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drawings/drawing6.xml" ContentType="application/vnd.openxmlformats-officedocument.drawing+xml"/>
  <Override PartName="/xl/charts/chart2.xml" ContentType="application/vnd.openxmlformats-officedocument.drawingml.chart+xml"/>
  <Override PartName="/xl/drawings/drawing7.xml" ContentType="application/vnd.openxmlformats-officedocument.drawing+xml"/>
  <Override PartName="/xl/comments1.xml" ContentType="application/vnd.openxmlformats-officedocument.spreadsheetml.comments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Y:\Web Hauling\"/>
    </mc:Choice>
  </mc:AlternateContent>
  <xr:revisionPtr revIDLastSave="0" documentId="13_ncr:1_{E7F61812-5890-4C62-8497-AEDA15932A99}" xr6:coauthVersionLast="44" xr6:coauthVersionMax="44" xr10:uidLastSave="{00000000-0000-0000-0000-000000000000}"/>
  <bookViews>
    <workbookView xWindow="-120" yWindow="-120" windowWidth="29040" windowHeight="15840" tabRatio="857" activeTab="14" xr2:uid="{00000000-000D-0000-FFFF-FFFF00000000}"/>
  </bookViews>
  <sheets>
    <sheet name="Populasi 244" sheetId="13" r:id="rId1"/>
    <sheet name="OS Unit" sheetId="14" r:id="rId2"/>
    <sheet name="Raw Material" sheetId="6" r:id="rId3"/>
    <sheet name="SPP" sheetId="5" r:id="rId4"/>
    <sheet name="Setting Operasi" sheetId="3" r:id="rId5"/>
    <sheet name="Input" sheetId="11" r:id="rId6"/>
    <sheet name="Monitoring 65" sheetId="4" r:id="rId7"/>
    <sheet name="Monitoring 34" sheetId="2" r:id="rId8"/>
    <sheet name="output_01" sheetId="10" r:id="rId9"/>
    <sheet name="output_02" sheetId="7" r:id="rId10"/>
    <sheet name="output_031" sheetId="8" r:id="rId11"/>
    <sheet name="output_032" sheetId="9" r:id="rId12"/>
    <sheet name="67_shift 1" sheetId="15" state="hidden" r:id="rId13"/>
    <sheet name="67_shift 2" sheetId="16" state="hidden" r:id="rId14"/>
    <sheet name="Monitoring 67" sheetId="19" r:id="rId15"/>
    <sheet name="output 67_1" sheetId="17" r:id="rId16"/>
    <sheet name="output 67_2" sheetId="18" r:id="rId17"/>
  </sheets>
  <externalReferences>
    <externalReference r:id="rId18"/>
    <externalReference r:id="rId19"/>
  </externalReferences>
  <definedNames>
    <definedName name="_xlnm._FilterDatabase" localSheetId="5" hidden="1">Input!$B$4:$K$207</definedName>
    <definedName name="_xlnm._FilterDatabase" localSheetId="7" hidden="1">'Monitoring 34'!$B$8:$G$469</definedName>
    <definedName name="_xlnm._FilterDatabase" localSheetId="6" hidden="1">'Monitoring 65'!$B$8:$G$469</definedName>
    <definedName name="_xlnm._FilterDatabase" localSheetId="14" hidden="1">'Monitoring 67'!#REF!</definedName>
    <definedName name="_xlnm._FilterDatabase" localSheetId="15" hidden="1">'output 67_1'!$BE$2:$BF$73</definedName>
    <definedName name="_xlnm._FilterDatabase" localSheetId="0" hidden="1">'Populasi 244'!$C$9:$X$1001</definedName>
    <definedName name="_xlnm._FilterDatabase" localSheetId="4" hidden="1">'Setting Operasi'!$B$5:$G$305</definedName>
    <definedName name="CN_Vessel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9" i="7" l="1"/>
  <c r="E9" i="7" s="1"/>
  <c r="F9" i="7"/>
  <c r="H9" i="7" s="1"/>
  <c r="I9" i="7"/>
  <c r="K9" i="7"/>
  <c r="L9" i="7"/>
  <c r="N9" i="7" s="1"/>
  <c r="O9" i="7"/>
  <c r="Q9" i="7" s="1"/>
  <c r="R9" i="7"/>
  <c r="T9" i="7" s="1"/>
  <c r="U9" i="7"/>
  <c r="W9" i="7"/>
  <c r="X9" i="7"/>
  <c r="Z9" i="7" s="1"/>
  <c r="AA9" i="7"/>
  <c r="AC9" i="7" s="1"/>
  <c r="AD9" i="7"/>
  <c r="AF9" i="7" s="1"/>
  <c r="AG9" i="7"/>
  <c r="AI9" i="7"/>
  <c r="AJ9" i="7"/>
  <c r="AL9" i="7" s="1"/>
  <c r="AN9" i="7"/>
  <c r="C10" i="7"/>
  <c r="E10" i="7" s="1"/>
  <c r="F10" i="7"/>
  <c r="H10" i="7" s="1"/>
  <c r="I10" i="7"/>
  <c r="K10" i="7"/>
  <c r="L10" i="7"/>
  <c r="N10" i="7"/>
  <c r="O10" i="7"/>
  <c r="Q10" i="7" s="1"/>
  <c r="R10" i="7"/>
  <c r="T10" i="7" s="1"/>
  <c r="U10" i="7"/>
  <c r="W10" i="7" s="1"/>
  <c r="X10" i="7"/>
  <c r="Z10" i="7"/>
  <c r="AA10" i="7"/>
  <c r="AC10" i="7" s="1"/>
  <c r="AD10" i="7"/>
  <c r="AF10" i="7" s="1"/>
  <c r="AG10" i="7"/>
  <c r="AI10" i="7"/>
  <c r="AJ10" i="7"/>
  <c r="AL10" i="7" s="1"/>
  <c r="AN10" i="7"/>
  <c r="C11" i="7"/>
  <c r="E11" i="7" s="1"/>
  <c r="F11" i="7"/>
  <c r="H11" i="7" s="1"/>
  <c r="I11" i="7"/>
  <c r="K11" i="7" s="1"/>
  <c r="L11" i="7"/>
  <c r="N11" i="7" s="1"/>
  <c r="O11" i="7"/>
  <c r="Q11" i="7" s="1"/>
  <c r="R11" i="7"/>
  <c r="T11" i="7" s="1"/>
  <c r="U11" i="7"/>
  <c r="W11" i="7" s="1"/>
  <c r="X11" i="7"/>
  <c r="Z11" i="7" s="1"/>
  <c r="AA11" i="7"/>
  <c r="AC11" i="7" s="1"/>
  <c r="AD11" i="7"/>
  <c r="AF11" i="7"/>
  <c r="AG11" i="7"/>
  <c r="AI11" i="7" s="1"/>
  <c r="AJ11" i="7"/>
  <c r="AL11" i="7" s="1"/>
  <c r="AN11" i="7"/>
  <c r="C12" i="7"/>
  <c r="E12" i="7" s="1"/>
  <c r="F12" i="7"/>
  <c r="H12" i="7" s="1"/>
  <c r="I12" i="7"/>
  <c r="K12" i="7"/>
  <c r="L12" i="7"/>
  <c r="O12" i="7"/>
  <c r="Q12" i="7" s="1"/>
  <c r="R12" i="7"/>
  <c r="T12" i="7" s="1"/>
  <c r="U12" i="7"/>
  <c r="W12" i="7" s="1"/>
  <c r="X12" i="7"/>
  <c r="Z12" i="7" s="1"/>
  <c r="AA12" i="7"/>
  <c r="AC12" i="7" s="1"/>
  <c r="AD12" i="7"/>
  <c r="AF12" i="7"/>
  <c r="AG12" i="7"/>
  <c r="AI12" i="7"/>
  <c r="AJ12" i="7"/>
  <c r="AL12" i="7" s="1"/>
  <c r="AN12" i="7"/>
  <c r="C13" i="7"/>
  <c r="E13" i="7"/>
  <c r="F13" i="7"/>
  <c r="H13" i="7" s="1"/>
  <c r="I13" i="7"/>
  <c r="K13" i="7" s="1"/>
  <c r="L13" i="7"/>
  <c r="N13" i="7" s="1"/>
  <c r="O13" i="7"/>
  <c r="Q13" i="7" s="1"/>
  <c r="R13" i="7"/>
  <c r="T13" i="7" s="1"/>
  <c r="U13" i="7"/>
  <c r="W13" i="7" s="1"/>
  <c r="X13" i="7"/>
  <c r="Z13" i="7" s="1"/>
  <c r="AA13" i="7"/>
  <c r="AC13" i="7"/>
  <c r="AD13" i="7"/>
  <c r="AF13" i="7" s="1"/>
  <c r="AG13" i="7"/>
  <c r="AI13" i="7" s="1"/>
  <c r="AJ13" i="7"/>
  <c r="AL13" i="7" s="1"/>
  <c r="AN13" i="7"/>
  <c r="C14" i="7"/>
  <c r="E14" i="7" s="1"/>
  <c r="F14" i="7"/>
  <c r="H14" i="7"/>
  <c r="I14" i="7"/>
  <c r="L14" i="7"/>
  <c r="N14" i="7" s="1"/>
  <c r="O14" i="7"/>
  <c r="Q14" i="7" s="1"/>
  <c r="R14" i="7"/>
  <c r="T14" i="7" s="1"/>
  <c r="U14" i="7"/>
  <c r="W14" i="7" s="1"/>
  <c r="X14" i="7"/>
  <c r="Z14" i="7"/>
  <c r="AA14" i="7"/>
  <c r="AC14" i="7" s="1"/>
  <c r="AD14" i="7"/>
  <c r="AF14" i="7"/>
  <c r="AG14" i="7"/>
  <c r="AI14" i="7" s="1"/>
  <c r="AJ14" i="7"/>
  <c r="AL14" i="7"/>
  <c r="AN14" i="7"/>
  <c r="C15" i="7"/>
  <c r="E15" i="7" s="1"/>
  <c r="F15" i="7"/>
  <c r="H15" i="7" s="1"/>
  <c r="I15" i="7"/>
  <c r="K15" i="7" s="1"/>
  <c r="L15" i="7"/>
  <c r="N15" i="7" s="1"/>
  <c r="O15" i="7"/>
  <c r="Q15" i="7" s="1"/>
  <c r="R15" i="7"/>
  <c r="T15" i="7" s="1"/>
  <c r="U15" i="7"/>
  <c r="W15" i="7" s="1"/>
  <c r="X15" i="7"/>
  <c r="Z15" i="7" s="1"/>
  <c r="AA15" i="7"/>
  <c r="AC15" i="7" s="1"/>
  <c r="AD15" i="7"/>
  <c r="AF15" i="7" s="1"/>
  <c r="AG15" i="7"/>
  <c r="AI15" i="7" s="1"/>
  <c r="AJ15" i="7"/>
  <c r="AL15" i="7" s="1"/>
  <c r="AN15" i="7"/>
  <c r="C16" i="7"/>
  <c r="E16" i="7" s="1"/>
  <c r="F16" i="7"/>
  <c r="I16" i="7"/>
  <c r="K16" i="7" s="1"/>
  <c r="L16" i="7"/>
  <c r="N16" i="7"/>
  <c r="O16" i="7"/>
  <c r="Q16" i="7" s="1"/>
  <c r="R16" i="7"/>
  <c r="T16" i="7" s="1"/>
  <c r="U16" i="7"/>
  <c r="W16" i="7"/>
  <c r="X16" i="7"/>
  <c r="Z16" i="7"/>
  <c r="AA16" i="7"/>
  <c r="AC16" i="7"/>
  <c r="AD16" i="7"/>
  <c r="AF16" i="7" s="1"/>
  <c r="AG16" i="7"/>
  <c r="AI16" i="7"/>
  <c r="AJ16" i="7"/>
  <c r="AL16" i="7" s="1"/>
  <c r="AN16" i="7"/>
  <c r="C17" i="7"/>
  <c r="E17" i="7" s="1"/>
  <c r="F17" i="7"/>
  <c r="H17" i="7" s="1"/>
  <c r="I17" i="7"/>
  <c r="AM17" i="7" s="1"/>
  <c r="L17" i="7"/>
  <c r="N17" i="7"/>
  <c r="O17" i="7"/>
  <c r="Q17" i="7" s="1"/>
  <c r="R17" i="7"/>
  <c r="T17" i="7" s="1"/>
  <c r="U17" i="7"/>
  <c r="W17" i="7"/>
  <c r="X17" i="7"/>
  <c r="Z17" i="7" s="1"/>
  <c r="AA17" i="7"/>
  <c r="AC17" i="7" s="1"/>
  <c r="AD17" i="7"/>
  <c r="AF17" i="7" s="1"/>
  <c r="AG17" i="7"/>
  <c r="AI17" i="7"/>
  <c r="AJ17" i="7"/>
  <c r="AL17" i="7"/>
  <c r="AN17" i="7"/>
  <c r="C18" i="7"/>
  <c r="E18" i="7" s="1"/>
  <c r="F18" i="7"/>
  <c r="H18" i="7" s="1"/>
  <c r="I18" i="7"/>
  <c r="K18" i="7"/>
  <c r="L18" i="7"/>
  <c r="N18" i="7"/>
  <c r="O18" i="7"/>
  <c r="Q18" i="7" s="1"/>
  <c r="R18" i="7"/>
  <c r="T18" i="7" s="1"/>
  <c r="U18" i="7"/>
  <c r="W18" i="7"/>
  <c r="X18" i="7"/>
  <c r="Z18" i="7"/>
  <c r="AA18" i="7"/>
  <c r="AC18" i="7" s="1"/>
  <c r="AD18" i="7"/>
  <c r="AF18" i="7" s="1"/>
  <c r="AG18" i="7"/>
  <c r="AI18" i="7"/>
  <c r="AJ18" i="7"/>
  <c r="AL18" i="7"/>
  <c r="AN18" i="7"/>
  <c r="C19" i="7"/>
  <c r="E19" i="7" s="1"/>
  <c r="F19" i="7"/>
  <c r="H19" i="7"/>
  <c r="I19" i="7"/>
  <c r="K19" i="7"/>
  <c r="L19" i="7"/>
  <c r="N19" i="7" s="1"/>
  <c r="O19" i="7"/>
  <c r="Q19" i="7" s="1"/>
  <c r="R19" i="7"/>
  <c r="T19" i="7"/>
  <c r="U19" i="7"/>
  <c r="W19" i="7"/>
  <c r="X19" i="7"/>
  <c r="Z19" i="7" s="1"/>
  <c r="AA19" i="7"/>
  <c r="AC19" i="7" s="1"/>
  <c r="AD19" i="7"/>
  <c r="AF19" i="7" s="1"/>
  <c r="AG19" i="7"/>
  <c r="AI19" i="7"/>
  <c r="AJ19" i="7"/>
  <c r="AL19" i="7" s="1"/>
  <c r="AN19" i="7"/>
  <c r="C20" i="7"/>
  <c r="E20" i="7" s="1"/>
  <c r="F20" i="7"/>
  <c r="H20" i="7"/>
  <c r="I20" i="7"/>
  <c r="K20" i="7"/>
  <c r="L20" i="7"/>
  <c r="N20" i="7" s="1"/>
  <c r="O20" i="7"/>
  <c r="Q20" i="7" s="1"/>
  <c r="R20" i="7"/>
  <c r="T20" i="7"/>
  <c r="U20" i="7"/>
  <c r="W20" i="7"/>
  <c r="X20" i="7"/>
  <c r="Z20" i="7" s="1"/>
  <c r="AA20" i="7"/>
  <c r="AC20" i="7" s="1"/>
  <c r="AD20" i="7"/>
  <c r="AF20" i="7"/>
  <c r="AG20" i="7"/>
  <c r="AI20" i="7"/>
  <c r="AJ20" i="7"/>
  <c r="AL20" i="7" s="1"/>
  <c r="AM20" i="7"/>
  <c r="AN20" i="7"/>
  <c r="C21" i="7"/>
  <c r="E21" i="7"/>
  <c r="F21" i="7"/>
  <c r="H21" i="7"/>
  <c r="I21" i="7"/>
  <c r="K21" i="7" s="1"/>
  <c r="L21" i="7"/>
  <c r="N21" i="7" s="1"/>
  <c r="O21" i="7"/>
  <c r="Q21" i="7" s="1"/>
  <c r="R21" i="7"/>
  <c r="T21" i="7"/>
  <c r="U21" i="7"/>
  <c r="W21" i="7" s="1"/>
  <c r="X21" i="7"/>
  <c r="Z21" i="7" s="1"/>
  <c r="AA21" i="7"/>
  <c r="AC21" i="7"/>
  <c r="AD21" i="7"/>
  <c r="AF21" i="7" s="1"/>
  <c r="AG21" i="7"/>
  <c r="AI21" i="7" s="1"/>
  <c r="AJ21" i="7"/>
  <c r="AL21" i="7" s="1"/>
  <c r="AN21" i="7"/>
  <c r="C22" i="7"/>
  <c r="AM22" i="7" s="1"/>
  <c r="E22" i="7"/>
  <c r="F22" i="7"/>
  <c r="H22" i="7" s="1"/>
  <c r="I22" i="7"/>
  <c r="K22" i="7" s="1"/>
  <c r="L22" i="7"/>
  <c r="N22" i="7"/>
  <c r="O22" i="7"/>
  <c r="Q22" i="7"/>
  <c r="R22" i="7"/>
  <c r="T22" i="7"/>
  <c r="U22" i="7"/>
  <c r="W22" i="7" s="1"/>
  <c r="X22" i="7"/>
  <c r="Z22" i="7"/>
  <c r="AA22" i="7"/>
  <c r="AC22" i="7"/>
  <c r="AD22" i="7"/>
  <c r="AF22" i="7"/>
  <c r="AG22" i="7"/>
  <c r="AI22" i="7" s="1"/>
  <c r="AJ22" i="7"/>
  <c r="AL22" i="7"/>
  <c r="AN22" i="7"/>
  <c r="F8" i="8"/>
  <c r="F9" i="8"/>
  <c r="F10" i="8"/>
  <c r="F11" i="8"/>
  <c r="F12" i="8"/>
  <c r="F13" i="8"/>
  <c r="F14" i="8"/>
  <c r="F15" i="8"/>
  <c r="F16" i="8"/>
  <c r="F17" i="8"/>
  <c r="F18" i="8"/>
  <c r="F19" i="8"/>
  <c r="AO22" i="7" l="1"/>
  <c r="AP20" i="7"/>
  <c r="AM13" i="7"/>
  <c r="AM21" i="7"/>
  <c r="AO21" i="7" s="1"/>
  <c r="AM19" i="7"/>
  <c r="AO19" i="7" s="1"/>
  <c r="AO20" i="7"/>
  <c r="AM18" i="7"/>
  <c r="AO18" i="7" s="1"/>
  <c r="AO13" i="7"/>
  <c r="AO17" i="7"/>
  <c r="AM14" i="7"/>
  <c r="AO14" i="7" s="1"/>
  <c r="AP11" i="7"/>
  <c r="AM10" i="7"/>
  <c r="AO10" i="7" s="1"/>
  <c r="AM9" i="7"/>
  <c r="AO9" i="7" s="1"/>
  <c r="AM12" i="7"/>
  <c r="AO12" i="7" s="1"/>
  <c r="AM16" i="7"/>
  <c r="AO16" i="7" s="1"/>
  <c r="K17" i="7"/>
  <c r="AP17" i="7" s="1"/>
  <c r="AM11" i="7"/>
  <c r="AO11" i="7" s="1"/>
  <c r="AP21" i="7"/>
  <c r="AP19" i="7"/>
  <c r="AP13" i="7"/>
  <c r="AP15" i="7"/>
  <c r="AP10" i="7"/>
  <c r="AP9" i="7"/>
  <c r="AP18" i="7"/>
  <c r="H16" i="7"/>
  <c r="AP16" i="7" s="1"/>
  <c r="AM15" i="7"/>
  <c r="AO15" i="7" s="1"/>
  <c r="K14" i="7"/>
  <c r="AP14" i="7" s="1"/>
  <c r="N12" i="7"/>
  <c r="AP12" i="7" s="1"/>
  <c r="AP22" i="7"/>
  <c r="E24" i="14" l="1"/>
  <c r="E25" i="14"/>
  <c r="E26" i="14"/>
  <c r="E27" i="14"/>
  <c r="E28" i="14"/>
  <c r="E29" i="14"/>
  <c r="E30" i="14"/>
  <c r="E31" i="14"/>
  <c r="E32" i="14"/>
  <c r="E33" i="14"/>
  <c r="E34" i="14"/>
  <c r="E35" i="14"/>
  <c r="E36" i="14"/>
  <c r="E37" i="14"/>
  <c r="E38" i="14"/>
  <c r="E39" i="14"/>
  <c r="E40" i="14"/>
  <c r="E41" i="14"/>
  <c r="E42" i="14"/>
  <c r="E43" i="14"/>
  <c r="E44" i="14"/>
  <c r="E45" i="14"/>
  <c r="E46" i="14"/>
  <c r="E47" i="14"/>
  <c r="E48" i="14"/>
  <c r="E49" i="14"/>
  <c r="E50" i="14"/>
  <c r="E51" i="14"/>
  <c r="E52" i="14"/>
  <c r="E53" i="14"/>
  <c r="E54" i="14"/>
  <c r="E55" i="14"/>
  <c r="E56" i="14"/>
  <c r="E57" i="14"/>
  <c r="E58" i="14"/>
  <c r="E59" i="14"/>
  <c r="E60" i="14"/>
  <c r="E61" i="14"/>
  <c r="E62" i="14"/>
  <c r="E63" i="14"/>
  <c r="Q89" i="14"/>
  <c r="Q88" i="14"/>
  <c r="Q76" i="14"/>
  <c r="Q54" i="14"/>
  <c r="Q87" i="14"/>
  <c r="Q86" i="14"/>
  <c r="Q85" i="14"/>
  <c r="Q84" i="14"/>
  <c r="Q83" i="14"/>
  <c r="Q82" i="14"/>
  <c r="Q81" i="14"/>
  <c r="Q80" i="14"/>
  <c r="Q79" i="14"/>
  <c r="Q78" i="14"/>
  <c r="Q77" i="14"/>
  <c r="Q75" i="14"/>
  <c r="Q74" i="14"/>
  <c r="Q73" i="14"/>
  <c r="Q72" i="14"/>
  <c r="Q71" i="14"/>
  <c r="Q70" i="14"/>
  <c r="Q69" i="14"/>
  <c r="Q68" i="14"/>
  <c r="Q67" i="14"/>
  <c r="Q66" i="14"/>
  <c r="Q65" i="14"/>
  <c r="Q64" i="14"/>
  <c r="Q63" i="14"/>
  <c r="Q62" i="14"/>
  <c r="Q61" i="14"/>
  <c r="Q60" i="14"/>
  <c r="Q59" i="14"/>
  <c r="Q58" i="14"/>
  <c r="Q57" i="14"/>
  <c r="Q56" i="14"/>
  <c r="Q55" i="14"/>
  <c r="Q53" i="14"/>
  <c r="Q52" i="14"/>
  <c r="Q51" i="14"/>
  <c r="Q50" i="14"/>
  <c r="Q49" i="14"/>
  <c r="Q48" i="14"/>
  <c r="Q47" i="14"/>
  <c r="Q46" i="14"/>
  <c r="Q45" i="14"/>
  <c r="Q44" i="14"/>
  <c r="Q43" i="14"/>
  <c r="Q42" i="14"/>
  <c r="Q41" i="14"/>
  <c r="Q40" i="14"/>
  <c r="Q39" i="14"/>
  <c r="Q38" i="14"/>
  <c r="Q37" i="14"/>
  <c r="Q36" i="14"/>
  <c r="Q35" i="14"/>
  <c r="Q34" i="14"/>
  <c r="Q33" i="14"/>
  <c r="Q32" i="14"/>
  <c r="Q31" i="14"/>
  <c r="Q30" i="14"/>
  <c r="Q29" i="14"/>
  <c r="Q28" i="14"/>
  <c r="Q27" i="14"/>
  <c r="Q26" i="14"/>
  <c r="Q25" i="14"/>
  <c r="Q24" i="14"/>
  <c r="Q23" i="14"/>
  <c r="Q22" i="14"/>
  <c r="Q21" i="14"/>
  <c r="Q20" i="14"/>
  <c r="Q19" i="14"/>
  <c r="Q18" i="14"/>
  <c r="Q17" i="14"/>
  <c r="Q16" i="14"/>
  <c r="Q15" i="14"/>
  <c r="Q14" i="14"/>
  <c r="Q13" i="14"/>
  <c r="Q12" i="14"/>
  <c r="Q11" i="14"/>
  <c r="Q10" i="14"/>
  <c r="Q9" i="14"/>
  <c r="Q8" i="14"/>
  <c r="Q7" i="14"/>
  <c r="Q6" i="14"/>
  <c r="Q5" i="14"/>
  <c r="K16" i="14"/>
  <c r="K107" i="14"/>
  <c r="K106" i="14"/>
  <c r="K105" i="14"/>
  <c r="K104" i="14"/>
  <c r="K103" i="14"/>
  <c r="K102" i="14"/>
  <c r="K101" i="14"/>
  <c r="K100" i="14"/>
  <c r="K99" i="14"/>
  <c r="K98" i="14"/>
  <c r="K97" i="14"/>
  <c r="K96" i="14"/>
  <c r="K95" i="14"/>
  <c r="K94" i="14"/>
  <c r="K93" i="14"/>
  <c r="K92" i="14"/>
  <c r="K91" i="14"/>
  <c r="K90" i="14"/>
  <c r="K89" i="14"/>
  <c r="K88" i="14"/>
  <c r="K87" i="14"/>
  <c r="K86" i="14"/>
  <c r="K85" i="14"/>
  <c r="K84" i="14"/>
  <c r="K83" i="14"/>
  <c r="K82" i="14"/>
  <c r="K81" i="14"/>
  <c r="K80" i="14"/>
  <c r="K79" i="14"/>
  <c r="K78" i="14"/>
  <c r="K77" i="14"/>
  <c r="K76" i="14"/>
  <c r="K75" i="14"/>
  <c r="K74" i="14"/>
  <c r="K73" i="14"/>
  <c r="K72" i="14"/>
  <c r="K71" i="14"/>
  <c r="K70" i="14"/>
  <c r="K69" i="14"/>
  <c r="K68" i="14"/>
  <c r="K67" i="14"/>
  <c r="K66" i="14"/>
  <c r="K65" i="14"/>
  <c r="K64" i="14"/>
  <c r="K63" i="14"/>
  <c r="K62" i="14"/>
  <c r="K61" i="14"/>
  <c r="K60" i="14"/>
  <c r="K59" i="14"/>
  <c r="K58" i="14"/>
  <c r="K57" i="14"/>
  <c r="K56" i="14"/>
  <c r="K55" i="14"/>
  <c r="K54" i="14"/>
  <c r="K53" i="14"/>
  <c r="K52" i="14"/>
  <c r="K51" i="14"/>
  <c r="K50" i="14"/>
  <c r="K49" i="14"/>
  <c r="K48" i="14"/>
  <c r="K47" i="14"/>
  <c r="K46" i="14"/>
  <c r="K45" i="14"/>
  <c r="K44" i="14"/>
  <c r="K43" i="14"/>
  <c r="K42" i="14"/>
  <c r="K41" i="14"/>
  <c r="K40" i="14"/>
  <c r="K39" i="14"/>
  <c r="K38" i="14"/>
  <c r="K37" i="14"/>
  <c r="K36" i="14"/>
  <c r="K35" i="14"/>
  <c r="K34" i="14"/>
  <c r="K33" i="14"/>
  <c r="K32" i="14"/>
  <c r="K31" i="14"/>
  <c r="K30" i="14"/>
  <c r="K29" i="14"/>
  <c r="K28" i="14"/>
  <c r="K27" i="14"/>
  <c r="K26" i="14"/>
  <c r="K25" i="14"/>
  <c r="K24" i="14"/>
  <c r="K23" i="14"/>
  <c r="K22" i="14"/>
  <c r="K21" i="14"/>
  <c r="K20" i="14"/>
  <c r="K19" i="14"/>
  <c r="K18" i="14"/>
  <c r="K17" i="14"/>
  <c r="K15" i="14"/>
  <c r="K14" i="14"/>
  <c r="K13" i="14"/>
  <c r="K12" i="14"/>
  <c r="K11" i="14"/>
  <c r="K10" i="14"/>
  <c r="K9" i="14"/>
  <c r="K8" i="14"/>
  <c r="K7" i="14"/>
  <c r="K6" i="14"/>
  <c r="K5" i="14"/>
  <c r="E5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AA48" i="18" l="1"/>
  <c r="Z48" i="18"/>
  <c r="Y48" i="18"/>
  <c r="X48" i="18"/>
  <c r="W48" i="18"/>
  <c r="V48" i="18"/>
  <c r="U48" i="18"/>
  <c r="T48" i="18"/>
  <c r="S48" i="18"/>
  <c r="R48" i="18"/>
  <c r="Q48" i="18"/>
  <c r="P48" i="18"/>
  <c r="O48" i="18"/>
  <c r="N48" i="18"/>
  <c r="M48" i="18"/>
  <c r="L48" i="18"/>
  <c r="K48" i="18"/>
  <c r="J48" i="18"/>
  <c r="I48" i="18"/>
  <c r="H48" i="18"/>
  <c r="G48" i="18"/>
  <c r="F48" i="18"/>
  <c r="E48" i="18"/>
  <c r="D48" i="18"/>
  <c r="AC47" i="18"/>
  <c r="AB47" i="18"/>
  <c r="AC46" i="18"/>
  <c r="AB46" i="18"/>
  <c r="AC45" i="18"/>
  <c r="AB45" i="18"/>
  <c r="AD45" i="18" s="1"/>
  <c r="AC44" i="18"/>
  <c r="AD44" i="18" s="1"/>
  <c r="AB44" i="18"/>
  <c r="AC43" i="18"/>
  <c r="AB43" i="18"/>
  <c r="AD43" i="18" s="1"/>
  <c r="AC42" i="18"/>
  <c r="AB42" i="18"/>
  <c r="AC41" i="18"/>
  <c r="AB41" i="18"/>
  <c r="AD41" i="18" s="1"/>
  <c r="AC40" i="18"/>
  <c r="AB40" i="18"/>
  <c r="AC39" i="18"/>
  <c r="AB39" i="18"/>
  <c r="AD39" i="18" s="1"/>
  <c r="AC38" i="18"/>
  <c r="AB38" i="18"/>
  <c r="AC37" i="18"/>
  <c r="AB37" i="18"/>
  <c r="AD37" i="18" s="1"/>
  <c r="AC36" i="18"/>
  <c r="AD36" i="18" s="1"/>
  <c r="AB36" i="18"/>
  <c r="AC35" i="18"/>
  <c r="AB35" i="18"/>
  <c r="AC34" i="18"/>
  <c r="AB34" i="18"/>
  <c r="AC33" i="18"/>
  <c r="AB33" i="18"/>
  <c r="AD33" i="18" s="1"/>
  <c r="AC32" i="18"/>
  <c r="AD32" i="18" s="1"/>
  <c r="AB32" i="18"/>
  <c r="AC31" i="18"/>
  <c r="AB31" i="18"/>
  <c r="Z28" i="18"/>
  <c r="AB18" i="18"/>
  <c r="AC23" i="18"/>
  <c r="AB23" i="18"/>
  <c r="AC22" i="18"/>
  <c r="AB22" i="18"/>
  <c r="AC21" i="18"/>
  <c r="AB21" i="18"/>
  <c r="AC20" i="18"/>
  <c r="AB20" i="18"/>
  <c r="AC19" i="18"/>
  <c r="AB19" i="18"/>
  <c r="AC18" i="18"/>
  <c r="AC17" i="18"/>
  <c r="AB17" i="18"/>
  <c r="AC16" i="18"/>
  <c r="AB16" i="18"/>
  <c r="AC15" i="18"/>
  <c r="AB15" i="18"/>
  <c r="AC14" i="18"/>
  <c r="AB14" i="18"/>
  <c r="AC13" i="18"/>
  <c r="AB13" i="18"/>
  <c r="AC12" i="18"/>
  <c r="AB12" i="18"/>
  <c r="AC11" i="18"/>
  <c r="AB11" i="18"/>
  <c r="AC10" i="18"/>
  <c r="AB10" i="18"/>
  <c r="AC9" i="18"/>
  <c r="AB9" i="18"/>
  <c r="Y24" i="18"/>
  <c r="Q24" i="18"/>
  <c r="I24" i="18"/>
  <c r="AC8" i="18"/>
  <c r="AB8" i="18"/>
  <c r="AA24" i="18"/>
  <c r="Z24" i="18"/>
  <c r="X24" i="18"/>
  <c r="W24" i="18"/>
  <c r="V24" i="18"/>
  <c r="U24" i="18"/>
  <c r="T24" i="18"/>
  <c r="S24" i="18"/>
  <c r="R24" i="18"/>
  <c r="P24" i="18"/>
  <c r="O24" i="18"/>
  <c r="N24" i="18"/>
  <c r="M24" i="18"/>
  <c r="L24" i="18"/>
  <c r="K24" i="18"/>
  <c r="J24" i="18"/>
  <c r="H24" i="18"/>
  <c r="G24" i="18"/>
  <c r="F24" i="18"/>
  <c r="E24" i="18"/>
  <c r="D24" i="18"/>
  <c r="Z4" i="18"/>
  <c r="AT41" i="17"/>
  <c r="AS41" i="17"/>
  <c r="AR41" i="17"/>
  <c r="AQ41" i="17"/>
  <c r="AO41" i="17"/>
  <c r="AN41" i="17"/>
  <c r="AL41" i="17"/>
  <c r="AK41" i="17"/>
  <c r="AJ41" i="17"/>
  <c r="AI41" i="17"/>
  <c r="AH41" i="17"/>
  <c r="AG41" i="17"/>
  <c r="AF41" i="17"/>
  <c r="AE41" i="17"/>
  <c r="AD41" i="17"/>
  <c r="AC41" i="17"/>
  <c r="AB41" i="17"/>
  <c r="AA41" i="17"/>
  <c r="Z41" i="17"/>
  <c r="Y41" i="17"/>
  <c r="X41" i="17"/>
  <c r="W41" i="17"/>
  <c r="V41" i="17"/>
  <c r="U41" i="17"/>
  <c r="T41" i="17"/>
  <c r="S41" i="17"/>
  <c r="R41" i="17"/>
  <c r="Q41" i="17"/>
  <c r="P41" i="17"/>
  <c r="O41" i="17"/>
  <c r="N41" i="17"/>
  <c r="M41" i="17"/>
  <c r="L41" i="17"/>
  <c r="K41" i="17"/>
  <c r="J41" i="17"/>
  <c r="I41" i="17"/>
  <c r="H41" i="17"/>
  <c r="G41" i="17"/>
  <c r="F41" i="17"/>
  <c r="E41" i="17"/>
  <c r="AU39" i="17"/>
  <c r="AU38" i="17"/>
  <c r="AU37" i="17"/>
  <c r="AU36" i="17"/>
  <c r="AU35" i="17"/>
  <c r="AU34" i="17"/>
  <c r="AU33" i="17"/>
  <c r="AU32" i="17"/>
  <c r="AU31" i="17"/>
  <c r="AU30" i="17"/>
  <c r="AU29" i="17"/>
  <c r="AU28" i="17"/>
  <c r="AQ21" i="17"/>
  <c r="AN21" i="17"/>
  <c r="AU19" i="17"/>
  <c r="AU18" i="17"/>
  <c r="AU17" i="17"/>
  <c r="AU16" i="17"/>
  <c r="AU15" i="17"/>
  <c r="AU14" i="17"/>
  <c r="AU13" i="17"/>
  <c r="AU12" i="17"/>
  <c r="AU11" i="17"/>
  <c r="AU10" i="17"/>
  <c r="AU9" i="17"/>
  <c r="AT21" i="17"/>
  <c r="AO21" i="17"/>
  <c r="AL21" i="17"/>
  <c r="AK21" i="17"/>
  <c r="AJ21" i="17"/>
  <c r="AI21" i="17"/>
  <c r="AH21" i="17"/>
  <c r="AG21" i="17"/>
  <c r="AF21" i="17"/>
  <c r="AE21" i="17"/>
  <c r="AD21" i="17"/>
  <c r="AC21" i="17"/>
  <c r="AB21" i="17"/>
  <c r="AA21" i="17"/>
  <c r="Z21" i="17"/>
  <c r="Y21" i="17"/>
  <c r="X21" i="17"/>
  <c r="W21" i="17"/>
  <c r="V21" i="17"/>
  <c r="U21" i="17"/>
  <c r="T21" i="17"/>
  <c r="S21" i="17"/>
  <c r="R21" i="17"/>
  <c r="Q21" i="17"/>
  <c r="P21" i="17"/>
  <c r="O21" i="17"/>
  <c r="N21" i="17"/>
  <c r="M21" i="17"/>
  <c r="L21" i="17"/>
  <c r="K21" i="17"/>
  <c r="J21" i="17"/>
  <c r="I21" i="17"/>
  <c r="H21" i="17"/>
  <c r="G21" i="17"/>
  <c r="F21" i="17"/>
  <c r="E21" i="17"/>
  <c r="AD34" i="18" l="1"/>
  <c r="AD38" i="18"/>
  <c r="AD42" i="18"/>
  <c r="AB48" i="18"/>
  <c r="AD35" i="18"/>
  <c r="AD46" i="18"/>
  <c r="AD47" i="18"/>
  <c r="AD40" i="18"/>
  <c r="AD31" i="18"/>
  <c r="AC48" i="18"/>
  <c r="AD19" i="18"/>
  <c r="AD23" i="18"/>
  <c r="AD11" i="18"/>
  <c r="AD15" i="18"/>
  <c r="AD12" i="18"/>
  <c r="AD16" i="18"/>
  <c r="AD10" i="18"/>
  <c r="AD14" i="18"/>
  <c r="AD20" i="18"/>
  <c r="AD21" i="18"/>
  <c r="AD18" i="18"/>
  <c r="AD22" i="18"/>
  <c r="AD8" i="18"/>
  <c r="AD9" i="18"/>
  <c r="AD13" i="18"/>
  <c r="AD17" i="18"/>
  <c r="AC7" i="18"/>
  <c r="AC24" i="18" s="1"/>
  <c r="AB7" i="18"/>
  <c r="AU41" i="17"/>
  <c r="AR21" i="17"/>
  <c r="AD48" i="18" l="1"/>
  <c r="AD7" i="18"/>
  <c r="AB24" i="18"/>
  <c r="AD24" i="18" s="1"/>
  <c r="AS21" i="17"/>
  <c r="AU21" i="17" s="1"/>
  <c r="AU8" i="17"/>
  <c r="M784" i="16" l="1"/>
  <c r="M783" i="16"/>
  <c r="M782" i="16"/>
  <c r="M781" i="16"/>
  <c r="M780" i="16"/>
  <c r="M779" i="16"/>
  <c r="M778" i="16"/>
  <c r="M777" i="16"/>
  <c r="M776" i="16"/>
  <c r="M775" i="16"/>
  <c r="M774" i="16"/>
  <c r="M773" i="16"/>
  <c r="M772" i="16"/>
  <c r="M771" i="16"/>
  <c r="M770" i="16"/>
  <c r="M769" i="16"/>
  <c r="M768" i="16"/>
  <c r="M767" i="16"/>
  <c r="M766" i="16"/>
  <c r="M765" i="16"/>
  <c r="M764" i="16"/>
  <c r="M763" i="16"/>
  <c r="M762" i="16"/>
  <c r="M761" i="16"/>
  <c r="M760" i="16"/>
  <c r="M759" i="16"/>
  <c r="M758" i="16"/>
  <c r="M757" i="16"/>
  <c r="M756" i="16"/>
  <c r="M755" i="16"/>
  <c r="M754" i="16"/>
  <c r="M753" i="16"/>
  <c r="M752" i="16"/>
  <c r="M751" i="16"/>
  <c r="M750" i="16"/>
  <c r="M749" i="16"/>
  <c r="M748" i="16"/>
  <c r="M747" i="16"/>
  <c r="M746" i="16"/>
  <c r="M745" i="16"/>
  <c r="M744" i="16"/>
  <c r="M743" i="16"/>
  <c r="M742" i="16"/>
  <c r="M741" i="16"/>
  <c r="M740" i="16"/>
  <c r="M739" i="16"/>
  <c r="M738" i="16"/>
  <c r="M737" i="16"/>
  <c r="M736" i="16"/>
  <c r="M735" i="16"/>
  <c r="M734" i="16"/>
  <c r="M733" i="16"/>
  <c r="M732" i="16"/>
  <c r="M731" i="16"/>
  <c r="M730" i="16"/>
  <c r="M729" i="16"/>
  <c r="M728" i="16"/>
  <c r="M727" i="16"/>
  <c r="M726" i="16"/>
  <c r="M725" i="16"/>
  <c r="M724" i="16"/>
  <c r="M723" i="16"/>
  <c r="M722" i="16"/>
  <c r="H722" i="16"/>
  <c r="H723" i="16" s="1"/>
  <c r="H724" i="16" s="1"/>
  <c r="H725" i="16" s="1"/>
  <c r="H726" i="16" s="1"/>
  <c r="H727" i="16" s="1"/>
  <c r="H728" i="16" s="1"/>
  <c r="H729" i="16" s="1"/>
  <c r="H730" i="16" s="1"/>
  <c r="H731" i="16" s="1"/>
  <c r="H732" i="16" s="1"/>
  <c r="H733" i="16" s="1"/>
  <c r="H734" i="16" s="1"/>
  <c r="H735" i="16" s="1"/>
  <c r="H736" i="16" s="1"/>
  <c r="H737" i="16" s="1"/>
  <c r="H738" i="16" s="1"/>
  <c r="H739" i="16" s="1"/>
  <c r="H740" i="16" s="1"/>
  <c r="H741" i="16" s="1"/>
  <c r="H742" i="16" s="1"/>
  <c r="H743" i="16" s="1"/>
  <c r="H744" i="16" s="1"/>
  <c r="H745" i="16" s="1"/>
  <c r="H746" i="16" s="1"/>
  <c r="H747" i="16" s="1"/>
  <c r="H748" i="16" s="1"/>
  <c r="H749" i="16" s="1"/>
  <c r="H750" i="16" s="1"/>
  <c r="H751" i="16" s="1"/>
  <c r="H752" i="16" s="1"/>
  <c r="H753" i="16" s="1"/>
  <c r="H754" i="16" s="1"/>
  <c r="H755" i="16" s="1"/>
  <c r="H756" i="16" s="1"/>
  <c r="H757" i="16" s="1"/>
  <c r="H758" i="16" s="1"/>
  <c r="H759" i="16" s="1"/>
  <c r="H760" i="16" s="1"/>
  <c r="H761" i="16" s="1"/>
  <c r="H762" i="16" s="1"/>
  <c r="H763" i="16" s="1"/>
  <c r="H764" i="16" s="1"/>
  <c r="H765" i="16" s="1"/>
  <c r="H766" i="16" s="1"/>
  <c r="H767" i="16" s="1"/>
  <c r="H768" i="16" s="1"/>
  <c r="H769" i="16" s="1"/>
  <c r="H770" i="16" s="1"/>
  <c r="H771" i="16" s="1"/>
  <c r="H772" i="16" s="1"/>
  <c r="H773" i="16" s="1"/>
  <c r="H774" i="16" s="1"/>
  <c r="H775" i="16" s="1"/>
  <c r="H776" i="16" s="1"/>
  <c r="H777" i="16" s="1"/>
  <c r="H778" i="16" s="1"/>
  <c r="H779" i="16" s="1"/>
  <c r="H780" i="16" s="1"/>
  <c r="H781" i="16" s="1"/>
  <c r="H782" i="16" s="1"/>
  <c r="H783" i="16" s="1"/>
  <c r="H784" i="16" s="1"/>
  <c r="M721" i="16"/>
  <c r="H721" i="16"/>
  <c r="A721" i="16"/>
  <c r="A722" i="16" s="1"/>
  <c r="A723" i="16" s="1"/>
  <c r="A724" i="16" s="1"/>
  <c r="A725" i="16" s="1"/>
  <c r="A726" i="16" s="1"/>
  <c r="A727" i="16" s="1"/>
  <c r="A728" i="16" s="1"/>
  <c r="A729" i="16" s="1"/>
  <c r="A730" i="16" s="1"/>
  <c r="A731" i="16" s="1"/>
  <c r="A732" i="16" s="1"/>
  <c r="A733" i="16" s="1"/>
  <c r="A734" i="16" s="1"/>
  <c r="A735" i="16" s="1"/>
  <c r="A736" i="16" s="1"/>
  <c r="A737" i="16" s="1"/>
  <c r="A738" i="16" s="1"/>
  <c r="A739" i="16" s="1"/>
  <c r="A740" i="16" s="1"/>
  <c r="A741" i="16" s="1"/>
  <c r="A742" i="16" s="1"/>
  <c r="A743" i="16" s="1"/>
  <c r="A744" i="16" s="1"/>
  <c r="A745" i="16" s="1"/>
  <c r="A746" i="16" s="1"/>
  <c r="A747" i="16" s="1"/>
  <c r="A748" i="16" s="1"/>
  <c r="A749" i="16" s="1"/>
  <c r="A750" i="16" s="1"/>
  <c r="A751" i="16" s="1"/>
  <c r="A752" i="16" s="1"/>
  <c r="A753" i="16" s="1"/>
  <c r="A754" i="16" s="1"/>
  <c r="A755" i="16" s="1"/>
  <c r="A756" i="16" s="1"/>
  <c r="A757" i="16" s="1"/>
  <c r="A758" i="16" s="1"/>
  <c r="A759" i="16" s="1"/>
  <c r="A760" i="16" s="1"/>
  <c r="A761" i="16" s="1"/>
  <c r="A762" i="16" s="1"/>
  <c r="A763" i="16" s="1"/>
  <c r="A764" i="16" s="1"/>
  <c r="A765" i="16" s="1"/>
  <c r="A766" i="16" s="1"/>
  <c r="A767" i="16" s="1"/>
  <c r="A768" i="16" s="1"/>
  <c r="A769" i="16" s="1"/>
  <c r="A770" i="16" s="1"/>
  <c r="A771" i="16" s="1"/>
  <c r="A772" i="16" s="1"/>
  <c r="A773" i="16" s="1"/>
  <c r="A774" i="16" s="1"/>
  <c r="A775" i="16" s="1"/>
  <c r="A776" i="16" s="1"/>
  <c r="A777" i="16" s="1"/>
  <c r="A778" i="16" s="1"/>
  <c r="A779" i="16" s="1"/>
  <c r="A780" i="16" s="1"/>
  <c r="A781" i="16" s="1"/>
  <c r="A782" i="16" s="1"/>
  <c r="A783" i="16" s="1"/>
  <c r="A784" i="16" s="1"/>
  <c r="M720" i="16"/>
  <c r="I720" i="16"/>
  <c r="M719" i="16"/>
  <c r="M718" i="16"/>
  <c r="M717" i="16"/>
  <c r="M716" i="16"/>
  <c r="M715" i="16"/>
  <c r="M714" i="16"/>
  <c r="M713" i="16"/>
  <c r="M712" i="16"/>
  <c r="M711" i="16"/>
  <c r="M710" i="16"/>
  <c r="M709" i="16"/>
  <c r="M708" i="16"/>
  <c r="M707" i="16"/>
  <c r="M706" i="16"/>
  <c r="M705" i="16"/>
  <c r="M704" i="16"/>
  <c r="M703" i="16"/>
  <c r="M702" i="16"/>
  <c r="M701" i="16"/>
  <c r="M700" i="16"/>
  <c r="M699" i="16"/>
  <c r="M698" i="16"/>
  <c r="M697" i="16"/>
  <c r="M696" i="16"/>
  <c r="M695" i="16"/>
  <c r="M694" i="16"/>
  <c r="M693" i="16"/>
  <c r="M692" i="16"/>
  <c r="M691" i="16"/>
  <c r="M690" i="16"/>
  <c r="M689" i="16"/>
  <c r="M688" i="16"/>
  <c r="M687" i="16"/>
  <c r="M686" i="16"/>
  <c r="M685" i="16"/>
  <c r="M684" i="16"/>
  <c r="M683" i="16"/>
  <c r="M682" i="16"/>
  <c r="M681" i="16"/>
  <c r="M680" i="16"/>
  <c r="M679" i="16"/>
  <c r="M678" i="16"/>
  <c r="M677" i="16"/>
  <c r="M676" i="16"/>
  <c r="M675" i="16"/>
  <c r="M674" i="16"/>
  <c r="M673" i="16"/>
  <c r="M672" i="16"/>
  <c r="M671" i="16"/>
  <c r="M670" i="16"/>
  <c r="M669" i="16"/>
  <c r="M668" i="16"/>
  <c r="M667" i="16"/>
  <c r="M666" i="16"/>
  <c r="M665" i="16"/>
  <c r="M664" i="16"/>
  <c r="A664" i="16"/>
  <c r="A665" i="16" s="1"/>
  <c r="A666" i="16" s="1"/>
  <c r="A667" i="16" s="1"/>
  <c r="A668" i="16" s="1"/>
  <c r="A669" i="16" s="1"/>
  <c r="A670" i="16" s="1"/>
  <c r="A671" i="16" s="1"/>
  <c r="A672" i="16" s="1"/>
  <c r="A673" i="16" s="1"/>
  <c r="A674" i="16" s="1"/>
  <c r="A675" i="16" s="1"/>
  <c r="A676" i="16" s="1"/>
  <c r="A677" i="16" s="1"/>
  <c r="A678" i="16" s="1"/>
  <c r="A679" i="16" s="1"/>
  <c r="A680" i="16" s="1"/>
  <c r="A681" i="16" s="1"/>
  <c r="A682" i="16" s="1"/>
  <c r="A683" i="16" s="1"/>
  <c r="A684" i="16" s="1"/>
  <c r="A685" i="16" s="1"/>
  <c r="A686" i="16" s="1"/>
  <c r="A687" i="16" s="1"/>
  <c r="A688" i="16" s="1"/>
  <c r="A689" i="16" s="1"/>
  <c r="A690" i="16" s="1"/>
  <c r="A691" i="16" s="1"/>
  <c r="A692" i="16" s="1"/>
  <c r="A693" i="16" s="1"/>
  <c r="A694" i="16" s="1"/>
  <c r="A695" i="16" s="1"/>
  <c r="A696" i="16" s="1"/>
  <c r="A697" i="16" s="1"/>
  <c r="A698" i="16" s="1"/>
  <c r="A699" i="16" s="1"/>
  <c r="A700" i="16" s="1"/>
  <c r="A701" i="16" s="1"/>
  <c r="A702" i="16" s="1"/>
  <c r="A703" i="16" s="1"/>
  <c r="A704" i="16" s="1"/>
  <c r="A705" i="16" s="1"/>
  <c r="A706" i="16" s="1"/>
  <c r="A707" i="16" s="1"/>
  <c r="A708" i="16" s="1"/>
  <c r="A709" i="16" s="1"/>
  <c r="A710" i="16" s="1"/>
  <c r="A711" i="16" s="1"/>
  <c r="A712" i="16" s="1"/>
  <c r="A713" i="16" s="1"/>
  <c r="A714" i="16" s="1"/>
  <c r="A715" i="16" s="1"/>
  <c r="A716" i="16" s="1"/>
  <c r="A717" i="16" s="1"/>
  <c r="A718" i="16" s="1"/>
  <c r="A719" i="16" s="1"/>
  <c r="M663" i="16"/>
  <c r="M662" i="16"/>
  <c r="M661" i="16"/>
  <c r="M660" i="16"/>
  <c r="M659" i="16"/>
  <c r="M658" i="16"/>
  <c r="M657" i="16"/>
  <c r="H657" i="16"/>
  <c r="H658" i="16" s="1"/>
  <c r="H659" i="16" s="1"/>
  <c r="H660" i="16" s="1"/>
  <c r="H661" i="16" s="1"/>
  <c r="H662" i="16" s="1"/>
  <c r="H663" i="16" s="1"/>
  <c r="H664" i="16" s="1"/>
  <c r="H665" i="16" s="1"/>
  <c r="H666" i="16" s="1"/>
  <c r="H667" i="16" s="1"/>
  <c r="H668" i="16" s="1"/>
  <c r="H669" i="16" s="1"/>
  <c r="H670" i="16" s="1"/>
  <c r="H671" i="16" s="1"/>
  <c r="H672" i="16" s="1"/>
  <c r="H673" i="16" s="1"/>
  <c r="H674" i="16" s="1"/>
  <c r="H675" i="16" s="1"/>
  <c r="H676" i="16" s="1"/>
  <c r="H677" i="16" s="1"/>
  <c r="H678" i="16" s="1"/>
  <c r="H679" i="16" s="1"/>
  <c r="H680" i="16" s="1"/>
  <c r="H681" i="16" s="1"/>
  <c r="H682" i="16" s="1"/>
  <c r="H683" i="16" s="1"/>
  <c r="H684" i="16" s="1"/>
  <c r="H685" i="16" s="1"/>
  <c r="H686" i="16" s="1"/>
  <c r="H687" i="16" s="1"/>
  <c r="H688" i="16" s="1"/>
  <c r="H689" i="16" s="1"/>
  <c r="H690" i="16" s="1"/>
  <c r="H691" i="16" s="1"/>
  <c r="H692" i="16" s="1"/>
  <c r="H693" i="16" s="1"/>
  <c r="H694" i="16" s="1"/>
  <c r="H695" i="16" s="1"/>
  <c r="H696" i="16" s="1"/>
  <c r="H697" i="16" s="1"/>
  <c r="H698" i="16" s="1"/>
  <c r="H699" i="16" s="1"/>
  <c r="H700" i="16" s="1"/>
  <c r="H701" i="16" s="1"/>
  <c r="H702" i="16" s="1"/>
  <c r="H703" i="16" s="1"/>
  <c r="H704" i="16" s="1"/>
  <c r="H705" i="16" s="1"/>
  <c r="H706" i="16" s="1"/>
  <c r="H707" i="16" s="1"/>
  <c r="H708" i="16" s="1"/>
  <c r="H709" i="16" s="1"/>
  <c r="H710" i="16" s="1"/>
  <c r="H711" i="16" s="1"/>
  <c r="H712" i="16" s="1"/>
  <c r="H713" i="16" s="1"/>
  <c r="H714" i="16" s="1"/>
  <c r="H715" i="16" s="1"/>
  <c r="H716" i="16" s="1"/>
  <c r="H717" i="16" s="1"/>
  <c r="H718" i="16" s="1"/>
  <c r="H719" i="16" s="1"/>
  <c r="M656" i="16"/>
  <c r="H656" i="16"/>
  <c r="A656" i="16"/>
  <c r="A657" i="16" s="1"/>
  <c r="A658" i="16" s="1"/>
  <c r="A659" i="16" s="1"/>
  <c r="A660" i="16" s="1"/>
  <c r="A661" i="16" s="1"/>
  <c r="A662" i="16" s="1"/>
  <c r="A663" i="16" s="1"/>
  <c r="M655" i="16"/>
  <c r="I655" i="16"/>
  <c r="M654" i="16"/>
  <c r="M653" i="16"/>
  <c r="M652" i="16"/>
  <c r="M651" i="16"/>
  <c r="M650" i="16"/>
  <c r="M649" i="16"/>
  <c r="M648" i="16"/>
  <c r="M647" i="16"/>
  <c r="M646" i="16"/>
  <c r="M645" i="16"/>
  <c r="M644" i="16"/>
  <c r="M643" i="16"/>
  <c r="M642" i="16"/>
  <c r="M641" i="16"/>
  <c r="M640" i="16"/>
  <c r="M639" i="16"/>
  <c r="M638" i="16"/>
  <c r="M637" i="16"/>
  <c r="M636" i="16"/>
  <c r="M635" i="16"/>
  <c r="M634" i="16"/>
  <c r="M633" i="16"/>
  <c r="M632" i="16"/>
  <c r="M631" i="16"/>
  <c r="M630" i="16"/>
  <c r="M629" i="16"/>
  <c r="M628" i="16"/>
  <c r="M627" i="16"/>
  <c r="M626" i="16"/>
  <c r="M625" i="16"/>
  <c r="M624" i="16"/>
  <c r="M623" i="16"/>
  <c r="M622" i="16"/>
  <c r="M621" i="16"/>
  <c r="M620" i="16"/>
  <c r="M619" i="16"/>
  <c r="M618" i="16"/>
  <c r="M617" i="16"/>
  <c r="M616" i="16"/>
  <c r="M615" i="16"/>
  <c r="M614" i="16"/>
  <c r="M613" i="16"/>
  <c r="M612" i="16"/>
  <c r="M611" i="16"/>
  <c r="M610" i="16"/>
  <c r="M609" i="16"/>
  <c r="M608" i="16"/>
  <c r="M607" i="16"/>
  <c r="M606" i="16"/>
  <c r="M605" i="16"/>
  <c r="M604" i="16"/>
  <c r="M603" i="16"/>
  <c r="M602" i="16"/>
  <c r="M601" i="16"/>
  <c r="M600" i="16"/>
  <c r="M599" i="16"/>
  <c r="M598" i="16"/>
  <c r="M597" i="16"/>
  <c r="M596" i="16"/>
  <c r="M595" i="16"/>
  <c r="M594" i="16"/>
  <c r="M593" i="16"/>
  <c r="M592" i="16"/>
  <c r="M591" i="16"/>
  <c r="H591" i="16"/>
  <c r="H592" i="16" s="1"/>
  <c r="H593" i="16" s="1"/>
  <c r="H594" i="16" s="1"/>
  <c r="H595" i="16" s="1"/>
  <c r="H596" i="16" s="1"/>
  <c r="H597" i="16" s="1"/>
  <c r="H598" i="16" s="1"/>
  <c r="H599" i="16" s="1"/>
  <c r="H600" i="16" s="1"/>
  <c r="H601" i="16" s="1"/>
  <c r="H602" i="16" s="1"/>
  <c r="H603" i="16" s="1"/>
  <c r="H604" i="16" s="1"/>
  <c r="H605" i="16" s="1"/>
  <c r="H606" i="16" s="1"/>
  <c r="H607" i="16" s="1"/>
  <c r="H608" i="16" s="1"/>
  <c r="H609" i="16" s="1"/>
  <c r="H610" i="16" s="1"/>
  <c r="H611" i="16" s="1"/>
  <c r="H612" i="16" s="1"/>
  <c r="H613" i="16" s="1"/>
  <c r="H614" i="16" s="1"/>
  <c r="H615" i="16" s="1"/>
  <c r="H616" i="16" s="1"/>
  <c r="H617" i="16" s="1"/>
  <c r="H618" i="16" s="1"/>
  <c r="H619" i="16" s="1"/>
  <c r="H620" i="16" s="1"/>
  <c r="H621" i="16" s="1"/>
  <c r="H622" i="16" s="1"/>
  <c r="H623" i="16" s="1"/>
  <c r="H624" i="16" s="1"/>
  <c r="H625" i="16" s="1"/>
  <c r="H626" i="16" s="1"/>
  <c r="H627" i="16" s="1"/>
  <c r="H628" i="16" s="1"/>
  <c r="H629" i="16" s="1"/>
  <c r="H630" i="16" s="1"/>
  <c r="H631" i="16" s="1"/>
  <c r="H632" i="16" s="1"/>
  <c r="H633" i="16" s="1"/>
  <c r="H634" i="16" s="1"/>
  <c r="H635" i="16" s="1"/>
  <c r="H636" i="16" s="1"/>
  <c r="H637" i="16" s="1"/>
  <c r="H638" i="16" s="1"/>
  <c r="H639" i="16" s="1"/>
  <c r="H640" i="16" s="1"/>
  <c r="H641" i="16" s="1"/>
  <c r="H642" i="16" s="1"/>
  <c r="H643" i="16" s="1"/>
  <c r="H644" i="16" s="1"/>
  <c r="H645" i="16" s="1"/>
  <c r="H646" i="16" s="1"/>
  <c r="H647" i="16" s="1"/>
  <c r="H648" i="16" s="1"/>
  <c r="H649" i="16" s="1"/>
  <c r="H650" i="16" s="1"/>
  <c r="H651" i="16" s="1"/>
  <c r="H652" i="16" s="1"/>
  <c r="H653" i="16" s="1"/>
  <c r="H654" i="16" s="1"/>
  <c r="A591" i="16"/>
  <c r="A592" i="16" s="1"/>
  <c r="A593" i="16" s="1"/>
  <c r="A594" i="16" s="1"/>
  <c r="A595" i="16" s="1"/>
  <c r="A596" i="16" s="1"/>
  <c r="A597" i="16" s="1"/>
  <c r="A598" i="16" s="1"/>
  <c r="A599" i="16" s="1"/>
  <c r="A600" i="16" s="1"/>
  <c r="A601" i="16" s="1"/>
  <c r="A602" i="16" s="1"/>
  <c r="A603" i="16" s="1"/>
  <c r="A604" i="16" s="1"/>
  <c r="A605" i="16" s="1"/>
  <c r="A606" i="16" s="1"/>
  <c r="A607" i="16" s="1"/>
  <c r="A608" i="16" s="1"/>
  <c r="A609" i="16" s="1"/>
  <c r="A610" i="16" s="1"/>
  <c r="A611" i="16" s="1"/>
  <c r="A612" i="16" s="1"/>
  <c r="A613" i="16" s="1"/>
  <c r="A614" i="16" s="1"/>
  <c r="A615" i="16" s="1"/>
  <c r="A616" i="16" s="1"/>
  <c r="A617" i="16" s="1"/>
  <c r="A618" i="16" s="1"/>
  <c r="A619" i="16" s="1"/>
  <c r="A620" i="16" s="1"/>
  <c r="A621" i="16" s="1"/>
  <c r="A622" i="16" s="1"/>
  <c r="A623" i="16" s="1"/>
  <c r="A624" i="16" s="1"/>
  <c r="A625" i="16" s="1"/>
  <c r="A626" i="16" s="1"/>
  <c r="A627" i="16" s="1"/>
  <c r="A628" i="16" s="1"/>
  <c r="A629" i="16" s="1"/>
  <c r="A630" i="16" s="1"/>
  <c r="A631" i="16" s="1"/>
  <c r="A632" i="16" s="1"/>
  <c r="A633" i="16" s="1"/>
  <c r="A634" i="16" s="1"/>
  <c r="A635" i="16" s="1"/>
  <c r="A636" i="16" s="1"/>
  <c r="A637" i="16" s="1"/>
  <c r="A638" i="16" s="1"/>
  <c r="A639" i="16" s="1"/>
  <c r="A640" i="16" s="1"/>
  <c r="A641" i="16" s="1"/>
  <c r="A642" i="16" s="1"/>
  <c r="A643" i="16" s="1"/>
  <c r="A644" i="16" s="1"/>
  <c r="A645" i="16" s="1"/>
  <c r="A646" i="16" s="1"/>
  <c r="A647" i="16" s="1"/>
  <c r="A648" i="16" s="1"/>
  <c r="A649" i="16" s="1"/>
  <c r="A650" i="16" s="1"/>
  <c r="A651" i="16" s="1"/>
  <c r="A652" i="16" s="1"/>
  <c r="A653" i="16" s="1"/>
  <c r="A654" i="16" s="1"/>
  <c r="M590" i="16"/>
  <c r="I590" i="16"/>
  <c r="M589" i="16"/>
  <c r="M588" i="16"/>
  <c r="M587" i="16"/>
  <c r="M586" i="16"/>
  <c r="M585" i="16"/>
  <c r="M584" i="16"/>
  <c r="M583" i="16"/>
  <c r="M582" i="16"/>
  <c r="M581" i="16"/>
  <c r="M580" i="16"/>
  <c r="M579" i="16"/>
  <c r="M578" i="16"/>
  <c r="M577" i="16"/>
  <c r="M576" i="16"/>
  <c r="M575" i="16"/>
  <c r="M574" i="16"/>
  <c r="M573" i="16"/>
  <c r="M572" i="16"/>
  <c r="M571" i="16"/>
  <c r="M570" i="16"/>
  <c r="M569" i="16"/>
  <c r="M568" i="16"/>
  <c r="M567" i="16"/>
  <c r="M566" i="16"/>
  <c r="M565" i="16"/>
  <c r="M564" i="16"/>
  <c r="M563" i="16"/>
  <c r="M562" i="16"/>
  <c r="M561" i="16"/>
  <c r="M560" i="16"/>
  <c r="M559" i="16"/>
  <c r="M558" i="16"/>
  <c r="M557" i="16"/>
  <c r="M556" i="16"/>
  <c r="M555" i="16"/>
  <c r="M554" i="16"/>
  <c r="M553" i="16"/>
  <c r="M552" i="16"/>
  <c r="M551" i="16"/>
  <c r="M550" i="16"/>
  <c r="M549" i="16"/>
  <c r="M548" i="16"/>
  <c r="M547" i="16"/>
  <c r="M546" i="16"/>
  <c r="M545" i="16"/>
  <c r="M544" i="16"/>
  <c r="M543" i="16"/>
  <c r="M542" i="16"/>
  <c r="M541" i="16"/>
  <c r="M540" i="16"/>
  <c r="M539" i="16"/>
  <c r="M538" i="16"/>
  <c r="M537" i="16"/>
  <c r="M536" i="16"/>
  <c r="M535" i="16"/>
  <c r="M534" i="16"/>
  <c r="M533" i="16"/>
  <c r="M532" i="16"/>
  <c r="M531" i="16"/>
  <c r="M530" i="16"/>
  <c r="M529" i="16"/>
  <c r="M528" i="16"/>
  <c r="M527" i="16"/>
  <c r="M526" i="16"/>
  <c r="H526" i="16"/>
  <c r="H527" i="16" s="1"/>
  <c r="H528" i="16" s="1"/>
  <c r="H529" i="16" s="1"/>
  <c r="H530" i="16" s="1"/>
  <c r="H531" i="16" s="1"/>
  <c r="H532" i="16" s="1"/>
  <c r="H533" i="16" s="1"/>
  <c r="H534" i="16" s="1"/>
  <c r="H535" i="16" s="1"/>
  <c r="H536" i="16" s="1"/>
  <c r="H537" i="16" s="1"/>
  <c r="H538" i="16" s="1"/>
  <c r="H539" i="16" s="1"/>
  <c r="H540" i="16" s="1"/>
  <c r="H541" i="16" s="1"/>
  <c r="H542" i="16" s="1"/>
  <c r="H543" i="16" s="1"/>
  <c r="H544" i="16" s="1"/>
  <c r="H545" i="16" s="1"/>
  <c r="H546" i="16" s="1"/>
  <c r="H547" i="16" s="1"/>
  <c r="H548" i="16" s="1"/>
  <c r="H549" i="16" s="1"/>
  <c r="H550" i="16" s="1"/>
  <c r="H551" i="16" s="1"/>
  <c r="H552" i="16" s="1"/>
  <c r="H553" i="16" s="1"/>
  <c r="H554" i="16" s="1"/>
  <c r="H555" i="16" s="1"/>
  <c r="H556" i="16" s="1"/>
  <c r="H557" i="16" s="1"/>
  <c r="H558" i="16" s="1"/>
  <c r="H559" i="16" s="1"/>
  <c r="H560" i="16" s="1"/>
  <c r="H561" i="16" s="1"/>
  <c r="H562" i="16" s="1"/>
  <c r="H563" i="16" s="1"/>
  <c r="H564" i="16" s="1"/>
  <c r="H565" i="16" s="1"/>
  <c r="H566" i="16" s="1"/>
  <c r="H567" i="16" s="1"/>
  <c r="H568" i="16" s="1"/>
  <c r="H569" i="16" s="1"/>
  <c r="H570" i="16" s="1"/>
  <c r="H571" i="16" s="1"/>
  <c r="H572" i="16" s="1"/>
  <c r="H573" i="16" s="1"/>
  <c r="H574" i="16" s="1"/>
  <c r="H575" i="16" s="1"/>
  <c r="H576" i="16" s="1"/>
  <c r="H577" i="16" s="1"/>
  <c r="H578" i="16" s="1"/>
  <c r="H579" i="16" s="1"/>
  <c r="H580" i="16" s="1"/>
  <c r="H581" i="16" s="1"/>
  <c r="H582" i="16" s="1"/>
  <c r="H583" i="16" s="1"/>
  <c r="H584" i="16" s="1"/>
  <c r="H585" i="16" s="1"/>
  <c r="H586" i="16" s="1"/>
  <c r="H587" i="16" s="1"/>
  <c r="H588" i="16" s="1"/>
  <c r="H589" i="16" s="1"/>
  <c r="A526" i="16"/>
  <c r="A527" i="16" s="1"/>
  <c r="A528" i="16" s="1"/>
  <c r="A529" i="16" s="1"/>
  <c r="A530" i="16" s="1"/>
  <c r="A531" i="16" s="1"/>
  <c r="A532" i="16" s="1"/>
  <c r="A533" i="16" s="1"/>
  <c r="A534" i="16" s="1"/>
  <c r="A535" i="16" s="1"/>
  <c r="A536" i="16" s="1"/>
  <c r="A537" i="16" s="1"/>
  <c r="A538" i="16" s="1"/>
  <c r="A539" i="16" s="1"/>
  <c r="A540" i="16" s="1"/>
  <c r="A541" i="16" s="1"/>
  <c r="A542" i="16" s="1"/>
  <c r="A543" i="16" s="1"/>
  <c r="A544" i="16" s="1"/>
  <c r="A545" i="16" s="1"/>
  <c r="A546" i="16" s="1"/>
  <c r="A547" i="16" s="1"/>
  <c r="A548" i="16" s="1"/>
  <c r="A549" i="16" s="1"/>
  <c r="A550" i="16" s="1"/>
  <c r="A551" i="16" s="1"/>
  <c r="A552" i="16" s="1"/>
  <c r="A553" i="16" s="1"/>
  <c r="A554" i="16" s="1"/>
  <c r="A555" i="16" s="1"/>
  <c r="A556" i="16" s="1"/>
  <c r="A557" i="16" s="1"/>
  <c r="A558" i="16" s="1"/>
  <c r="A559" i="16" s="1"/>
  <c r="A560" i="16" s="1"/>
  <c r="A561" i="16" s="1"/>
  <c r="A562" i="16" s="1"/>
  <c r="A563" i="16" s="1"/>
  <c r="A564" i="16" s="1"/>
  <c r="A565" i="16" s="1"/>
  <c r="A566" i="16" s="1"/>
  <c r="A567" i="16" s="1"/>
  <c r="A568" i="16" s="1"/>
  <c r="A569" i="16" s="1"/>
  <c r="A570" i="16" s="1"/>
  <c r="A571" i="16" s="1"/>
  <c r="A572" i="16" s="1"/>
  <c r="A573" i="16" s="1"/>
  <c r="A574" i="16" s="1"/>
  <c r="A575" i="16" s="1"/>
  <c r="A576" i="16" s="1"/>
  <c r="A577" i="16" s="1"/>
  <c r="A578" i="16" s="1"/>
  <c r="A579" i="16" s="1"/>
  <c r="A580" i="16" s="1"/>
  <c r="A581" i="16" s="1"/>
  <c r="A582" i="16" s="1"/>
  <c r="A583" i="16" s="1"/>
  <c r="A584" i="16" s="1"/>
  <c r="A585" i="16" s="1"/>
  <c r="A586" i="16" s="1"/>
  <c r="A587" i="16" s="1"/>
  <c r="A588" i="16" s="1"/>
  <c r="A589" i="16" s="1"/>
  <c r="M525" i="16"/>
  <c r="I525" i="16"/>
  <c r="M524" i="16"/>
  <c r="M523" i="16"/>
  <c r="M522" i="16"/>
  <c r="M521" i="16"/>
  <c r="M520" i="16"/>
  <c r="M519" i="16"/>
  <c r="M518" i="16"/>
  <c r="M517" i="16"/>
  <c r="M516" i="16"/>
  <c r="M515" i="16"/>
  <c r="M514" i="16"/>
  <c r="M513" i="16"/>
  <c r="M512" i="16"/>
  <c r="M511" i="16"/>
  <c r="M510" i="16"/>
  <c r="M509" i="16"/>
  <c r="M508" i="16"/>
  <c r="M507" i="16"/>
  <c r="M506" i="16"/>
  <c r="M505" i="16"/>
  <c r="M504" i="16"/>
  <c r="M503" i="16"/>
  <c r="M502" i="16"/>
  <c r="M501" i="16"/>
  <c r="M500" i="16"/>
  <c r="M499" i="16"/>
  <c r="M498" i="16"/>
  <c r="M497" i="16"/>
  <c r="M496" i="16"/>
  <c r="M495" i="16"/>
  <c r="M494" i="16"/>
  <c r="M493" i="16"/>
  <c r="M492" i="16"/>
  <c r="M491" i="16"/>
  <c r="M490" i="16"/>
  <c r="M489" i="16"/>
  <c r="M488" i="16"/>
  <c r="M487" i="16"/>
  <c r="M486" i="16"/>
  <c r="M485" i="16"/>
  <c r="M484" i="16"/>
  <c r="M483" i="16"/>
  <c r="M482" i="16"/>
  <c r="M481" i="16"/>
  <c r="M480" i="16"/>
  <c r="M479" i="16"/>
  <c r="M478" i="16"/>
  <c r="M477" i="16"/>
  <c r="M476" i="16"/>
  <c r="M475" i="16"/>
  <c r="M474" i="16"/>
  <c r="M473" i="16"/>
  <c r="M472" i="16"/>
  <c r="M471" i="16"/>
  <c r="M470" i="16"/>
  <c r="M469" i="16"/>
  <c r="M468" i="16"/>
  <c r="M467" i="16"/>
  <c r="M466" i="16"/>
  <c r="M465" i="16"/>
  <c r="M464" i="16"/>
  <c r="M463" i="16"/>
  <c r="M462" i="16"/>
  <c r="H462" i="16"/>
  <c r="H463" i="16" s="1"/>
  <c r="H464" i="16" s="1"/>
  <c r="H465" i="16" s="1"/>
  <c r="H466" i="16" s="1"/>
  <c r="H467" i="16" s="1"/>
  <c r="H468" i="16" s="1"/>
  <c r="H469" i="16" s="1"/>
  <c r="H470" i="16" s="1"/>
  <c r="H471" i="16" s="1"/>
  <c r="H472" i="16" s="1"/>
  <c r="H473" i="16" s="1"/>
  <c r="H474" i="16" s="1"/>
  <c r="H475" i="16" s="1"/>
  <c r="H476" i="16" s="1"/>
  <c r="H477" i="16" s="1"/>
  <c r="H478" i="16" s="1"/>
  <c r="H479" i="16" s="1"/>
  <c r="H480" i="16" s="1"/>
  <c r="H481" i="16" s="1"/>
  <c r="H482" i="16" s="1"/>
  <c r="H483" i="16" s="1"/>
  <c r="H484" i="16" s="1"/>
  <c r="H485" i="16" s="1"/>
  <c r="H486" i="16" s="1"/>
  <c r="H487" i="16" s="1"/>
  <c r="H488" i="16" s="1"/>
  <c r="H489" i="16" s="1"/>
  <c r="H490" i="16" s="1"/>
  <c r="H491" i="16" s="1"/>
  <c r="H492" i="16" s="1"/>
  <c r="H493" i="16" s="1"/>
  <c r="H494" i="16" s="1"/>
  <c r="H495" i="16" s="1"/>
  <c r="H496" i="16" s="1"/>
  <c r="H497" i="16" s="1"/>
  <c r="H498" i="16" s="1"/>
  <c r="H499" i="16" s="1"/>
  <c r="H500" i="16" s="1"/>
  <c r="H501" i="16" s="1"/>
  <c r="H502" i="16" s="1"/>
  <c r="H503" i="16" s="1"/>
  <c r="H504" i="16" s="1"/>
  <c r="H505" i="16" s="1"/>
  <c r="H506" i="16" s="1"/>
  <c r="H507" i="16" s="1"/>
  <c r="H508" i="16" s="1"/>
  <c r="H509" i="16" s="1"/>
  <c r="H510" i="16" s="1"/>
  <c r="H511" i="16" s="1"/>
  <c r="H512" i="16" s="1"/>
  <c r="H513" i="16" s="1"/>
  <c r="H514" i="16" s="1"/>
  <c r="H515" i="16" s="1"/>
  <c r="H516" i="16" s="1"/>
  <c r="H517" i="16" s="1"/>
  <c r="H518" i="16" s="1"/>
  <c r="H519" i="16" s="1"/>
  <c r="H520" i="16" s="1"/>
  <c r="H521" i="16" s="1"/>
  <c r="H522" i="16" s="1"/>
  <c r="H523" i="16" s="1"/>
  <c r="H524" i="16" s="1"/>
  <c r="A462" i="16"/>
  <c r="A463" i="16" s="1"/>
  <c r="A464" i="16" s="1"/>
  <c r="A465" i="16" s="1"/>
  <c r="A466" i="16" s="1"/>
  <c r="A467" i="16" s="1"/>
  <c r="A468" i="16" s="1"/>
  <c r="A469" i="16" s="1"/>
  <c r="A470" i="16" s="1"/>
  <c r="A471" i="16" s="1"/>
  <c r="A472" i="16" s="1"/>
  <c r="A473" i="16" s="1"/>
  <c r="A474" i="16" s="1"/>
  <c r="A475" i="16" s="1"/>
  <c r="A476" i="16" s="1"/>
  <c r="A477" i="16" s="1"/>
  <c r="A478" i="16" s="1"/>
  <c r="A479" i="16" s="1"/>
  <c r="A480" i="16" s="1"/>
  <c r="A481" i="16" s="1"/>
  <c r="A482" i="16" s="1"/>
  <c r="A483" i="16" s="1"/>
  <c r="A484" i="16" s="1"/>
  <c r="A485" i="16" s="1"/>
  <c r="A486" i="16" s="1"/>
  <c r="A487" i="16" s="1"/>
  <c r="A488" i="16" s="1"/>
  <c r="A489" i="16" s="1"/>
  <c r="A490" i="16" s="1"/>
  <c r="A491" i="16" s="1"/>
  <c r="A492" i="16" s="1"/>
  <c r="A493" i="16" s="1"/>
  <c r="A494" i="16" s="1"/>
  <c r="A495" i="16" s="1"/>
  <c r="A496" i="16" s="1"/>
  <c r="A497" i="16" s="1"/>
  <c r="A498" i="16" s="1"/>
  <c r="A499" i="16" s="1"/>
  <c r="A500" i="16" s="1"/>
  <c r="A501" i="16" s="1"/>
  <c r="A502" i="16" s="1"/>
  <c r="A503" i="16" s="1"/>
  <c r="A504" i="16" s="1"/>
  <c r="A505" i="16" s="1"/>
  <c r="A506" i="16" s="1"/>
  <c r="A507" i="16" s="1"/>
  <c r="A508" i="16" s="1"/>
  <c r="A509" i="16" s="1"/>
  <c r="A510" i="16" s="1"/>
  <c r="A511" i="16" s="1"/>
  <c r="A512" i="16" s="1"/>
  <c r="A513" i="16" s="1"/>
  <c r="A514" i="16" s="1"/>
  <c r="A515" i="16" s="1"/>
  <c r="A516" i="16" s="1"/>
  <c r="A517" i="16" s="1"/>
  <c r="A518" i="16" s="1"/>
  <c r="A519" i="16" s="1"/>
  <c r="A520" i="16" s="1"/>
  <c r="A521" i="16" s="1"/>
  <c r="A522" i="16" s="1"/>
  <c r="A523" i="16" s="1"/>
  <c r="A524" i="16" s="1"/>
  <c r="M461" i="16"/>
  <c r="H461" i="16"/>
  <c r="A461" i="16"/>
  <c r="M460" i="16"/>
  <c r="I460" i="16"/>
  <c r="M459" i="16"/>
  <c r="M458" i="16"/>
  <c r="M457" i="16"/>
  <c r="M456" i="16"/>
  <c r="M455" i="16"/>
  <c r="M454" i="16"/>
  <c r="M453" i="16"/>
  <c r="M452" i="16"/>
  <c r="M451" i="16"/>
  <c r="M450" i="16"/>
  <c r="M449" i="16"/>
  <c r="M448" i="16"/>
  <c r="M447" i="16"/>
  <c r="M446" i="16"/>
  <c r="M445" i="16"/>
  <c r="M444" i="16"/>
  <c r="M443" i="16"/>
  <c r="M442" i="16"/>
  <c r="M441" i="16"/>
  <c r="M440" i="16"/>
  <c r="M439" i="16"/>
  <c r="M438" i="16"/>
  <c r="M437" i="16"/>
  <c r="M436" i="16"/>
  <c r="M435" i="16"/>
  <c r="M434" i="16"/>
  <c r="M433" i="16"/>
  <c r="M432" i="16"/>
  <c r="M431" i="16"/>
  <c r="M430" i="16"/>
  <c r="M429" i="16"/>
  <c r="M428" i="16"/>
  <c r="M427" i="16"/>
  <c r="M426" i="16"/>
  <c r="M425" i="16"/>
  <c r="M424" i="16"/>
  <c r="M423" i="16"/>
  <c r="M422" i="16"/>
  <c r="M421" i="16"/>
  <c r="M420" i="16"/>
  <c r="M419" i="16"/>
  <c r="M418" i="16"/>
  <c r="M417" i="16"/>
  <c r="M416" i="16"/>
  <c r="M415" i="16"/>
  <c r="M414" i="16"/>
  <c r="M413" i="16"/>
  <c r="M412" i="16"/>
  <c r="M411" i="16"/>
  <c r="M410" i="16"/>
  <c r="M409" i="16"/>
  <c r="M408" i="16"/>
  <c r="M407" i="16"/>
  <c r="M406" i="16"/>
  <c r="M405" i="16"/>
  <c r="M404" i="16"/>
  <c r="M403" i="16"/>
  <c r="M402" i="16"/>
  <c r="M401" i="16"/>
  <c r="M400" i="16"/>
  <c r="M399" i="16"/>
  <c r="M398" i="16"/>
  <c r="M397" i="16"/>
  <c r="H397" i="16"/>
  <c r="H398" i="16" s="1"/>
  <c r="H399" i="16" s="1"/>
  <c r="H400" i="16" s="1"/>
  <c r="H401" i="16" s="1"/>
  <c r="H402" i="16" s="1"/>
  <c r="H403" i="16" s="1"/>
  <c r="H404" i="16" s="1"/>
  <c r="H405" i="16" s="1"/>
  <c r="H406" i="16" s="1"/>
  <c r="H407" i="16" s="1"/>
  <c r="H408" i="16" s="1"/>
  <c r="H409" i="16" s="1"/>
  <c r="H410" i="16" s="1"/>
  <c r="H411" i="16" s="1"/>
  <c r="H412" i="16" s="1"/>
  <c r="H413" i="16" s="1"/>
  <c r="H414" i="16" s="1"/>
  <c r="H415" i="16" s="1"/>
  <c r="H416" i="16" s="1"/>
  <c r="H417" i="16" s="1"/>
  <c r="H418" i="16" s="1"/>
  <c r="H419" i="16" s="1"/>
  <c r="H420" i="16" s="1"/>
  <c r="H421" i="16" s="1"/>
  <c r="H422" i="16" s="1"/>
  <c r="H423" i="16" s="1"/>
  <c r="H424" i="16" s="1"/>
  <c r="H425" i="16" s="1"/>
  <c r="H426" i="16" s="1"/>
  <c r="H427" i="16" s="1"/>
  <c r="H428" i="16" s="1"/>
  <c r="H429" i="16" s="1"/>
  <c r="H430" i="16" s="1"/>
  <c r="H431" i="16" s="1"/>
  <c r="H432" i="16" s="1"/>
  <c r="H433" i="16" s="1"/>
  <c r="H434" i="16" s="1"/>
  <c r="H435" i="16" s="1"/>
  <c r="H436" i="16" s="1"/>
  <c r="H437" i="16" s="1"/>
  <c r="H438" i="16" s="1"/>
  <c r="H439" i="16" s="1"/>
  <c r="H440" i="16" s="1"/>
  <c r="H441" i="16" s="1"/>
  <c r="H442" i="16" s="1"/>
  <c r="H443" i="16" s="1"/>
  <c r="H444" i="16" s="1"/>
  <c r="H445" i="16" s="1"/>
  <c r="H446" i="16" s="1"/>
  <c r="H447" i="16" s="1"/>
  <c r="H448" i="16" s="1"/>
  <c r="H449" i="16" s="1"/>
  <c r="H450" i="16" s="1"/>
  <c r="H451" i="16" s="1"/>
  <c r="H452" i="16" s="1"/>
  <c r="H453" i="16" s="1"/>
  <c r="H454" i="16" s="1"/>
  <c r="H455" i="16" s="1"/>
  <c r="H456" i="16" s="1"/>
  <c r="H457" i="16" s="1"/>
  <c r="H458" i="16" s="1"/>
  <c r="H459" i="16" s="1"/>
  <c r="A397" i="16"/>
  <c r="A398" i="16" s="1"/>
  <c r="A399" i="16" s="1"/>
  <c r="A400" i="16" s="1"/>
  <c r="A401" i="16" s="1"/>
  <c r="A402" i="16" s="1"/>
  <c r="A403" i="16" s="1"/>
  <c r="A404" i="16" s="1"/>
  <c r="A405" i="16" s="1"/>
  <c r="A406" i="16" s="1"/>
  <c r="A407" i="16" s="1"/>
  <c r="A408" i="16" s="1"/>
  <c r="A409" i="16" s="1"/>
  <c r="A410" i="16" s="1"/>
  <c r="A411" i="16" s="1"/>
  <c r="A412" i="16" s="1"/>
  <c r="A413" i="16" s="1"/>
  <c r="A414" i="16" s="1"/>
  <c r="A415" i="16" s="1"/>
  <c r="A416" i="16" s="1"/>
  <c r="A417" i="16" s="1"/>
  <c r="A418" i="16" s="1"/>
  <c r="A419" i="16" s="1"/>
  <c r="A420" i="16" s="1"/>
  <c r="A421" i="16" s="1"/>
  <c r="A422" i="16" s="1"/>
  <c r="A423" i="16" s="1"/>
  <c r="A424" i="16" s="1"/>
  <c r="A425" i="16" s="1"/>
  <c r="A426" i="16" s="1"/>
  <c r="A427" i="16" s="1"/>
  <c r="A428" i="16" s="1"/>
  <c r="A429" i="16" s="1"/>
  <c r="A430" i="16" s="1"/>
  <c r="A431" i="16" s="1"/>
  <c r="A432" i="16" s="1"/>
  <c r="A433" i="16" s="1"/>
  <c r="A434" i="16" s="1"/>
  <c r="A435" i="16" s="1"/>
  <c r="A436" i="16" s="1"/>
  <c r="A437" i="16" s="1"/>
  <c r="A438" i="16" s="1"/>
  <c r="A439" i="16" s="1"/>
  <c r="A440" i="16" s="1"/>
  <c r="A441" i="16" s="1"/>
  <c r="A442" i="16" s="1"/>
  <c r="A443" i="16" s="1"/>
  <c r="A444" i="16" s="1"/>
  <c r="A445" i="16" s="1"/>
  <c r="A446" i="16" s="1"/>
  <c r="A447" i="16" s="1"/>
  <c r="A448" i="16" s="1"/>
  <c r="A449" i="16" s="1"/>
  <c r="A450" i="16" s="1"/>
  <c r="A451" i="16" s="1"/>
  <c r="A452" i="16" s="1"/>
  <c r="A453" i="16" s="1"/>
  <c r="A454" i="16" s="1"/>
  <c r="A455" i="16" s="1"/>
  <c r="A456" i="16" s="1"/>
  <c r="A457" i="16" s="1"/>
  <c r="A458" i="16" s="1"/>
  <c r="A459" i="16" s="1"/>
  <c r="M396" i="16"/>
  <c r="H396" i="16"/>
  <c r="A396" i="16"/>
  <c r="M395" i="16"/>
  <c r="I395" i="16"/>
  <c r="M394" i="16"/>
  <c r="M393" i="16"/>
  <c r="M392" i="16"/>
  <c r="M391" i="16"/>
  <c r="M390" i="16"/>
  <c r="M389" i="16"/>
  <c r="M388" i="16"/>
  <c r="M387" i="16"/>
  <c r="M386" i="16"/>
  <c r="M385" i="16"/>
  <c r="M384" i="16"/>
  <c r="M383" i="16"/>
  <c r="M382" i="16"/>
  <c r="M381" i="16"/>
  <c r="M380" i="16"/>
  <c r="M379" i="16"/>
  <c r="M378" i="16"/>
  <c r="M377" i="16"/>
  <c r="M376" i="16"/>
  <c r="M375" i="16"/>
  <c r="M374" i="16"/>
  <c r="M373" i="16"/>
  <c r="M372" i="16"/>
  <c r="M371" i="16"/>
  <c r="M370" i="16"/>
  <c r="M369" i="16"/>
  <c r="M368" i="16"/>
  <c r="M367" i="16"/>
  <c r="M366" i="16"/>
  <c r="M365" i="16"/>
  <c r="M364" i="16"/>
  <c r="M363" i="16"/>
  <c r="M362" i="16"/>
  <c r="M361" i="16"/>
  <c r="M360" i="16"/>
  <c r="M359" i="16"/>
  <c r="M358" i="16"/>
  <c r="M357" i="16"/>
  <c r="M356" i="16"/>
  <c r="M355" i="16"/>
  <c r="M354" i="16"/>
  <c r="M353" i="16"/>
  <c r="M352" i="16"/>
  <c r="M351" i="16"/>
  <c r="M350" i="16"/>
  <c r="M349" i="16"/>
  <c r="M348" i="16"/>
  <c r="M347" i="16"/>
  <c r="M346" i="16"/>
  <c r="M345" i="16"/>
  <c r="M344" i="16"/>
  <c r="M343" i="16"/>
  <c r="M342" i="16"/>
  <c r="M341" i="16"/>
  <c r="M340" i="16"/>
  <c r="M339" i="16"/>
  <c r="M338" i="16"/>
  <c r="M337" i="16"/>
  <c r="M336" i="16"/>
  <c r="M335" i="16"/>
  <c r="M334" i="16"/>
  <c r="M333" i="16"/>
  <c r="M332" i="16"/>
  <c r="A332" i="16"/>
  <c r="A333" i="16" s="1"/>
  <c r="A334" i="16" s="1"/>
  <c r="A335" i="16" s="1"/>
  <c r="A336" i="16" s="1"/>
  <c r="A337" i="16" s="1"/>
  <c r="A338" i="16" s="1"/>
  <c r="A339" i="16" s="1"/>
  <c r="A340" i="16" s="1"/>
  <c r="A341" i="16" s="1"/>
  <c r="A342" i="16" s="1"/>
  <c r="A343" i="16" s="1"/>
  <c r="A344" i="16" s="1"/>
  <c r="A345" i="16" s="1"/>
  <c r="A346" i="16" s="1"/>
  <c r="A347" i="16" s="1"/>
  <c r="A348" i="16" s="1"/>
  <c r="A349" i="16" s="1"/>
  <c r="A350" i="16" s="1"/>
  <c r="A351" i="16" s="1"/>
  <c r="A352" i="16" s="1"/>
  <c r="A353" i="16" s="1"/>
  <c r="A354" i="16" s="1"/>
  <c r="A355" i="16" s="1"/>
  <c r="A356" i="16" s="1"/>
  <c r="A357" i="16" s="1"/>
  <c r="A358" i="16" s="1"/>
  <c r="A359" i="16" s="1"/>
  <c r="A360" i="16" s="1"/>
  <c r="A361" i="16" s="1"/>
  <c r="A362" i="16" s="1"/>
  <c r="A363" i="16" s="1"/>
  <c r="A364" i="16" s="1"/>
  <c r="A365" i="16" s="1"/>
  <c r="A366" i="16" s="1"/>
  <c r="A367" i="16" s="1"/>
  <c r="A368" i="16" s="1"/>
  <c r="A369" i="16" s="1"/>
  <c r="A370" i="16" s="1"/>
  <c r="A371" i="16" s="1"/>
  <c r="A372" i="16" s="1"/>
  <c r="A373" i="16" s="1"/>
  <c r="A374" i="16" s="1"/>
  <c r="A375" i="16" s="1"/>
  <c r="A376" i="16" s="1"/>
  <c r="A377" i="16" s="1"/>
  <c r="A378" i="16" s="1"/>
  <c r="A379" i="16" s="1"/>
  <c r="A380" i="16" s="1"/>
  <c r="A381" i="16" s="1"/>
  <c r="A382" i="16" s="1"/>
  <c r="A383" i="16" s="1"/>
  <c r="A384" i="16" s="1"/>
  <c r="A385" i="16" s="1"/>
  <c r="A386" i="16" s="1"/>
  <c r="A387" i="16" s="1"/>
  <c r="A388" i="16" s="1"/>
  <c r="A389" i="16" s="1"/>
  <c r="A390" i="16" s="1"/>
  <c r="A391" i="16" s="1"/>
  <c r="A392" i="16" s="1"/>
  <c r="A393" i="16" s="1"/>
  <c r="A394" i="16" s="1"/>
  <c r="M331" i="16"/>
  <c r="H331" i="16"/>
  <c r="H332" i="16" s="1"/>
  <c r="H333" i="16" s="1"/>
  <c r="H334" i="16" s="1"/>
  <c r="H335" i="16" s="1"/>
  <c r="H336" i="16" s="1"/>
  <c r="H337" i="16" s="1"/>
  <c r="H338" i="16" s="1"/>
  <c r="H339" i="16" s="1"/>
  <c r="H340" i="16" s="1"/>
  <c r="H341" i="16" s="1"/>
  <c r="H342" i="16" s="1"/>
  <c r="H343" i="16" s="1"/>
  <c r="H344" i="16" s="1"/>
  <c r="H345" i="16" s="1"/>
  <c r="H346" i="16" s="1"/>
  <c r="H347" i="16" s="1"/>
  <c r="H348" i="16" s="1"/>
  <c r="H349" i="16" s="1"/>
  <c r="H350" i="16" s="1"/>
  <c r="H351" i="16" s="1"/>
  <c r="H352" i="16" s="1"/>
  <c r="H353" i="16" s="1"/>
  <c r="H354" i="16" s="1"/>
  <c r="H355" i="16" s="1"/>
  <c r="H356" i="16" s="1"/>
  <c r="H357" i="16" s="1"/>
  <c r="H358" i="16" s="1"/>
  <c r="H359" i="16" s="1"/>
  <c r="H360" i="16" s="1"/>
  <c r="H361" i="16" s="1"/>
  <c r="H362" i="16" s="1"/>
  <c r="H363" i="16" s="1"/>
  <c r="H364" i="16" s="1"/>
  <c r="H365" i="16" s="1"/>
  <c r="H366" i="16" s="1"/>
  <c r="H367" i="16" s="1"/>
  <c r="H368" i="16" s="1"/>
  <c r="H369" i="16" s="1"/>
  <c r="H370" i="16" s="1"/>
  <c r="H371" i="16" s="1"/>
  <c r="H372" i="16" s="1"/>
  <c r="H373" i="16" s="1"/>
  <c r="H374" i="16" s="1"/>
  <c r="H375" i="16" s="1"/>
  <c r="H376" i="16" s="1"/>
  <c r="H377" i="16" s="1"/>
  <c r="H378" i="16" s="1"/>
  <c r="H379" i="16" s="1"/>
  <c r="H380" i="16" s="1"/>
  <c r="H381" i="16" s="1"/>
  <c r="H382" i="16" s="1"/>
  <c r="H383" i="16" s="1"/>
  <c r="H384" i="16" s="1"/>
  <c r="H385" i="16" s="1"/>
  <c r="H386" i="16" s="1"/>
  <c r="H387" i="16" s="1"/>
  <c r="H388" i="16" s="1"/>
  <c r="H389" i="16" s="1"/>
  <c r="H390" i="16" s="1"/>
  <c r="H391" i="16" s="1"/>
  <c r="H392" i="16" s="1"/>
  <c r="H393" i="16" s="1"/>
  <c r="H394" i="16" s="1"/>
  <c r="A331" i="16"/>
  <c r="M330" i="16"/>
  <c r="I330" i="16"/>
  <c r="M329" i="16"/>
  <c r="M328" i="16"/>
  <c r="M327" i="16"/>
  <c r="M326" i="16"/>
  <c r="M325" i="16"/>
  <c r="M324" i="16"/>
  <c r="M323" i="16"/>
  <c r="M322" i="16"/>
  <c r="M321" i="16"/>
  <c r="M320" i="16"/>
  <c r="M319" i="16"/>
  <c r="M318" i="16"/>
  <c r="M317" i="16"/>
  <c r="M316" i="16"/>
  <c r="M315" i="16"/>
  <c r="M314" i="16"/>
  <c r="M313" i="16"/>
  <c r="M312" i="16"/>
  <c r="M311" i="16"/>
  <c r="M310" i="16"/>
  <c r="M309" i="16"/>
  <c r="M308" i="16"/>
  <c r="M307" i="16"/>
  <c r="M306" i="16"/>
  <c r="M305" i="16"/>
  <c r="M304" i="16"/>
  <c r="M303" i="16"/>
  <c r="M302" i="16"/>
  <c r="M301" i="16"/>
  <c r="M300" i="16"/>
  <c r="M299" i="16"/>
  <c r="M298" i="16"/>
  <c r="M297" i="16"/>
  <c r="M296" i="16"/>
  <c r="M295" i="16"/>
  <c r="M294" i="16"/>
  <c r="M293" i="16"/>
  <c r="M292" i="16"/>
  <c r="M291" i="16"/>
  <c r="M290" i="16"/>
  <c r="M289" i="16"/>
  <c r="M288" i="16"/>
  <c r="M287" i="16"/>
  <c r="M286" i="16"/>
  <c r="M285" i="16"/>
  <c r="M284" i="16"/>
  <c r="M283" i="16"/>
  <c r="M282" i="16"/>
  <c r="M281" i="16"/>
  <c r="M280" i="16"/>
  <c r="M279" i="16"/>
  <c r="M278" i="16"/>
  <c r="M277" i="16"/>
  <c r="M276" i="16"/>
  <c r="M275" i="16"/>
  <c r="M274" i="16"/>
  <c r="M273" i="16"/>
  <c r="M272" i="16"/>
  <c r="M271" i="16"/>
  <c r="M270" i="16"/>
  <c r="M269" i="16"/>
  <c r="M268" i="16"/>
  <c r="M267" i="16"/>
  <c r="M266" i="16"/>
  <c r="H266" i="16"/>
  <c r="H267" i="16" s="1"/>
  <c r="H268" i="16" s="1"/>
  <c r="H269" i="16" s="1"/>
  <c r="H270" i="16" s="1"/>
  <c r="H271" i="16" s="1"/>
  <c r="H272" i="16" s="1"/>
  <c r="H273" i="16" s="1"/>
  <c r="H274" i="16" s="1"/>
  <c r="H275" i="16" s="1"/>
  <c r="H276" i="16" s="1"/>
  <c r="H277" i="16" s="1"/>
  <c r="H278" i="16" s="1"/>
  <c r="H279" i="16" s="1"/>
  <c r="H280" i="16" s="1"/>
  <c r="H281" i="16" s="1"/>
  <c r="H282" i="16" s="1"/>
  <c r="H283" i="16" s="1"/>
  <c r="H284" i="16" s="1"/>
  <c r="H285" i="16" s="1"/>
  <c r="H286" i="16" s="1"/>
  <c r="H287" i="16" s="1"/>
  <c r="H288" i="16" s="1"/>
  <c r="H289" i="16" s="1"/>
  <c r="H290" i="16" s="1"/>
  <c r="H291" i="16" s="1"/>
  <c r="H292" i="16" s="1"/>
  <c r="H293" i="16" s="1"/>
  <c r="H294" i="16" s="1"/>
  <c r="H295" i="16" s="1"/>
  <c r="H296" i="16" s="1"/>
  <c r="H297" i="16" s="1"/>
  <c r="H298" i="16" s="1"/>
  <c r="H299" i="16" s="1"/>
  <c r="H300" i="16" s="1"/>
  <c r="H301" i="16" s="1"/>
  <c r="H302" i="16" s="1"/>
  <c r="H303" i="16" s="1"/>
  <c r="H304" i="16" s="1"/>
  <c r="H305" i="16" s="1"/>
  <c r="H306" i="16" s="1"/>
  <c r="H307" i="16" s="1"/>
  <c r="H308" i="16" s="1"/>
  <c r="H309" i="16" s="1"/>
  <c r="H310" i="16" s="1"/>
  <c r="H311" i="16" s="1"/>
  <c r="H312" i="16" s="1"/>
  <c r="H313" i="16" s="1"/>
  <c r="H314" i="16" s="1"/>
  <c r="H315" i="16" s="1"/>
  <c r="H316" i="16" s="1"/>
  <c r="H317" i="16" s="1"/>
  <c r="H318" i="16" s="1"/>
  <c r="H319" i="16" s="1"/>
  <c r="H320" i="16" s="1"/>
  <c r="H321" i="16" s="1"/>
  <c r="H322" i="16" s="1"/>
  <c r="H323" i="16" s="1"/>
  <c r="H324" i="16" s="1"/>
  <c r="H325" i="16" s="1"/>
  <c r="H326" i="16" s="1"/>
  <c r="H327" i="16" s="1"/>
  <c r="H328" i="16" s="1"/>
  <c r="H329" i="16" s="1"/>
  <c r="A266" i="16"/>
  <c r="A267" i="16" s="1"/>
  <c r="A268" i="16" s="1"/>
  <c r="A269" i="16" s="1"/>
  <c r="A270" i="16" s="1"/>
  <c r="A271" i="16" s="1"/>
  <c r="A272" i="16" s="1"/>
  <c r="A273" i="16" s="1"/>
  <c r="A274" i="16" s="1"/>
  <c r="A275" i="16" s="1"/>
  <c r="A276" i="16" s="1"/>
  <c r="A277" i="16" s="1"/>
  <c r="A278" i="16" s="1"/>
  <c r="A279" i="16" s="1"/>
  <c r="A280" i="16" s="1"/>
  <c r="A281" i="16" s="1"/>
  <c r="A282" i="16" s="1"/>
  <c r="A283" i="16" s="1"/>
  <c r="A284" i="16" s="1"/>
  <c r="A285" i="16" s="1"/>
  <c r="A286" i="16" s="1"/>
  <c r="A287" i="16" s="1"/>
  <c r="A288" i="16" s="1"/>
  <c r="A289" i="16" s="1"/>
  <c r="A290" i="16" s="1"/>
  <c r="A291" i="16" s="1"/>
  <c r="A292" i="16" s="1"/>
  <c r="A293" i="16" s="1"/>
  <c r="A294" i="16" s="1"/>
  <c r="A295" i="16" s="1"/>
  <c r="A296" i="16" s="1"/>
  <c r="A297" i="16" s="1"/>
  <c r="A298" i="16" s="1"/>
  <c r="A299" i="16" s="1"/>
  <c r="A300" i="16" s="1"/>
  <c r="A301" i="16" s="1"/>
  <c r="A302" i="16" s="1"/>
  <c r="A303" i="16" s="1"/>
  <c r="A304" i="16" s="1"/>
  <c r="A305" i="16" s="1"/>
  <c r="A306" i="16" s="1"/>
  <c r="A307" i="16" s="1"/>
  <c r="A308" i="16" s="1"/>
  <c r="A309" i="16" s="1"/>
  <c r="A310" i="16" s="1"/>
  <c r="A311" i="16" s="1"/>
  <c r="A312" i="16" s="1"/>
  <c r="A313" i="16" s="1"/>
  <c r="A314" i="16" s="1"/>
  <c r="A315" i="16" s="1"/>
  <c r="A316" i="16" s="1"/>
  <c r="A317" i="16" s="1"/>
  <c r="A318" i="16" s="1"/>
  <c r="A319" i="16" s="1"/>
  <c r="A320" i="16" s="1"/>
  <c r="A321" i="16" s="1"/>
  <c r="A322" i="16" s="1"/>
  <c r="A323" i="16" s="1"/>
  <c r="A324" i="16" s="1"/>
  <c r="A325" i="16" s="1"/>
  <c r="A326" i="16" s="1"/>
  <c r="A327" i="16" s="1"/>
  <c r="A328" i="16" s="1"/>
  <c r="A329" i="16" s="1"/>
  <c r="M265" i="16"/>
  <c r="I265" i="16"/>
  <c r="M264" i="16"/>
  <c r="M263" i="16"/>
  <c r="M262" i="16"/>
  <c r="M261" i="16"/>
  <c r="M260" i="16"/>
  <c r="M259" i="16"/>
  <c r="M258" i="16"/>
  <c r="M257" i="16"/>
  <c r="M256" i="16"/>
  <c r="M255" i="16"/>
  <c r="M254" i="16"/>
  <c r="M253" i="16"/>
  <c r="M252" i="16"/>
  <c r="M251" i="16"/>
  <c r="M250" i="16"/>
  <c r="M249" i="16"/>
  <c r="M248" i="16"/>
  <c r="M247" i="16"/>
  <c r="M246" i="16"/>
  <c r="M245" i="16"/>
  <c r="M244" i="16"/>
  <c r="M243" i="16"/>
  <c r="M242" i="16"/>
  <c r="M241" i="16"/>
  <c r="M240" i="16"/>
  <c r="M239" i="16"/>
  <c r="M238" i="16"/>
  <c r="M237" i="16"/>
  <c r="M236" i="16"/>
  <c r="M235" i="16"/>
  <c r="M234" i="16"/>
  <c r="M233" i="16"/>
  <c r="M232" i="16"/>
  <c r="M231" i="16"/>
  <c r="M230" i="16"/>
  <c r="M229" i="16"/>
  <c r="M228" i="16"/>
  <c r="M227" i="16"/>
  <c r="M226" i="16"/>
  <c r="M225" i="16"/>
  <c r="M224" i="16"/>
  <c r="M223" i="16"/>
  <c r="M222" i="16"/>
  <c r="M221" i="16"/>
  <c r="M220" i="16"/>
  <c r="M219" i="16"/>
  <c r="M218" i="16"/>
  <c r="M217" i="16"/>
  <c r="M216" i="16"/>
  <c r="M215" i="16"/>
  <c r="M214" i="16"/>
  <c r="M213" i="16"/>
  <c r="M212" i="16"/>
  <c r="M211" i="16"/>
  <c r="M210" i="16"/>
  <c r="M209" i="16"/>
  <c r="M208" i="16"/>
  <c r="M207" i="16"/>
  <c r="M206" i="16"/>
  <c r="M205" i="16"/>
  <c r="M204" i="16"/>
  <c r="M203" i="16"/>
  <c r="M202" i="16"/>
  <c r="A202" i="16"/>
  <c r="A203" i="16" s="1"/>
  <c r="A204" i="16" s="1"/>
  <c r="A205" i="16" s="1"/>
  <c r="A206" i="16" s="1"/>
  <c r="A207" i="16" s="1"/>
  <c r="A208" i="16" s="1"/>
  <c r="A209" i="16" s="1"/>
  <c r="A210" i="16" s="1"/>
  <c r="A211" i="16" s="1"/>
  <c r="A212" i="16" s="1"/>
  <c r="A213" i="16" s="1"/>
  <c r="A214" i="16" s="1"/>
  <c r="A215" i="16" s="1"/>
  <c r="A216" i="16" s="1"/>
  <c r="A217" i="16" s="1"/>
  <c r="A218" i="16" s="1"/>
  <c r="A219" i="16" s="1"/>
  <c r="A220" i="16" s="1"/>
  <c r="A221" i="16" s="1"/>
  <c r="A222" i="16" s="1"/>
  <c r="A223" i="16" s="1"/>
  <c r="A224" i="16" s="1"/>
  <c r="A225" i="16" s="1"/>
  <c r="A226" i="16" s="1"/>
  <c r="A227" i="16" s="1"/>
  <c r="A228" i="16" s="1"/>
  <c r="A229" i="16" s="1"/>
  <c r="A230" i="16" s="1"/>
  <c r="A231" i="16" s="1"/>
  <c r="A232" i="16" s="1"/>
  <c r="A233" i="16" s="1"/>
  <c r="A234" i="16" s="1"/>
  <c r="A235" i="16" s="1"/>
  <c r="A236" i="16" s="1"/>
  <c r="A237" i="16" s="1"/>
  <c r="A238" i="16" s="1"/>
  <c r="A239" i="16" s="1"/>
  <c r="A240" i="16" s="1"/>
  <c r="A241" i="16" s="1"/>
  <c r="A242" i="16" s="1"/>
  <c r="A243" i="16" s="1"/>
  <c r="A244" i="16" s="1"/>
  <c r="A245" i="16" s="1"/>
  <c r="A246" i="16" s="1"/>
  <c r="A247" i="16" s="1"/>
  <c r="A248" i="16" s="1"/>
  <c r="A249" i="16" s="1"/>
  <c r="A250" i="16" s="1"/>
  <c r="A251" i="16" s="1"/>
  <c r="A252" i="16" s="1"/>
  <c r="A253" i="16" s="1"/>
  <c r="A254" i="16" s="1"/>
  <c r="A255" i="16" s="1"/>
  <c r="A256" i="16" s="1"/>
  <c r="A257" i="16" s="1"/>
  <c r="A258" i="16" s="1"/>
  <c r="A259" i="16" s="1"/>
  <c r="A260" i="16" s="1"/>
  <c r="A261" i="16" s="1"/>
  <c r="A262" i="16" s="1"/>
  <c r="A263" i="16" s="1"/>
  <c r="A264" i="16" s="1"/>
  <c r="M201" i="16"/>
  <c r="H201" i="16"/>
  <c r="H202" i="16" s="1"/>
  <c r="H203" i="16" s="1"/>
  <c r="H204" i="16" s="1"/>
  <c r="H205" i="16" s="1"/>
  <c r="H206" i="16" s="1"/>
  <c r="H207" i="16" s="1"/>
  <c r="H208" i="16" s="1"/>
  <c r="H209" i="16" s="1"/>
  <c r="H210" i="16" s="1"/>
  <c r="H211" i="16" s="1"/>
  <c r="H212" i="16" s="1"/>
  <c r="H213" i="16" s="1"/>
  <c r="H214" i="16" s="1"/>
  <c r="H215" i="16" s="1"/>
  <c r="H216" i="16" s="1"/>
  <c r="H217" i="16" s="1"/>
  <c r="H218" i="16" s="1"/>
  <c r="H219" i="16" s="1"/>
  <c r="H220" i="16" s="1"/>
  <c r="H221" i="16" s="1"/>
  <c r="H222" i="16" s="1"/>
  <c r="H223" i="16" s="1"/>
  <c r="H224" i="16" s="1"/>
  <c r="H225" i="16" s="1"/>
  <c r="H226" i="16" s="1"/>
  <c r="H227" i="16" s="1"/>
  <c r="H228" i="16" s="1"/>
  <c r="H229" i="16" s="1"/>
  <c r="H230" i="16" s="1"/>
  <c r="H231" i="16" s="1"/>
  <c r="H232" i="16" s="1"/>
  <c r="H233" i="16" s="1"/>
  <c r="H234" i="16" s="1"/>
  <c r="H235" i="16" s="1"/>
  <c r="H236" i="16" s="1"/>
  <c r="H237" i="16" s="1"/>
  <c r="H238" i="16" s="1"/>
  <c r="H239" i="16" s="1"/>
  <c r="H240" i="16" s="1"/>
  <c r="H241" i="16" s="1"/>
  <c r="H242" i="16" s="1"/>
  <c r="H243" i="16" s="1"/>
  <c r="H244" i="16" s="1"/>
  <c r="H245" i="16" s="1"/>
  <c r="H246" i="16" s="1"/>
  <c r="H247" i="16" s="1"/>
  <c r="H248" i="16" s="1"/>
  <c r="H249" i="16" s="1"/>
  <c r="H250" i="16" s="1"/>
  <c r="H251" i="16" s="1"/>
  <c r="H252" i="16" s="1"/>
  <c r="H253" i="16" s="1"/>
  <c r="H254" i="16" s="1"/>
  <c r="H255" i="16" s="1"/>
  <c r="H256" i="16" s="1"/>
  <c r="H257" i="16" s="1"/>
  <c r="H258" i="16" s="1"/>
  <c r="H259" i="16" s="1"/>
  <c r="H260" i="16" s="1"/>
  <c r="H261" i="16" s="1"/>
  <c r="H262" i="16" s="1"/>
  <c r="H263" i="16" s="1"/>
  <c r="H264" i="16" s="1"/>
  <c r="A201" i="16"/>
  <c r="M200" i="16"/>
  <c r="I200" i="16"/>
  <c r="M199" i="16"/>
  <c r="M198" i="16"/>
  <c r="M197" i="16"/>
  <c r="M196" i="16"/>
  <c r="M195" i="16"/>
  <c r="M194" i="16"/>
  <c r="M193" i="16"/>
  <c r="M192" i="16"/>
  <c r="M191" i="16"/>
  <c r="M190" i="16"/>
  <c r="M189" i="16"/>
  <c r="M188" i="16"/>
  <c r="M187" i="16"/>
  <c r="M186" i="16"/>
  <c r="M185" i="16"/>
  <c r="M184" i="16"/>
  <c r="M183" i="16"/>
  <c r="M182" i="16"/>
  <c r="M181" i="16"/>
  <c r="M180" i="16"/>
  <c r="M179" i="16"/>
  <c r="M178" i="16"/>
  <c r="M177" i="16"/>
  <c r="M176" i="16"/>
  <c r="M175" i="16"/>
  <c r="M174" i="16"/>
  <c r="M173" i="16"/>
  <c r="M172" i="16"/>
  <c r="M171" i="16"/>
  <c r="M170" i="16"/>
  <c r="M169" i="16"/>
  <c r="M168" i="16"/>
  <c r="M167" i="16"/>
  <c r="M166" i="16"/>
  <c r="M165" i="16"/>
  <c r="M164" i="16"/>
  <c r="M163" i="16"/>
  <c r="M162" i="16"/>
  <c r="M161" i="16"/>
  <c r="M160" i="16"/>
  <c r="M159" i="16"/>
  <c r="M158" i="16"/>
  <c r="M157" i="16"/>
  <c r="M156" i="16"/>
  <c r="M155" i="16"/>
  <c r="M154" i="16"/>
  <c r="M153" i="16"/>
  <c r="M152" i="16"/>
  <c r="M151" i="16"/>
  <c r="M150" i="16"/>
  <c r="M149" i="16"/>
  <c r="M148" i="16"/>
  <c r="M147" i="16"/>
  <c r="M146" i="16"/>
  <c r="M145" i="16"/>
  <c r="M144" i="16"/>
  <c r="M143" i="16"/>
  <c r="M142" i="16"/>
  <c r="M141" i="16"/>
  <c r="M140" i="16"/>
  <c r="M139" i="16"/>
  <c r="M138" i="16"/>
  <c r="M137" i="16"/>
  <c r="H137" i="16"/>
  <c r="H138" i="16" s="1"/>
  <c r="H139" i="16" s="1"/>
  <c r="H140" i="16" s="1"/>
  <c r="H141" i="16" s="1"/>
  <c r="H142" i="16" s="1"/>
  <c r="H143" i="16" s="1"/>
  <c r="H144" i="16" s="1"/>
  <c r="H145" i="16" s="1"/>
  <c r="H146" i="16" s="1"/>
  <c r="H147" i="16" s="1"/>
  <c r="H148" i="16" s="1"/>
  <c r="H149" i="16" s="1"/>
  <c r="H150" i="16" s="1"/>
  <c r="H151" i="16" s="1"/>
  <c r="H152" i="16" s="1"/>
  <c r="H153" i="16" s="1"/>
  <c r="H154" i="16" s="1"/>
  <c r="H155" i="16" s="1"/>
  <c r="H156" i="16" s="1"/>
  <c r="H157" i="16" s="1"/>
  <c r="H158" i="16" s="1"/>
  <c r="H159" i="16" s="1"/>
  <c r="H160" i="16" s="1"/>
  <c r="H161" i="16" s="1"/>
  <c r="H162" i="16" s="1"/>
  <c r="H163" i="16" s="1"/>
  <c r="H164" i="16" s="1"/>
  <c r="H165" i="16" s="1"/>
  <c r="H166" i="16" s="1"/>
  <c r="H167" i="16" s="1"/>
  <c r="H168" i="16" s="1"/>
  <c r="H169" i="16" s="1"/>
  <c r="H170" i="16" s="1"/>
  <c r="H171" i="16" s="1"/>
  <c r="H172" i="16" s="1"/>
  <c r="H173" i="16" s="1"/>
  <c r="H174" i="16" s="1"/>
  <c r="H175" i="16" s="1"/>
  <c r="H176" i="16" s="1"/>
  <c r="H177" i="16" s="1"/>
  <c r="H178" i="16" s="1"/>
  <c r="H179" i="16" s="1"/>
  <c r="H180" i="16" s="1"/>
  <c r="H181" i="16" s="1"/>
  <c r="H182" i="16" s="1"/>
  <c r="H183" i="16" s="1"/>
  <c r="H184" i="16" s="1"/>
  <c r="H185" i="16" s="1"/>
  <c r="H186" i="16" s="1"/>
  <c r="H187" i="16" s="1"/>
  <c r="H188" i="16" s="1"/>
  <c r="H189" i="16" s="1"/>
  <c r="H190" i="16" s="1"/>
  <c r="H191" i="16" s="1"/>
  <c r="H192" i="16" s="1"/>
  <c r="H193" i="16" s="1"/>
  <c r="H194" i="16" s="1"/>
  <c r="H195" i="16" s="1"/>
  <c r="H196" i="16" s="1"/>
  <c r="H197" i="16" s="1"/>
  <c r="H198" i="16" s="1"/>
  <c r="H199" i="16" s="1"/>
  <c r="M136" i="16"/>
  <c r="H136" i="16"/>
  <c r="A136" i="16"/>
  <c r="A137" i="16" s="1"/>
  <c r="A138" i="16" s="1"/>
  <c r="A139" i="16" s="1"/>
  <c r="A140" i="16" s="1"/>
  <c r="A141" i="16" s="1"/>
  <c r="A142" i="16" s="1"/>
  <c r="A143" i="16" s="1"/>
  <c r="A144" i="16" s="1"/>
  <c r="A145" i="16" s="1"/>
  <c r="A146" i="16" s="1"/>
  <c r="A147" i="16" s="1"/>
  <c r="A148" i="16" s="1"/>
  <c r="A149" i="16" s="1"/>
  <c r="A150" i="16" s="1"/>
  <c r="A151" i="16" s="1"/>
  <c r="A152" i="16" s="1"/>
  <c r="A153" i="16" s="1"/>
  <c r="A154" i="16" s="1"/>
  <c r="A155" i="16" s="1"/>
  <c r="A156" i="16" s="1"/>
  <c r="A157" i="16" s="1"/>
  <c r="A158" i="16" s="1"/>
  <c r="A159" i="16" s="1"/>
  <c r="A160" i="16" s="1"/>
  <c r="A161" i="16" s="1"/>
  <c r="A162" i="16" s="1"/>
  <c r="A163" i="16" s="1"/>
  <c r="A164" i="16" s="1"/>
  <c r="A165" i="16" s="1"/>
  <c r="A166" i="16" s="1"/>
  <c r="A167" i="16" s="1"/>
  <c r="A168" i="16" s="1"/>
  <c r="A169" i="16" s="1"/>
  <c r="A170" i="16" s="1"/>
  <c r="A171" i="16" s="1"/>
  <c r="A172" i="16" s="1"/>
  <c r="A173" i="16" s="1"/>
  <c r="A174" i="16" s="1"/>
  <c r="A175" i="16" s="1"/>
  <c r="A176" i="16" s="1"/>
  <c r="A177" i="16" s="1"/>
  <c r="A178" i="16" s="1"/>
  <c r="A179" i="16" s="1"/>
  <c r="A180" i="16" s="1"/>
  <c r="A181" i="16" s="1"/>
  <c r="A182" i="16" s="1"/>
  <c r="A183" i="16" s="1"/>
  <c r="A184" i="16" s="1"/>
  <c r="A185" i="16" s="1"/>
  <c r="A186" i="16" s="1"/>
  <c r="A187" i="16" s="1"/>
  <c r="A188" i="16" s="1"/>
  <c r="A189" i="16" s="1"/>
  <c r="A190" i="16" s="1"/>
  <c r="A191" i="16" s="1"/>
  <c r="A192" i="16" s="1"/>
  <c r="A193" i="16" s="1"/>
  <c r="A194" i="16" s="1"/>
  <c r="A195" i="16" s="1"/>
  <c r="A196" i="16" s="1"/>
  <c r="A197" i="16" s="1"/>
  <c r="A198" i="16" s="1"/>
  <c r="A199" i="16" s="1"/>
  <c r="M135" i="16"/>
  <c r="I135" i="16"/>
  <c r="M134" i="16"/>
  <c r="M133" i="16"/>
  <c r="M132" i="16"/>
  <c r="M131" i="16"/>
  <c r="M130" i="16"/>
  <c r="M129" i="16"/>
  <c r="M128" i="16"/>
  <c r="M127" i="16"/>
  <c r="M126" i="16"/>
  <c r="M125" i="16"/>
  <c r="M124" i="16"/>
  <c r="M123" i="16"/>
  <c r="M122" i="16"/>
  <c r="M121" i="16"/>
  <c r="M120" i="16"/>
  <c r="M119" i="16"/>
  <c r="M118" i="16"/>
  <c r="M117" i="16"/>
  <c r="M116" i="16"/>
  <c r="M115" i="16"/>
  <c r="M114" i="16"/>
  <c r="M113" i="16"/>
  <c r="M112" i="16"/>
  <c r="M111" i="16"/>
  <c r="M110" i="16"/>
  <c r="M109" i="16"/>
  <c r="M108" i="16"/>
  <c r="M107" i="16"/>
  <c r="M106" i="16"/>
  <c r="M105" i="16"/>
  <c r="M104" i="16"/>
  <c r="M103" i="16"/>
  <c r="M102" i="16"/>
  <c r="M101" i="16"/>
  <c r="M100" i="16"/>
  <c r="M99" i="16"/>
  <c r="M98" i="16"/>
  <c r="M97" i="16"/>
  <c r="M96" i="16"/>
  <c r="M95" i="16"/>
  <c r="M94" i="16"/>
  <c r="M93" i="16"/>
  <c r="M92" i="16"/>
  <c r="M91" i="16"/>
  <c r="M90" i="16"/>
  <c r="M89" i="16"/>
  <c r="M88" i="16"/>
  <c r="M87" i="16"/>
  <c r="M86" i="16"/>
  <c r="M85" i="16"/>
  <c r="M84" i="16"/>
  <c r="M83" i="16"/>
  <c r="M82" i="16"/>
  <c r="M81" i="16"/>
  <c r="M80" i="16"/>
  <c r="M79" i="16"/>
  <c r="M78" i="16"/>
  <c r="M77" i="16"/>
  <c r="M76" i="16"/>
  <c r="M75" i="16"/>
  <c r="M74" i="16"/>
  <c r="M73" i="16"/>
  <c r="M72" i="16"/>
  <c r="M71" i="16"/>
  <c r="H71" i="16"/>
  <c r="H72" i="16" s="1"/>
  <c r="H73" i="16" s="1"/>
  <c r="H74" i="16" s="1"/>
  <c r="H75" i="16" s="1"/>
  <c r="H76" i="16" s="1"/>
  <c r="H77" i="16" s="1"/>
  <c r="H78" i="16" s="1"/>
  <c r="H79" i="16" s="1"/>
  <c r="H80" i="16" s="1"/>
  <c r="H81" i="16" s="1"/>
  <c r="H82" i="16" s="1"/>
  <c r="H83" i="16" s="1"/>
  <c r="H84" i="16" s="1"/>
  <c r="H85" i="16" s="1"/>
  <c r="H86" i="16" s="1"/>
  <c r="H87" i="16" s="1"/>
  <c r="H88" i="16" s="1"/>
  <c r="H89" i="16" s="1"/>
  <c r="H90" i="16" s="1"/>
  <c r="H91" i="16" s="1"/>
  <c r="H92" i="16" s="1"/>
  <c r="H93" i="16" s="1"/>
  <c r="H94" i="16" s="1"/>
  <c r="H95" i="16" s="1"/>
  <c r="H96" i="16" s="1"/>
  <c r="H97" i="16" s="1"/>
  <c r="H98" i="16" s="1"/>
  <c r="H99" i="16" s="1"/>
  <c r="H100" i="16" s="1"/>
  <c r="H101" i="16" s="1"/>
  <c r="H102" i="16" s="1"/>
  <c r="H103" i="16" s="1"/>
  <c r="H104" i="16" s="1"/>
  <c r="H105" i="16" s="1"/>
  <c r="H106" i="16" s="1"/>
  <c r="H107" i="16" s="1"/>
  <c r="H108" i="16" s="1"/>
  <c r="H109" i="16" s="1"/>
  <c r="H110" i="16" s="1"/>
  <c r="H111" i="16" s="1"/>
  <c r="H112" i="16" s="1"/>
  <c r="H113" i="16" s="1"/>
  <c r="H114" i="16" s="1"/>
  <c r="H115" i="16" s="1"/>
  <c r="H116" i="16" s="1"/>
  <c r="H117" i="16" s="1"/>
  <c r="H118" i="16" s="1"/>
  <c r="H119" i="16" s="1"/>
  <c r="H120" i="16" s="1"/>
  <c r="H121" i="16" s="1"/>
  <c r="H122" i="16" s="1"/>
  <c r="H123" i="16" s="1"/>
  <c r="H124" i="16" s="1"/>
  <c r="H125" i="16" s="1"/>
  <c r="H126" i="16" s="1"/>
  <c r="H127" i="16" s="1"/>
  <c r="H128" i="16" s="1"/>
  <c r="H129" i="16" s="1"/>
  <c r="H130" i="16" s="1"/>
  <c r="H131" i="16" s="1"/>
  <c r="H132" i="16" s="1"/>
  <c r="H133" i="16" s="1"/>
  <c r="H134" i="16" s="1"/>
  <c r="A71" i="16"/>
  <c r="A72" i="16" s="1"/>
  <c r="A73" i="16" s="1"/>
  <c r="A74" i="16" s="1"/>
  <c r="A75" i="16" s="1"/>
  <c r="A76" i="16" s="1"/>
  <c r="A77" i="16" s="1"/>
  <c r="A78" i="16" s="1"/>
  <c r="A79" i="16" s="1"/>
  <c r="A80" i="16" s="1"/>
  <c r="A81" i="16" s="1"/>
  <c r="A82" i="16" s="1"/>
  <c r="A83" i="16" s="1"/>
  <c r="A84" i="16" s="1"/>
  <c r="A85" i="16" s="1"/>
  <c r="A86" i="16" s="1"/>
  <c r="A87" i="16" s="1"/>
  <c r="A88" i="16" s="1"/>
  <c r="A89" i="16" s="1"/>
  <c r="A90" i="16" s="1"/>
  <c r="A91" i="16" s="1"/>
  <c r="A92" i="16" s="1"/>
  <c r="A93" i="16" s="1"/>
  <c r="A94" i="16" s="1"/>
  <c r="A95" i="16" s="1"/>
  <c r="A96" i="16" s="1"/>
  <c r="A97" i="16" s="1"/>
  <c r="A98" i="16" s="1"/>
  <c r="A99" i="16" s="1"/>
  <c r="A100" i="16" s="1"/>
  <c r="A101" i="16" s="1"/>
  <c r="A102" i="16" s="1"/>
  <c r="A103" i="16" s="1"/>
  <c r="A104" i="16" s="1"/>
  <c r="A105" i="16" s="1"/>
  <c r="A106" i="16" s="1"/>
  <c r="A107" i="16" s="1"/>
  <c r="A108" i="16" s="1"/>
  <c r="A109" i="16" s="1"/>
  <c r="A110" i="16" s="1"/>
  <c r="A111" i="16" s="1"/>
  <c r="A112" i="16" s="1"/>
  <c r="A113" i="16" s="1"/>
  <c r="A114" i="16" s="1"/>
  <c r="A115" i="16" s="1"/>
  <c r="A116" i="16" s="1"/>
  <c r="A117" i="16" s="1"/>
  <c r="A118" i="16" s="1"/>
  <c r="A119" i="16" s="1"/>
  <c r="A120" i="16" s="1"/>
  <c r="A121" i="16" s="1"/>
  <c r="A122" i="16" s="1"/>
  <c r="A123" i="16" s="1"/>
  <c r="A124" i="16" s="1"/>
  <c r="A125" i="16" s="1"/>
  <c r="A126" i="16" s="1"/>
  <c r="A127" i="16" s="1"/>
  <c r="A128" i="16" s="1"/>
  <c r="A129" i="16" s="1"/>
  <c r="A130" i="16" s="1"/>
  <c r="A131" i="16" s="1"/>
  <c r="A132" i="16" s="1"/>
  <c r="A133" i="16" s="1"/>
  <c r="A134" i="16" s="1"/>
  <c r="M70" i="16"/>
  <c r="I70" i="16"/>
  <c r="M69" i="16"/>
  <c r="M68" i="16"/>
  <c r="M67" i="16"/>
  <c r="M66" i="16"/>
  <c r="M65" i="16"/>
  <c r="M64" i="16"/>
  <c r="M63" i="16"/>
  <c r="M62" i="16"/>
  <c r="M61" i="16"/>
  <c r="M60" i="16"/>
  <c r="M59" i="16"/>
  <c r="M58" i="16"/>
  <c r="M57" i="16"/>
  <c r="M56" i="16"/>
  <c r="M55" i="16"/>
  <c r="M54" i="16"/>
  <c r="M53" i="16"/>
  <c r="M52" i="16"/>
  <c r="M51" i="16"/>
  <c r="M50" i="16"/>
  <c r="M49" i="16"/>
  <c r="M48" i="16"/>
  <c r="M47" i="16"/>
  <c r="M46" i="16"/>
  <c r="M45" i="16"/>
  <c r="M44" i="16"/>
  <c r="M43" i="16"/>
  <c r="M42" i="16"/>
  <c r="M41" i="16"/>
  <c r="M40" i="16"/>
  <c r="M39" i="16"/>
  <c r="M38" i="16"/>
  <c r="M37" i="16"/>
  <c r="M36" i="16"/>
  <c r="M35" i="16"/>
  <c r="M34" i="16"/>
  <c r="M33" i="16"/>
  <c r="M32" i="16"/>
  <c r="M31" i="16"/>
  <c r="M30" i="16"/>
  <c r="M29" i="16"/>
  <c r="M28" i="16"/>
  <c r="M27" i="16"/>
  <c r="M26" i="16"/>
  <c r="M25" i="16"/>
  <c r="M24" i="16"/>
  <c r="M23" i="16"/>
  <c r="M22" i="16"/>
  <c r="M21" i="16"/>
  <c r="M20" i="16"/>
  <c r="M19" i="16"/>
  <c r="M18" i="16"/>
  <c r="M17" i="16"/>
  <c r="M16" i="16"/>
  <c r="M15" i="16"/>
  <c r="M14" i="16"/>
  <c r="M13" i="16"/>
  <c r="M12" i="16"/>
  <c r="M11" i="16"/>
  <c r="M10" i="16"/>
  <c r="M9" i="16"/>
  <c r="M8" i="16"/>
  <c r="M7" i="16"/>
  <c r="A7" i="16"/>
  <c r="A8" i="16" s="1"/>
  <c r="A9" i="16" s="1"/>
  <c r="A10" i="16" s="1"/>
  <c r="A11" i="16" s="1"/>
  <c r="A12" i="16" s="1"/>
  <c r="A13" i="16" s="1"/>
  <c r="A14" i="16" s="1"/>
  <c r="A15" i="16" s="1"/>
  <c r="A16" i="16" s="1"/>
  <c r="A17" i="16" s="1"/>
  <c r="A18" i="16" s="1"/>
  <c r="A19" i="16" s="1"/>
  <c r="A20" i="16" s="1"/>
  <c r="A21" i="16" s="1"/>
  <c r="A22" i="16" s="1"/>
  <c r="A23" i="16" s="1"/>
  <c r="A24" i="16" s="1"/>
  <c r="A25" i="16" s="1"/>
  <c r="A26" i="16" s="1"/>
  <c r="A27" i="16" s="1"/>
  <c r="A28" i="16" s="1"/>
  <c r="A29" i="16" s="1"/>
  <c r="A30" i="16" s="1"/>
  <c r="A31" i="16" s="1"/>
  <c r="A32" i="16" s="1"/>
  <c r="A33" i="16" s="1"/>
  <c r="A34" i="16" s="1"/>
  <c r="A35" i="16" s="1"/>
  <c r="A36" i="16" s="1"/>
  <c r="A37" i="16" s="1"/>
  <c r="A38" i="16" s="1"/>
  <c r="A39" i="16" s="1"/>
  <c r="A40" i="16" s="1"/>
  <c r="A41" i="16" s="1"/>
  <c r="A42" i="16" s="1"/>
  <c r="A43" i="16" s="1"/>
  <c r="A44" i="16" s="1"/>
  <c r="A45" i="16" s="1"/>
  <c r="A46" i="16" s="1"/>
  <c r="A47" i="16" s="1"/>
  <c r="A48" i="16" s="1"/>
  <c r="A49" i="16" s="1"/>
  <c r="A50" i="16" s="1"/>
  <c r="A51" i="16" s="1"/>
  <c r="A52" i="16" s="1"/>
  <c r="A53" i="16" s="1"/>
  <c r="A54" i="16" s="1"/>
  <c r="A55" i="16" s="1"/>
  <c r="A56" i="16" s="1"/>
  <c r="A57" i="16" s="1"/>
  <c r="A58" i="16" s="1"/>
  <c r="A59" i="16" s="1"/>
  <c r="A60" i="16" s="1"/>
  <c r="A61" i="16" s="1"/>
  <c r="A62" i="16" s="1"/>
  <c r="A63" i="16" s="1"/>
  <c r="A64" i="16" s="1"/>
  <c r="A65" i="16" s="1"/>
  <c r="A66" i="16" s="1"/>
  <c r="A67" i="16" s="1"/>
  <c r="A68" i="16" s="1"/>
  <c r="A69" i="16" s="1"/>
  <c r="M6" i="16"/>
  <c r="H6" i="16"/>
  <c r="H7" i="16" s="1"/>
  <c r="H8" i="16" s="1"/>
  <c r="H9" i="16" s="1"/>
  <c r="H10" i="16" s="1"/>
  <c r="H11" i="16" s="1"/>
  <c r="H12" i="16" s="1"/>
  <c r="H13" i="16" s="1"/>
  <c r="H14" i="16" s="1"/>
  <c r="H15" i="16" s="1"/>
  <c r="H16" i="16" s="1"/>
  <c r="H17" i="16" s="1"/>
  <c r="H18" i="16" s="1"/>
  <c r="H19" i="16" s="1"/>
  <c r="H20" i="16" s="1"/>
  <c r="H21" i="16" s="1"/>
  <c r="H22" i="16" s="1"/>
  <c r="H23" i="16" s="1"/>
  <c r="H24" i="16" s="1"/>
  <c r="H25" i="16" s="1"/>
  <c r="H26" i="16" s="1"/>
  <c r="H27" i="16" s="1"/>
  <c r="H28" i="16" s="1"/>
  <c r="H29" i="16" s="1"/>
  <c r="H30" i="16" s="1"/>
  <c r="H31" i="16" s="1"/>
  <c r="H32" i="16" s="1"/>
  <c r="H33" i="16" s="1"/>
  <c r="H34" i="16" s="1"/>
  <c r="H35" i="16" s="1"/>
  <c r="H36" i="16" s="1"/>
  <c r="H37" i="16" s="1"/>
  <c r="H38" i="16" s="1"/>
  <c r="H39" i="16" s="1"/>
  <c r="H40" i="16" s="1"/>
  <c r="H41" i="16" s="1"/>
  <c r="H42" i="16" s="1"/>
  <c r="H43" i="16" s="1"/>
  <c r="H44" i="16" s="1"/>
  <c r="H45" i="16" s="1"/>
  <c r="H46" i="16" s="1"/>
  <c r="H47" i="16" s="1"/>
  <c r="H48" i="16" s="1"/>
  <c r="H49" i="16" s="1"/>
  <c r="H50" i="16" s="1"/>
  <c r="H51" i="16" s="1"/>
  <c r="H52" i="16" s="1"/>
  <c r="H53" i="16" s="1"/>
  <c r="H54" i="16" s="1"/>
  <c r="H55" i="16" s="1"/>
  <c r="H56" i="16" s="1"/>
  <c r="H57" i="16" s="1"/>
  <c r="H58" i="16" s="1"/>
  <c r="H59" i="16" s="1"/>
  <c r="H60" i="16" s="1"/>
  <c r="H61" i="16" s="1"/>
  <c r="H62" i="16" s="1"/>
  <c r="H63" i="16" s="1"/>
  <c r="H64" i="16" s="1"/>
  <c r="H65" i="16" s="1"/>
  <c r="H66" i="16" s="1"/>
  <c r="H67" i="16" s="1"/>
  <c r="H68" i="16" s="1"/>
  <c r="H69" i="16" s="1"/>
  <c r="A6" i="16"/>
  <c r="M5" i="16"/>
  <c r="I5" i="16"/>
  <c r="M784" i="15"/>
  <c r="M783" i="15"/>
  <c r="M782" i="15"/>
  <c r="M781" i="15"/>
  <c r="M780" i="15"/>
  <c r="M779" i="15"/>
  <c r="M778" i="15"/>
  <c r="M777" i="15"/>
  <c r="M776" i="15"/>
  <c r="M775" i="15"/>
  <c r="M774" i="15"/>
  <c r="M773" i="15"/>
  <c r="M772" i="15"/>
  <c r="M771" i="15"/>
  <c r="M770" i="15"/>
  <c r="M769" i="15"/>
  <c r="M768" i="15"/>
  <c r="M767" i="15"/>
  <c r="M766" i="15"/>
  <c r="M765" i="15"/>
  <c r="M764" i="15"/>
  <c r="M763" i="15"/>
  <c r="M762" i="15"/>
  <c r="M761" i="15"/>
  <c r="M760" i="15"/>
  <c r="M759" i="15"/>
  <c r="M758" i="15"/>
  <c r="M757" i="15"/>
  <c r="M756" i="15"/>
  <c r="M755" i="15"/>
  <c r="M754" i="15"/>
  <c r="M753" i="15"/>
  <c r="M752" i="15"/>
  <c r="M751" i="15"/>
  <c r="M750" i="15"/>
  <c r="M749" i="15"/>
  <c r="M748" i="15"/>
  <c r="M747" i="15"/>
  <c r="M746" i="15"/>
  <c r="M745" i="15"/>
  <c r="M744" i="15"/>
  <c r="M743" i="15"/>
  <c r="M742" i="15"/>
  <c r="M741" i="15"/>
  <c r="M740" i="15"/>
  <c r="M739" i="15"/>
  <c r="M738" i="15"/>
  <c r="M737" i="15"/>
  <c r="M736" i="15"/>
  <c r="M735" i="15"/>
  <c r="M734" i="15"/>
  <c r="M733" i="15"/>
  <c r="M732" i="15"/>
  <c r="M731" i="15"/>
  <c r="M730" i="15"/>
  <c r="M729" i="15"/>
  <c r="M728" i="15"/>
  <c r="M727" i="15"/>
  <c r="M726" i="15"/>
  <c r="M725" i="15"/>
  <c r="M724" i="15"/>
  <c r="M723" i="15"/>
  <c r="M722" i="15"/>
  <c r="M721" i="15"/>
  <c r="H721" i="15"/>
  <c r="H722" i="15" s="1"/>
  <c r="H723" i="15" s="1"/>
  <c r="H724" i="15" s="1"/>
  <c r="H725" i="15" s="1"/>
  <c r="H726" i="15" s="1"/>
  <c r="H727" i="15" s="1"/>
  <c r="H728" i="15" s="1"/>
  <c r="H729" i="15" s="1"/>
  <c r="H730" i="15" s="1"/>
  <c r="H731" i="15" s="1"/>
  <c r="H732" i="15" s="1"/>
  <c r="H733" i="15" s="1"/>
  <c r="H734" i="15" s="1"/>
  <c r="H735" i="15" s="1"/>
  <c r="H736" i="15" s="1"/>
  <c r="H737" i="15" s="1"/>
  <c r="H738" i="15" s="1"/>
  <c r="H739" i="15" s="1"/>
  <c r="H740" i="15" s="1"/>
  <c r="H741" i="15" s="1"/>
  <c r="H742" i="15" s="1"/>
  <c r="H743" i="15" s="1"/>
  <c r="H744" i="15" s="1"/>
  <c r="H745" i="15" s="1"/>
  <c r="H746" i="15" s="1"/>
  <c r="H747" i="15" s="1"/>
  <c r="H748" i="15" s="1"/>
  <c r="H749" i="15" s="1"/>
  <c r="H750" i="15" s="1"/>
  <c r="H751" i="15" s="1"/>
  <c r="H752" i="15" s="1"/>
  <c r="H753" i="15" s="1"/>
  <c r="H754" i="15" s="1"/>
  <c r="H755" i="15" s="1"/>
  <c r="H756" i="15" s="1"/>
  <c r="H757" i="15" s="1"/>
  <c r="H758" i="15" s="1"/>
  <c r="H759" i="15" s="1"/>
  <c r="H760" i="15" s="1"/>
  <c r="H761" i="15" s="1"/>
  <c r="H762" i="15" s="1"/>
  <c r="H763" i="15" s="1"/>
  <c r="H764" i="15" s="1"/>
  <c r="H765" i="15" s="1"/>
  <c r="H766" i="15" s="1"/>
  <c r="H767" i="15" s="1"/>
  <c r="H768" i="15" s="1"/>
  <c r="H769" i="15" s="1"/>
  <c r="H770" i="15" s="1"/>
  <c r="H771" i="15" s="1"/>
  <c r="H772" i="15" s="1"/>
  <c r="H773" i="15" s="1"/>
  <c r="H774" i="15" s="1"/>
  <c r="H775" i="15" s="1"/>
  <c r="H776" i="15" s="1"/>
  <c r="H777" i="15" s="1"/>
  <c r="H778" i="15" s="1"/>
  <c r="H779" i="15" s="1"/>
  <c r="H780" i="15" s="1"/>
  <c r="H781" i="15" s="1"/>
  <c r="H782" i="15" s="1"/>
  <c r="H783" i="15" s="1"/>
  <c r="H784" i="15" s="1"/>
  <c r="A721" i="15"/>
  <c r="A722" i="15" s="1"/>
  <c r="A723" i="15" s="1"/>
  <c r="A724" i="15" s="1"/>
  <c r="A725" i="15" s="1"/>
  <c r="A726" i="15" s="1"/>
  <c r="A727" i="15" s="1"/>
  <c r="A728" i="15" s="1"/>
  <c r="A729" i="15" s="1"/>
  <c r="A730" i="15" s="1"/>
  <c r="A731" i="15" s="1"/>
  <c r="A732" i="15" s="1"/>
  <c r="A733" i="15" s="1"/>
  <c r="A734" i="15" s="1"/>
  <c r="A735" i="15" s="1"/>
  <c r="A736" i="15" s="1"/>
  <c r="A737" i="15" s="1"/>
  <c r="A738" i="15" s="1"/>
  <c r="A739" i="15" s="1"/>
  <c r="A740" i="15" s="1"/>
  <c r="A741" i="15" s="1"/>
  <c r="A742" i="15" s="1"/>
  <c r="A743" i="15" s="1"/>
  <c r="A744" i="15" s="1"/>
  <c r="A745" i="15" s="1"/>
  <c r="A746" i="15" s="1"/>
  <c r="A747" i="15" s="1"/>
  <c r="A748" i="15" s="1"/>
  <c r="A749" i="15" s="1"/>
  <c r="A750" i="15" s="1"/>
  <c r="A751" i="15" s="1"/>
  <c r="A752" i="15" s="1"/>
  <c r="A753" i="15" s="1"/>
  <c r="A754" i="15" s="1"/>
  <c r="A755" i="15" s="1"/>
  <c r="A756" i="15" s="1"/>
  <c r="A757" i="15" s="1"/>
  <c r="A758" i="15" s="1"/>
  <c r="A759" i="15" s="1"/>
  <c r="A760" i="15" s="1"/>
  <c r="A761" i="15" s="1"/>
  <c r="A762" i="15" s="1"/>
  <c r="A763" i="15" s="1"/>
  <c r="A764" i="15" s="1"/>
  <c r="A765" i="15" s="1"/>
  <c r="A766" i="15" s="1"/>
  <c r="A767" i="15" s="1"/>
  <c r="A768" i="15" s="1"/>
  <c r="A769" i="15" s="1"/>
  <c r="A770" i="15" s="1"/>
  <c r="A771" i="15" s="1"/>
  <c r="A772" i="15" s="1"/>
  <c r="A773" i="15" s="1"/>
  <c r="A774" i="15" s="1"/>
  <c r="A775" i="15" s="1"/>
  <c r="A776" i="15" s="1"/>
  <c r="A777" i="15" s="1"/>
  <c r="A778" i="15" s="1"/>
  <c r="A779" i="15" s="1"/>
  <c r="A780" i="15" s="1"/>
  <c r="A781" i="15" s="1"/>
  <c r="A782" i="15" s="1"/>
  <c r="A783" i="15" s="1"/>
  <c r="A784" i="15" s="1"/>
  <c r="M720" i="15"/>
  <c r="I720" i="15"/>
  <c r="M719" i="15"/>
  <c r="M718" i="15"/>
  <c r="M717" i="15"/>
  <c r="M716" i="15"/>
  <c r="M715" i="15"/>
  <c r="M714" i="15"/>
  <c r="M713" i="15"/>
  <c r="M712" i="15"/>
  <c r="M711" i="15"/>
  <c r="M710" i="15"/>
  <c r="M709" i="15"/>
  <c r="M708" i="15"/>
  <c r="M707" i="15"/>
  <c r="M706" i="15"/>
  <c r="M705" i="15"/>
  <c r="M704" i="15"/>
  <c r="M703" i="15"/>
  <c r="M702" i="15"/>
  <c r="M701" i="15"/>
  <c r="M700" i="15"/>
  <c r="M699" i="15"/>
  <c r="M698" i="15"/>
  <c r="M697" i="15"/>
  <c r="M696" i="15"/>
  <c r="M695" i="15"/>
  <c r="M694" i="15"/>
  <c r="M693" i="15"/>
  <c r="M692" i="15"/>
  <c r="M691" i="15"/>
  <c r="M690" i="15"/>
  <c r="M689" i="15"/>
  <c r="M688" i="15"/>
  <c r="M687" i="15"/>
  <c r="M686" i="15"/>
  <c r="M685" i="15"/>
  <c r="M684" i="15"/>
  <c r="M683" i="15"/>
  <c r="M682" i="15"/>
  <c r="M681" i="15"/>
  <c r="M680" i="15"/>
  <c r="M679" i="15"/>
  <c r="M678" i="15"/>
  <c r="M677" i="15"/>
  <c r="M676" i="15"/>
  <c r="M675" i="15"/>
  <c r="M674" i="15"/>
  <c r="M673" i="15"/>
  <c r="M672" i="15"/>
  <c r="M671" i="15"/>
  <c r="M670" i="15"/>
  <c r="M669" i="15"/>
  <c r="M668" i="15"/>
  <c r="M667" i="15"/>
  <c r="M666" i="15"/>
  <c r="M665" i="15"/>
  <c r="M664" i="15"/>
  <c r="M663" i="15"/>
  <c r="M662" i="15"/>
  <c r="M661" i="15"/>
  <c r="M660" i="15"/>
  <c r="M659" i="15"/>
  <c r="M658" i="15"/>
  <c r="M657" i="15"/>
  <c r="M656" i="15"/>
  <c r="H656" i="15"/>
  <c r="H657" i="15" s="1"/>
  <c r="H658" i="15" s="1"/>
  <c r="H659" i="15" s="1"/>
  <c r="H660" i="15" s="1"/>
  <c r="H661" i="15" s="1"/>
  <c r="H662" i="15" s="1"/>
  <c r="H663" i="15" s="1"/>
  <c r="H664" i="15" s="1"/>
  <c r="H665" i="15" s="1"/>
  <c r="H666" i="15" s="1"/>
  <c r="H667" i="15" s="1"/>
  <c r="H668" i="15" s="1"/>
  <c r="H669" i="15" s="1"/>
  <c r="H670" i="15" s="1"/>
  <c r="H671" i="15" s="1"/>
  <c r="H672" i="15" s="1"/>
  <c r="H673" i="15" s="1"/>
  <c r="H674" i="15" s="1"/>
  <c r="H675" i="15" s="1"/>
  <c r="H676" i="15" s="1"/>
  <c r="H677" i="15" s="1"/>
  <c r="H678" i="15" s="1"/>
  <c r="H679" i="15" s="1"/>
  <c r="H680" i="15" s="1"/>
  <c r="H681" i="15" s="1"/>
  <c r="H682" i="15" s="1"/>
  <c r="H683" i="15" s="1"/>
  <c r="H684" i="15" s="1"/>
  <c r="H685" i="15" s="1"/>
  <c r="H686" i="15" s="1"/>
  <c r="H687" i="15" s="1"/>
  <c r="H688" i="15" s="1"/>
  <c r="H689" i="15" s="1"/>
  <c r="H690" i="15" s="1"/>
  <c r="H691" i="15" s="1"/>
  <c r="H692" i="15" s="1"/>
  <c r="H693" i="15" s="1"/>
  <c r="H694" i="15" s="1"/>
  <c r="H695" i="15" s="1"/>
  <c r="H696" i="15" s="1"/>
  <c r="H697" i="15" s="1"/>
  <c r="H698" i="15" s="1"/>
  <c r="H699" i="15" s="1"/>
  <c r="H700" i="15" s="1"/>
  <c r="H701" i="15" s="1"/>
  <c r="H702" i="15" s="1"/>
  <c r="H703" i="15" s="1"/>
  <c r="H704" i="15" s="1"/>
  <c r="H705" i="15" s="1"/>
  <c r="H706" i="15" s="1"/>
  <c r="H707" i="15" s="1"/>
  <c r="H708" i="15" s="1"/>
  <c r="H709" i="15" s="1"/>
  <c r="H710" i="15" s="1"/>
  <c r="H711" i="15" s="1"/>
  <c r="H712" i="15" s="1"/>
  <c r="H713" i="15" s="1"/>
  <c r="H714" i="15" s="1"/>
  <c r="H715" i="15" s="1"/>
  <c r="H716" i="15" s="1"/>
  <c r="H717" i="15" s="1"/>
  <c r="H718" i="15" s="1"/>
  <c r="H719" i="15" s="1"/>
  <c r="A656" i="15"/>
  <c r="A657" i="15" s="1"/>
  <c r="A658" i="15" s="1"/>
  <c r="A659" i="15" s="1"/>
  <c r="A660" i="15" s="1"/>
  <c r="A661" i="15" s="1"/>
  <c r="A662" i="15" s="1"/>
  <c r="A663" i="15" s="1"/>
  <c r="A664" i="15" s="1"/>
  <c r="A665" i="15" s="1"/>
  <c r="A666" i="15" s="1"/>
  <c r="A667" i="15" s="1"/>
  <c r="A668" i="15" s="1"/>
  <c r="A669" i="15" s="1"/>
  <c r="A670" i="15" s="1"/>
  <c r="A671" i="15" s="1"/>
  <c r="A672" i="15" s="1"/>
  <c r="A673" i="15" s="1"/>
  <c r="A674" i="15" s="1"/>
  <c r="A675" i="15" s="1"/>
  <c r="A676" i="15" s="1"/>
  <c r="A677" i="15" s="1"/>
  <c r="A678" i="15" s="1"/>
  <c r="A679" i="15" s="1"/>
  <c r="A680" i="15" s="1"/>
  <c r="A681" i="15" s="1"/>
  <c r="A682" i="15" s="1"/>
  <c r="A683" i="15" s="1"/>
  <c r="A684" i="15" s="1"/>
  <c r="A685" i="15" s="1"/>
  <c r="A686" i="15" s="1"/>
  <c r="A687" i="15" s="1"/>
  <c r="A688" i="15" s="1"/>
  <c r="A689" i="15" s="1"/>
  <c r="A690" i="15" s="1"/>
  <c r="A691" i="15" s="1"/>
  <c r="A692" i="15" s="1"/>
  <c r="A693" i="15" s="1"/>
  <c r="A694" i="15" s="1"/>
  <c r="A695" i="15" s="1"/>
  <c r="A696" i="15" s="1"/>
  <c r="A697" i="15" s="1"/>
  <c r="A698" i="15" s="1"/>
  <c r="A699" i="15" s="1"/>
  <c r="A700" i="15" s="1"/>
  <c r="A701" i="15" s="1"/>
  <c r="A702" i="15" s="1"/>
  <c r="A703" i="15" s="1"/>
  <c r="A704" i="15" s="1"/>
  <c r="A705" i="15" s="1"/>
  <c r="A706" i="15" s="1"/>
  <c r="A707" i="15" s="1"/>
  <c r="A708" i="15" s="1"/>
  <c r="A709" i="15" s="1"/>
  <c r="A710" i="15" s="1"/>
  <c r="A711" i="15" s="1"/>
  <c r="A712" i="15" s="1"/>
  <c r="A713" i="15" s="1"/>
  <c r="A714" i="15" s="1"/>
  <c r="A715" i="15" s="1"/>
  <c r="A716" i="15" s="1"/>
  <c r="A717" i="15" s="1"/>
  <c r="A718" i="15" s="1"/>
  <c r="A719" i="15" s="1"/>
  <c r="M655" i="15"/>
  <c r="I655" i="15"/>
  <c r="M654" i="15"/>
  <c r="M653" i="15"/>
  <c r="M652" i="15"/>
  <c r="M651" i="15"/>
  <c r="M650" i="15"/>
  <c r="M649" i="15"/>
  <c r="M648" i="15"/>
  <c r="M647" i="15"/>
  <c r="M646" i="15"/>
  <c r="M645" i="15"/>
  <c r="M644" i="15"/>
  <c r="M643" i="15"/>
  <c r="M642" i="15"/>
  <c r="M641" i="15"/>
  <c r="M640" i="15"/>
  <c r="M639" i="15"/>
  <c r="M638" i="15"/>
  <c r="M637" i="15"/>
  <c r="M636" i="15"/>
  <c r="M635" i="15"/>
  <c r="M634" i="15"/>
  <c r="M633" i="15"/>
  <c r="M632" i="15"/>
  <c r="M631" i="15"/>
  <c r="M630" i="15"/>
  <c r="M629" i="15"/>
  <c r="M628" i="15"/>
  <c r="M627" i="15"/>
  <c r="M626" i="15"/>
  <c r="M625" i="15"/>
  <c r="M624" i="15"/>
  <c r="M623" i="15"/>
  <c r="M622" i="15"/>
  <c r="M621" i="15"/>
  <c r="M620" i="15"/>
  <c r="M619" i="15"/>
  <c r="M618" i="15"/>
  <c r="M617" i="15"/>
  <c r="M616" i="15"/>
  <c r="M615" i="15"/>
  <c r="M614" i="15"/>
  <c r="M613" i="15"/>
  <c r="M612" i="15"/>
  <c r="M611" i="15"/>
  <c r="M610" i="15"/>
  <c r="M609" i="15"/>
  <c r="M608" i="15"/>
  <c r="M607" i="15"/>
  <c r="M606" i="15"/>
  <c r="M605" i="15"/>
  <c r="M604" i="15"/>
  <c r="M603" i="15"/>
  <c r="M602" i="15"/>
  <c r="M601" i="15"/>
  <c r="M600" i="15"/>
  <c r="M599" i="15"/>
  <c r="M598" i="15"/>
  <c r="M597" i="15"/>
  <c r="M596" i="15"/>
  <c r="M595" i="15"/>
  <c r="M594" i="15"/>
  <c r="M593" i="15"/>
  <c r="M592" i="15"/>
  <c r="M591" i="15"/>
  <c r="H591" i="15"/>
  <c r="H592" i="15" s="1"/>
  <c r="H593" i="15" s="1"/>
  <c r="H594" i="15" s="1"/>
  <c r="H595" i="15" s="1"/>
  <c r="H596" i="15" s="1"/>
  <c r="H597" i="15" s="1"/>
  <c r="H598" i="15" s="1"/>
  <c r="H599" i="15" s="1"/>
  <c r="H600" i="15" s="1"/>
  <c r="H601" i="15" s="1"/>
  <c r="H602" i="15" s="1"/>
  <c r="H603" i="15" s="1"/>
  <c r="H604" i="15" s="1"/>
  <c r="H605" i="15" s="1"/>
  <c r="H606" i="15" s="1"/>
  <c r="H607" i="15" s="1"/>
  <c r="H608" i="15" s="1"/>
  <c r="H609" i="15" s="1"/>
  <c r="H610" i="15" s="1"/>
  <c r="H611" i="15" s="1"/>
  <c r="H612" i="15" s="1"/>
  <c r="H613" i="15" s="1"/>
  <c r="H614" i="15" s="1"/>
  <c r="H615" i="15" s="1"/>
  <c r="H616" i="15" s="1"/>
  <c r="H617" i="15" s="1"/>
  <c r="H618" i="15" s="1"/>
  <c r="H619" i="15" s="1"/>
  <c r="H620" i="15" s="1"/>
  <c r="H621" i="15" s="1"/>
  <c r="H622" i="15" s="1"/>
  <c r="H623" i="15" s="1"/>
  <c r="H624" i="15" s="1"/>
  <c r="H625" i="15" s="1"/>
  <c r="H626" i="15" s="1"/>
  <c r="H627" i="15" s="1"/>
  <c r="H628" i="15" s="1"/>
  <c r="H629" i="15" s="1"/>
  <c r="H630" i="15" s="1"/>
  <c r="H631" i="15" s="1"/>
  <c r="H632" i="15" s="1"/>
  <c r="H633" i="15" s="1"/>
  <c r="H634" i="15" s="1"/>
  <c r="H635" i="15" s="1"/>
  <c r="H636" i="15" s="1"/>
  <c r="H637" i="15" s="1"/>
  <c r="H638" i="15" s="1"/>
  <c r="H639" i="15" s="1"/>
  <c r="H640" i="15" s="1"/>
  <c r="H641" i="15" s="1"/>
  <c r="H642" i="15" s="1"/>
  <c r="H643" i="15" s="1"/>
  <c r="H644" i="15" s="1"/>
  <c r="H645" i="15" s="1"/>
  <c r="H646" i="15" s="1"/>
  <c r="H647" i="15" s="1"/>
  <c r="H648" i="15" s="1"/>
  <c r="H649" i="15" s="1"/>
  <c r="H650" i="15" s="1"/>
  <c r="H651" i="15" s="1"/>
  <c r="H652" i="15" s="1"/>
  <c r="H653" i="15" s="1"/>
  <c r="H654" i="15" s="1"/>
  <c r="A591" i="15"/>
  <c r="A592" i="15" s="1"/>
  <c r="A593" i="15" s="1"/>
  <c r="A594" i="15" s="1"/>
  <c r="A595" i="15" s="1"/>
  <c r="A596" i="15" s="1"/>
  <c r="A597" i="15" s="1"/>
  <c r="A598" i="15" s="1"/>
  <c r="A599" i="15" s="1"/>
  <c r="A600" i="15" s="1"/>
  <c r="A601" i="15" s="1"/>
  <c r="A602" i="15" s="1"/>
  <c r="A603" i="15" s="1"/>
  <c r="A604" i="15" s="1"/>
  <c r="A605" i="15" s="1"/>
  <c r="A606" i="15" s="1"/>
  <c r="A607" i="15" s="1"/>
  <c r="A608" i="15" s="1"/>
  <c r="A609" i="15" s="1"/>
  <c r="A610" i="15" s="1"/>
  <c r="A611" i="15" s="1"/>
  <c r="A612" i="15" s="1"/>
  <c r="A613" i="15" s="1"/>
  <c r="A614" i="15" s="1"/>
  <c r="A615" i="15" s="1"/>
  <c r="A616" i="15" s="1"/>
  <c r="A617" i="15" s="1"/>
  <c r="A618" i="15" s="1"/>
  <c r="A619" i="15" s="1"/>
  <c r="A620" i="15" s="1"/>
  <c r="A621" i="15" s="1"/>
  <c r="A622" i="15" s="1"/>
  <c r="A623" i="15" s="1"/>
  <c r="A624" i="15" s="1"/>
  <c r="A625" i="15" s="1"/>
  <c r="A626" i="15" s="1"/>
  <c r="A627" i="15" s="1"/>
  <c r="A628" i="15" s="1"/>
  <c r="A629" i="15" s="1"/>
  <c r="A630" i="15" s="1"/>
  <c r="A631" i="15" s="1"/>
  <c r="A632" i="15" s="1"/>
  <c r="A633" i="15" s="1"/>
  <c r="A634" i="15" s="1"/>
  <c r="A635" i="15" s="1"/>
  <c r="A636" i="15" s="1"/>
  <c r="A637" i="15" s="1"/>
  <c r="A638" i="15" s="1"/>
  <c r="A639" i="15" s="1"/>
  <c r="A640" i="15" s="1"/>
  <c r="A641" i="15" s="1"/>
  <c r="A642" i="15" s="1"/>
  <c r="A643" i="15" s="1"/>
  <c r="A644" i="15" s="1"/>
  <c r="A645" i="15" s="1"/>
  <c r="A646" i="15" s="1"/>
  <c r="A647" i="15" s="1"/>
  <c r="A648" i="15" s="1"/>
  <c r="A649" i="15" s="1"/>
  <c r="A650" i="15" s="1"/>
  <c r="A651" i="15" s="1"/>
  <c r="A652" i="15" s="1"/>
  <c r="A653" i="15" s="1"/>
  <c r="A654" i="15" s="1"/>
  <c r="M590" i="15"/>
  <c r="I590" i="15"/>
  <c r="M589" i="15"/>
  <c r="M588" i="15"/>
  <c r="M587" i="15"/>
  <c r="M586" i="15"/>
  <c r="M585" i="15"/>
  <c r="M584" i="15"/>
  <c r="M583" i="15"/>
  <c r="M582" i="15"/>
  <c r="M581" i="15"/>
  <c r="M580" i="15"/>
  <c r="M579" i="15"/>
  <c r="M578" i="15"/>
  <c r="M577" i="15"/>
  <c r="M576" i="15"/>
  <c r="M575" i="15"/>
  <c r="M574" i="15"/>
  <c r="M573" i="15"/>
  <c r="M572" i="15"/>
  <c r="M571" i="15"/>
  <c r="M570" i="15"/>
  <c r="M569" i="15"/>
  <c r="M568" i="15"/>
  <c r="M567" i="15"/>
  <c r="M566" i="15"/>
  <c r="M565" i="15"/>
  <c r="M564" i="15"/>
  <c r="M563" i="15"/>
  <c r="M562" i="15"/>
  <c r="M561" i="15"/>
  <c r="M560" i="15"/>
  <c r="M559" i="15"/>
  <c r="M558" i="15"/>
  <c r="M557" i="15"/>
  <c r="M556" i="15"/>
  <c r="M555" i="15"/>
  <c r="M554" i="15"/>
  <c r="M553" i="15"/>
  <c r="M552" i="15"/>
  <c r="M551" i="15"/>
  <c r="M550" i="15"/>
  <c r="M549" i="15"/>
  <c r="M548" i="15"/>
  <c r="M547" i="15"/>
  <c r="M546" i="15"/>
  <c r="M545" i="15"/>
  <c r="M544" i="15"/>
  <c r="M543" i="15"/>
  <c r="M542" i="15"/>
  <c r="M541" i="15"/>
  <c r="M540" i="15"/>
  <c r="M539" i="15"/>
  <c r="M538" i="15"/>
  <c r="M537" i="15"/>
  <c r="M536" i="15"/>
  <c r="M535" i="15"/>
  <c r="M534" i="15"/>
  <c r="M533" i="15"/>
  <c r="M532" i="15"/>
  <c r="M531" i="15"/>
  <c r="M530" i="15"/>
  <c r="M529" i="15"/>
  <c r="M528" i="15"/>
  <c r="M527" i="15"/>
  <c r="M526" i="15"/>
  <c r="H526" i="15"/>
  <c r="H527" i="15" s="1"/>
  <c r="H528" i="15" s="1"/>
  <c r="H529" i="15" s="1"/>
  <c r="H530" i="15" s="1"/>
  <c r="H531" i="15" s="1"/>
  <c r="H532" i="15" s="1"/>
  <c r="H533" i="15" s="1"/>
  <c r="H534" i="15" s="1"/>
  <c r="H535" i="15" s="1"/>
  <c r="H536" i="15" s="1"/>
  <c r="H537" i="15" s="1"/>
  <c r="H538" i="15" s="1"/>
  <c r="H539" i="15" s="1"/>
  <c r="H540" i="15" s="1"/>
  <c r="H541" i="15" s="1"/>
  <c r="H542" i="15" s="1"/>
  <c r="H543" i="15" s="1"/>
  <c r="H544" i="15" s="1"/>
  <c r="H545" i="15" s="1"/>
  <c r="H546" i="15" s="1"/>
  <c r="H547" i="15" s="1"/>
  <c r="H548" i="15" s="1"/>
  <c r="H549" i="15" s="1"/>
  <c r="H550" i="15" s="1"/>
  <c r="H551" i="15" s="1"/>
  <c r="H552" i="15" s="1"/>
  <c r="H553" i="15" s="1"/>
  <c r="H554" i="15" s="1"/>
  <c r="H555" i="15" s="1"/>
  <c r="H556" i="15" s="1"/>
  <c r="H557" i="15" s="1"/>
  <c r="H558" i="15" s="1"/>
  <c r="H559" i="15" s="1"/>
  <c r="H560" i="15" s="1"/>
  <c r="H561" i="15" s="1"/>
  <c r="H562" i="15" s="1"/>
  <c r="H563" i="15" s="1"/>
  <c r="H564" i="15" s="1"/>
  <c r="H565" i="15" s="1"/>
  <c r="H566" i="15" s="1"/>
  <c r="H567" i="15" s="1"/>
  <c r="H568" i="15" s="1"/>
  <c r="H569" i="15" s="1"/>
  <c r="H570" i="15" s="1"/>
  <c r="H571" i="15" s="1"/>
  <c r="H572" i="15" s="1"/>
  <c r="H573" i="15" s="1"/>
  <c r="H574" i="15" s="1"/>
  <c r="H575" i="15" s="1"/>
  <c r="H576" i="15" s="1"/>
  <c r="H577" i="15" s="1"/>
  <c r="H578" i="15" s="1"/>
  <c r="H579" i="15" s="1"/>
  <c r="H580" i="15" s="1"/>
  <c r="H581" i="15" s="1"/>
  <c r="H582" i="15" s="1"/>
  <c r="H583" i="15" s="1"/>
  <c r="H584" i="15" s="1"/>
  <c r="H585" i="15" s="1"/>
  <c r="H586" i="15" s="1"/>
  <c r="H587" i="15" s="1"/>
  <c r="H588" i="15" s="1"/>
  <c r="H589" i="15" s="1"/>
  <c r="A526" i="15"/>
  <c r="A527" i="15" s="1"/>
  <c r="A528" i="15" s="1"/>
  <c r="A529" i="15" s="1"/>
  <c r="A530" i="15" s="1"/>
  <c r="A531" i="15" s="1"/>
  <c r="A532" i="15" s="1"/>
  <c r="A533" i="15" s="1"/>
  <c r="A534" i="15" s="1"/>
  <c r="A535" i="15" s="1"/>
  <c r="A536" i="15" s="1"/>
  <c r="A537" i="15" s="1"/>
  <c r="A538" i="15" s="1"/>
  <c r="A539" i="15" s="1"/>
  <c r="A540" i="15" s="1"/>
  <c r="A541" i="15" s="1"/>
  <c r="A542" i="15" s="1"/>
  <c r="A543" i="15" s="1"/>
  <c r="A544" i="15" s="1"/>
  <c r="A545" i="15" s="1"/>
  <c r="A546" i="15" s="1"/>
  <c r="A547" i="15" s="1"/>
  <c r="A548" i="15" s="1"/>
  <c r="A549" i="15" s="1"/>
  <c r="A550" i="15" s="1"/>
  <c r="A551" i="15" s="1"/>
  <c r="A552" i="15" s="1"/>
  <c r="A553" i="15" s="1"/>
  <c r="A554" i="15" s="1"/>
  <c r="A555" i="15" s="1"/>
  <c r="A556" i="15" s="1"/>
  <c r="A557" i="15" s="1"/>
  <c r="A558" i="15" s="1"/>
  <c r="A559" i="15" s="1"/>
  <c r="A560" i="15" s="1"/>
  <c r="A561" i="15" s="1"/>
  <c r="A562" i="15" s="1"/>
  <c r="A563" i="15" s="1"/>
  <c r="A564" i="15" s="1"/>
  <c r="A565" i="15" s="1"/>
  <c r="A566" i="15" s="1"/>
  <c r="A567" i="15" s="1"/>
  <c r="A568" i="15" s="1"/>
  <c r="A569" i="15" s="1"/>
  <c r="A570" i="15" s="1"/>
  <c r="A571" i="15" s="1"/>
  <c r="A572" i="15" s="1"/>
  <c r="A573" i="15" s="1"/>
  <c r="A574" i="15" s="1"/>
  <c r="A575" i="15" s="1"/>
  <c r="A576" i="15" s="1"/>
  <c r="A577" i="15" s="1"/>
  <c r="A578" i="15" s="1"/>
  <c r="A579" i="15" s="1"/>
  <c r="A580" i="15" s="1"/>
  <c r="A581" i="15" s="1"/>
  <c r="A582" i="15" s="1"/>
  <c r="A583" i="15" s="1"/>
  <c r="A584" i="15" s="1"/>
  <c r="A585" i="15" s="1"/>
  <c r="A586" i="15" s="1"/>
  <c r="A587" i="15" s="1"/>
  <c r="A588" i="15" s="1"/>
  <c r="A589" i="15" s="1"/>
  <c r="M525" i="15"/>
  <c r="I525" i="15"/>
  <c r="M524" i="15"/>
  <c r="M523" i="15"/>
  <c r="M522" i="15"/>
  <c r="M521" i="15"/>
  <c r="M520" i="15"/>
  <c r="M519" i="15"/>
  <c r="M518" i="15"/>
  <c r="M517" i="15"/>
  <c r="M516" i="15"/>
  <c r="M515" i="15"/>
  <c r="M514" i="15"/>
  <c r="M513" i="15"/>
  <c r="M512" i="15"/>
  <c r="M511" i="15"/>
  <c r="M510" i="15"/>
  <c r="M509" i="15"/>
  <c r="M508" i="15"/>
  <c r="M507" i="15"/>
  <c r="M506" i="15"/>
  <c r="M505" i="15"/>
  <c r="M504" i="15"/>
  <c r="M503" i="15"/>
  <c r="M502" i="15"/>
  <c r="M501" i="15"/>
  <c r="M500" i="15"/>
  <c r="M499" i="15"/>
  <c r="M498" i="15"/>
  <c r="M497" i="15"/>
  <c r="M496" i="15"/>
  <c r="M495" i="15"/>
  <c r="M494" i="15"/>
  <c r="M493" i="15"/>
  <c r="M492" i="15"/>
  <c r="M491" i="15"/>
  <c r="M490" i="15"/>
  <c r="M489" i="15"/>
  <c r="M488" i="15"/>
  <c r="M487" i="15"/>
  <c r="M486" i="15"/>
  <c r="M485" i="15"/>
  <c r="M484" i="15"/>
  <c r="M483" i="15"/>
  <c r="M482" i="15"/>
  <c r="M481" i="15"/>
  <c r="M480" i="15"/>
  <c r="M479" i="15"/>
  <c r="M478" i="15"/>
  <c r="M477" i="15"/>
  <c r="M476" i="15"/>
  <c r="M475" i="15"/>
  <c r="M474" i="15"/>
  <c r="M473" i="15"/>
  <c r="M472" i="15"/>
  <c r="M471" i="15"/>
  <c r="M470" i="15"/>
  <c r="M469" i="15"/>
  <c r="M468" i="15"/>
  <c r="M467" i="15"/>
  <c r="M466" i="15"/>
  <c r="M465" i="15"/>
  <c r="M464" i="15"/>
  <c r="M463" i="15"/>
  <c r="M462" i="15"/>
  <c r="M461" i="15"/>
  <c r="H461" i="15"/>
  <c r="H462" i="15" s="1"/>
  <c r="H463" i="15" s="1"/>
  <c r="H464" i="15" s="1"/>
  <c r="H465" i="15" s="1"/>
  <c r="H466" i="15" s="1"/>
  <c r="H467" i="15" s="1"/>
  <c r="H468" i="15" s="1"/>
  <c r="H469" i="15" s="1"/>
  <c r="H470" i="15" s="1"/>
  <c r="H471" i="15" s="1"/>
  <c r="H472" i="15" s="1"/>
  <c r="H473" i="15" s="1"/>
  <c r="H474" i="15" s="1"/>
  <c r="H475" i="15" s="1"/>
  <c r="H476" i="15" s="1"/>
  <c r="H477" i="15" s="1"/>
  <c r="H478" i="15" s="1"/>
  <c r="H479" i="15" s="1"/>
  <c r="H480" i="15" s="1"/>
  <c r="H481" i="15" s="1"/>
  <c r="H482" i="15" s="1"/>
  <c r="H483" i="15" s="1"/>
  <c r="H484" i="15" s="1"/>
  <c r="H485" i="15" s="1"/>
  <c r="H486" i="15" s="1"/>
  <c r="H487" i="15" s="1"/>
  <c r="H488" i="15" s="1"/>
  <c r="H489" i="15" s="1"/>
  <c r="H490" i="15" s="1"/>
  <c r="H491" i="15" s="1"/>
  <c r="H492" i="15" s="1"/>
  <c r="H493" i="15" s="1"/>
  <c r="H494" i="15" s="1"/>
  <c r="H495" i="15" s="1"/>
  <c r="H496" i="15" s="1"/>
  <c r="H497" i="15" s="1"/>
  <c r="H498" i="15" s="1"/>
  <c r="H499" i="15" s="1"/>
  <c r="H500" i="15" s="1"/>
  <c r="H501" i="15" s="1"/>
  <c r="H502" i="15" s="1"/>
  <c r="H503" i="15" s="1"/>
  <c r="H504" i="15" s="1"/>
  <c r="H505" i="15" s="1"/>
  <c r="H506" i="15" s="1"/>
  <c r="H507" i="15" s="1"/>
  <c r="H508" i="15" s="1"/>
  <c r="H509" i="15" s="1"/>
  <c r="H510" i="15" s="1"/>
  <c r="H511" i="15" s="1"/>
  <c r="H512" i="15" s="1"/>
  <c r="H513" i="15" s="1"/>
  <c r="H514" i="15" s="1"/>
  <c r="H515" i="15" s="1"/>
  <c r="H516" i="15" s="1"/>
  <c r="H517" i="15" s="1"/>
  <c r="H518" i="15" s="1"/>
  <c r="H519" i="15" s="1"/>
  <c r="H520" i="15" s="1"/>
  <c r="H521" i="15" s="1"/>
  <c r="H522" i="15" s="1"/>
  <c r="H523" i="15" s="1"/>
  <c r="H524" i="15" s="1"/>
  <c r="A461" i="15"/>
  <c r="A462" i="15" s="1"/>
  <c r="A463" i="15" s="1"/>
  <c r="A464" i="15" s="1"/>
  <c r="A465" i="15" s="1"/>
  <c r="A466" i="15" s="1"/>
  <c r="A467" i="15" s="1"/>
  <c r="A468" i="15" s="1"/>
  <c r="A469" i="15" s="1"/>
  <c r="A470" i="15" s="1"/>
  <c r="A471" i="15" s="1"/>
  <c r="A472" i="15" s="1"/>
  <c r="A473" i="15" s="1"/>
  <c r="A474" i="15" s="1"/>
  <c r="A475" i="15" s="1"/>
  <c r="A476" i="15" s="1"/>
  <c r="A477" i="15" s="1"/>
  <c r="A478" i="15" s="1"/>
  <c r="A479" i="15" s="1"/>
  <c r="A480" i="15" s="1"/>
  <c r="A481" i="15" s="1"/>
  <c r="A482" i="15" s="1"/>
  <c r="A483" i="15" s="1"/>
  <c r="A484" i="15" s="1"/>
  <c r="A485" i="15" s="1"/>
  <c r="A486" i="15" s="1"/>
  <c r="A487" i="15" s="1"/>
  <c r="A488" i="15" s="1"/>
  <c r="A489" i="15" s="1"/>
  <c r="A490" i="15" s="1"/>
  <c r="A491" i="15" s="1"/>
  <c r="A492" i="15" s="1"/>
  <c r="A493" i="15" s="1"/>
  <c r="A494" i="15" s="1"/>
  <c r="A495" i="15" s="1"/>
  <c r="A496" i="15" s="1"/>
  <c r="A497" i="15" s="1"/>
  <c r="A498" i="15" s="1"/>
  <c r="A499" i="15" s="1"/>
  <c r="A500" i="15" s="1"/>
  <c r="A501" i="15" s="1"/>
  <c r="A502" i="15" s="1"/>
  <c r="A503" i="15" s="1"/>
  <c r="A504" i="15" s="1"/>
  <c r="A505" i="15" s="1"/>
  <c r="A506" i="15" s="1"/>
  <c r="A507" i="15" s="1"/>
  <c r="A508" i="15" s="1"/>
  <c r="A509" i="15" s="1"/>
  <c r="A510" i="15" s="1"/>
  <c r="A511" i="15" s="1"/>
  <c r="A512" i="15" s="1"/>
  <c r="A513" i="15" s="1"/>
  <c r="A514" i="15" s="1"/>
  <c r="A515" i="15" s="1"/>
  <c r="A516" i="15" s="1"/>
  <c r="A517" i="15" s="1"/>
  <c r="A518" i="15" s="1"/>
  <c r="A519" i="15" s="1"/>
  <c r="A520" i="15" s="1"/>
  <c r="A521" i="15" s="1"/>
  <c r="A522" i="15" s="1"/>
  <c r="A523" i="15" s="1"/>
  <c r="A524" i="15" s="1"/>
  <c r="M460" i="15"/>
  <c r="I460" i="15"/>
  <c r="M459" i="15"/>
  <c r="M458" i="15"/>
  <c r="M457" i="15"/>
  <c r="M456" i="15"/>
  <c r="M455" i="15"/>
  <c r="M454" i="15"/>
  <c r="M453" i="15"/>
  <c r="M452" i="15"/>
  <c r="M451" i="15"/>
  <c r="M450" i="15"/>
  <c r="M449" i="15"/>
  <c r="M448" i="15"/>
  <c r="M447" i="15"/>
  <c r="M446" i="15"/>
  <c r="M445" i="15"/>
  <c r="M444" i="15"/>
  <c r="M443" i="15"/>
  <c r="M442" i="15"/>
  <c r="M441" i="15"/>
  <c r="M440" i="15"/>
  <c r="M439" i="15"/>
  <c r="M438" i="15"/>
  <c r="M437" i="15"/>
  <c r="M436" i="15"/>
  <c r="M435" i="15"/>
  <c r="M434" i="15"/>
  <c r="M433" i="15"/>
  <c r="M432" i="15"/>
  <c r="M431" i="15"/>
  <c r="M430" i="15"/>
  <c r="M429" i="15"/>
  <c r="M428" i="15"/>
  <c r="M427" i="15"/>
  <c r="M426" i="15"/>
  <c r="M425" i="15"/>
  <c r="M424" i="15"/>
  <c r="M423" i="15"/>
  <c r="M422" i="15"/>
  <c r="M421" i="15"/>
  <c r="M420" i="15"/>
  <c r="M419" i="15"/>
  <c r="M418" i="15"/>
  <c r="M417" i="15"/>
  <c r="M416" i="15"/>
  <c r="M415" i="15"/>
  <c r="M414" i="15"/>
  <c r="M413" i="15"/>
  <c r="M412" i="15"/>
  <c r="M411" i="15"/>
  <c r="M410" i="15"/>
  <c r="M409" i="15"/>
  <c r="M408" i="15"/>
  <c r="M407" i="15"/>
  <c r="M406" i="15"/>
  <c r="M405" i="15"/>
  <c r="M404" i="15"/>
  <c r="M403" i="15"/>
  <c r="M402" i="15"/>
  <c r="M401" i="15"/>
  <c r="M400" i="15"/>
  <c r="M399" i="15"/>
  <c r="M398" i="15"/>
  <c r="M397" i="15"/>
  <c r="A397" i="15"/>
  <c r="A398" i="15" s="1"/>
  <c r="A399" i="15" s="1"/>
  <c r="A400" i="15" s="1"/>
  <c r="A401" i="15" s="1"/>
  <c r="A402" i="15" s="1"/>
  <c r="A403" i="15" s="1"/>
  <c r="A404" i="15" s="1"/>
  <c r="A405" i="15" s="1"/>
  <c r="A406" i="15" s="1"/>
  <c r="A407" i="15" s="1"/>
  <c r="A408" i="15" s="1"/>
  <c r="A409" i="15" s="1"/>
  <c r="A410" i="15" s="1"/>
  <c r="A411" i="15" s="1"/>
  <c r="A412" i="15" s="1"/>
  <c r="A413" i="15" s="1"/>
  <c r="A414" i="15" s="1"/>
  <c r="A415" i="15" s="1"/>
  <c r="A416" i="15" s="1"/>
  <c r="A417" i="15" s="1"/>
  <c r="A418" i="15" s="1"/>
  <c r="A419" i="15" s="1"/>
  <c r="A420" i="15" s="1"/>
  <c r="A421" i="15" s="1"/>
  <c r="A422" i="15" s="1"/>
  <c r="A423" i="15" s="1"/>
  <c r="A424" i="15" s="1"/>
  <c r="A425" i="15" s="1"/>
  <c r="A426" i="15" s="1"/>
  <c r="A427" i="15" s="1"/>
  <c r="A428" i="15" s="1"/>
  <c r="A429" i="15" s="1"/>
  <c r="A430" i="15" s="1"/>
  <c r="A431" i="15" s="1"/>
  <c r="A432" i="15" s="1"/>
  <c r="A433" i="15" s="1"/>
  <c r="A434" i="15" s="1"/>
  <c r="A435" i="15" s="1"/>
  <c r="A436" i="15" s="1"/>
  <c r="A437" i="15" s="1"/>
  <c r="A438" i="15" s="1"/>
  <c r="A439" i="15" s="1"/>
  <c r="A440" i="15" s="1"/>
  <c r="A441" i="15" s="1"/>
  <c r="A442" i="15" s="1"/>
  <c r="A443" i="15" s="1"/>
  <c r="A444" i="15" s="1"/>
  <c r="A445" i="15" s="1"/>
  <c r="A446" i="15" s="1"/>
  <c r="A447" i="15" s="1"/>
  <c r="A448" i="15" s="1"/>
  <c r="A449" i="15" s="1"/>
  <c r="A450" i="15" s="1"/>
  <c r="A451" i="15" s="1"/>
  <c r="A452" i="15" s="1"/>
  <c r="A453" i="15" s="1"/>
  <c r="A454" i="15" s="1"/>
  <c r="A455" i="15" s="1"/>
  <c r="A456" i="15" s="1"/>
  <c r="A457" i="15" s="1"/>
  <c r="A458" i="15" s="1"/>
  <c r="A459" i="15" s="1"/>
  <c r="M396" i="15"/>
  <c r="H396" i="15"/>
  <c r="H397" i="15" s="1"/>
  <c r="H398" i="15" s="1"/>
  <c r="H399" i="15" s="1"/>
  <c r="H400" i="15" s="1"/>
  <c r="H401" i="15" s="1"/>
  <c r="H402" i="15" s="1"/>
  <c r="H403" i="15" s="1"/>
  <c r="H404" i="15" s="1"/>
  <c r="H405" i="15" s="1"/>
  <c r="H406" i="15" s="1"/>
  <c r="H407" i="15" s="1"/>
  <c r="H408" i="15" s="1"/>
  <c r="H409" i="15" s="1"/>
  <c r="H410" i="15" s="1"/>
  <c r="H411" i="15" s="1"/>
  <c r="H412" i="15" s="1"/>
  <c r="H413" i="15" s="1"/>
  <c r="H414" i="15" s="1"/>
  <c r="H415" i="15" s="1"/>
  <c r="H416" i="15" s="1"/>
  <c r="H417" i="15" s="1"/>
  <c r="H418" i="15" s="1"/>
  <c r="H419" i="15" s="1"/>
  <c r="H420" i="15" s="1"/>
  <c r="H421" i="15" s="1"/>
  <c r="H422" i="15" s="1"/>
  <c r="H423" i="15" s="1"/>
  <c r="H424" i="15" s="1"/>
  <c r="H425" i="15" s="1"/>
  <c r="H426" i="15" s="1"/>
  <c r="H427" i="15" s="1"/>
  <c r="H428" i="15" s="1"/>
  <c r="H429" i="15" s="1"/>
  <c r="H430" i="15" s="1"/>
  <c r="H431" i="15" s="1"/>
  <c r="H432" i="15" s="1"/>
  <c r="H433" i="15" s="1"/>
  <c r="H434" i="15" s="1"/>
  <c r="H435" i="15" s="1"/>
  <c r="H436" i="15" s="1"/>
  <c r="H437" i="15" s="1"/>
  <c r="H438" i="15" s="1"/>
  <c r="H439" i="15" s="1"/>
  <c r="H440" i="15" s="1"/>
  <c r="H441" i="15" s="1"/>
  <c r="H442" i="15" s="1"/>
  <c r="H443" i="15" s="1"/>
  <c r="H444" i="15" s="1"/>
  <c r="H445" i="15" s="1"/>
  <c r="H446" i="15" s="1"/>
  <c r="H447" i="15" s="1"/>
  <c r="H448" i="15" s="1"/>
  <c r="H449" i="15" s="1"/>
  <c r="H450" i="15" s="1"/>
  <c r="H451" i="15" s="1"/>
  <c r="H452" i="15" s="1"/>
  <c r="H453" i="15" s="1"/>
  <c r="H454" i="15" s="1"/>
  <c r="H455" i="15" s="1"/>
  <c r="H456" i="15" s="1"/>
  <c r="H457" i="15" s="1"/>
  <c r="H458" i="15" s="1"/>
  <c r="H459" i="15" s="1"/>
  <c r="A396" i="15"/>
  <c r="M395" i="15"/>
  <c r="I395" i="15"/>
  <c r="M394" i="15"/>
  <c r="M393" i="15"/>
  <c r="M392" i="15"/>
  <c r="M391" i="15"/>
  <c r="M390" i="15"/>
  <c r="M389" i="15"/>
  <c r="M388" i="15"/>
  <c r="M387" i="15"/>
  <c r="M386" i="15"/>
  <c r="M385" i="15"/>
  <c r="M384" i="15"/>
  <c r="M383" i="15"/>
  <c r="M382" i="15"/>
  <c r="M381" i="15"/>
  <c r="M380" i="15"/>
  <c r="M379" i="15"/>
  <c r="M378" i="15"/>
  <c r="M377" i="15"/>
  <c r="M376" i="15"/>
  <c r="M375" i="15"/>
  <c r="M374" i="15"/>
  <c r="M373" i="15"/>
  <c r="M372" i="15"/>
  <c r="M371" i="15"/>
  <c r="M370" i="15"/>
  <c r="M369" i="15"/>
  <c r="M368" i="15"/>
  <c r="M367" i="15"/>
  <c r="M366" i="15"/>
  <c r="M365" i="15"/>
  <c r="M364" i="15"/>
  <c r="M363" i="15"/>
  <c r="M362" i="15"/>
  <c r="M361" i="15"/>
  <c r="M360" i="15"/>
  <c r="M359" i="15"/>
  <c r="M358" i="15"/>
  <c r="M357" i="15"/>
  <c r="M356" i="15"/>
  <c r="M355" i="15"/>
  <c r="M354" i="15"/>
  <c r="M353" i="15"/>
  <c r="M352" i="15"/>
  <c r="M351" i="15"/>
  <c r="M350" i="15"/>
  <c r="M349" i="15"/>
  <c r="M348" i="15"/>
  <c r="M347" i="15"/>
  <c r="M346" i="15"/>
  <c r="M345" i="15"/>
  <c r="M344" i="15"/>
  <c r="M343" i="15"/>
  <c r="M342" i="15"/>
  <c r="M341" i="15"/>
  <c r="M340" i="15"/>
  <c r="M339" i="15"/>
  <c r="M338" i="15"/>
  <c r="M337" i="15"/>
  <c r="M336" i="15"/>
  <c r="M335" i="15"/>
  <c r="M334" i="15"/>
  <c r="M333" i="15"/>
  <c r="M332" i="15"/>
  <c r="M331" i="15"/>
  <c r="H331" i="15"/>
  <c r="H332" i="15" s="1"/>
  <c r="H333" i="15" s="1"/>
  <c r="H334" i="15" s="1"/>
  <c r="H335" i="15" s="1"/>
  <c r="H336" i="15" s="1"/>
  <c r="H337" i="15" s="1"/>
  <c r="H338" i="15" s="1"/>
  <c r="H339" i="15" s="1"/>
  <c r="H340" i="15" s="1"/>
  <c r="H341" i="15" s="1"/>
  <c r="H342" i="15" s="1"/>
  <c r="H343" i="15" s="1"/>
  <c r="H344" i="15" s="1"/>
  <c r="H345" i="15" s="1"/>
  <c r="H346" i="15" s="1"/>
  <c r="H347" i="15" s="1"/>
  <c r="H348" i="15" s="1"/>
  <c r="H349" i="15" s="1"/>
  <c r="H350" i="15" s="1"/>
  <c r="H351" i="15" s="1"/>
  <c r="H352" i="15" s="1"/>
  <c r="H353" i="15" s="1"/>
  <c r="H354" i="15" s="1"/>
  <c r="H355" i="15" s="1"/>
  <c r="H356" i="15" s="1"/>
  <c r="H357" i="15" s="1"/>
  <c r="H358" i="15" s="1"/>
  <c r="H359" i="15" s="1"/>
  <c r="H360" i="15" s="1"/>
  <c r="H361" i="15" s="1"/>
  <c r="H362" i="15" s="1"/>
  <c r="H363" i="15" s="1"/>
  <c r="H364" i="15" s="1"/>
  <c r="H365" i="15" s="1"/>
  <c r="H366" i="15" s="1"/>
  <c r="H367" i="15" s="1"/>
  <c r="H368" i="15" s="1"/>
  <c r="H369" i="15" s="1"/>
  <c r="H370" i="15" s="1"/>
  <c r="H371" i="15" s="1"/>
  <c r="H372" i="15" s="1"/>
  <c r="H373" i="15" s="1"/>
  <c r="H374" i="15" s="1"/>
  <c r="H375" i="15" s="1"/>
  <c r="H376" i="15" s="1"/>
  <c r="H377" i="15" s="1"/>
  <c r="H378" i="15" s="1"/>
  <c r="H379" i="15" s="1"/>
  <c r="H380" i="15" s="1"/>
  <c r="H381" i="15" s="1"/>
  <c r="H382" i="15" s="1"/>
  <c r="H383" i="15" s="1"/>
  <c r="H384" i="15" s="1"/>
  <c r="H385" i="15" s="1"/>
  <c r="H386" i="15" s="1"/>
  <c r="H387" i="15" s="1"/>
  <c r="H388" i="15" s="1"/>
  <c r="H389" i="15" s="1"/>
  <c r="H390" i="15" s="1"/>
  <c r="H391" i="15" s="1"/>
  <c r="H392" i="15" s="1"/>
  <c r="H393" i="15" s="1"/>
  <c r="H394" i="15" s="1"/>
  <c r="A331" i="15"/>
  <c r="A332" i="15" s="1"/>
  <c r="A333" i="15" s="1"/>
  <c r="A334" i="15" s="1"/>
  <c r="A335" i="15" s="1"/>
  <c r="A336" i="15" s="1"/>
  <c r="A337" i="15" s="1"/>
  <c r="A338" i="15" s="1"/>
  <c r="A339" i="15" s="1"/>
  <c r="A340" i="15" s="1"/>
  <c r="A341" i="15" s="1"/>
  <c r="A342" i="15" s="1"/>
  <c r="A343" i="15" s="1"/>
  <c r="A344" i="15" s="1"/>
  <c r="A345" i="15" s="1"/>
  <c r="A346" i="15" s="1"/>
  <c r="A347" i="15" s="1"/>
  <c r="A348" i="15" s="1"/>
  <c r="A349" i="15" s="1"/>
  <c r="A350" i="15" s="1"/>
  <c r="A351" i="15" s="1"/>
  <c r="A352" i="15" s="1"/>
  <c r="A353" i="15" s="1"/>
  <c r="A354" i="15" s="1"/>
  <c r="A355" i="15" s="1"/>
  <c r="A356" i="15" s="1"/>
  <c r="A357" i="15" s="1"/>
  <c r="A358" i="15" s="1"/>
  <c r="A359" i="15" s="1"/>
  <c r="A360" i="15" s="1"/>
  <c r="A361" i="15" s="1"/>
  <c r="A362" i="15" s="1"/>
  <c r="A363" i="15" s="1"/>
  <c r="A364" i="15" s="1"/>
  <c r="A365" i="15" s="1"/>
  <c r="A366" i="15" s="1"/>
  <c r="A367" i="15" s="1"/>
  <c r="A368" i="15" s="1"/>
  <c r="A369" i="15" s="1"/>
  <c r="A370" i="15" s="1"/>
  <c r="A371" i="15" s="1"/>
  <c r="A372" i="15" s="1"/>
  <c r="A373" i="15" s="1"/>
  <c r="A374" i="15" s="1"/>
  <c r="A375" i="15" s="1"/>
  <c r="A376" i="15" s="1"/>
  <c r="A377" i="15" s="1"/>
  <c r="A378" i="15" s="1"/>
  <c r="A379" i="15" s="1"/>
  <c r="A380" i="15" s="1"/>
  <c r="A381" i="15" s="1"/>
  <c r="A382" i="15" s="1"/>
  <c r="A383" i="15" s="1"/>
  <c r="A384" i="15" s="1"/>
  <c r="A385" i="15" s="1"/>
  <c r="A386" i="15" s="1"/>
  <c r="A387" i="15" s="1"/>
  <c r="A388" i="15" s="1"/>
  <c r="A389" i="15" s="1"/>
  <c r="A390" i="15" s="1"/>
  <c r="A391" i="15" s="1"/>
  <c r="A392" i="15" s="1"/>
  <c r="A393" i="15" s="1"/>
  <c r="A394" i="15" s="1"/>
  <c r="M330" i="15"/>
  <c r="I330" i="15"/>
  <c r="M329" i="15"/>
  <c r="M328" i="15"/>
  <c r="M327" i="15"/>
  <c r="M326" i="15"/>
  <c r="M325" i="15"/>
  <c r="M324" i="15"/>
  <c r="M323" i="15"/>
  <c r="M322" i="15"/>
  <c r="M321" i="15"/>
  <c r="M320" i="15"/>
  <c r="M319" i="15"/>
  <c r="M318" i="15"/>
  <c r="M317" i="15"/>
  <c r="M316" i="15"/>
  <c r="M315" i="15"/>
  <c r="M314" i="15"/>
  <c r="M313" i="15"/>
  <c r="M312" i="15"/>
  <c r="M311" i="15"/>
  <c r="M310" i="15"/>
  <c r="M309" i="15"/>
  <c r="M308" i="15"/>
  <c r="M307" i="15"/>
  <c r="M306" i="15"/>
  <c r="M305" i="15"/>
  <c r="M304" i="15"/>
  <c r="M303" i="15"/>
  <c r="M302" i="15"/>
  <c r="M301" i="15"/>
  <c r="M300" i="15"/>
  <c r="M299" i="15"/>
  <c r="M298" i="15"/>
  <c r="M297" i="15"/>
  <c r="M296" i="15"/>
  <c r="M295" i="15"/>
  <c r="M294" i="15"/>
  <c r="M293" i="15"/>
  <c r="M292" i="15"/>
  <c r="M291" i="15"/>
  <c r="M290" i="15"/>
  <c r="M289" i="15"/>
  <c r="M288" i="15"/>
  <c r="M287" i="15"/>
  <c r="M286" i="15"/>
  <c r="M285" i="15"/>
  <c r="M284" i="15"/>
  <c r="M283" i="15"/>
  <c r="M282" i="15"/>
  <c r="M281" i="15"/>
  <c r="M280" i="15"/>
  <c r="M279" i="15"/>
  <c r="M278" i="15"/>
  <c r="M277" i="15"/>
  <c r="M276" i="15"/>
  <c r="M275" i="15"/>
  <c r="M274" i="15"/>
  <c r="M273" i="15"/>
  <c r="M272" i="15"/>
  <c r="M271" i="15"/>
  <c r="M270" i="15"/>
  <c r="M269" i="15"/>
  <c r="M268" i="15"/>
  <c r="M267" i="15"/>
  <c r="H267" i="15"/>
  <c r="H268" i="15" s="1"/>
  <c r="H269" i="15" s="1"/>
  <c r="H270" i="15" s="1"/>
  <c r="H271" i="15" s="1"/>
  <c r="H272" i="15" s="1"/>
  <c r="H273" i="15" s="1"/>
  <c r="H274" i="15" s="1"/>
  <c r="H275" i="15" s="1"/>
  <c r="H276" i="15" s="1"/>
  <c r="H277" i="15" s="1"/>
  <c r="H278" i="15" s="1"/>
  <c r="H279" i="15" s="1"/>
  <c r="H280" i="15" s="1"/>
  <c r="H281" i="15" s="1"/>
  <c r="H282" i="15" s="1"/>
  <c r="H283" i="15" s="1"/>
  <c r="H284" i="15" s="1"/>
  <c r="H285" i="15" s="1"/>
  <c r="H286" i="15" s="1"/>
  <c r="H287" i="15" s="1"/>
  <c r="H288" i="15" s="1"/>
  <c r="H289" i="15" s="1"/>
  <c r="H290" i="15" s="1"/>
  <c r="H291" i="15" s="1"/>
  <c r="H292" i="15" s="1"/>
  <c r="H293" i="15" s="1"/>
  <c r="H294" i="15" s="1"/>
  <c r="H295" i="15" s="1"/>
  <c r="H296" i="15" s="1"/>
  <c r="H297" i="15" s="1"/>
  <c r="H298" i="15" s="1"/>
  <c r="H299" i="15" s="1"/>
  <c r="H300" i="15" s="1"/>
  <c r="H301" i="15" s="1"/>
  <c r="H302" i="15" s="1"/>
  <c r="H303" i="15" s="1"/>
  <c r="H304" i="15" s="1"/>
  <c r="H305" i="15" s="1"/>
  <c r="H306" i="15" s="1"/>
  <c r="H307" i="15" s="1"/>
  <c r="H308" i="15" s="1"/>
  <c r="H309" i="15" s="1"/>
  <c r="H310" i="15" s="1"/>
  <c r="H311" i="15" s="1"/>
  <c r="H312" i="15" s="1"/>
  <c r="H313" i="15" s="1"/>
  <c r="H314" i="15" s="1"/>
  <c r="H315" i="15" s="1"/>
  <c r="H316" i="15" s="1"/>
  <c r="H317" i="15" s="1"/>
  <c r="H318" i="15" s="1"/>
  <c r="H319" i="15" s="1"/>
  <c r="H320" i="15" s="1"/>
  <c r="H321" i="15" s="1"/>
  <c r="H322" i="15" s="1"/>
  <c r="H323" i="15" s="1"/>
  <c r="H324" i="15" s="1"/>
  <c r="H325" i="15" s="1"/>
  <c r="H326" i="15" s="1"/>
  <c r="H327" i="15" s="1"/>
  <c r="H328" i="15" s="1"/>
  <c r="H329" i="15" s="1"/>
  <c r="A267" i="15"/>
  <c r="A268" i="15" s="1"/>
  <c r="A269" i="15" s="1"/>
  <c r="A270" i="15" s="1"/>
  <c r="A271" i="15" s="1"/>
  <c r="A272" i="15" s="1"/>
  <c r="A273" i="15" s="1"/>
  <c r="A274" i="15" s="1"/>
  <c r="A275" i="15" s="1"/>
  <c r="A276" i="15" s="1"/>
  <c r="A277" i="15" s="1"/>
  <c r="A278" i="15" s="1"/>
  <c r="A279" i="15" s="1"/>
  <c r="A280" i="15" s="1"/>
  <c r="A281" i="15" s="1"/>
  <c r="A282" i="15" s="1"/>
  <c r="A283" i="15" s="1"/>
  <c r="A284" i="15" s="1"/>
  <c r="A285" i="15" s="1"/>
  <c r="A286" i="15" s="1"/>
  <c r="A287" i="15" s="1"/>
  <c r="A288" i="15" s="1"/>
  <c r="A289" i="15" s="1"/>
  <c r="A290" i="15" s="1"/>
  <c r="A291" i="15" s="1"/>
  <c r="A292" i="15" s="1"/>
  <c r="A293" i="15" s="1"/>
  <c r="A294" i="15" s="1"/>
  <c r="A295" i="15" s="1"/>
  <c r="A296" i="15" s="1"/>
  <c r="A297" i="15" s="1"/>
  <c r="A298" i="15" s="1"/>
  <c r="A299" i="15" s="1"/>
  <c r="A300" i="15" s="1"/>
  <c r="A301" i="15" s="1"/>
  <c r="A302" i="15" s="1"/>
  <c r="A303" i="15" s="1"/>
  <c r="A304" i="15" s="1"/>
  <c r="A305" i="15" s="1"/>
  <c r="A306" i="15" s="1"/>
  <c r="A307" i="15" s="1"/>
  <c r="A308" i="15" s="1"/>
  <c r="A309" i="15" s="1"/>
  <c r="A310" i="15" s="1"/>
  <c r="A311" i="15" s="1"/>
  <c r="A312" i="15" s="1"/>
  <c r="A313" i="15" s="1"/>
  <c r="A314" i="15" s="1"/>
  <c r="A315" i="15" s="1"/>
  <c r="A316" i="15" s="1"/>
  <c r="A317" i="15" s="1"/>
  <c r="A318" i="15" s="1"/>
  <c r="A319" i="15" s="1"/>
  <c r="A320" i="15" s="1"/>
  <c r="A321" i="15" s="1"/>
  <c r="A322" i="15" s="1"/>
  <c r="A323" i="15" s="1"/>
  <c r="A324" i="15" s="1"/>
  <c r="A325" i="15" s="1"/>
  <c r="A326" i="15" s="1"/>
  <c r="A327" i="15" s="1"/>
  <c r="A328" i="15" s="1"/>
  <c r="A329" i="15" s="1"/>
  <c r="M266" i="15"/>
  <c r="H266" i="15"/>
  <c r="A266" i="15"/>
  <c r="M265" i="15"/>
  <c r="I265" i="15"/>
  <c r="M264" i="15"/>
  <c r="M263" i="15"/>
  <c r="M262" i="15"/>
  <c r="M261" i="15"/>
  <c r="M260" i="15"/>
  <c r="M259" i="15"/>
  <c r="M258" i="15"/>
  <c r="M257" i="15"/>
  <c r="M256" i="15"/>
  <c r="M255" i="15"/>
  <c r="M254" i="15"/>
  <c r="M253" i="15"/>
  <c r="M252" i="15"/>
  <c r="M251" i="15"/>
  <c r="M250" i="15"/>
  <c r="M249" i="15"/>
  <c r="M248" i="15"/>
  <c r="M247" i="15"/>
  <c r="M246" i="15"/>
  <c r="M245" i="15"/>
  <c r="M244" i="15"/>
  <c r="M243" i="15"/>
  <c r="M242" i="15"/>
  <c r="M241" i="15"/>
  <c r="M240" i="15"/>
  <c r="M239" i="15"/>
  <c r="M238" i="15"/>
  <c r="M237" i="15"/>
  <c r="M236" i="15"/>
  <c r="M235" i="15"/>
  <c r="M234" i="15"/>
  <c r="M233" i="15"/>
  <c r="M232" i="15"/>
  <c r="M231" i="15"/>
  <c r="M230" i="15"/>
  <c r="M229" i="15"/>
  <c r="M228" i="15"/>
  <c r="M227" i="15"/>
  <c r="M226" i="15"/>
  <c r="M225" i="15"/>
  <c r="M224" i="15"/>
  <c r="M223" i="15"/>
  <c r="M222" i="15"/>
  <c r="M221" i="15"/>
  <c r="M220" i="15"/>
  <c r="M219" i="15"/>
  <c r="M218" i="15"/>
  <c r="M217" i="15"/>
  <c r="M216" i="15"/>
  <c r="M215" i="15"/>
  <c r="M214" i="15"/>
  <c r="M213" i="15"/>
  <c r="M212" i="15"/>
  <c r="M211" i="15"/>
  <c r="M210" i="15"/>
  <c r="M209" i="15"/>
  <c r="M208" i="15"/>
  <c r="M207" i="15"/>
  <c r="M206" i="15"/>
  <c r="M205" i="15"/>
  <c r="M204" i="15"/>
  <c r="M203" i="15"/>
  <c r="M202" i="15"/>
  <c r="M201" i="15"/>
  <c r="H201" i="15"/>
  <c r="H202" i="15" s="1"/>
  <c r="H203" i="15" s="1"/>
  <c r="H204" i="15" s="1"/>
  <c r="H205" i="15" s="1"/>
  <c r="H206" i="15" s="1"/>
  <c r="H207" i="15" s="1"/>
  <c r="H208" i="15" s="1"/>
  <c r="H209" i="15" s="1"/>
  <c r="H210" i="15" s="1"/>
  <c r="H211" i="15" s="1"/>
  <c r="H212" i="15" s="1"/>
  <c r="H213" i="15" s="1"/>
  <c r="H214" i="15" s="1"/>
  <c r="H215" i="15" s="1"/>
  <c r="H216" i="15" s="1"/>
  <c r="H217" i="15" s="1"/>
  <c r="H218" i="15" s="1"/>
  <c r="H219" i="15" s="1"/>
  <c r="H220" i="15" s="1"/>
  <c r="H221" i="15" s="1"/>
  <c r="H222" i="15" s="1"/>
  <c r="H223" i="15" s="1"/>
  <c r="H224" i="15" s="1"/>
  <c r="H225" i="15" s="1"/>
  <c r="H226" i="15" s="1"/>
  <c r="H227" i="15" s="1"/>
  <c r="H228" i="15" s="1"/>
  <c r="H229" i="15" s="1"/>
  <c r="H230" i="15" s="1"/>
  <c r="H231" i="15" s="1"/>
  <c r="H232" i="15" s="1"/>
  <c r="H233" i="15" s="1"/>
  <c r="H234" i="15" s="1"/>
  <c r="H235" i="15" s="1"/>
  <c r="H236" i="15" s="1"/>
  <c r="H237" i="15" s="1"/>
  <c r="H238" i="15" s="1"/>
  <c r="H239" i="15" s="1"/>
  <c r="H240" i="15" s="1"/>
  <c r="H241" i="15" s="1"/>
  <c r="H242" i="15" s="1"/>
  <c r="H243" i="15" s="1"/>
  <c r="H244" i="15" s="1"/>
  <c r="H245" i="15" s="1"/>
  <c r="H246" i="15" s="1"/>
  <c r="H247" i="15" s="1"/>
  <c r="H248" i="15" s="1"/>
  <c r="H249" i="15" s="1"/>
  <c r="H250" i="15" s="1"/>
  <c r="H251" i="15" s="1"/>
  <c r="H252" i="15" s="1"/>
  <c r="H253" i="15" s="1"/>
  <c r="H254" i="15" s="1"/>
  <c r="H255" i="15" s="1"/>
  <c r="H256" i="15" s="1"/>
  <c r="H257" i="15" s="1"/>
  <c r="H258" i="15" s="1"/>
  <c r="H259" i="15" s="1"/>
  <c r="H260" i="15" s="1"/>
  <c r="H261" i="15" s="1"/>
  <c r="H262" i="15" s="1"/>
  <c r="H263" i="15" s="1"/>
  <c r="H264" i="15" s="1"/>
  <c r="A201" i="15"/>
  <c r="A202" i="15" s="1"/>
  <c r="A203" i="15" s="1"/>
  <c r="A204" i="15" s="1"/>
  <c r="A205" i="15" s="1"/>
  <c r="A206" i="15" s="1"/>
  <c r="A207" i="15" s="1"/>
  <c r="A208" i="15" s="1"/>
  <c r="A209" i="15" s="1"/>
  <c r="A210" i="15" s="1"/>
  <c r="A211" i="15" s="1"/>
  <c r="A212" i="15" s="1"/>
  <c r="A213" i="15" s="1"/>
  <c r="A214" i="15" s="1"/>
  <c r="A215" i="15" s="1"/>
  <c r="A216" i="15" s="1"/>
  <c r="A217" i="15" s="1"/>
  <c r="A218" i="15" s="1"/>
  <c r="A219" i="15" s="1"/>
  <c r="A220" i="15" s="1"/>
  <c r="A221" i="15" s="1"/>
  <c r="A222" i="15" s="1"/>
  <c r="A223" i="15" s="1"/>
  <c r="A224" i="15" s="1"/>
  <c r="A225" i="15" s="1"/>
  <c r="A226" i="15" s="1"/>
  <c r="A227" i="15" s="1"/>
  <c r="A228" i="15" s="1"/>
  <c r="A229" i="15" s="1"/>
  <c r="A230" i="15" s="1"/>
  <c r="A231" i="15" s="1"/>
  <c r="A232" i="15" s="1"/>
  <c r="A233" i="15" s="1"/>
  <c r="A234" i="15" s="1"/>
  <c r="A235" i="15" s="1"/>
  <c r="A236" i="15" s="1"/>
  <c r="A237" i="15" s="1"/>
  <c r="A238" i="15" s="1"/>
  <c r="A239" i="15" s="1"/>
  <c r="A240" i="15" s="1"/>
  <c r="A241" i="15" s="1"/>
  <c r="A242" i="15" s="1"/>
  <c r="A243" i="15" s="1"/>
  <c r="A244" i="15" s="1"/>
  <c r="A245" i="15" s="1"/>
  <c r="A246" i="15" s="1"/>
  <c r="A247" i="15" s="1"/>
  <c r="A248" i="15" s="1"/>
  <c r="A249" i="15" s="1"/>
  <c r="A250" i="15" s="1"/>
  <c r="A251" i="15" s="1"/>
  <c r="A252" i="15" s="1"/>
  <c r="A253" i="15" s="1"/>
  <c r="A254" i="15" s="1"/>
  <c r="A255" i="15" s="1"/>
  <c r="A256" i="15" s="1"/>
  <c r="A257" i="15" s="1"/>
  <c r="A258" i="15" s="1"/>
  <c r="A259" i="15" s="1"/>
  <c r="A260" i="15" s="1"/>
  <c r="A261" i="15" s="1"/>
  <c r="A262" i="15" s="1"/>
  <c r="A263" i="15" s="1"/>
  <c r="A264" i="15" s="1"/>
  <c r="M200" i="15"/>
  <c r="I200" i="15"/>
  <c r="M199" i="15"/>
  <c r="M198" i="15"/>
  <c r="M197" i="15"/>
  <c r="M196" i="15"/>
  <c r="M195" i="15"/>
  <c r="M194" i="15"/>
  <c r="M193" i="15"/>
  <c r="M192" i="15"/>
  <c r="M191" i="15"/>
  <c r="M190" i="15"/>
  <c r="M189" i="15"/>
  <c r="M188" i="15"/>
  <c r="M187" i="15"/>
  <c r="M186" i="15"/>
  <c r="M185" i="15"/>
  <c r="M184" i="15"/>
  <c r="M183" i="15"/>
  <c r="M182" i="15"/>
  <c r="M181" i="15"/>
  <c r="M180" i="15"/>
  <c r="M179" i="15"/>
  <c r="M178" i="15"/>
  <c r="M177" i="15"/>
  <c r="M176" i="15"/>
  <c r="M175" i="15"/>
  <c r="M174" i="15"/>
  <c r="M173" i="15"/>
  <c r="M172" i="15"/>
  <c r="M171" i="15"/>
  <c r="M170" i="15"/>
  <c r="M169" i="15"/>
  <c r="M168" i="15"/>
  <c r="M167" i="15"/>
  <c r="M166" i="15"/>
  <c r="M165" i="15"/>
  <c r="M164" i="15"/>
  <c r="M163" i="15"/>
  <c r="M162" i="15"/>
  <c r="M161" i="15"/>
  <c r="M160" i="15"/>
  <c r="M159" i="15"/>
  <c r="M158" i="15"/>
  <c r="M157" i="15"/>
  <c r="M156" i="15"/>
  <c r="M155" i="15"/>
  <c r="M154" i="15"/>
  <c r="M153" i="15"/>
  <c r="M152" i="15"/>
  <c r="M151" i="15"/>
  <c r="M150" i="15"/>
  <c r="M149" i="15"/>
  <c r="M148" i="15"/>
  <c r="M147" i="15"/>
  <c r="M146" i="15"/>
  <c r="M145" i="15"/>
  <c r="M144" i="15"/>
  <c r="M143" i="15"/>
  <c r="M142" i="15"/>
  <c r="M141" i="15"/>
  <c r="M140" i="15"/>
  <c r="M139" i="15"/>
  <c r="M138" i="15"/>
  <c r="M137" i="15"/>
  <c r="M136" i="15"/>
  <c r="H136" i="15"/>
  <c r="H137" i="15" s="1"/>
  <c r="H138" i="15" s="1"/>
  <c r="H139" i="15" s="1"/>
  <c r="H140" i="15" s="1"/>
  <c r="H141" i="15" s="1"/>
  <c r="H142" i="15" s="1"/>
  <c r="H143" i="15" s="1"/>
  <c r="H144" i="15" s="1"/>
  <c r="H145" i="15" s="1"/>
  <c r="H146" i="15" s="1"/>
  <c r="H147" i="15" s="1"/>
  <c r="H148" i="15" s="1"/>
  <c r="H149" i="15" s="1"/>
  <c r="H150" i="15" s="1"/>
  <c r="H151" i="15" s="1"/>
  <c r="H152" i="15" s="1"/>
  <c r="H153" i="15" s="1"/>
  <c r="H154" i="15" s="1"/>
  <c r="H155" i="15" s="1"/>
  <c r="H156" i="15" s="1"/>
  <c r="H157" i="15" s="1"/>
  <c r="H158" i="15" s="1"/>
  <c r="H159" i="15" s="1"/>
  <c r="H160" i="15" s="1"/>
  <c r="H161" i="15" s="1"/>
  <c r="H162" i="15" s="1"/>
  <c r="H163" i="15" s="1"/>
  <c r="H164" i="15" s="1"/>
  <c r="H165" i="15" s="1"/>
  <c r="H166" i="15" s="1"/>
  <c r="H167" i="15" s="1"/>
  <c r="H168" i="15" s="1"/>
  <c r="H169" i="15" s="1"/>
  <c r="H170" i="15" s="1"/>
  <c r="H171" i="15" s="1"/>
  <c r="H172" i="15" s="1"/>
  <c r="H173" i="15" s="1"/>
  <c r="H174" i="15" s="1"/>
  <c r="H175" i="15" s="1"/>
  <c r="H176" i="15" s="1"/>
  <c r="H177" i="15" s="1"/>
  <c r="H178" i="15" s="1"/>
  <c r="H179" i="15" s="1"/>
  <c r="H180" i="15" s="1"/>
  <c r="H181" i="15" s="1"/>
  <c r="H182" i="15" s="1"/>
  <c r="H183" i="15" s="1"/>
  <c r="H184" i="15" s="1"/>
  <c r="H185" i="15" s="1"/>
  <c r="H186" i="15" s="1"/>
  <c r="H187" i="15" s="1"/>
  <c r="H188" i="15" s="1"/>
  <c r="H189" i="15" s="1"/>
  <c r="H190" i="15" s="1"/>
  <c r="H191" i="15" s="1"/>
  <c r="H192" i="15" s="1"/>
  <c r="H193" i="15" s="1"/>
  <c r="H194" i="15" s="1"/>
  <c r="H195" i="15" s="1"/>
  <c r="H196" i="15" s="1"/>
  <c r="H197" i="15" s="1"/>
  <c r="H198" i="15" s="1"/>
  <c r="H199" i="15" s="1"/>
  <c r="A136" i="15"/>
  <c r="A137" i="15" s="1"/>
  <c r="A138" i="15" s="1"/>
  <c r="A139" i="15" s="1"/>
  <c r="A140" i="15" s="1"/>
  <c r="A141" i="15" s="1"/>
  <c r="A142" i="15" s="1"/>
  <c r="A143" i="15" s="1"/>
  <c r="A144" i="15" s="1"/>
  <c r="A145" i="15" s="1"/>
  <c r="A146" i="15" s="1"/>
  <c r="A147" i="15" s="1"/>
  <c r="A148" i="15" s="1"/>
  <c r="A149" i="15" s="1"/>
  <c r="A150" i="15" s="1"/>
  <c r="A151" i="15" s="1"/>
  <c r="A152" i="15" s="1"/>
  <c r="A153" i="15" s="1"/>
  <c r="A154" i="15" s="1"/>
  <c r="A155" i="15" s="1"/>
  <c r="A156" i="15" s="1"/>
  <c r="A157" i="15" s="1"/>
  <c r="A158" i="15" s="1"/>
  <c r="A159" i="15" s="1"/>
  <c r="A160" i="15" s="1"/>
  <c r="A161" i="15" s="1"/>
  <c r="A162" i="15" s="1"/>
  <c r="A163" i="15" s="1"/>
  <c r="A164" i="15" s="1"/>
  <c r="A165" i="15" s="1"/>
  <c r="A166" i="15" s="1"/>
  <c r="A167" i="15" s="1"/>
  <c r="A168" i="15" s="1"/>
  <c r="A169" i="15" s="1"/>
  <c r="A170" i="15" s="1"/>
  <c r="A171" i="15" s="1"/>
  <c r="A172" i="15" s="1"/>
  <c r="A173" i="15" s="1"/>
  <c r="A174" i="15" s="1"/>
  <c r="A175" i="15" s="1"/>
  <c r="A176" i="15" s="1"/>
  <c r="A177" i="15" s="1"/>
  <c r="A178" i="15" s="1"/>
  <c r="A179" i="15" s="1"/>
  <c r="A180" i="15" s="1"/>
  <c r="A181" i="15" s="1"/>
  <c r="A182" i="15" s="1"/>
  <c r="A183" i="15" s="1"/>
  <c r="A184" i="15" s="1"/>
  <c r="A185" i="15" s="1"/>
  <c r="A186" i="15" s="1"/>
  <c r="A187" i="15" s="1"/>
  <c r="A188" i="15" s="1"/>
  <c r="A189" i="15" s="1"/>
  <c r="A190" i="15" s="1"/>
  <c r="A191" i="15" s="1"/>
  <c r="A192" i="15" s="1"/>
  <c r="A193" i="15" s="1"/>
  <c r="A194" i="15" s="1"/>
  <c r="A195" i="15" s="1"/>
  <c r="A196" i="15" s="1"/>
  <c r="A197" i="15" s="1"/>
  <c r="A198" i="15" s="1"/>
  <c r="A199" i="15" s="1"/>
  <c r="M135" i="15"/>
  <c r="I135" i="15"/>
  <c r="M134" i="15"/>
  <c r="M133" i="15"/>
  <c r="M132" i="15"/>
  <c r="M131" i="15"/>
  <c r="M130" i="15"/>
  <c r="M129" i="15"/>
  <c r="M128" i="15"/>
  <c r="M127" i="15"/>
  <c r="M126" i="15"/>
  <c r="M125" i="15"/>
  <c r="M124" i="15"/>
  <c r="M123" i="15"/>
  <c r="M122" i="15"/>
  <c r="M121" i="15"/>
  <c r="M120" i="15"/>
  <c r="M119" i="15"/>
  <c r="M118" i="15"/>
  <c r="M117" i="15"/>
  <c r="M116" i="15"/>
  <c r="M115" i="15"/>
  <c r="M114" i="15"/>
  <c r="M113" i="15"/>
  <c r="M112" i="15"/>
  <c r="M111" i="15"/>
  <c r="M110" i="15"/>
  <c r="M109" i="15"/>
  <c r="M108" i="15"/>
  <c r="M107" i="15"/>
  <c r="M106" i="15"/>
  <c r="M105" i="15"/>
  <c r="M104" i="15"/>
  <c r="M103" i="15"/>
  <c r="M102" i="15"/>
  <c r="M101" i="15"/>
  <c r="M100" i="15"/>
  <c r="M99" i="15"/>
  <c r="M98" i="15"/>
  <c r="M97" i="15"/>
  <c r="M96" i="15"/>
  <c r="M95" i="15"/>
  <c r="M94" i="15"/>
  <c r="M93" i="15"/>
  <c r="M92" i="15"/>
  <c r="M91" i="15"/>
  <c r="M90" i="15"/>
  <c r="M89" i="15"/>
  <c r="M88" i="15"/>
  <c r="M87" i="15"/>
  <c r="M86" i="15"/>
  <c r="M85" i="15"/>
  <c r="M84" i="15"/>
  <c r="M83" i="15"/>
  <c r="M82" i="15"/>
  <c r="M81" i="15"/>
  <c r="M80" i="15"/>
  <c r="M79" i="15"/>
  <c r="M78" i="15"/>
  <c r="M77" i="15"/>
  <c r="M76" i="15"/>
  <c r="M75" i="15"/>
  <c r="M74" i="15"/>
  <c r="M73" i="15"/>
  <c r="M72" i="15"/>
  <c r="M71" i="15"/>
  <c r="H71" i="15"/>
  <c r="H72" i="15" s="1"/>
  <c r="H73" i="15" s="1"/>
  <c r="H74" i="15" s="1"/>
  <c r="H75" i="15" s="1"/>
  <c r="H76" i="15" s="1"/>
  <c r="H77" i="15" s="1"/>
  <c r="H78" i="15" s="1"/>
  <c r="H79" i="15" s="1"/>
  <c r="H80" i="15" s="1"/>
  <c r="H81" i="15" s="1"/>
  <c r="H82" i="15" s="1"/>
  <c r="H83" i="15" s="1"/>
  <c r="H84" i="15" s="1"/>
  <c r="H85" i="15" s="1"/>
  <c r="H86" i="15" s="1"/>
  <c r="H87" i="15" s="1"/>
  <c r="H88" i="15" s="1"/>
  <c r="H89" i="15" s="1"/>
  <c r="H90" i="15" s="1"/>
  <c r="H91" i="15" s="1"/>
  <c r="H92" i="15" s="1"/>
  <c r="H93" i="15" s="1"/>
  <c r="H94" i="15" s="1"/>
  <c r="H95" i="15" s="1"/>
  <c r="H96" i="15" s="1"/>
  <c r="H97" i="15" s="1"/>
  <c r="H98" i="15" s="1"/>
  <c r="H99" i="15" s="1"/>
  <c r="H100" i="15" s="1"/>
  <c r="H101" i="15" s="1"/>
  <c r="H102" i="15" s="1"/>
  <c r="H103" i="15" s="1"/>
  <c r="H104" i="15" s="1"/>
  <c r="H105" i="15" s="1"/>
  <c r="H106" i="15" s="1"/>
  <c r="H107" i="15" s="1"/>
  <c r="H108" i="15" s="1"/>
  <c r="H109" i="15" s="1"/>
  <c r="H110" i="15" s="1"/>
  <c r="H111" i="15" s="1"/>
  <c r="H112" i="15" s="1"/>
  <c r="H113" i="15" s="1"/>
  <c r="H114" i="15" s="1"/>
  <c r="H115" i="15" s="1"/>
  <c r="H116" i="15" s="1"/>
  <c r="H117" i="15" s="1"/>
  <c r="H118" i="15" s="1"/>
  <c r="H119" i="15" s="1"/>
  <c r="H120" i="15" s="1"/>
  <c r="H121" i="15" s="1"/>
  <c r="H122" i="15" s="1"/>
  <c r="H123" i="15" s="1"/>
  <c r="H124" i="15" s="1"/>
  <c r="H125" i="15" s="1"/>
  <c r="H126" i="15" s="1"/>
  <c r="H127" i="15" s="1"/>
  <c r="H128" i="15" s="1"/>
  <c r="H129" i="15" s="1"/>
  <c r="H130" i="15" s="1"/>
  <c r="H131" i="15" s="1"/>
  <c r="H132" i="15" s="1"/>
  <c r="H133" i="15" s="1"/>
  <c r="H134" i="15" s="1"/>
  <c r="A71" i="15"/>
  <c r="A72" i="15" s="1"/>
  <c r="A73" i="15" s="1"/>
  <c r="A74" i="15" s="1"/>
  <c r="A75" i="15" s="1"/>
  <c r="A76" i="15" s="1"/>
  <c r="A77" i="15" s="1"/>
  <c r="A78" i="15" s="1"/>
  <c r="A79" i="15" s="1"/>
  <c r="A80" i="15" s="1"/>
  <c r="A81" i="15" s="1"/>
  <c r="A82" i="15" s="1"/>
  <c r="A83" i="15" s="1"/>
  <c r="A84" i="15" s="1"/>
  <c r="A85" i="15" s="1"/>
  <c r="A86" i="15" s="1"/>
  <c r="A87" i="15" s="1"/>
  <c r="A88" i="15" s="1"/>
  <c r="A89" i="15" s="1"/>
  <c r="A90" i="15" s="1"/>
  <c r="A91" i="15" s="1"/>
  <c r="A92" i="15" s="1"/>
  <c r="A93" i="15" s="1"/>
  <c r="A94" i="15" s="1"/>
  <c r="A95" i="15" s="1"/>
  <c r="A96" i="15" s="1"/>
  <c r="A97" i="15" s="1"/>
  <c r="A98" i="15" s="1"/>
  <c r="A99" i="15" s="1"/>
  <c r="A100" i="15" s="1"/>
  <c r="A101" i="15" s="1"/>
  <c r="A102" i="15" s="1"/>
  <c r="A103" i="15" s="1"/>
  <c r="A104" i="15" s="1"/>
  <c r="A105" i="15" s="1"/>
  <c r="A106" i="15" s="1"/>
  <c r="A107" i="15" s="1"/>
  <c r="A108" i="15" s="1"/>
  <c r="A109" i="15" s="1"/>
  <c r="A110" i="15" s="1"/>
  <c r="A111" i="15" s="1"/>
  <c r="A112" i="15" s="1"/>
  <c r="A113" i="15" s="1"/>
  <c r="A114" i="15" s="1"/>
  <c r="A115" i="15" s="1"/>
  <c r="A116" i="15" s="1"/>
  <c r="A117" i="15" s="1"/>
  <c r="A118" i="15" s="1"/>
  <c r="A119" i="15" s="1"/>
  <c r="A120" i="15" s="1"/>
  <c r="A121" i="15" s="1"/>
  <c r="A122" i="15" s="1"/>
  <c r="A123" i="15" s="1"/>
  <c r="A124" i="15" s="1"/>
  <c r="A125" i="15" s="1"/>
  <c r="A126" i="15" s="1"/>
  <c r="A127" i="15" s="1"/>
  <c r="A128" i="15" s="1"/>
  <c r="A129" i="15" s="1"/>
  <c r="A130" i="15" s="1"/>
  <c r="A131" i="15" s="1"/>
  <c r="A132" i="15" s="1"/>
  <c r="A133" i="15" s="1"/>
  <c r="A134" i="15" s="1"/>
  <c r="M70" i="15"/>
  <c r="I70" i="15"/>
  <c r="M69" i="15"/>
  <c r="M68" i="15"/>
  <c r="M67" i="15"/>
  <c r="M66" i="15"/>
  <c r="M65" i="15"/>
  <c r="M64" i="15"/>
  <c r="M63" i="15"/>
  <c r="M62" i="15"/>
  <c r="M61" i="15"/>
  <c r="M60" i="15"/>
  <c r="M59" i="15"/>
  <c r="M58" i="15"/>
  <c r="M57" i="15"/>
  <c r="M56" i="15"/>
  <c r="M55" i="15"/>
  <c r="M54" i="15"/>
  <c r="M53" i="15"/>
  <c r="M52" i="15"/>
  <c r="M51" i="15"/>
  <c r="M50" i="15"/>
  <c r="M49" i="15"/>
  <c r="M48" i="15"/>
  <c r="M47" i="15"/>
  <c r="M46" i="15"/>
  <c r="M45" i="15"/>
  <c r="M44" i="15"/>
  <c r="M43" i="15"/>
  <c r="M42" i="15"/>
  <c r="M41" i="15"/>
  <c r="M40" i="15"/>
  <c r="M39" i="15"/>
  <c r="M38" i="15"/>
  <c r="M37" i="15"/>
  <c r="M36" i="15"/>
  <c r="M35" i="15"/>
  <c r="M34" i="15"/>
  <c r="M33" i="15"/>
  <c r="M32" i="15"/>
  <c r="M31" i="15"/>
  <c r="M30" i="15"/>
  <c r="M29" i="15"/>
  <c r="M28" i="15"/>
  <c r="M27" i="15"/>
  <c r="M26" i="15"/>
  <c r="M25" i="15"/>
  <c r="M24" i="15"/>
  <c r="M23" i="15"/>
  <c r="M22" i="15"/>
  <c r="M21" i="15"/>
  <c r="M20" i="15"/>
  <c r="M19" i="15"/>
  <c r="M18" i="15"/>
  <c r="M17" i="15"/>
  <c r="M16" i="15"/>
  <c r="M15" i="15"/>
  <c r="M14" i="15"/>
  <c r="M13" i="15"/>
  <c r="M12" i="15"/>
  <c r="M11" i="15"/>
  <c r="M10" i="15"/>
  <c r="M9" i="15"/>
  <c r="M8" i="15"/>
  <c r="M7" i="15"/>
  <c r="M6" i="15"/>
  <c r="H6" i="15"/>
  <c r="H7" i="15" s="1"/>
  <c r="H8" i="15" s="1"/>
  <c r="H9" i="15" s="1"/>
  <c r="H10" i="15" s="1"/>
  <c r="H11" i="15" s="1"/>
  <c r="H12" i="15" s="1"/>
  <c r="H13" i="15" s="1"/>
  <c r="H14" i="15" s="1"/>
  <c r="H15" i="15" s="1"/>
  <c r="H16" i="15" s="1"/>
  <c r="H17" i="15" s="1"/>
  <c r="H18" i="15" s="1"/>
  <c r="H19" i="15" s="1"/>
  <c r="H20" i="15" s="1"/>
  <c r="H21" i="15" s="1"/>
  <c r="H22" i="15" s="1"/>
  <c r="H23" i="15" s="1"/>
  <c r="H24" i="15" s="1"/>
  <c r="H25" i="15" s="1"/>
  <c r="H26" i="15" s="1"/>
  <c r="H27" i="15" s="1"/>
  <c r="H28" i="15" s="1"/>
  <c r="H29" i="15" s="1"/>
  <c r="H30" i="15" s="1"/>
  <c r="H31" i="15" s="1"/>
  <c r="H32" i="15" s="1"/>
  <c r="H33" i="15" s="1"/>
  <c r="H34" i="15" s="1"/>
  <c r="H35" i="15" s="1"/>
  <c r="H36" i="15" s="1"/>
  <c r="H37" i="15" s="1"/>
  <c r="H38" i="15" s="1"/>
  <c r="H39" i="15" s="1"/>
  <c r="H40" i="15" s="1"/>
  <c r="H41" i="15" s="1"/>
  <c r="H42" i="15" s="1"/>
  <c r="H43" i="15" s="1"/>
  <c r="H44" i="15" s="1"/>
  <c r="H45" i="15" s="1"/>
  <c r="H46" i="15" s="1"/>
  <c r="H47" i="15" s="1"/>
  <c r="H48" i="15" s="1"/>
  <c r="H49" i="15" s="1"/>
  <c r="H50" i="15" s="1"/>
  <c r="H51" i="15" s="1"/>
  <c r="H52" i="15" s="1"/>
  <c r="H53" i="15" s="1"/>
  <c r="H54" i="15" s="1"/>
  <c r="H55" i="15" s="1"/>
  <c r="H56" i="15" s="1"/>
  <c r="H57" i="15" s="1"/>
  <c r="H58" i="15" s="1"/>
  <c r="H59" i="15" s="1"/>
  <c r="H60" i="15" s="1"/>
  <c r="H61" i="15" s="1"/>
  <c r="H62" i="15" s="1"/>
  <c r="H63" i="15" s="1"/>
  <c r="H64" i="15" s="1"/>
  <c r="H65" i="15" s="1"/>
  <c r="H66" i="15" s="1"/>
  <c r="H67" i="15" s="1"/>
  <c r="H68" i="15" s="1"/>
  <c r="H69" i="15" s="1"/>
  <c r="A6" i="15"/>
  <c r="A7" i="15" s="1"/>
  <c r="A8" i="15" s="1"/>
  <c r="A9" i="15" s="1"/>
  <c r="A10" i="15" s="1"/>
  <c r="A11" i="15" s="1"/>
  <c r="A12" i="15" s="1"/>
  <c r="A13" i="15" s="1"/>
  <c r="A14" i="15" s="1"/>
  <c r="A15" i="15" s="1"/>
  <c r="A16" i="15" s="1"/>
  <c r="A17" i="15" s="1"/>
  <c r="A18" i="15" s="1"/>
  <c r="A19" i="15" s="1"/>
  <c r="A20" i="15" s="1"/>
  <c r="A21" i="15" s="1"/>
  <c r="A22" i="15" s="1"/>
  <c r="A23" i="15" s="1"/>
  <c r="A24" i="15" s="1"/>
  <c r="A25" i="15" s="1"/>
  <c r="A26" i="15" s="1"/>
  <c r="A27" i="15" s="1"/>
  <c r="A28" i="15" s="1"/>
  <c r="A29" i="15" s="1"/>
  <c r="A30" i="15" s="1"/>
  <c r="A31" i="15" s="1"/>
  <c r="A32" i="15" s="1"/>
  <c r="A33" i="15" s="1"/>
  <c r="A34" i="15" s="1"/>
  <c r="A35" i="15" s="1"/>
  <c r="A36" i="15" s="1"/>
  <c r="A37" i="15" s="1"/>
  <c r="A38" i="15" s="1"/>
  <c r="A39" i="15" s="1"/>
  <c r="A40" i="15" s="1"/>
  <c r="A41" i="15" s="1"/>
  <c r="A42" i="15" s="1"/>
  <c r="A43" i="15" s="1"/>
  <c r="A44" i="15" s="1"/>
  <c r="A45" i="15" s="1"/>
  <c r="A46" i="15" s="1"/>
  <c r="A47" i="15" s="1"/>
  <c r="A48" i="15" s="1"/>
  <c r="A49" i="15" s="1"/>
  <c r="A50" i="15" s="1"/>
  <c r="A51" i="15" s="1"/>
  <c r="A52" i="15" s="1"/>
  <c r="A53" i="15" s="1"/>
  <c r="A54" i="15" s="1"/>
  <c r="A55" i="15" s="1"/>
  <c r="A56" i="15" s="1"/>
  <c r="A57" i="15" s="1"/>
  <c r="A58" i="15" s="1"/>
  <c r="A59" i="15" s="1"/>
  <c r="A60" i="15" s="1"/>
  <c r="A61" i="15" s="1"/>
  <c r="A62" i="15" s="1"/>
  <c r="A63" i="15" s="1"/>
  <c r="A64" i="15" s="1"/>
  <c r="A65" i="15" s="1"/>
  <c r="A66" i="15" s="1"/>
  <c r="A67" i="15" s="1"/>
  <c r="A68" i="15" s="1"/>
  <c r="A69" i="15" s="1"/>
  <c r="M5" i="15"/>
  <c r="I5" i="15"/>
  <c r="C22" i="10" l="1"/>
  <c r="C23" i="10" s="1"/>
  <c r="C24" i="10" s="1"/>
  <c r="C25" i="10" s="1"/>
  <c r="C26" i="10" s="1"/>
  <c r="C27" i="10" s="1"/>
  <c r="C28" i="10" s="1"/>
  <c r="C29" i="10" s="1"/>
  <c r="C30" i="10" s="1"/>
  <c r="C31" i="10" s="1"/>
  <c r="C32" i="10" s="1"/>
  <c r="C33" i="10" s="1"/>
  <c r="B22" i="10"/>
  <c r="B23" i="10" s="1"/>
  <c r="B24" i="10" s="1"/>
  <c r="B25" i="10" s="1"/>
  <c r="B26" i="10" s="1"/>
  <c r="B27" i="10" s="1"/>
  <c r="B28" i="10" s="1"/>
  <c r="B29" i="10" s="1"/>
  <c r="B30" i="10" s="1"/>
  <c r="B31" i="10" s="1"/>
  <c r="B32" i="10" s="1"/>
  <c r="B33" i="10" s="1"/>
  <c r="B34" i="10" s="1"/>
  <c r="B35" i="10" s="1"/>
  <c r="B36" i="10" s="1"/>
  <c r="B37" i="10" s="1"/>
  <c r="B38" i="10" s="1"/>
  <c r="B39" i="10" s="1"/>
  <c r="B40" i="10" s="1"/>
  <c r="B41" i="10" s="1"/>
  <c r="B42" i="10" s="1"/>
  <c r="B43" i="10" s="1"/>
  <c r="B44" i="10" s="1"/>
  <c r="B45" i="10" s="1"/>
  <c r="B46" i="10" s="1"/>
  <c r="B47" i="10" s="1"/>
  <c r="B48" i="10" s="1"/>
  <c r="B49" i="10" s="1"/>
  <c r="B50" i="10" s="1"/>
  <c r="C18" i="10"/>
  <c r="C17" i="10" s="1"/>
  <c r="T22" i="10"/>
  <c r="T23" i="10" s="1"/>
  <c r="T24" i="10" s="1"/>
  <c r="T25" i="10" s="1"/>
  <c r="T26" i="10" s="1"/>
  <c r="T27" i="10" s="1"/>
  <c r="T28" i="10" s="1"/>
  <c r="T29" i="10" s="1"/>
  <c r="T30" i="10" s="1"/>
  <c r="T31" i="10" s="1"/>
  <c r="T32" i="10" s="1"/>
  <c r="T33" i="10" s="1"/>
  <c r="T34" i="10" s="1"/>
  <c r="T35" i="10" s="1"/>
  <c r="T36" i="10" s="1"/>
  <c r="T37" i="10" s="1"/>
  <c r="T38" i="10" s="1"/>
  <c r="T39" i="10" s="1"/>
  <c r="T40" i="10" s="1"/>
  <c r="T41" i="10" s="1"/>
  <c r="T42" i="10" s="1"/>
  <c r="T43" i="10" s="1"/>
  <c r="T44" i="10" s="1"/>
  <c r="T45" i="10" s="1"/>
  <c r="T46" i="10" s="1"/>
  <c r="T47" i="10" s="1"/>
  <c r="T48" i="10" s="1"/>
  <c r="T49" i="10" s="1"/>
  <c r="T50" i="10" s="1"/>
  <c r="T51" i="10" s="1"/>
  <c r="T52" i="10" s="1"/>
  <c r="T53" i="10" s="1"/>
  <c r="T54" i="10" s="1"/>
  <c r="T55" i="10" s="1"/>
  <c r="T56" i="10" s="1"/>
  <c r="T57" i="10" s="1"/>
  <c r="T58" i="10" s="1"/>
  <c r="T59" i="10" s="1"/>
  <c r="T60" i="10" s="1"/>
  <c r="T61" i="10" s="1"/>
  <c r="T62" i="10" s="1"/>
  <c r="T63" i="10" s="1"/>
  <c r="T64" i="10" s="1"/>
  <c r="T65" i="10" s="1"/>
  <c r="T66" i="10" s="1"/>
  <c r="T67" i="10" s="1"/>
  <c r="T68" i="10" s="1"/>
  <c r="T69" i="10" s="1"/>
  <c r="T70" i="10" s="1"/>
  <c r="T71" i="10" s="1"/>
  <c r="T72" i="10" s="1"/>
  <c r="T73" i="10" s="1"/>
  <c r="T74" i="10" s="1"/>
  <c r="T75" i="10" s="1"/>
  <c r="T76" i="10" s="1"/>
  <c r="T77" i="10" s="1"/>
  <c r="T78" i="10" s="1"/>
  <c r="T79" i="10" s="1"/>
  <c r="T80" i="10" s="1"/>
  <c r="K22" i="10"/>
  <c r="K23" i="10" s="1"/>
  <c r="K24" i="10" s="1"/>
  <c r="P22" i="10"/>
  <c r="P23" i="10" s="1"/>
  <c r="P24" i="10" s="1"/>
  <c r="P25" i="10" s="1"/>
  <c r="P26" i="10" s="1"/>
  <c r="P27" i="10" s="1"/>
  <c r="P28" i="10" s="1"/>
  <c r="P29" i="10" s="1"/>
  <c r="P30" i="10" s="1"/>
  <c r="P31" i="10" s="1"/>
  <c r="P32" i="10" s="1"/>
  <c r="P33" i="10" s="1"/>
  <c r="P34" i="10" s="1"/>
  <c r="P35" i="10" s="1"/>
  <c r="P36" i="10" s="1"/>
  <c r="O22" i="10"/>
  <c r="O23" i="10" s="1"/>
  <c r="O24" i="10" s="1"/>
  <c r="O25" i="10" s="1"/>
  <c r="O26" i="10" s="1"/>
  <c r="O27" i="10" s="1"/>
  <c r="O28" i="10" s="1"/>
  <c r="O29" i="10" s="1"/>
  <c r="O30" i="10" s="1"/>
  <c r="O31" i="10" s="1"/>
  <c r="O32" i="10" s="1"/>
  <c r="O33" i="10" s="1"/>
  <c r="O34" i="10" s="1"/>
  <c r="O35" i="10" s="1"/>
  <c r="O36" i="10" s="1"/>
  <c r="O37" i="10" s="1"/>
  <c r="O38" i="10" s="1"/>
  <c r="O39" i="10" s="1"/>
  <c r="O40" i="10" s="1"/>
  <c r="O41" i="10" s="1"/>
  <c r="O42" i="10" s="1"/>
  <c r="O43" i="10" s="1"/>
  <c r="O44" i="10" s="1"/>
  <c r="O45" i="10" s="1"/>
  <c r="O46" i="10" s="1"/>
  <c r="O47" i="10" s="1"/>
  <c r="O48" i="10" s="1"/>
  <c r="O49" i="10" s="1"/>
  <c r="O50" i="10" s="1"/>
  <c r="P18" i="10"/>
  <c r="P17" i="10" s="1"/>
  <c r="G18" i="10"/>
  <c r="G17" i="10" s="1"/>
  <c r="G22" i="10"/>
  <c r="G23" i="10" s="1"/>
  <c r="G24" i="10" s="1"/>
  <c r="G25" i="10" s="1"/>
  <c r="G26" i="10" s="1"/>
  <c r="G27" i="10" s="1"/>
  <c r="G28" i="10" s="1"/>
  <c r="G29" i="10" s="1"/>
  <c r="G30" i="10" s="1"/>
  <c r="G31" i="10" s="1"/>
  <c r="G32" i="10" s="1"/>
  <c r="G33" i="10" s="1"/>
  <c r="F22" i="10"/>
  <c r="F23" i="10" s="1"/>
  <c r="F24" i="10" s="1"/>
  <c r="F25" i="10" s="1"/>
  <c r="F26" i="10" s="1"/>
  <c r="F27" i="10" s="1"/>
  <c r="F28" i="10" s="1"/>
  <c r="F29" i="10" s="1"/>
  <c r="F30" i="10" s="1"/>
  <c r="F31" i="10" s="1"/>
  <c r="F32" i="10" s="1"/>
  <c r="F33" i="10" s="1"/>
  <c r="F34" i="10" s="1"/>
  <c r="F35" i="10" s="1"/>
  <c r="F36" i="10" s="1"/>
  <c r="F37" i="10" s="1"/>
  <c r="F38" i="10" s="1"/>
  <c r="F39" i="10" s="1"/>
  <c r="F40" i="10" s="1"/>
  <c r="F41" i="10" s="1"/>
  <c r="F42" i="10" s="1"/>
  <c r="F43" i="10" s="1"/>
  <c r="F44" i="10" s="1"/>
  <c r="F45" i="10" s="1"/>
  <c r="F46" i="10" s="1"/>
  <c r="F47" i="10" s="1"/>
  <c r="F48" i="10" s="1"/>
  <c r="F49" i="10" s="1"/>
  <c r="F50" i="10" s="1"/>
  <c r="E618" i="13"/>
  <c r="E619" i="13"/>
  <c r="E620" i="13"/>
  <c r="E621" i="13"/>
  <c r="E622" i="13"/>
  <c r="E623" i="13"/>
  <c r="E624" i="13"/>
  <c r="E625" i="13"/>
  <c r="E626" i="13"/>
  <c r="E627" i="13"/>
  <c r="E628" i="13"/>
  <c r="E629" i="13"/>
  <c r="E630" i="13"/>
  <c r="E631" i="13"/>
  <c r="E632" i="13"/>
  <c r="E633" i="13"/>
  <c r="E634" i="13"/>
  <c r="E635" i="13"/>
  <c r="E636" i="13"/>
  <c r="E637" i="13"/>
  <c r="E638" i="13"/>
  <c r="E639" i="13"/>
  <c r="E640" i="13"/>
  <c r="E641" i="13"/>
  <c r="E642" i="13"/>
  <c r="E643" i="13"/>
  <c r="E644" i="13"/>
  <c r="E645" i="13"/>
  <c r="E646" i="13"/>
  <c r="E647" i="13"/>
  <c r="E648" i="13"/>
  <c r="E649" i="13"/>
  <c r="E650" i="13"/>
  <c r="E651" i="13"/>
  <c r="E652" i="13"/>
  <c r="E653" i="13"/>
  <c r="E654" i="13"/>
  <c r="E655" i="13"/>
  <c r="E656" i="13"/>
  <c r="E657" i="13"/>
  <c r="E658" i="13"/>
  <c r="E659" i="13"/>
  <c r="E660" i="13"/>
  <c r="E661" i="13"/>
  <c r="E662" i="13"/>
  <c r="E663" i="13"/>
  <c r="E664" i="13"/>
  <c r="E665" i="13"/>
  <c r="E666" i="13"/>
  <c r="E667" i="13"/>
  <c r="E668" i="13"/>
  <c r="E669" i="13"/>
  <c r="E670" i="13"/>
  <c r="E671" i="13"/>
  <c r="E672" i="13"/>
  <c r="E673" i="13"/>
  <c r="E674" i="13"/>
  <c r="E675" i="13"/>
  <c r="E676" i="13"/>
  <c r="E677" i="13"/>
  <c r="E678" i="13"/>
  <c r="E679" i="13"/>
  <c r="E680" i="13"/>
  <c r="E681" i="13"/>
  <c r="E682" i="13"/>
  <c r="E683" i="13"/>
  <c r="E684" i="13"/>
  <c r="E685" i="13"/>
  <c r="E686" i="13"/>
  <c r="E687" i="13"/>
  <c r="E688" i="13"/>
  <c r="E689" i="13"/>
  <c r="E690" i="13"/>
  <c r="E691" i="13"/>
  <c r="E692" i="13"/>
  <c r="E693" i="13"/>
  <c r="E694" i="13"/>
  <c r="E695" i="13"/>
  <c r="E696" i="13"/>
  <c r="E697" i="13"/>
  <c r="E698" i="13"/>
  <c r="E699" i="13"/>
  <c r="E700" i="13"/>
  <c r="E701" i="13"/>
  <c r="E702" i="13"/>
  <c r="E703" i="13"/>
  <c r="E704" i="13"/>
  <c r="E705" i="13"/>
  <c r="E706" i="13"/>
  <c r="E707" i="13"/>
  <c r="E708" i="13"/>
  <c r="E709" i="13"/>
  <c r="E710" i="13"/>
  <c r="E711" i="13"/>
  <c r="E712" i="13"/>
  <c r="E713" i="13"/>
  <c r="E714" i="13"/>
  <c r="E715" i="13"/>
  <c r="E716" i="13"/>
  <c r="E717" i="13"/>
  <c r="E718" i="13"/>
  <c r="E719" i="13"/>
  <c r="E720" i="13"/>
  <c r="E721" i="13"/>
  <c r="E722" i="13"/>
  <c r="E723" i="13"/>
  <c r="E724" i="13"/>
  <c r="E725" i="13"/>
  <c r="E726" i="13"/>
  <c r="E727" i="13"/>
  <c r="E728" i="13"/>
  <c r="E729" i="13"/>
  <c r="E730" i="13"/>
  <c r="E731" i="13"/>
  <c r="E732" i="13"/>
  <c r="E733" i="13"/>
  <c r="E734" i="13"/>
  <c r="E735" i="13"/>
  <c r="E736" i="13"/>
  <c r="E737" i="13"/>
  <c r="E738" i="13"/>
  <c r="E739" i="13"/>
  <c r="E740" i="13"/>
  <c r="E741" i="13"/>
  <c r="E742" i="13"/>
  <c r="E743" i="13"/>
  <c r="E744" i="13"/>
  <c r="E745" i="13"/>
  <c r="E746" i="13"/>
  <c r="E747" i="13"/>
  <c r="E748" i="13"/>
  <c r="E749" i="13"/>
  <c r="E750" i="13"/>
  <c r="E751" i="13"/>
  <c r="E752" i="13"/>
  <c r="E753" i="13"/>
  <c r="E754" i="13"/>
  <c r="E755" i="13"/>
  <c r="E756" i="13"/>
  <c r="E757" i="13"/>
  <c r="E758" i="13"/>
  <c r="E759" i="13"/>
  <c r="E760" i="13"/>
  <c r="E761" i="13"/>
  <c r="E762" i="13"/>
  <c r="E763" i="13"/>
  <c r="E764" i="13"/>
  <c r="E765" i="13"/>
  <c r="E766" i="13"/>
  <c r="E767" i="13"/>
  <c r="E768" i="13"/>
  <c r="E769" i="13"/>
  <c r="E770" i="13"/>
  <c r="E771" i="13"/>
  <c r="E772" i="13"/>
  <c r="E773" i="13"/>
  <c r="E774" i="13"/>
  <c r="E775" i="13"/>
  <c r="E776" i="13"/>
  <c r="E777" i="13"/>
  <c r="E778" i="13"/>
  <c r="E779" i="13"/>
  <c r="E780" i="13"/>
  <c r="E781" i="13"/>
  <c r="E782" i="13"/>
  <c r="E783" i="13"/>
  <c r="E784" i="13"/>
  <c r="E785" i="13"/>
  <c r="E786" i="13"/>
  <c r="E787" i="13"/>
  <c r="E788" i="13"/>
  <c r="E789" i="13"/>
  <c r="E790" i="13"/>
  <c r="E791" i="13"/>
  <c r="E792" i="13"/>
  <c r="E793" i="13"/>
  <c r="E794" i="13"/>
  <c r="E795" i="13"/>
  <c r="E796" i="13"/>
  <c r="E797" i="13"/>
  <c r="E798" i="13"/>
  <c r="E799" i="13"/>
  <c r="E800" i="13"/>
  <c r="E801" i="13"/>
  <c r="E802" i="13"/>
  <c r="E803" i="13"/>
  <c r="E804" i="13"/>
  <c r="E805" i="13"/>
  <c r="E806" i="13"/>
  <c r="E807" i="13"/>
  <c r="E808" i="13"/>
  <c r="E809" i="13"/>
  <c r="E810" i="13"/>
  <c r="E811" i="13"/>
  <c r="E812" i="13"/>
  <c r="E813" i="13"/>
  <c r="E814" i="13"/>
  <c r="E815" i="13"/>
  <c r="E816" i="13"/>
  <c r="E817" i="13"/>
  <c r="E818" i="13"/>
  <c r="E819" i="13"/>
  <c r="E820" i="13"/>
  <c r="E821" i="13"/>
  <c r="E822" i="13"/>
  <c r="E823" i="13"/>
  <c r="E824" i="13"/>
  <c r="E825" i="13"/>
  <c r="E826" i="13"/>
  <c r="E827" i="13"/>
  <c r="E828" i="13"/>
  <c r="E829" i="13"/>
  <c r="E830" i="13"/>
  <c r="E831" i="13"/>
  <c r="E832" i="13"/>
  <c r="E833" i="13"/>
  <c r="E834" i="13"/>
  <c r="E835" i="13"/>
  <c r="E836" i="13"/>
  <c r="E837" i="13"/>
  <c r="E838" i="13"/>
  <c r="E839" i="13"/>
  <c r="E840" i="13"/>
  <c r="E841" i="13"/>
  <c r="E842" i="13"/>
  <c r="E843" i="13"/>
  <c r="E844" i="13"/>
  <c r="E845" i="13"/>
  <c r="E846" i="13"/>
  <c r="E847" i="13"/>
  <c r="E848" i="13"/>
  <c r="E849" i="13"/>
  <c r="E850" i="13"/>
  <c r="E851" i="13"/>
  <c r="E852" i="13"/>
  <c r="E853" i="13"/>
  <c r="E854" i="13"/>
  <c r="E855" i="13"/>
  <c r="E856" i="13"/>
  <c r="E857" i="13"/>
  <c r="E858" i="13"/>
  <c r="E859" i="13"/>
  <c r="E860" i="13"/>
  <c r="E861" i="13"/>
  <c r="E862" i="13"/>
  <c r="E863" i="13"/>
  <c r="E864" i="13"/>
  <c r="E865" i="13"/>
  <c r="E866" i="13"/>
  <c r="E867" i="13"/>
  <c r="E868" i="13"/>
  <c r="E869" i="13"/>
  <c r="E870" i="13"/>
  <c r="E871" i="13"/>
  <c r="E872" i="13"/>
  <c r="E873" i="13"/>
  <c r="E874" i="13"/>
  <c r="E875" i="13"/>
  <c r="E876" i="13"/>
  <c r="E877" i="13"/>
  <c r="E878" i="13"/>
  <c r="E879" i="13"/>
  <c r="E880" i="13"/>
  <c r="E881" i="13"/>
  <c r="E882" i="13"/>
  <c r="E883" i="13"/>
  <c r="E884" i="13"/>
  <c r="E885" i="13"/>
  <c r="E886" i="13"/>
  <c r="E887" i="13"/>
  <c r="E888" i="13"/>
  <c r="E889" i="13"/>
  <c r="E890" i="13"/>
  <c r="E891" i="13"/>
  <c r="E892" i="13"/>
  <c r="E893" i="13"/>
  <c r="E894" i="13"/>
  <c r="E895" i="13"/>
  <c r="E896" i="13"/>
  <c r="E897" i="13"/>
  <c r="E898" i="13"/>
  <c r="E899" i="13"/>
  <c r="E900" i="13"/>
  <c r="E901" i="13"/>
  <c r="E902" i="13"/>
  <c r="E903" i="13"/>
  <c r="E904" i="13"/>
  <c r="E905" i="13"/>
  <c r="E906" i="13"/>
  <c r="E907" i="13"/>
  <c r="E908" i="13"/>
  <c r="E909" i="13"/>
  <c r="E910" i="13"/>
  <c r="E911" i="13"/>
  <c r="E912" i="13"/>
  <c r="E913" i="13"/>
  <c r="E914" i="13"/>
  <c r="E915" i="13"/>
  <c r="E916" i="13"/>
  <c r="E917" i="13"/>
  <c r="E918" i="13"/>
  <c r="E919" i="13"/>
  <c r="E920" i="13"/>
  <c r="E921" i="13"/>
  <c r="E922" i="13"/>
  <c r="E923" i="13"/>
  <c r="E924" i="13"/>
  <c r="E925" i="13"/>
  <c r="E926" i="13"/>
  <c r="E927" i="13"/>
  <c r="E928" i="13"/>
  <c r="E929" i="13"/>
  <c r="E930" i="13"/>
  <c r="E931" i="13"/>
  <c r="E932" i="13"/>
  <c r="E933" i="13"/>
  <c r="E934" i="13"/>
  <c r="E935" i="13"/>
  <c r="E936" i="13"/>
  <c r="E937" i="13"/>
  <c r="E938" i="13"/>
  <c r="E939" i="13"/>
  <c r="E940" i="13"/>
  <c r="E941" i="13"/>
  <c r="E942" i="13"/>
  <c r="E943" i="13"/>
  <c r="E944" i="13"/>
  <c r="E945" i="13"/>
  <c r="E946" i="13"/>
  <c r="E947" i="13"/>
  <c r="E948" i="13"/>
  <c r="E949" i="13"/>
  <c r="E950" i="13"/>
  <c r="E951" i="13"/>
  <c r="E952" i="13"/>
  <c r="E953" i="13"/>
  <c r="E954" i="13"/>
  <c r="E955" i="13"/>
  <c r="E956" i="13"/>
  <c r="E957" i="13"/>
  <c r="E958" i="13"/>
  <c r="E959" i="13"/>
  <c r="E960" i="13"/>
  <c r="E961" i="13"/>
  <c r="E962" i="13"/>
  <c r="E963" i="13"/>
  <c r="E964" i="13"/>
  <c r="E965" i="13"/>
  <c r="E966" i="13"/>
  <c r="E967" i="13"/>
  <c r="E968" i="13"/>
  <c r="E969" i="13"/>
  <c r="E970" i="13"/>
  <c r="E971" i="13"/>
  <c r="E972" i="13"/>
  <c r="E973" i="13"/>
  <c r="E974" i="13"/>
  <c r="E975" i="13"/>
  <c r="E976" i="13"/>
  <c r="E977" i="13"/>
  <c r="E978" i="13"/>
  <c r="E979" i="13"/>
  <c r="E980" i="13"/>
  <c r="E981" i="13"/>
  <c r="E982" i="13"/>
  <c r="E983" i="13"/>
  <c r="E984" i="13"/>
  <c r="E985" i="13"/>
  <c r="E986" i="13"/>
  <c r="E987" i="13"/>
  <c r="E988" i="13"/>
  <c r="E989" i="13"/>
  <c r="E990" i="13"/>
  <c r="E991" i="13"/>
  <c r="E992" i="13"/>
  <c r="E993" i="13"/>
  <c r="E994" i="13"/>
  <c r="E995" i="13"/>
  <c r="E996" i="13"/>
  <c r="E997" i="13"/>
  <c r="E998" i="13"/>
  <c r="E999" i="13"/>
  <c r="E1000" i="13"/>
  <c r="E1001" i="13"/>
  <c r="K25" i="10" l="1"/>
  <c r="K26" i="10" s="1"/>
  <c r="K27" i="10" s="1"/>
  <c r="K28" i="10" s="1"/>
  <c r="K29" i="10" s="1"/>
  <c r="K30" i="10" s="1"/>
  <c r="K31" i="10" s="1"/>
  <c r="K32" i="10" s="1"/>
  <c r="K33" i="10" s="1"/>
  <c r="P110" i="14"/>
  <c r="J110" i="14"/>
  <c r="D110" i="14"/>
  <c r="N6" i="14"/>
  <c r="N7" i="14" s="1"/>
  <c r="N8" i="14" s="1"/>
  <c r="N9" i="14" s="1"/>
  <c r="N10" i="14" s="1"/>
  <c r="N11" i="14" s="1"/>
  <c r="N12" i="14" s="1"/>
  <c r="N13" i="14" s="1"/>
  <c r="N14" i="14" s="1"/>
  <c r="N15" i="14" s="1"/>
  <c r="N16" i="14" s="1"/>
  <c r="N17" i="14" s="1"/>
  <c r="N18" i="14" s="1"/>
  <c r="N19" i="14" s="1"/>
  <c r="N20" i="14" s="1"/>
  <c r="N21" i="14" s="1"/>
  <c r="N22" i="14" s="1"/>
  <c r="N23" i="14" s="1"/>
  <c r="N24" i="14" s="1"/>
  <c r="N25" i="14" s="1"/>
  <c r="N26" i="14" s="1"/>
  <c r="N27" i="14" s="1"/>
  <c r="N28" i="14" s="1"/>
  <c r="N29" i="14" s="1"/>
  <c r="N30" i="14" s="1"/>
  <c r="N31" i="14" s="1"/>
  <c r="N32" i="14" s="1"/>
  <c r="N33" i="14" s="1"/>
  <c r="N34" i="14" s="1"/>
  <c r="N35" i="14" s="1"/>
  <c r="N36" i="14" s="1"/>
  <c r="N37" i="14" s="1"/>
  <c r="N38" i="14" s="1"/>
  <c r="N39" i="14" s="1"/>
  <c r="N40" i="14" s="1"/>
  <c r="N41" i="14" s="1"/>
  <c r="N42" i="14" s="1"/>
  <c r="N43" i="14" s="1"/>
  <c r="N44" i="14" s="1"/>
  <c r="N45" i="14" s="1"/>
  <c r="N46" i="14" s="1"/>
  <c r="N47" i="14" s="1"/>
  <c r="N48" i="14" s="1"/>
  <c r="N49" i="14" s="1"/>
  <c r="N50" i="14" s="1"/>
  <c r="N51" i="14" s="1"/>
  <c r="N52" i="14" s="1"/>
  <c r="N53" i="14" s="1"/>
  <c r="N54" i="14" s="1"/>
  <c r="N55" i="14" s="1"/>
  <c r="N56" i="14" s="1"/>
  <c r="N57" i="14" s="1"/>
  <c r="N58" i="14" s="1"/>
  <c r="N59" i="14" s="1"/>
  <c r="N60" i="14" s="1"/>
  <c r="N61" i="14" s="1"/>
  <c r="N62" i="14" s="1"/>
  <c r="N63" i="14" s="1"/>
  <c r="N64" i="14" s="1"/>
  <c r="N65" i="14" s="1"/>
  <c r="N66" i="14" s="1"/>
  <c r="N67" i="14" s="1"/>
  <c r="N68" i="14" s="1"/>
  <c r="N69" i="14" s="1"/>
  <c r="N70" i="14" s="1"/>
  <c r="N71" i="14" s="1"/>
  <c r="N72" i="14" s="1"/>
  <c r="N73" i="14" s="1"/>
  <c r="N74" i="14" s="1"/>
  <c r="N75" i="14" s="1"/>
  <c r="N76" i="14" s="1"/>
  <c r="N77" i="14" s="1"/>
  <c r="N78" i="14" s="1"/>
  <c r="N79" i="14" s="1"/>
  <c r="N80" i="14" s="1"/>
  <c r="N81" i="14" s="1"/>
  <c r="N82" i="14" s="1"/>
  <c r="N83" i="14" s="1"/>
  <c r="N84" i="14" s="1"/>
  <c r="N85" i="14" s="1"/>
  <c r="N86" i="14" s="1"/>
  <c r="H6" i="14"/>
  <c r="H7" i="14" s="1"/>
  <c r="H8" i="14" s="1"/>
  <c r="H9" i="14" s="1"/>
  <c r="H10" i="14" s="1"/>
  <c r="H11" i="14" s="1"/>
  <c r="H12" i="14" s="1"/>
  <c r="H13" i="14" s="1"/>
  <c r="H14" i="14" s="1"/>
  <c r="H15" i="14" s="1"/>
  <c r="H16" i="14" s="1"/>
  <c r="H17" i="14" s="1"/>
  <c r="H18" i="14" s="1"/>
  <c r="H19" i="14" s="1"/>
  <c r="H20" i="14" s="1"/>
  <c r="H21" i="14" s="1"/>
  <c r="H22" i="14" s="1"/>
  <c r="H23" i="14" s="1"/>
  <c r="H24" i="14" s="1"/>
  <c r="H25" i="14" s="1"/>
  <c r="H26" i="14" s="1"/>
  <c r="H27" i="14" s="1"/>
  <c r="H28" i="14" s="1"/>
  <c r="H29" i="14" s="1"/>
  <c r="H30" i="14" s="1"/>
  <c r="H31" i="14" s="1"/>
  <c r="H32" i="14" s="1"/>
  <c r="H33" i="14" s="1"/>
  <c r="H34" i="14" s="1"/>
  <c r="H35" i="14" s="1"/>
  <c r="H36" i="14" s="1"/>
  <c r="H37" i="14" s="1"/>
  <c r="H38" i="14" s="1"/>
  <c r="H39" i="14" s="1"/>
  <c r="H40" i="14" s="1"/>
  <c r="H41" i="14" s="1"/>
  <c r="H42" i="14" s="1"/>
  <c r="H43" i="14" s="1"/>
  <c r="H44" i="14" s="1"/>
  <c r="H45" i="14" s="1"/>
  <c r="H46" i="14" s="1"/>
  <c r="H47" i="14" s="1"/>
  <c r="H48" i="14" s="1"/>
  <c r="H49" i="14" s="1"/>
  <c r="H50" i="14" s="1"/>
  <c r="H51" i="14" s="1"/>
  <c r="H52" i="14" s="1"/>
  <c r="H53" i="14" s="1"/>
  <c r="H54" i="14" s="1"/>
  <c r="H55" i="14" s="1"/>
  <c r="H56" i="14" s="1"/>
  <c r="H57" i="14" s="1"/>
  <c r="H58" i="14" s="1"/>
  <c r="H59" i="14" s="1"/>
  <c r="H60" i="14" s="1"/>
  <c r="H61" i="14" s="1"/>
  <c r="H62" i="14" s="1"/>
  <c r="H63" i="14" s="1"/>
  <c r="H64" i="14" s="1"/>
  <c r="H65" i="14" s="1"/>
  <c r="H66" i="14" s="1"/>
  <c r="H67" i="14" s="1"/>
  <c r="H68" i="14" s="1"/>
  <c r="H69" i="14" s="1"/>
  <c r="H70" i="14" s="1"/>
  <c r="H71" i="14" s="1"/>
  <c r="H72" i="14" s="1"/>
  <c r="H73" i="14" s="1"/>
  <c r="H74" i="14" s="1"/>
  <c r="H75" i="14" s="1"/>
  <c r="H76" i="14" s="1"/>
  <c r="H77" i="14" s="1"/>
  <c r="H78" i="14" s="1"/>
  <c r="H79" i="14" s="1"/>
  <c r="H80" i="14" s="1"/>
  <c r="H81" i="14" s="1"/>
  <c r="H82" i="14" s="1"/>
  <c r="H83" i="14" s="1"/>
  <c r="H84" i="14" s="1"/>
  <c r="H85" i="14" s="1"/>
  <c r="H86" i="14" s="1"/>
  <c r="H87" i="14" s="1"/>
  <c r="H88" i="14" s="1"/>
  <c r="H89" i="14" s="1"/>
  <c r="H90" i="14" s="1"/>
  <c r="H91" i="14" s="1"/>
  <c r="H92" i="14" s="1"/>
  <c r="H93" i="14" s="1"/>
  <c r="H94" i="14" s="1"/>
  <c r="H95" i="14" s="1"/>
  <c r="H96" i="14" s="1"/>
  <c r="H97" i="14" s="1"/>
  <c r="H98" i="14" s="1"/>
  <c r="H99" i="14" s="1"/>
  <c r="H100" i="14" s="1"/>
  <c r="H101" i="14" s="1"/>
  <c r="H102" i="14" s="1"/>
  <c r="H103" i="14" s="1"/>
  <c r="H104" i="14" s="1"/>
  <c r="H105" i="14" s="1"/>
  <c r="H106" i="14" s="1"/>
  <c r="H107" i="14" s="1"/>
  <c r="B6" i="14"/>
  <c r="B7" i="14" s="1"/>
  <c r="B8" i="14" s="1"/>
  <c r="B9" i="14" s="1"/>
  <c r="B10" i="14" s="1"/>
  <c r="B11" i="14" s="1"/>
  <c r="B12" i="14" s="1"/>
  <c r="B13" i="14" s="1"/>
  <c r="B14" i="14" s="1"/>
  <c r="B15" i="14" s="1"/>
  <c r="B16" i="14" s="1"/>
  <c r="B17" i="14" s="1"/>
  <c r="B18" i="14" s="1"/>
  <c r="B19" i="14" s="1"/>
  <c r="B20" i="14" s="1"/>
  <c r="B21" i="14" s="1"/>
  <c r="B22" i="14" s="1"/>
  <c r="B23" i="14" s="1"/>
  <c r="B24" i="14" s="1"/>
  <c r="B25" i="14" s="1"/>
  <c r="B26" i="14" s="1"/>
  <c r="B27" i="14" s="1"/>
  <c r="B28" i="14" s="1"/>
  <c r="B29" i="14" s="1"/>
  <c r="B30" i="14" s="1"/>
  <c r="B31" i="14" s="1"/>
  <c r="B32" i="14" s="1"/>
  <c r="B33" i="14" s="1"/>
  <c r="B34" i="14" s="1"/>
  <c r="B35" i="14" s="1"/>
  <c r="B36" i="14" s="1"/>
  <c r="B37" i="14" s="1"/>
  <c r="B38" i="14" s="1"/>
  <c r="B39" i="14" s="1"/>
  <c r="B40" i="14" s="1"/>
  <c r="B41" i="14" s="1"/>
  <c r="B42" i="14" s="1"/>
  <c r="B43" i="14" s="1"/>
  <c r="B44" i="14" s="1"/>
  <c r="B45" i="14" s="1"/>
  <c r="B46" i="14" s="1"/>
  <c r="B47" i="14" s="1"/>
  <c r="B48" i="14" s="1"/>
  <c r="B49" i="14" s="1"/>
  <c r="B50" i="14" s="1"/>
  <c r="B51" i="14" s="1"/>
  <c r="B52" i="14" s="1"/>
  <c r="B53" i="14" s="1"/>
  <c r="B54" i="14" s="1"/>
  <c r="B55" i="14" s="1"/>
  <c r="B56" i="14" s="1"/>
  <c r="B57" i="14" s="1"/>
  <c r="B58" i="14" s="1"/>
  <c r="B59" i="14" s="1"/>
  <c r="V1001" i="13"/>
  <c r="C1001" i="13"/>
  <c r="A1001" i="13"/>
  <c r="V1000" i="13"/>
  <c r="C1000" i="13"/>
  <c r="A1000" i="13"/>
  <c r="V999" i="13"/>
  <c r="C999" i="13"/>
  <c r="A999" i="13"/>
  <c r="V998" i="13"/>
  <c r="C998" i="13"/>
  <c r="A998" i="13"/>
  <c r="V997" i="13"/>
  <c r="C997" i="13"/>
  <c r="A997" i="13"/>
  <c r="V996" i="13"/>
  <c r="C996" i="13"/>
  <c r="A996" i="13"/>
  <c r="V995" i="13"/>
  <c r="C995" i="13"/>
  <c r="A995" i="13"/>
  <c r="V994" i="13"/>
  <c r="C994" i="13"/>
  <c r="A994" i="13"/>
  <c r="V993" i="13"/>
  <c r="C993" i="13"/>
  <c r="A993" i="13"/>
  <c r="V992" i="13"/>
  <c r="C992" i="13"/>
  <c r="A992" i="13"/>
  <c r="V991" i="13"/>
  <c r="C991" i="13"/>
  <c r="A991" i="13"/>
  <c r="V990" i="13"/>
  <c r="C990" i="13"/>
  <c r="A990" i="13"/>
  <c r="V989" i="13"/>
  <c r="C989" i="13"/>
  <c r="A989" i="13"/>
  <c r="V988" i="13"/>
  <c r="C988" i="13"/>
  <c r="A988" i="13"/>
  <c r="V987" i="13"/>
  <c r="C987" i="13"/>
  <c r="A987" i="13"/>
  <c r="V986" i="13"/>
  <c r="C986" i="13"/>
  <c r="A986" i="13"/>
  <c r="V985" i="13"/>
  <c r="C985" i="13"/>
  <c r="A985" i="13"/>
  <c r="V984" i="13"/>
  <c r="C984" i="13"/>
  <c r="A984" i="13"/>
  <c r="V983" i="13"/>
  <c r="C983" i="13"/>
  <c r="A983" i="13"/>
  <c r="V982" i="13"/>
  <c r="C982" i="13"/>
  <c r="A982" i="13"/>
  <c r="V981" i="13"/>
  <c r="C981" i="13"/>
  <c r="A981" i="13"/>
  <c r="V980" i="13"/>
  <c r="C980" i="13"/>
  <c r="A980" i="13"/>
  <c r="V979" i="13"/>
  <c r="C979" i="13"/>
  <c r="A979" i="13"/>
  <c r="V978" i="13"/>
  <c r="C978" i="13"/>
  <c r="A978" i="13"/>
  <c r="V977" i="13"/>
  <c r="C977" i="13"/>
  <c r="A977" i="13"/>
  <c r="V976" i="13"/>
  <c r="C976" i="13"/>
  <c r="A976" i="13"/>
  <c r="V975" i="13"/>
  <c r="C975" i="13"/>
  <c r="A975" i="13"/>
  <c r="V974" i="13"/>
  <c r="C974" i="13"/>
  <c r="A974" i="13"/>
  <c r="V973" i="13"/>
  <c r="C973" i="13"/>
  <c r="A973" i="13"/>
  <c r="V972" i="13"/>
  <c r="C972" i="13"/>
  <c r="A972" i="13"/>
  <c r="V971" i="13"/>
  <c r="C971" i="13"/>
  <c r="A971" i="13"/>
  <c r="V970" i="13"/>
  <c r="C970" i="13"/>
  <c r="A970" i="13"/>
  <c r="V969" i="13"/>
  <c r="C969" i="13"/>
  <c r="A969" i="13"/>
  <c r="V968" i="13"/>
  <c r="C968" i="13"/>
  <c r="A968" i="13"/>
  <c r="V967" i="13"/>
  <c r="C967" i="13"/>
  <c r="A967" i="13"/>
  <c r="V966" i="13"/>
  <c r="C966" i="13"/>
  <c r="A966" i="13"/>
  <c r="V965" i="13"/>
  <c r="C965" i="13"/>
  <c r="A965" i="13"/>
  <c r="V964" i="13"/>
  <c r="C964" i="13"/>
  <c r="A964" i="13"/>
  <c r="V963" i="13"/>
  <c r="C963" i="13"/>
  <c r="A963" i="13"/>
  <c r="V962" i="13"/>
  <c r="C962" i="13"/>
  <c r="A962" i="13"/>
  <c r="V961" i="13"/>
  <c r="C961" i="13"/>
  <c r="A961" i="13"/>
  <c r="V960" i="13"/>
  <c r="C960" i="13"/>
  <c r="A960" i="13"/>
  <c r="V959" i="13"/>
  <c r="C959" i="13"/>
  <c r="A959" i="13"/>
  <c r="V958" i="13"/>
  <c r="C958" i="13"/>
  <c r="A958" i="13"/>
  <c r="V957" i="13"/>
  <c r="C957" i="13"/>
  <c r="A957" i="13"/>
  <c r="V956" i="13"/>
  <c r="C956" i="13"/>
  <c r="A956" i="13"/>
  <c r="V955" i="13"/>
  <c r="C955" i="13"/>
  <c r="A955" i="13"/>
  <c r="V954" i="13"/>
  <c r="C954" i="13"/>
  <c r="A954" i="13"/>
  <c r="V953" i="13"/>
  <c r="C953" i="13"/>
  <c r="A953" i="13"/>
  <c r="V952" i="13"/>
  <c r="C952" i="13"/>
  <c r="A952" i="13"/>
  <c r="V951" i="13"/>
  <c r="C951" i="13"/>
  <c r="A951" i="13"/>
  <c r="V950" i="13"/>
  <c r="C950" i="13"/>
  <c r="A950" i="13"/>
  <c r="V949" i="13"/>
  <c r="C949" i="13"/>
  <c r="A949" i="13"/>
  <c r="V948" i="13"/>
  <c r="C948" i="13"/>
  <c r="A948" i="13"/>
  <c r="V947" i="13"/>
  <c r="C947" i="13"/>
  <c r="A947" i="13"/>
  <c r="V946" i="13"/>
  <c r="C946" i="13"/>
  <c r="A946" i="13"/>
  <c r="V945" i="13"/>
  <c r="C945" i="13"/>
  <c r="A945" i="13"/>
  <c r="V944" i="13"/>
  <c r="C944" i="13"/>
  <c r="A944" i="13"/>
  <c r="V943" i="13"/>
  <c r="C943" i="13"/>
  <c r="A943" i="13"/>
  <c r="V942" i="13"/>
  <c r="C942" i="13"/>
  <c r="A942" i="13"/>
  <c r="V941" i="13"/>
  <c r="C941" i="13"/>
  <c r="A941" i="13"/>
  <c r="V940" i="13"/>
  <c r="C940" i="13"/>
  <c r="A940" i="13"/>
  <c r="V939" i="13"/>
  <c r="C939" i="13"/>
  <c r="A939" i="13"/>
  <c r="V938" i="13"/>
  <c r="C938" i="13"/>
  <c r="A938" i="13"/>
  <c r="V937" i="13"/>
  <c r="C937" i="13"/>
  <c r="A937" i="13"/>
  <c r="V936" i="13"/>
  <c r="C936" i="13"/>
  <c r="A936" i="13"/>
  <c r="V935" i="13"/>
  <c r="C935" i="13"/>
  <c r="A935" i="13"/>
  <c r="V934" i="13"/>
  <c r="C934" i="13"/>
  <c r="A934" i="13"/>
  <c r="V933" i="13"/>
  <c r="C933" i="13"/>
  <c r="A933" i="13"/>
  <c r="V932" i="13"/>
  <c r="C932" i="13"/>
  <c r="A932" i="13"/>
  <c r="V931" i="13"/>
  <c r="C931" i="13"/>
  <c r="A931" i="13"/>
  <c r="V930" i="13"/>
  <c r="C930" i="13"/>
  <c r="A930" i="13"/>
  <c r="V929" i="13"/>
  <c r="C929" i="13"/>
  <c r="A929" i="13"/>
  <c r="V928" i="13"/>
  <c r="C928" i="13"/>
  <c r="A928" i="13"/>
  <c r="V927" i="13"/>
  <c r="C927" i="13"/>
  <c r="A927" i="13"/>
  <c r="V926" i="13"/>
  <c r="C926" i="13"/>
  <c r="A926" i="13"/>
  <c r="V925" i="13"/>
  <c r="C925" i="13"/>
  <c r="A925" i="13"/>
  <c r="V924" i="13"/>
  <c r="C924" i="13"/>
  <c r="A924" i="13"/>
  <c r="V923" i="13"/>
  <c r="C923" i="13"/>
  <c r="A923" i="13"/>
  <c r="V922" i="13"/>
  <c r="C922" i="13"/>
  <c r="A922" i="13"/>
  <c r="V921" i="13"/>
  <c r="C921" i="13"/>
  <c r="A921" i="13"/>
  <c r="V920" i="13"/>
  <c r="C920" i="13"/>
  <c r="A920" i="13"/>
  <c r="V919" i="13"/>
  <c r="C919" i="13"/>
  <c r="A919" i="13"/>
  <c r="V918" i="13"/>
  <c r="C918" i="13"/>
  <c r="A918" i="13"/>
  <c r="V917" i="13"/>
  <c r="C917" i="13"/>
  <c r="A917" i="13"/>
  <c r="V916" i="13"/>
  <c r="C916" i="13"/>
  <c r="A916" i="13"/>
  <c r="V915" i="13"/>
  <c r="C915" i="13"/>
  <c r="A915" i="13"/>
  <c r="V914" i="13"/>
  <c r="C914" i="13"/>
  <c r="A914" i="13"/>
  <c r="V913" i="13"/>
  <c r="C913" i="13"/>
  <c r="A913" i="13"/>
  <c r="V912" i="13"/>
  <c r="C912" i="13"/>
  <c r="A912" i="13"/>
  <c r="V911" i="13"/>
  <c r="C911" i="13"/>
  <c r="A911" i="13"/>
  <c r="V910" i="13"/>
  <c r="C910" i="13"/>
  <c r="A910" i="13"/>
  <c r="V909" i="13"/>
  <c r="C909" i="13"/>
  <c r="A909" i="13"/>
  <c r="V908" i="13"/>
  <c r="C908" i="13"/>
  <c r="A908" i="13"/>
  <c r="V907" i="13"/>
  <c r="C907" i="13"/>
  <c r="A907" i="13"/>
  <c r="V906" i="13"/>
  <c r="C906" i="13"/>
  <c r="A906" i="13"/>
  <c r="V905" i="13"/>
  <c r="C905" i="13"/>
  <c r="A905" i="13"/>
  <c r="V904" i="13"/>
  <c r="C904" i="13"/>
  <c r="A904" i="13"/>
  <c r="V903" i="13"/>
  <c r="C903" i="13"/>
  <c r="A903" i="13"/>
  <c r="V902" i="13"/>
  <c r="C902" i="13"/>
  <c r="A902" i="13"/>
  <c r="V901" i="13"/>
  <c r="C901" i="13"/>
  <c r="A901" i="13"/>
  <c r="V900" i="13"/>
  <c r="C900" i="13"/>
  <c r="A900" i="13"/>
  <c r="V899" i="13"/>
  <c r="C899" i="13"/>
  <c r="A899" i="13"/>
  <c r="V898" i="13"/>
  <c r="C898" i="13"/>
  <c r="A898" i="13"/>
  <c r="V897" i="13"/>
  <c r="C897" i="13"/>
  <c r="A897" i="13"/>
  <c r="V896" i="13"/>
  <c r="C896" i="13"/>
  <c r="A896" i="13"/>
  <c r="V895" i="13"/>
  <c r="C895" i="13"/>
  <c r="A895" i="13"/>
  <c r="V894" i="13"/>
  <c r="C894" i="13"/>
  <c r="A894" i="13"/>
  <c r="V893" i="13"/>
  <c r="C893" i="13"/>
  <c r="A893" i="13"/>
  <c r="V892" i="13"/>
  <c r="C892" i="13"/>
  <c r="A892" i="13"/>
  <c r="V891" i="13"/>
  <c r="C891" i="13"/>
  <c r="A891" i="13"/>
  <c r="V890" i="13"/>
  <c r="C890" i="13"/>
  <c r="A890" i="13"/>
  <c r="V889" i="13"/>
  <c r="C889" i="13"/>
  <c r="A889" i="13"/>
  <c r="V888" i="13"/>
  <c r="C888" i="13"/>
  <c r="A888" i="13"/>
  <c r="V887" i="13"/>
  <c r="C887" i="13"/>
  <c r="A887" i="13"/>
  <c r="V886" i="13"/>
  <c r="C886" i="13"/>
  <c r="A886" i="13"/>
  <c r="V885" i="13"/>
  <c r="C885" i="13"/>
  <c r="A885" i="13"/>
  <c r="V884" i="13"/>
  <c r="C884" i="13"/>
  <c r="A884" i="13"/>
  <c r="V883" i="13"/>
  <c r="C883" i="13"/>
  <c r="A883" i="13"/>
  <c r="V882" i="13"/>
  <c r="C882" i="13"/>
  <c r="A882" i="13"/>
  <c r="V881" i="13"/>
  <c r="C881" i="13"/>
  <c r="A881" i="13"/>
  <c r="V880" i="13"/>
  <c r="C880" i="13"/>
  <c r="A880" i="13"/>
  <c r="V879" i="13"/>
  <c r="C879" i="13"/>
  <c r="A879" i="13"/>
  <c r="V878" i="13"/>
  <c r="C878" i="13"/>
  <c r="A878" i="13"/>
  <c r="V877" i="13"/>
  <c r="C877" i="13"/>
  <c r="A877" i="13"/>
  <c r="V876" i="13"/>
  <c r="C876" i="13"/>
  <c r="A876" i="13"/>
  <c r="V875" i="13"/>
  <c r="C875" i="13"/>
  <c r="A875" i="13"/>
  <c r="V874" i="13"/>
  <c r="C874" i="13"/>
  <c r="A874" i="13"/>
  <c r="V873" i="13"/>
  <c r="C873" i="13"/>
  <c r="A873" i="13"/>
  <c r="V872" i="13"/>
  <c r="C872" i="13"/>
  <c r="A872" i="13"/>
  <c r="V871" i="13"/>
  <c r="C871" i="13"/>
  <c r="A871" i="13"/>
  <c r="V870" i="13"/>
  <c r="C870" i="13"/>
  <c r="A870" i="13"/>
  <c r="V869" i="13"/>
  <c r="C869" i="13"/>
  <c r="A869" i="13"/>
  <c r="V868" i="13"/>
  <c r="C868" i="13"/>
  <c r="A868" i="13"/>
  <c r="V867" i="13"/>
  <c r="C867" i="13"/>
  <c r="A867" i="13"/>
  <c r="V866" i="13"/>
  <c r="C866" i="13"/>
  <c r="A866" i="13"/>
  <c r="V865" i="13"/>
  <c r="C865" i="13"/>
  <c r="A865" i="13"/>
  <c r="V864" i="13"/>
  <c r="C864" i="13"/>
  <c r="A864" i="13"/>
  <c r="V863" i="13"/>
  <c r="C863" i="13"/>
  <c r="A863" i="13"/>
  <c r="V862" i="13"/>
  <c r="C862" i="13"/>
  <c r="A862" i="13"/>
  <c r="V861" i="13"/>
  <c r="C861" i="13"/>
  <c r="A861" i="13"/>
  <c r="V860" i="13"/>
  <c r="C860" i="13"/>
  <c r="A860" i="13"/>
  <c r="V859" i="13"/>
  <c r="C859" i="13"/>
  <c r="A859" i="13"/>
  <c r="V858" i="13"/>
  <c r="C858" i="13"/>
  <c r="A858" i="13"/>
  <c r="V857" i="13"/>
  <c r="C857" i="13"/>
  <c r="A857" i="13"/>
  <c r="V856" i="13"/>
  <c r="C856" i="13"/>
  <c r="A856" i="13"/>
  <c r="V855" i="13"/>
  <c r="C855" i="13"/>
  <c r="A855" i="13"/>
  <c r="V854" i="13"/>
  <c r="C854" i="13"/>
  <c r="A854" i="13"/>
  <c r="V853" i="13"/>
  <c r="C853" i="13"/>
  <c r="A853" i="13"/>
  <c r="V852" i="13"/>
  <c r="C852" i="13"/>
  <c r="A852" i="13"/>
  <c r="V851" i="13"/>
  <c r="C851" i="13"/>
  <c r="A851" i="13"/>
  <c r="V850" i="13"/>
  <c r="C850" i="13"/>
  <c r="A850" i="13"/>
  <c r="V849" i="13"/>
  <c r="C849" i="13"/>
  <c r="A849" i="13"/>
  <c r="V848" i="13"/>
  <c r="C848" i="13"/>
  <c r="A848" i="13"/>
  <c r="V847" i="13"/>
  <c r="C847" i="13"/>
  <c r="A847" i="13"/>
  <c r="V846" i="13"/>
  <c r="C846" i="13"/>
  <c r="A846" i="13"/>
  <c r="V845" i="13"/>
  <c r="C845" i="13"/>
  <c r="A845" i="13"/>
  <c r="V844" i="13"/>
  <c r="C844" i="13"/>
  <c r="A844" i="13"/>
  <c r="V843" i="13"/>
  <c r="C843" i="13"/>
  <c r="A843" i="13"/>
  <c r="V842" i="13"/>
  <c r="C842" i="13"/>
  <c r="A842" i="13"/>
  <c r="V841" i="13"/>
  <c r="C841" i="13"/>
  <c r="A841" i="13"/>
  <c r="V840" i="13"/>
  <c r="C840" i="13"/>
  <c r="A840" i="13"/>
  <c r="V839" i="13"/>
  <c r="C839" i="13"/>
  <c r="A839" i="13"/>
  <c r="V838" i="13"/>
  <c r="C838" i="13"/>
  <c r="A838" i="13"/>
  <c r="V837" i="13"/>
  <c r="C837" i="13"/>
  <c r="A837" i="13"/>
  <c r="V836" i="13"/>
  <c r="C836" i="13"/>
  <c r="A836" i="13"/>
  <c r="V835" i="13"/>
  <c r="C835" i="13"/>
  <c r="A835" i="13"/>
  <c r="V834" i="13"/>
  <c r="C834" i="13"/>
  <c r="A834" i="13"/>
  <c r="V833" i="13"/>
  <c r="C833" i="13"/>
  <c r="A833" i="13"/>
  <c r="V832" i="13"/>
  <c r="C832" i="13"/>
  <c r="A832" i="13"/>
  <c r="V831" i="13"/>
  <c r="C831" i="13"/>
  <c r="A831" i="13"/>
  <c r="V830" i="13"/>
  <c r="C830" i="13"/>
  <c r="A830" i="13"/>
  <c r="V829" i="13"/>
  <c r="C829" i="13"/>
  <c r="A829" i="13"/>
  <c r="V828" i="13"/>
  <c r="C828" i="13"/>
  <c r="A828" i="13"/>
  <c r="V827" i="13"/>
  <c r="C827" i="13"/>
  <c r="A827" i="13"/>
  <c r="V826" i="13"/>
  <c r="C826" i="13"/>
  <c r="A826" i="13"/>
  <c r="V825" i="13"/>
  <c r="C825" i="13"/>
  <c r="A825" i="13"/>
  <c r="V824" i="13"/>
  <c r="C824" i="13"/>
  <c r="A824" i="13"/>
  <c r="V823" i="13"/>
  <c r="C823" i="13"/>
  <c r="A823" i="13"/>
  <c r="V822" i="13"/>
  <c r="C822" i="13"/>
  <c r="A822" i="13"/>
  <c r="V821" i="13"/>
  <c r="C821" i="13"/>
  <c r="A821" i="13"/>
  <c r="V820" i="13"/>
  <c r="C820" i="13"/>
  <c r="A820" i="13"/>
  <c r="V819" i="13"/>
  <c r="C819" i="13"/>
  <c r="A819" i="13"/>
  <c r="V818" i="13"/>
  <c r="C818" i="13"/>
  <c r="A818" i="13"/>
  <c r="V817" i="13"/>
  <c r="C817" i="13"/>
  <c r="A817" i="13"/>
  <c r="V816" i="13"/>
  <c r="C816" i="13"/>
  <c r="A816" i="13"/>
  <c r="V815" i="13"/>
  <c r="C815" i="13"/>
  <c r="A815" i="13"/>
  <c r="V814" i="13"/>
  <c r="C814" i="13"/>
  <c r="A814" i="13"/>
  <c r="V813" i="13"/>
  <c r="C813" i="13"/>
  <c r="A813" i="13"/>
  <c r="V812" i="13"/>
  <c r="C812" i="13"/>
  <c r="A812" i="13"/>
  <c r="V811" i="13"/>
  <c r="C811" i="13"/>
  <c r="A811" i="13"/>
  <c r="V810" i="13"/>
  <c r="C810" i="13"/>
  <c r="A810" i="13"/>
  <c r="V809" i="13"/>
  <c r="C809" i="13"/>
  <c r="A809" i="13"/>
  <c r="V808" i="13"/>
  <c r="C808" i="13"/>
  <c r="A808" i="13"/>
  <c r="V807" i="13"/>
  <c r="C807" i="13"/>
  <c r="A807" i="13"/>
  <c r="V806" i="13"/>
  <c r="C806" i="13"/>
  <c r="A806" i="13"/>
  <c r="V805" i="13"/>
  <c r="C805" i="13"/>
  <c r="A805" i="13"/>
  <c r="V804" i="13"/>
  <c r="C804" i="13"/>
  <c r="A804" i="13"/>
  <c r="V803" i="13"/>
  <c r="C803" i="13"/>
  <c r="A803" i="13"/>
  <c r="V802" i="13"/>
  <c r="C802" i="13"/>
  <c r="A802" i="13"/>
  <c r="V801" i="13"/>
  <c r="C801" i="13"/>
  <c r="A801" i="13"/>
  <c r="V800" i="13"/>
  <c r="C800" i="13"/>
  <c r="A800" i="13"/>
  <c r="V799" i="13"/>
  <c r="C799" i="13"/>
  <c r="A799" i="13"/>
  <c r="V798" i="13"/>
  <c r="C798" i="13"/>
  <c r="A798" i="13"/>
  <c r="V797" i="13"/>
  <c r="C797" i="13"/>
  <c r="A797" i="13"/>
  <c r="V796" i="13"/>
  <c r="C796" i="13"/>
  <c r="A796" i="13"/>
  <c r="V795" i="13"/>
  <c r="C795" i="13"/>
  <c r="A795" i="13"/>
  <c r="V794" i="13"/>
  <c r="C794" i="13"/>
  <c r="A794" i="13"/>
  <c r="V793" i="13"/>
  <c r="C793" i="13"/>
  <c r="A793" i="13"/>
  <c r="V792" i="13"/>
  <c r="C792" i="13"/>
  <c r="A792" i="13"/>
  <c r="V791" i="13"/>
  <c r="C791" i="13"/>
  <c r="A791" i="13"/>
  <c r="V790" i="13"/>
  <c r="C790" i="13"/>
  <c r="A790" i="13"/>
  <c r="V789" i="13"/>
  <c r="C789" i="13"/>
  <c r="A789" i="13"/>
  <c r="V788" i="13"/>
  <c r="C788" i="13"/>
  <c r="A788" i="13"/>
  <c r="V787" i="13"/>
  <c r="C787" i="13"/>
  <c r="A787" i="13"/>
  <c r="V786" i="13"/>
  <c r="C786" i="13"/>
  <c r="A786" i="13"/>
  <c r="V785" i="13"/>
  <c r="C785" i="13"/>
  <c r="A785" i="13"/>
  <c r="V784" i="13"/>
  <c r="C784" i="13"/>
  <c r="A784" i="13"/>
  <c r="V783" i="13"/>
  <c r="C783" i="13"/>
  <c r="A783" i="13"/>
  <c r="V782" i="13"/>
  <c r="C782" i="13"/>
  <c r="A782" i="13"/>
  <c r="V781" i="13"/>
  <c r="C781" i="13"/>
  <c r="A781" i="13"/>
  <c r="V780" i="13"/>
  <c r="C780" i="13"/>
  <c r="A780" i="13"/>
  <c r="V779" i="13"/>
  <c r="C779" i="13"/>
  <c r="A779" i="13"/>
  <c r="V778" i="13"/>
  <c r="C778" i="13"/>
  <c r="A778" i="13"/>
  <c r="V777" i="13"/>
  <c r="C777" i="13"/>
  <c r="A777" i="13"/>
  <c r="V776" i="13"/>
  <c r="C776" i="13"/>
  <c r="A776" i="13"/>
  <c r="V775" i="13"/>
  <c r="C775" i="13"/>
  <c r="A775" i="13"/>
  <c r="V774" i="13"/>
  <c r="C774" i="13"/>
  <c r="A774" i="13"/>
  <c r="V773" i="13"/>
  <c r="C773" i="13"/>
  <c r="A773" i="13"/>
  <c r="V772" i="13"/>
  <c r="C772" i="13"/>
  <c r="A772" i="13"/>
  <c r="V771" i="13"/>
  <c r="C771" i="13"/>
  <c r="A771" i="13"/>
  <c r="V770" i="13"/>
  <c r="C770" i="13"/>
  <c r="A770" i="13"/>
  <c r="V769" i="13"/>
  <c r="C769" i="13"/>
  <c r="A769" i="13"/>
  <c r="V768" i="13"/>
  <c r="C768" i="13"/>
  <c r="A768" i="13"/>
  <c r="V767" i="13"/>
  <c r="C767" i="13"/>
  <c r="A767" i="13"/>
  <c r="V766" i="13"/>
  <c r="C766" i="13"/>
  <c r="A766" i="13"/>
  <c r="V765" i="13"/>
  <c r="C765" i="13"/>
  <c r="A765" i="13"/>
  <c r="V764" i="13"/>
  <c r="C764" i="13"/>
  <c r="A764" i="13"/>
  <c r="V763" i="13"/>
  <c r="C763" i="13"/>
  <c r="A763" i="13"/>
  <c r="V762" i="13"/>
  <c r="C762" i="13"/>
  <c r="A762" i="13"/>
  <c r="V761" i="13"/>
  <c r="C761" i="13"/>
  <c r="A761" i="13"/>
  <c r="V760" i="13"/>
  <c r="C760" i="13"/>
  <c r="A760" i="13"/>
  <c r="V759" i="13"/>
  <c r="C759" i="13"/>
  <c r="A759" i="13"/>
  <c r="V758" i="13"/>
  <c r="C758" i="13"/>
  <c r="A758" i="13"/>
  <c r="V757" i="13"/>
  <c r="C757" i="13"/>
  <c r="A757" i="13"/>
  <c r="V756" i="13"/>
  <c r="C756" i="13"/>
  <c r="A756" i="13"/>
  <c r="V755" i="13"/>
  <c r="C755" i="13"/>
  <c r="A755" i="13"/>
  <c r="V754" i="13"/>
  <c r="C754" i="13"/>
  <c r="A754" i="13"/>
  <c r="V753" i="13"/>
  <c r="C753" i="13"/>
  <c r="A753" i="13"/>
  <c r="V752" i="13"/>
  <c r="C752" i="13"/>
  <c r="A752" i="13"/>
  <c r="V751" i="13"/>
  <c r="C751" i="13"/>
  <c r="A751" i="13"/>
  <c r="V750" i="13"/>
  <c r="C750" i="13"/>
  <c r="A750" i="13"/>
  <c r="V749" i="13"/>
  <c r="C749" i="13"/>
  <c r="A749" i="13"/>
  <c r="V748" i="13"/>
  <c r="C748" i="13"/>
  <c r="A748" i="13"/>
  <c r="V747" i="13"/>
  <c r="C747" i="13"/>
  <c r="A747" i="13"/>
  <c r="V746" i="13"/>
  <c r="C746" i="13"/>
  <c r="A746" i="13"/>
  <c r="V745" i="13"/>
  <c r="C745" i="13"/>
  <c r="A745" i="13"/>
  <c r="V744" i="13"/>
  <c r="C744" i="13"/>
  <c r="A744" i="13"/>
  <c r="V743" i="13"/>
  <c r="C743" i="13"/>
  <c r="A743" i="13"/>
  <c r="V742" i="13"/>
  <c r="C742" i="13"/>
  <c r="A742" i="13"/>
  <c r="V741" i="13"/>
  <c r="C741" i="13"/>
  <c r="A741" i="13"/>
  <c r="V740" i="13"/>
  <c r="C740" i="13"/>
  <c r="A740" i="13"/>
  <c r="V739" i="13"/>
  <c r="C739" i="13"/>
  <c r="A739" i="13"/>
  <c r="V738" i="13"/>
  <c r="C738" i="13"/>
  <c r="A738" i="13"/>
  <c r="V737" i="13"/>
  <c r="C737" i="13"/>
  <c r="A737" i="13"/>
  <c r="V736" i="13"/>
  <c r="C736" i="13"/>
  <c r="A736" i="13"/>
  <c r="V735" i="13"/>
  <c r="C735" i="13"/>
  <c r="A735" i="13"/>
  <c r="V734" i="13"/>
  <c r="C734" i="13"/>
  <c r="A734" i="13"/>
  <c r="V733" i="13"/>
  <c r="C733" i="13"/>
  <c r="A733" i="13"/>
  <c r="V732" i="13"/>
  <c r="C732" i="13"/>
  <c r="A732" i="13"/>
  <c r="V731" i="13"/>
  <c r="C731" i="13"/>
  <c r="A731" i="13"/>
  <c r="V730" i="13"/>
  <c r="C730" i="13"/>
  <c r="A730" i="13"/>
  <c r="V729" i="13"/>
  <c r="C729" i="13"/>
  <c r="A729" i="13"/>
  <c r="V728" i="13"/>
  <c r="C728" i="13"/>
  <c r="A728" i="13"/>
  <c r="V727" i="13"/>
  <c r="C727" i="13"/>
  <c r="A727" i="13"/>
  <c r="V726" i="13"/>
  <c r="C726" i="13"/>
  <c r="A726" i="13"/>
  <c r="V725" i="13"/>
  <c r="C725" i="13"/>
  <c r="A725" i="13"/>
  <c r="V724" i="13"/>
  <c r="C724" i="13"/>
  <c r="A724" i="13"/>
  <c r="V723" i="13"/>
  <c r="C723" i="13"/>
  <c r="A723" i="13"/>
  <c r="V722" i="13"/>
  <c r="C722" i="13"/>
  <c r="A722" i="13"/>
  <c r="V721" i="13"/>
  <c r="C721" i="13"/>
  <c r="A721" i="13"/>
  <c r="V720" i="13"/>
  <c r="C720" i="13"/>
  <c r="A720" i="13"/>
  <c r="V719" i="13"/>
  <c r="C719" i="13"/>
  <c r="A719" i="13"/>
  <c r="V718" i="13"/>
  <c r="C718" i="13"/>
  <c r="A718" i="13"/>
  <c r="V717" i="13"/>
  <c r="C717" i="13"/>
  <c r="A717" i="13"/>
  <c r="V716" i="13"/>
  <c r="C716" i="13"/>
  <c r="A716" i="13"/>
  <c r="V715" i="13"/>
  <c r="C715" i="13"/>
  <c r="A715" i="13"/>
  <c r="V714" i="13"/>
  <c r="C714" i="13"/>
  <c r="A714" i="13"/>
  <c r="V713" i="13"/>
  <c r="C713" i="13"/>
  <c r="A713" i="13"/>
  <c r="V712" i="13"/>
  <c r="C712" i="13"/>
  <c r="A712" i="13"/>
  <c r="V711" i="13"/>
  <c r="C711" i="13"/>
  <c r="A711" i="13"/>
  <c r="V710" i="13"/>
  <c r="C710" i="13"/>
  <c r="A710" i="13"/>
  <c r="V709" i="13"/>
  <c r="C709" i="13"/>
  <c r="A709" i="13"/>
  <c r="V708" i="13"/>
  <c r="C708" i="13"/>
  <c r="A708" i="13"/>
  <c r="V707" i="13"/>
  <c r="C707" i="13"/>
  <c r="A707" i="13"/>
  <c r="V706" i="13"/>
  <c r="C706" i="13"/>
  <c r="A706" i="13"/>
  <c r="V705" i="13"/>
  <c r="C705" i="13"/>
  <c r="A705" i="13"/>
  <c r="V704" i="13"/>
  <c r="C704" i="13"/>
  <c r="A704" i="13"/>
  <c r="V703" i="13"/>
  <c r="C703" i="13"/>
  <c r="A703" i="13"/>
  <c r="V702" i="13"/>
  <c r="C702" i="13"/>
  <c r="A702" i="13"/>
  <c r="V701" i="13"/>
  <c r="C701" i="13"/>
  <c r="A701" i="13"/>
  <c r="V700" i="13"/>
  <c r="C700" i="13"/>
  <c r="A700" i="13"/>
  <c r="V699" i="13"/>
  <c r="C699" i="13"/>
  <c r="A699" i="13"/>
  <c r="V698" i="13"/>
  <c r="C698" i="13"/>
  <c r="A698" i="13"/>
  <c r="V697" i="13"/>
  <c r="C697" i="13"/>
  <c r="A697" i="13"/>
  <c r="V696" i="13"/>
  <c r="C696" i="13"/>
  <c r="A696" i="13"/>
  <c r="V695" i="13"/>
  <c r="C695" i="13"/>
  <c r="A695" i="13"/>
  <c r="V694" i="13"/>
  <c r="C694" i="13"/>
  <c r="A694" i="13"/>
  <c r="V693" i="13"/>
  <c r="C693" i="13"/>
  <c r="A693" i="13"/>
  <c r="V692" i="13"/>
  <c r="C692" i="13"/>
  <c r="A692" i="13"/>
  <c r="V691" i="13"/>
  <c r="C691" i="13"/>
  <c r="A691" i="13"/>
  <c r="V690" i="13"/>
  <c r="C690" i="13"/>
  <c r="A690" i="13"/>
  <c r="V689" i="13"/>
  <c r="C689" i="13"/>
  <c r="A689" i="13"/>
  <c r="V688" i="13"/>
  <c r="C688" i="13"/>
  <c r="A688" i="13"/>
  <c r="V687" i="13"/>
  <c r="C687" i="13"/>
  <c r="A687" i="13"/>
  <c r="V686" i="13"/>
  <c r="C686" i="13"/>
  <c r="A686" i="13"/>
  <c r="V685" i="13"/>
  <c r="C685" i="13"/>
  <c r="A685" i="13"/>
  <c r="V684" i="13"/>
  <c r="C684" i="13"/>
  <c r="A684" i="13"/>
  <c r="V683" i="13"/>
  <c r="C683" i="13"/>
  <c r="A683" i="13"/>
  <c r="V682" i="13"/>
  <c r="C682" i="13"/>
  <c r="A682" i="13"/>
  <c r="V681" i="13"/>
  <c r="C681" i="13"/>
  <c r="A681" i="13"/>
  <c r="V680" i="13"/>
  <c r="C680" i="13"/>
  <c r="A680" i="13"/>
  <c r="V679" i="13"/>
  <c r="C679" i="13"/>
  <c r="A679" i="13"/>
  <c r="V678" i="13"/>
  <c r="C678" i="13"/>
  <c r="A678" i="13"/>
  <c r="V677" i="13"/>
  <c r="C677" i="13"/>
  <c r="A677" i="13"/>
  <c r="V676" i="13"/>
  <c r="C676" i="13"/>
  <c r="A676" i="13"/>
  <c r="V675" i="13"/>
  <c r="C675" i="13"/>
  <c r="A675" i="13"/>
  <c r="V674" i="13"/>
  <c r="C674" i="13"/>
  <c r="A674" i="13"/>
  <c r="V673" i="13"/>
  <c r="C673" i="13"/>
  <c r="A673" i="13"/>
  <c r="V672" i="13"/>
  <c r="C672" i="13"/>
  <c r="A672" i="13"/>
  <c r="V671" i="13"/>
  <c r="C671" i="13"/>
  <c r="A671" i="13"/>
  <c r="V670" i="13"/>
  <c r="C670" i="13"/>
  <c r="A670" i="13"/>
  <c r="V669" i="13"/>
  <c r="C669" i="13"/>
  <c r="A669" i="13"/>
  <c r="V668" i="13"/>
  <c r="C668" i="13"/>
  <c r="A668" i="13"/>
  <c r="V667" i="13"/>
  <c r="C667" i="13"/>
  <c r="A667" i="13"/>
  <c r="V666" i="13"/>
  <c r="C666" i="13"/>
  <c r="A666" i="13"/>
  <c r="V665" i="13"/>
  <c r="C665" i="13"/>
  <c r="A665" i="13"/>
  <c r="V664" i="13"/>
  <c r="C664" i="13"/>
  <c r="A664" i="13"/>
  <c r="V663" i="13"/>
  <c r="C663" i="13"/>
  <c r="A663" i="13"/>
  <c r="V662" i="13"/>
  <c r="C662" i="13"/>
  <c r="A662" i="13"/>
  <c r="V661" i="13"/>
  <c r="C661" i="13"/>
  <c r="A661" i="13"/>
  <c r="V660" i="13"/>
  <c r="C660" i="13"/>
  <c r="A660" i="13"/>
  <c r="V659" i="13"/>
  <c r="C659" i="13"/>
  <c r="A659" i="13"/>
  <c r="V658" i="13"/>
  <c r="C658" i="13"/>
  <c r="A658" i="13"/>
  <c r="V657" i="13"/>
  <c r="C657" i="13"/>
  <c r="A657" i="13"/>
  <c r="V656" i="13"/>
  <c r="C656" i="13"/>
  <c r="A656" i="13"/>
  <c r="V655" i="13"/>
  <c r="C655" i="13"/>
  <c r="A655" i="13"/>
  <c r="V654" i="13"/>
  <c r="C654" i="13"/>
  <c r="A654" i="13"/>
  <c r="V653" i="13"/>
  <c r="C653" i="13"/>
  <c r="A653" i="13"/>
  <c r="V652" i="13"/>
  <c r="C652" i="13"/>
  <c r="A652" i="13"/>
  <c r="V651" i="13"/>
  <c r="C651" i="13"/>
  <c r="A651" i="13"/>
  <c r="V650" i="13"/>
  <c r="C650" i="13"/>
  <c r="A650" i="13"/>
  <c r="V649" i="13"/>
  <c r="C649" i="13"/>
  <c r="A649" i="13"/>
  <c r="V648" i="13"/>
  <c r="C648" i="13"/>
  <c r="A648" i="13"/>
  <c r="V647" i="13"/>
  <c r="C647" i="13"/>
  <c r="A647" i="13"/>
  <c r="V646" i="13"/>
  <c r="C646" i="13"/>
  <c r="A646" i="13"/>
  <c r="V645" i="13"/>
  <c r="C645" i="13"/>
  <c r="A645" i="13"/>
  <c r="V644" i="13"/>
  <c r="C644" i="13"/>
  <c r="A644" i="13"/>
  <c r="V643" i="13"/>
  <c r="C643" i="13"/>
  <c r="A643" i="13"/>
  <c r="V642" i="13"/>
  <c r="C642" i="13"/>
  <c r="A642" i="13"/>
  <c r="V641" i="13"/>
  <c r="C641" i="13"/>
  <c r="A641" i="13"/>
  <c r="V640" i="13"/>
  <c r="C640" i="13"/>
  <c r="A640" i="13"/>
  <c r="V639" i="13"/>
  <c r="C639" i="13"/>
  <c r="A639" i="13"/>
  <c r="V638" i="13"/>
  <c r="C638" i="13"/>
  <c r="A638" i="13"/>
  <c r="V637" i="13"/>
  <c r="C637" i="13"/>
  <c r="A637" i="13"/>
  <c r="V636" i="13"/>
  <c r="C636" i="13"/>
  <c r="A636" i="13"/>
  <c r="V635" i="13"/>
  <c r="C635" i="13"/>
  <c r="A635" i="13"/>
  <c r="V634" i="13"/>
  <c r="C634" i="13"/>
  <c r="A634" i="13"/>
  <c r="V633" i="13"/>
  <c r="C633" i="13"/>
  <c r="A633" i="13"/>
  <c r="V632" i="13"/>
  <c r="C632" i="13"/>
  <c r="A632" i="13"/>
  <c r="V631" i="13"/>
  <c r="C631" i="13"/>
  <c r="A631" i="13"/>
  <c r="V630" i="13"/>
  <c r="C630" i="13"/>
  <c r="A630" i="13"/>
  <c r="V629" i="13"/>
  <c r="C629" i="13"/>
  <c r="A629" i="13"/>
  <c r="V628" i="13"/>
  <c r="C628" i="13"/>
  <c r="A628" i="13"/>
  <c r="V627" i="13"/>
  <c r="C627" i="13"/>
  <c r="A627" i="13"/>
  <c r="V626" i="13"/>
  <c r="C626" i="13"/>
  <c r="A626" i="13"/>
  <c r="V625" i="13"/>
  <c r="C625" i="13"/>
  <c r="A625" i="13"/>
  <c r="V624" i="13"/>
  <c r="C624" i="13"/>
  <c r="A624" i="13"/>
  <c r="V623" i="13"/>
  <c r="C623" i="13"/>
  <c r="A623" i="13"/>
  <c r="V622" i="13"/>
  <c r="C622" i="13"/>
  <c r="A622" i="13"/>
  <c r="V621" i="13"/>
  <c r="C621" i="13"/>
  <c r="A621" i="13"/>
  <c r="V620" i="13"/>
  <c r="C620" i="13"/>
  <c r="A620" i="13"/>
  <c r="V619" i="13"/>
  <c r="C619" i="13"/>
  <c r="A619" i="13"/>
  <c r="V618" i="13"/>
  <c r="C618" i="13"/>
  <c r="A618" i="13"/>
  <c r="V617" i="13"/>
  <c r="C617" i="13"/>
  <c r="A617" i="13"/>
  <c r="V616" i="13"/>
  <c r="C616" i="13"/>
  <c r="A616" i="13"/>
  <c r="V615" i="13"/>
  <c r="C615" i="13"/>
  <c r="A615" i="13"/>
  <c r="V614" i="13"/>
  <c r="C614" i="13"/>
  <c r="A614" i="13"/>
  <c r="V613" i="13"/>
  <c r="C613" i="13"/>
  <c r="A613" i="13"/>
  <c r="V612" i="13"/>
  <c r="C612" i="13"/>
  <c r="A612" i="13"/>
  <c r="V611" i="13"/>
  <c r="C611" i="13"/>
  <c r="A611" i="13"/>
  <c r="V610" i="13"/>
  <c r="C610" i="13"/>
  <c r="A610" i="13"/>
  <c r="V609" i="13"/>
  <c r="C609" i="13"/>
  <c r="A609" i="13"/>
  <c r="V608" i="13"/>
  <c r="C608" i="13"/>
  <c r="A608" i="13"/>
  <c r="V607" i="13"/>
  <c r="C607" i="13"/>
  <c r="A607" i="13"/>
  <c r="V606" i="13"/>
  <c r="C606" i="13"/>
  <c r="A606" i="13"/>
  <c r="V605" i="13"/>
  <c r="C605" i="13"/>
  <c r="A605" i="13"/>
  <c r="V604" i="13"/>
  <c r="C604" i="13"/>
  <c r="A604" i="13"/>
  <c r="V603" i="13"/>
  <c r="C603" i="13"/>
  <c r="A603" i="13"/>
  <c r="V602" i="13"/>
  <c r="C602" i="13"/>
  <c r="A602" i="13"/>
  <c r="V601" i="13"/>
  <c r="C601" i="13"/>
  <c r="A601" i="13"/>
  <c r="V600" i="13"/>
  <c r="C600" i="13"/>
  <c r="A600" i="13"/>
  <c r="V599" i="13"/>
  <c r="C599" i="13"/>
  <c r="A599" i="13"/>
  <c r="V598" i="13"/>
  <c r="C598" i="13"/>
  <c r="A598" i="13"/>
  <c r="V597" i="13"/>
  <c r="C597" i="13"/>
  <c r="A597" i="13"/>
  <c r="V596" i="13"/>
  <c r="C596" i="13"/>
  <c r="A596" i="13"/>
  <c r="V595" i="13"/>
  <c r="C595" i="13"/>
  <c r="A595" i="13"/>
  <c r="V594" i="13"/>
  <c r="C594" i="13"/>
  <c r="A594" i="13"/>
  <c r="V593" i="13"/>
  <c r="C593" i="13"/>
  <c r="A593" i="13"/>
  <c r="V592" i="13"/>
  <c r="C592" i="13"/>
  <c r="A592" i="13"/>
  <c r="V591" i="13"/>
  <c r="C591" i="13"/>
  <c r="A591" i="13"/>
  <c r="V590" i="13"/>
  <c r="C590" i="13"/>
  <c r="A590" i="13"/>
  <c r="V589" i="13"/>
  <c r="C589" i="13"/>
  <c r="A589" i="13"/>
  <c r="V588" i="13"/>
  <c r="C588" i="13"/>
  <c r="A588" i="13"/>
  <c r="V587" i="13"/>
  <c r="C587" i="13"/>
  <c r="A587" i="13"/>
  <c r="V586" i="13"/>
  <c r="C586" i="13"/>
  <c r="A586" i="13"/>
  <c r="V585" i="13"/>
  <c r="C585" i="13"/>
  <c r="A585" i="13"/>
  <c r="V584" i="13"/>
  <c r="C584" i="13"/>
  <c r="A584" i="13"/>
  <c r="V583" i="13"/>
  <c r="C583" i="13"/>
  <c r="A583" i="13"/>
  <c r="V582" i="13"/>
  <c r="C582" i="13"/>
  <c r="A582" i="13"/>
  <c r="V581" i="13"/>
  <c r="C581" i="13"/>
  <c r="A581" i="13"/>
  <c r="V580" i="13"/>
  <c r="C580" i="13"/>
  <c r="A580" i="13"/>
  <c r="V579" i="13"/>
  <c r="C579" i="13"/>
  <c r="A579" i="13"/>
  <c r="V578" i="13"/>
  <c r="C578" i="13"/>
  <c r="A578" i="13"/>
  <c r="V577" i="13"/>
  <c r="C577" i="13"/>
  <c r="A577" i="13"/>
  <c r="V576" i="13"/>
  <c r="C576" i="13"/>
  <c r="A576" i="13"/>
  <c r="V575" i="13"/>
  <c r="C575" i="13"/>
  <c r="A575" i="13"/>
  <c r="V574" i="13"/>
  <c r="C574" i="13"/>
  <c r="A574" i="13"/>
  <c r="V573" i="13"/>
  <c r="C573" i="13"/>
  <c r="A573" i="13"/>
  <c r="V572" i="13"/>
  <c r="C572" i="13"/>
  <c r="A572" i="13"/>
  <c r="V571" i="13"/>
  <c r="C571" i="13"/>
  <c r="A571" i="13"/>
  <c r="V570" i="13"/>
  <c r="C570" i="13"/>
  <c r="A570" i="13"/>
  <c r="V569" i="13"/>
  <c r="C569" i="13"/>
  <c r="A569" i="13"/>
  <c r="V568" i="13"/>
  <c r="C568" i="13"/>
  <c r="A568" i="13"/>
  <c r="V567" i="13"/>
  <c r="C567" i="13"/>
  <c r="A567" i="13"/>
  <c r="V566" i="13"/>
  <c r="C566" i="13"/>
  <c r="A566" i="13"/>
  <c r="V565" i="13"/>
  <c r="C565" i="13"/>
  <c r="A565" i="13"/>
  <c r="V564" i="13"/>
  <c r="C564" i="13"/>
  <c r="A564" i="13"/>
  <c r="V563" i="13"/>
  <c r="C563" i="13"/>
  <c r="A563" i="13"/>
  <c r="V562" i="13"/>
  <c r="C562" i="13"/>
  <c r="A562" i="13"/>
  <c r="V561" i="13"/>
  <c r="C561" i="13"/>
  <c r="A561" i="13"/>
  <c r="V560" i="13"/>
  <c r="C560" i="13"/>
  <c r="A560" i="13"/>
  <c r="V559" i="13"/>
  <c r="C559" i="13"/>
  <c r="A559" i="13"/>
  <c r="V558" i="13"/>
  <c r="C558" i="13"/>
  <c r="A558" i="13"/>
  <c r="V557" i="13"/>
  <c r="C557" i="13"/>
  <c r="A557" i="13"/>
  <c r="V556" i="13"/>
  <c r="C556" i="13"/>
  <c r="A556" i="13"/>
  <c r="V555" i="13"/>
  <c r="C555" i="13"/>
  <c r="A555" i="13"/>
  <c r="V554" i="13"/>
  <c r="C554" i="13"/>
  <c r="A554" i="13"/>
  <c r="V553" i="13"/>
  <c r="C553" i="13"/>
  <c r="A553" i="13"/>
  <c r="V552" i="13"/>
  <c r="C552" i="13"/>
  <c r="A552" i="13"/>
  <c r="V551" i="13"/>
  <c r="C551" i="13"/>
  <c r="A551" i="13"/>
  <c r="V550" i="13"/>
  <c r="C550" i="13"/>
  <c r="A550" i="13"/>
  <c r="V549" i="13"/>
  <c r="C549" i="13"/>
  <c r="A549" i="13"/>
  <c r="V548" i="13"/>
  <c r="C548" i="13"/>
  <c r="A548" i="13"/>
  <c r="V547" i="13"/>
  <c r="C547" i="13"/>
  <c r="A547" i="13"/>
  <c r="V546" i="13"/>
  <c r="C546" i="13"/>
  <c r="A546" i="13"/>
  <c r="V545" i="13"/>
  <c r="C545" i="13"/>
  <c r="A545" i="13"/>
  <c r="V544" i="13"/>
  <c r="C544" i="13"/>
  <c r="A544" i="13"/>
  <c r="V543" i="13"/>
  <c r="C543" i="13"/>
  <c r="A543" i="13"/>
  <c r="V542" i="13"/>
  <c r="C542" i="13"/>
  <c r="A542" i="13"/>
  <c r="V541" i="13"/>
  <c r="C541" i="13"/>
  <c r="A541" i="13"/>
  <c r="V540" i="13"/>
  <c r="C540" i="13"/>
  <c r="A540" i="13"/>
  <c r="V539" i="13"/>
  <c r="C539" i="13"/>
  <c r="A539" i="13"/>
  <c r="V538" i="13"/>
  <c r="C538" i="13"/>
  <c r="A538" i="13"/>
  <c r="V537" i="13"/>
  <c r="C537" i="13"/>
  <c r="A537" i="13"/>
  <c r="V536" i="13"/>
  <c r="C536" i="13"/>
  <c r="A536" i="13"/>
  <c r="V535" i="13"/>
  <c r="C535" i="13"/>
  <c r="A535" i="13"/>
  <c r="V534" i="13"/>
  <c r="C534" i="13"/>
  <c r="A534" i="13"/>
  <c r="V533" i="13"/>
  <c r="C533" i="13"/>
  <c r="A533" i="13"/>
  <c r="V532" i="13"/>
  <c r="C532" i="13"/>
  <c r="A532" i="13"/>
  <c r="V531" i="13"/>
  <c r="C531" i="13"/>
  <c r="A531" i="13"/>
  <c r="V530" i="13"/>
  <c r="C530" i="13"/>
  <c r="A530" i="13"/>
  <c r="V529" i="13"/>
  <c r="C529" i="13"/>
  <c r="A529" i="13"/>
  <c r="V528" i="13"/>
  <c r="C528" i="13"/>
  <c r="A528" i="13"/>
  <c r="V527" i="13"/>
  <c r="C527" i="13"/>
  <c r="A527" i="13"/>
  <c r="V526" i="13"/>
  <c r="C526" i="13"/>
  <c r="A526" i="13"/>
  <c r="V525" i="13"/>
  <c r="C525" i="13"/>
  <c r="A525" i="13"/>
  <c r="V524" i="13"/>
  <c r="C524" i="13"/>
  <c r="A524" i="13"/>
  <c r="V523" i="13"/>
  <c r="C523" i="13"/>
  <c r="A523" i="13"/>
  <c r="V522" i="13"/>
  <c r="C522" i="13"/>
  <c r="A522" i="13"/>
  <c r="V521" i="13"/>
  <c r="C521" i="13"/>
  <c r="A521" i="13"/>
  <c r="V520" i="13"/>
  <c r="C520" i="13"/>
  <c r="A520" i="13"/>
  <c r="V519" i="13"/>
  <c r="C519" i="13"/>
  <c r="A519" i="13"/>
  <c r="V518" i="13"/>
  <c r="C518" i="13"/>
  <c r="A518" i="13"/>
  <c r="V517" i="13"/>
  <c r="C517" i="13"/>
  <c r="A517" i="13"/>
  <c r="V516" i="13"/>
  <c r="C516" i="13"/>
  <c r="A516" i="13"/>
  <c r="V515" i="13"/>
  <c r="C515" i="13"/>
  <c r="A515" i="13"/>
  <c r="V514" i="13"/>
  <c r="C514" i="13"/>
  <c r="A514" i="13"/>
  <c r="V513" i="13"/>
  <c r="C513" i="13"/>
  <c r="A513" i="13"/>
  <c r="V512" i="13"/>
  <c r="C512" i="13"/>
  <c r="A512" i="13"/>
  <c r="V511" i="13"/>
  <c r="C511" i="13"/>
  <c r="A511" i="13"/>
  <c r="V510" i="13"/>
  <c r="C510" i="13"/>
  <c r="A510" i="13"/>
  <c r="V509" i="13"/>
  <c r="C509" i="13"/>
  <c r="A509" i="13"/>
  <c r="V508" i="13"/>
  <c r="C508" i="13"/>
  <c r="A508" i="13"/>
  <c r="V507" i="13"/>
  <c r="C507" i="13"/>
  <c r="A507" i="13"/>
  <c r="V506" i="13"/>
  <c r="C506" i="13"/>
  <c r="A506" i="13"/>
  <c r="V505" i="13"/>
  <c r="C505" i="13"/>
  <c r="A505" i="13"/>
  <c r="V504" i="13"/>
  <c r="C504" i="13"/>
  <c r="A504" i="13"/>
  <c r="V503" i="13"/>
  <c r="C503" i="13"/>
  <c r="A503" i="13"/>
  <c r="V502" i="13"/>
  <c r="C502" i="13"/>
  <c r="A502" i="13"/>
  <c r="V501" i="13"/>
  <c r="C501" i="13"/>
  <c r="A501" i="13"/>
  <c r="V500" i="13"/>
  <c r="C500" i="13"/>
  <c r="A500" i="13"/>
  <c r="V499" i="13"/>
  <c r="C499" i="13"/>
  <c r="A499" i="13"/>
  <c r="V498" i="13"/>
  <c r="C498" i="13"/>
  <c r="A498" i="13"/>
  <c r="V497" i="13"/>
  <c r="C497" i="13"/>
  <c r="A497" i="13"/>
  <c r="V496" i="13"/>
  <c r="C496" i="13"/>
  <c r="A496" i="13"/>
  <c r="V495" i="13"/>
  <c r="C495" i="13"/>
  <c r="A495" i="13"/>
  <c r="V494" i="13"/>
  <c r="C494" i="13"/>
  <c r="A494" i="13"/>
  <c r="V493" i="13"/>
  <c r="C493" i="13"/>
  <c r="A493" i="13"/>
  <c r="V492" i="13"/>
  <c r="C492" i="13"/>
  <c r="A492" i="13"/>
  <c r="V491" i="13"/>
  <c r="C491" i="13"/>
  <c r="A491" i="13"/>
  <c r="V490" i="13"/>
  <c r="C490" i="13"/>
  <c r="A490" i="13"/>
  <c r="V489" i="13"/>
  <c r="C489" i="13"/>
  <c r="A489" i="13"/>
  <c r="V488" i="13"/>
  <c r="C488" i="13"/>
  <c r="A488" i="13"/>
  <c r="V487" i="13"/>
  <c r="C487" i="13"/>
  <c r="A487" i="13"/>
  <c r="V486" i="13"/>
  <c r="C486" i="13"/>
  <c r="A486" i="13"/>
  <c r="V485" i="13"/>
  <c r="C485" i="13"/>
  <c r="A485" i="13"/>
  <c r="V484" i="13"/>
  <c r="C484" i="13"/>
  <c r="A484" i="13"/>
  <c r="V483" i="13"/>
  <c r="C483" i="13"/>
  <c r="A483" i="13"/>
  <c r="V482" i="13"/>
  <c r="C482" i="13"/>
  <c r="A482" i="13"/>
  <c r="V481" i="13"/>
  <c r="C481" i="13"/>
  <c r="A481" i="13"/>
  <c r="V480" i="13"/>
  <c r="C480" i="13"/>
  <c r="A480" i="13"/>
  <c r="V479" i="13"/>
  <c r="C479" i="13"/>
  <c r="A479" i="13"/>
  <c r="V478" i="13"/>
  <c r="C478" i="13"/>
  <c r="A478" i="13"/>
  <c r="V477" i="13"/>
  <c r="C477" i="13"/>
  <c r="A477" i="13"/>
  <c r="V476" i="13"/>
  <c r="C476" i="13"/>
  <c r="A476" i="13"/>
  <c r="V475" i="13"/>
  <c r="C475" i="13"/>
  <c r="A475" i="13"/>
  <c r="V474" i="13"/>
  <c r="C474" i="13"/>
  <c r="A474" i="13"/>
  <c r="V473" i="13"/>
  <c r="C473" i="13"/>
  <c r="A473" i="13"/>
  <c r="V472" i="13"/>
  <c r="C472" i="13"/>
  <c r="A472" i="13"/>
  <c r="V471" i="13"/>
  <c r="C471" i="13"/>
  <c r="A471" i="13"/>
  <c r="V470" i="13"/>
  <c r="C470" i="13"/>
  <c r="A470" i="13"/>
  <c r="V469" i="13"/>
  <c r="C469" i="13"/>
  <c r="A469" i="13"/>
  <c r="V468" i="13"/>
  <c r="C468" i="13"/>
  <c r="A468" i="13"/>
  <c r="V467" i="13"/>
  <c r="C467" i="13"/>
  <c r="A467" i="13"/>
  <c r="V466" i="13"/>
  <c r="C466" i="13"/>
  <c r="A466" i="13"/>
  <c r="V465" i="13"/>
  <c r="C465" i="13"/>
  <c r="A465" i="13"/>
  <c r="V464" i="13"/>
  <c r="C464" i="13"/>
  <c r="A464" i="13"/>
  <c r="V463" i="13"/>
  <c r="C463" i="13"/>
  <c r="A463" i="13"/>
  <c r="V462" i="13"/>
  <c r="C462" i="13"/>
  <c r="A462" i="13"/>
  <c r="V461" i="13"/>
  <c r="C461" i="13"/>
  <c r="A461" i="13"/>
  <c r="V460" i="13"/>
  <c r="C460" i="13"/>
  <c r="A460" i="13"/>
  <c r="V459" i="13"/>
  <c r="C459" i="13"/>
  <c r="A459" i="13"/>
  <c r="V458" i="13"/>
  <c r="C458" i="13"/>
  <c r="A458" i="13"/>
  <c r="V457" i="13"/>
  <c r="C457" i="13"/>
  <c r="A457" i="13"/>
  <c r="V456" i="13"/>
  <c r="C456" i="13"/>
  <c r="A456" i="13"/>
  <c r="V455" i="13"/>
  <c r="C455" i="13"/>
  <c r="A455" i="13"/>
  <c r="V454" i="13"/>
  <c r="C454" i="13"/>
  <c r="A454" i="13"/>
  <c r="V453" i="13"/>
  <c r="C453" i="13"/>
  <c r="A453" i="13"/>
  <c r="V452" i="13"/>
  <c r="C452" i="13"/>
  <c r="A452" i="13"/>
  <c r="V451" i="13"/>
  <c r="C451" i="13"/>
  <c r="A451" i="13"/>
  <c r="V450" i="13"/>
  <c r="C450" i="13"/>
  <c r="A450" i="13"/>
  <c r="V449" i="13"/>
  <c r="C449" i="13"/>
  <c r="A449" i="13"/>
  <c r="V448" i="13"/>
  <c r="C448" i="13"/>
  <c r="A448" i="13"/>
  <c r="V447" i="13"/>
  <c r="C447" i="13"/>
  <c r="A447" i="13"/>
  <c r="V446" i="13"/>
  <c r="C446" i="13"/>
  <c r="A446" i="13"/>
  <c r="V445" i="13"/>
  <c r="C445" i="13"/>
  <c r="A445" i="13"/>
  <c r="V444" i="13"/>
  <c r="C444" i="13"/>
  <c r="A444" i="13"/>
  <c r="V443" i="13"/>
  <c r="C443" i="13"/>
  <c r="A443" i="13"/>
  <c r="V442" i="13"/>
  <c r="C442" i="13"/>
  <c r="A442" i="13"/>
  <c r="V441" i="13"/>
  <c r="C441" i="13"/>
  <c r="A441" i="13"/>
  <c r="V440" i="13"/>
  <c r="C440" i="13"/>
  <c r="A440" i="13"/>
  <c r="V439" i="13"/>
  <c r="C439" i="13"/>
  <c r="A439" i="13"/>
  <c r="V438" i="13"/>
  <c r="C438" i="13"/>
  <c r="A438" i="13"/>
  <c r="V437" i="13"/>
  <c r="C437" i="13"/>
  <c r="A437" i="13"/>
  <c r="V436" i="13"/>
  <c r="C436" i="13"/>
  <c r="A436" i="13"/>
  <c r="V435" i="13"/>
  <c r="C435" i="13"/>
  <c r="A435" i="13"/>
  <c r="V434" i="13"/>
  <c r="C434" i="13"/>
  <c r="A434" i="13"/>
  <c r="V433" i="13"/>
  <c r="C433" i="13"/>
  <c r="A433" i="13"/>
  <c r="V432" i="13"/>
  <c r="C432" i="13"/>
  <c r="A432" i="13"/>
  <c r="V431" i="13"/>
  <c r="C431" i="13"/>
  <c r="A431" i="13"/>
  <c r="V430" i="13"/>
  <c r="C430" i="13"/>
  <c r="A430" i="13"/>
  <c r="V429" i="13"/>
  <c r="C429" i="13"/>
  <c r="A429" i="13"/>
  <c r="V428" i="13"/>
  <c r="C428" i="13"/>
  <c r="A428" i="13"/>
  <c r="V427" i="13"/>
  <c r="C427" i="13"/>
  <c r="A427" i="13"/>
  <c r="V426" i="13"/>
  <c r="C426" i="13"/>
  <c r="A426" i="13"/>
  <c r="V425" i="13"/>
  <c r="C425" i="13"/>
  <c r="A425" i="13"/>
  <c r="V424" i="13"/>
  <c r="C424" i="13"/>
  <c r="A424" i="13"/>
  <c r="V423" i="13"/>
  <c r="C423" i="13"/>
  <c r="A423" i="13"/>
  <c r="V422" i="13"/>
  <c r="C422" i="13"/>
  <c r="A422" i="13"/>
  <c r="V421" i="13"/>
  <c r="C421" i="13"/>
  <c r="A421" i="13"/>
  <c r="V420" i="13"/>
  <c r="C420" i="13"/>
  <c r="A420" i="13"/>
  <c r="V419" i="13"/>
  <c r="C419" i="13"/>
  <c r="A419" i="13"/>
  <c r="V418" i="13"/>
  <c r="C418" i="13"/>
  <c r="A418" i="13"/>
  <c r="V417" i="13"/>
  <c r="C417" i="13"/>
  <c r="A417" i="13"/>
  <c r="V416" i="13"/>
  <c r="C416" i="13"/>
  <c r="A416" i="13"/>
  <c r="V415" i="13"/>
  <c r="C415" i="13"/>
  <c r="A415" i="13"/>
  <c r="V414" i="13"/>
  <c r="C414" i="13"/>
  <c r="A414" i="13"/>
  <c r="V413" i="13"/>
  <c r="C413" i="13"/>
  <c r="A413" i="13"/>
  <c r="V412" i="13"/>
  <c r="C412" i="13"/>
  <c r="A412" i="13"/>
  <c r="V411" i="13"/>
  <c r="C411" i="13"/>
  <c r="A411" i="13"/>
  <c r="V410" i="13"/>
  <c r="C410" i="13"/>
  <c r="A410" i="13"/>
  <c r="V409" i="13"/>
  <c r="C409" i="13"/>
  <c r="A409" i="13"/>
  <c r="V408" i="13"/>
  <c r="C408" i="13"/>
  <c r="A408" i="13"/>
  <c r="V407" i="13"/>
  <c r="C407" i="13"/>
  <c r="A407" i="13"/>
  <c r="V406" i="13"/>
  <c r="C406" i="13"/>
  <c r="A406" i="13"/>
  <c r="V405" i="13"/>
  <c r="C405" i="13"/>
  <c r="A405" i="13"/>
  <c r="V404" i="13"/>
  <c r="C404" i="13"/>
  <c r="A404" i="13"/>
  <c r="V403" i="13"/>
  <c r="C403" i="13"/>
  <c r="A403" i="13"/>
  <c r="V402" i="13"/>
  <c r="C402" i="13"/>
  <c r="A402" i="13"/>
  <c r="V401" i="13"/>
  <c r="C401" i="13"/>
  <c r="A401" i="13"/>
  <c r="V400" i="13"/>
  <c r="C400" i="13"/>
  <c r="A400" i="13"/>
  <c r="V399" i="13"/>
  <c r="C399" i="13"/>
  <c r="A399" i="13"/>
  <c r="V398" i="13"/>
  <c r="C398" i="13"/>
  <c r="A398" i="13"/>
  <c r="V397" i="13"/>
  <c r="C397" i="13"/>
  <c r="A397" i="13"/>
  <c r="V396" i="13"/>
  <c r="C396" i="13"/>
  <c r="A396" i="13"/>
  <c r="V395" i="13"/>
  <c r="C395" i="13"/>
  <c r="A395" i="13"/>
  <c r="V394" i="13"/>
  <c r="C394" i="13"/>
  <c r="A394" i="13"/>
  <c r="V393" i="13"/>
  <c r="C393" i="13"/>
  <c r="A393" i="13"/>
  <c r="V392" i="13"/>
  <c r="C392" i="13"/>
  <c r="A392" i="13"/>
  <c r="V391" i="13"/>
  <c r="C391" i="13"/>
  <c r="A391" i="13"/>
  <c r="V390" i="13"/>
  <c r="C390" i="13"/>
  <c r="A390" i="13"/>
  <c r="V389" i="13"/>
  <c r="C389" i="13"/>
  <c r="A389" i="13"/>
  <c r="V388" i="13"/>
  <c r="C388" i="13"/>
  <c r="A388" i="13"/>
  <c r="V387" i="13"/>
  <c r="C387" i="13"/>
  <c r="A387" i="13"/>
  <c r="V386" i="13"/>
  <c r="C386" i="13"/>
  <c r="A386" i="13"/>
  <c r="V385" i="13"/>
  <c r="C385" i="13"/>
  <c r="A385" i="13"/>
  <c r="V384" i="13"/>
  <c r="C384" i="13"/>
  <c r="A384" i="13"/>
  <c r="V383" i="13"/>
  <c r="C383" i="13"/>
  <c r="A383" i="13"/>
  <c r="V382" i="13"/>
  <c r="C382" i="13"/>
  <c r="A382" i="13"/>
  <c r="V381" i="13"/>
  <c r="C381" i="13"/>
  <c r="A381" i="13"/>
  <c r="V380" i="13"/>
  <c r="C380" i="13"/>
  <c r="A380" i="13"/>
  <c r="V379" i="13"/>
  <c r="C379" i="13"/>
  <c r="A379" i="13"/>
  <c r="V378" i="13"/>
  <c r="C378" i="13"/>
  <c r="A378" i="13"/>
  <c r="V377" i="13"/>
  <c r="C377" i="13"/>
  <c r="A377" i="13"/>
  <c r="V376" i="13"/>
  <c r="C376" i="13"/>
  <c r="A376" i="13"/>
  <c r="V375" i="13"/>
  <c r="C375" i="13"/>
  <c r="A375" i="13"/>
  <c r="V374" i="13"/>
  <c r="C374" i="13"/>
  <c r="A374" i="13"/>
  <c r="V373" i="13"/>
  <c r="C373" i="13"/>
  <c r="A373" i="13"/>
  <c r="V372" i="13"/>
  <c r="C372" i="13"/>
  <c r="A372" i="13"/>
  <c r="A371" i="13"/>
  <c r="A370" i="13"/>
  <c r="A369" i="13"/>
  <c r="A368" i="13"/>
  <c r="A367" i="13"/>
  <c r="A366" i="13"/>
  <c r="A365" i="13"/>
  <c r="A364" i="13"/>
  <c r="A363" i="13"/>
  <c r="A362" i="13"/>
  <c r="A361" i="13"/>
  <c r="A360" i="13"/>
  <c r="X359" i="13"/>
  <c r="V359" i="13"/>
  <c r="A359" i="13"/>
  <c r="X358" i="13"/>
  <c r="V358" i="13"/>
  <c r="A358" i="13"/>
  <c r="X357" i="13"/>
  <c r="V357" i="13"/>
  <c r="A357" i="13"/>
  <c r="X356" i="13"/>
  <c r="V356" i="13"/>
  <c r="A356" i="13"/>
  <c r="X355" i="13"/>
  <c r="V355" i="13"/>
  <c r="A355" i="13"/>
  <c r="X354" i="13"/>
  <c r="V354" i="13"/>
  <c r="A354" i="13"/>
  <c r="X353" i="13"/>
  <c r="V353" i="13"/>
  <c r="A353" i="13"/>
  <c r="X352" i="13"/>
  <c r="V352" i="13"/>
  <c r="A352" i="13"/>
  <c r="X351" i="13"/>
  <c r="V351" i="13"/>
  <c r="A351" i="13"/>
  <c r="X350" i="13"/>
  <c r="V350" i="13"/>
  <c r="A350" i="13"/>
  <c r="X349" i="13"/>
  <c r="V349" i="13"/>
  <c r="A349" i="13"/>
  <c r="X348" i="13"/>
  <c r="V348" i="13"/>
  <c r="A348" i="13"/>
  <c r="X347" i="13"/>
  <c r="V347" i="13"/>
  <c r="A347" i="13"/>
  <c r="X346" i="13"/>
  <c r="V346" i="13"/>
  <c r="A346" i="13"/>
  <c r="X345" i="13"/>
  <c r="V345" i="13"/>
  <c r="A345" i="13"/>
  <c r="X344" i="13"/>
  <c r="V344" i="13"/>
  <c r="A344" i="13"/>
  <c r="X343" i="13"/>
  <c r="V343" i="13"/>
  <c r="A343" i="13"/>
  <c r="X342" i="13"/>
  <c r="V342" i="13"/>
  <c r="A342" i="13"/>
  <c r="X341" i="13"/>
  <c r="V341" i="13"/>
  <c r="A341" i="13"/>
  <c r="X340" i="13"/>
  <c r="V340" i="13"/>
  <c r="A340" i="13"/>
  <c r="X339" i="13"/>
  <c r="V339" i="13"/>
  <c r="A339" i="13"/>
  <c r="X338" i="13"/>
  <c r="V338" i="13"/>
  <c r="A338" i="13"/>
  <c r="X337" i="13"/>
  <c r="V337" i="13"/>
  <c r="A337" i="13"/>
  <c r="X336" i="13"/>
  <c r="V336" i="13"/>
  <c r="A336" i="13"/>
  <c r="X335" i="13"/>
  <c r="V335" i="13"/>
  <c r="A335" i="13"/>
  <c r="X334" i="13"/>
  <c r="V334" i="13"/>
  <c r="A334" i="13"/>
  <c r="X333" i="13"/>
  <c r="V333" i="13"/>
  <c r="A333" i="13"/>
  <c r="X332" i="13"/>
  <c r="V332" i="13"/>
  <c r="A332" i="13"/>
  <c r="X331" i="13"/>
  <c r="V331" i="13"/>
  <c r="A331" i="13"/>
  <c r="X330" i="13"/>
  <c r="V330" i="13"/>
  <c r="A330" i="13"/>
  <c r="X329" i="13"/>
  <c r="V329" i="13"/>
  <c r="A329" i="13"/>
  <c r="X328" i="13"/>
  <c r="V328" i="13"/>
  <c r="A328" i="13"/>
  <c r="X327" i="13"/>
  <c r="V327" i="13"/>
  <c r="A327" i="13"/>
  <c r="X326" i="13"/>
  <c r="V326" i="13"/>
  <c r="A326" i="13"/>
  <c r="X325" i="13"/>
  <c r="V325" i="13"/>
  <c r="A325" i="13"/>
  <c r="X324" i="13"/>
  <c r="V324" i="13"/>
  <c r="A324" i="13"/>
  <c r="X323" i="13"/>
  <c r="V323" i="13"/>
  <c r="A323" i="13"/>
  <c r="X322" i="13"/>
  <c r="V322" i="13"/>
  <c r="A322" i="13"/>
  <c r="X321" i="13"/>
  <c r="V321" i="13"/>
  <c r="A321" i="13"/>
  <c r="X320" i="13"/>
  <c r="V320" i="13"/>
  <c r="A320" i="13"/>
  <c r="X319" i="13"/>
  <c r="V319" i="13"/>
  <c r="A319" i="13"/>
  <c r="X318" i="13"/>
  <c r="V318" i="13"/>
  <c r="A318" i="13"/>
  <c r="X317" i="13"/>
  <c r="V317" i="13"/>
  <c r="A317" i="13"/>
  <c r="X316" i="13"/>
  <c r="V316" i="13"/>
  <c r="A316" i="13"/>
  <c r="X315" i="13"/>
  <c r="V315" i="13"/>
  <c r="A315" i="13"/>
  <c r="X314" i="13"/>
  <c r="V314" i="13"/>
  <c r="A314" i="13"/>
  <c r="X313" i="13"/>
  <c r="V313" i="13"/>
  <c r="A313" i="13"/>
  <c r="X312" i="13"/>
  <c r="V312" i="13"/>
  <c r="A312" i="13"/>
  <c r="X311" i="13"/>
  <c r="V311" i="13"/>
  <c r="A311" i="13"/>
  <c r="X310" i="13"/>
  <c r="V310" i="13"/>
  <c r="A310" i="13"/>
  <c r="X309" i="13"/>
  <c r="V309" i="13"/>
  <c r="A309" i="13"/>
  <c r="X308" i="13"/>
  <c r="V308" i="13"/>
  <c r="A308" i="13"/>
  <c r="X307" i="13"/>
  <c r="V307" i="13"/>
  <c r="A307" i="13"/>
  <c r="X306" i="13"/>
  <c r="V306" i="13"/>
  <c r="A306" i="13"/>
  <c r="X305" i="13"/>
  <c r="V305" i="13"/>
  <c r="A305" i="13"/>
  <c r="X304" i="13"/>
  <c r="V304" i="13"/>
  <c r="A304" i="13"/>
  <c r="X303" i="13"/>
  <c r="V303" i="13"/>
  <c r="A303" i="13"/>
  <c r="X302" i="13"/>
  <c r="V302" i="13"/>
  <c r="A302" i="13"/>
  <c r="X301" i="13"/>
  <c r="V301" i="13"/>
  <c r="A301" i="13"/>
  <c r="X300" i="13"/>
  <c r="V300" i="13"/>
  <c r="A300" i="13"/>
  <c r="X299" i="13"/>
  <c r="V299" i="13"/>
  <c r="A299" i="13"/>
  <c r="X298" i="13"/>
  <c r="V298" i="13"/>
  <c r="A298" i="13"/>
  <c r="X297" i="13"/>
  <c r="V297" i="13"/>
  <c r="A297" i="13"/>
  <c r="X296" i="13"/>
  <c r="V296" i="13"/>
  <c r="A296" i="13"/>
  <c r="X295" i="13"/>
  <c r="V295" i="13"/>
  <c r="A295" i="13"/>
  <c r="X294" i="13"/>
  <c r="V294" i="13"/>
  <c r="A294" i="13"/>
  <c r="X293" i="13"/>
  <c r="V293" i="13"/>
  <c r="A293" i="13"/>
  <c r="X292" i="13"/>
  <c r="V292" i="13"/>
  <c r="A292" i="13"/>
  <c r="X291" i="13"/>
  <c r="V291" i="13"/>
  <c r="A291" i="13"/>
  <c r="X290" i="13"/>
  <c r="V290" i="13"/>
  <c r="A290" i="13"/>
  <c r="X289" i="13"/>
  <c r="V289" i="13"/>
  <c r="A289" i="13"/>
  <c r="X288" i="13"/>
  <c r="V288" i="13"/>
  <c r="A288" i="13"/>
  <c r="X287" i="13"/>
  <c r="V287" i="13"/>
  <c r="A287" i="13"/>
  <c r="X286" i="13"/>
  <c r="V286" i="13"/>
  <c r="A286" i="13"/>
  <c r="X285" i="13"/>
  <c r="V285" i="13"/>
  <c r="A285" i="13"/>
  <c r="X284" i="13"/>
  <c r="V284" i="13"/>
  <c r="A284" i="13"/>
  <c r="X283" i="13"/>
  <c r="V283" i="13"/>
  <c r="A283" i="13"/>
  <c r="X282" i="13"/>
  <c r="V282" i="13"/>
  <c r="A282" i="13"/>
  <c r="X281" i="13"/>
  <c r="V281" i="13"/>
  <c r="A281" i="13"/>
  <c r="X280" i="13"/>
  <c r="V280" i="13"/>
  <c r="A280" i="13"/>
  <c r="X279" i="13"/>
  <c r="V279" i="13"/>
  <c r="A279" i="13"/>
  <c r="X278" i="13"/>
  <c r="V278" i="13"/>
  <c r="A278" i="13"/>
  <c r="X277" i="13"/>
  <c r="V277" i="13"/>
  <c r="A277" i="13"/>
  <c r="X276" i="13"/>
  <c r="V276" i="13"/>
  <c r="A276" i="13"/>
  <c r="X275" i="13"/>
  <c r="V275" i="13"/>
  <c r="A275" i="13"/>
  <c r="X274" i="13"/>
  <c r="V274" i="13"/>
  <c r="A274" i="13"/>
  <c r="X273" i="13"/>
  <c r="V273" i="13"/>
  <c r="A273" i="13"/>
  <c r="X272" i="13"/>
  <c r="V272" i="13"/>
  <c r="A272" i="13"/>
  <c r="X271" i="13"/>
  <c r="V271" i="13"/>
  <c r="A271" i="13"/>
  <c r="X270" i="13"/>
  <c r="A270" i="13"/>
  <c r="X269" i="13"/>
  <c r="A269" i="13"/>
  <c r="X268" i="13"/>
  <c r="V268" i="13"/>
  <c r="A268" i="13"/>
  <c r="X267" i="13"/>
  <c r="V267" i="13"/>
  <c r="A267" i="13"/>
  <c r="X266" i="13"/>
  <c r="V266" i="13"/>
  <c r="A266" i="13"/>
  <c r="X265" i="13"/>
  <c r="V265" i="13"/>
  <c r="A265" i="13"/>
  <c r="X264" i="13"/>
  <c r="V264" i="13"/>
  <c r="A264" i="13"/>
  <c r="X263" i="13"/>
  <c r="V263" i="13"/>
  <c r="A263" i="13"/>
  <c r="X262" i="13"/>
  <c r="V262" i="13"/>
  <c r="A262" i="13"/>
  <c r="X261" i="13"/>
  <c r="V261" i="13"/>
  <c r="A261" i="13"/>
  <c r="X260" i="13"/>
  <c r="V260" i="13"/>
  <c r="A260" i="13"/>
  <c r="X259" i="13"/>
  <c r="V259" i="13"/>
  <c r="A259" i="13"/>
  <c r="X258" i="13"/>
  <c r="V258" i="13"/>
  <c r="A258" i="13"/>
  <c r="X257" i="13"/>
  <c r="V257" i="13"/>
  <c r="A257" i="13"/>
  <c r="X256" i="13"/>
  <c r="V256" i="13"/>
  <c r="A256" i="13"/>
  <c r="X255" i="13"/>
  <c r="V255" i="13"/>
  <c r="A255" i="13"/>
  <c r="X254" i="13"/>
  <c r="V254" i="13"/>
  <c r="A254" i="13"/>
  <c r="X253" i="13"/>
  <c r="V253" i="13"/>
  <c r="A253" i="13"/>
  <c r="X252" i="13"/>
  <c r="V252" i="13"/>
  <c r="A252" i="13"/>
  <c r="X251" i="13"/>
  <c r="V251" i="13"/>
  <c r="A251" i="13"/>
  <c r="X250" i="13"/>
  <c r="V250" i="13"/>
  <c r="A250" i="13"/>
  <c r="X249" i="13"/>
  <c r="V249" i="13"/>
  <c r="A249" i="13"/>
  <c r="X248" i="13"/>
  <c r="V248" i="13"/>
  <c r="A248" i="13"/>
  <c r="X247" i="13"/>
  <c r="V247" i="13"/>
  <c r="A247" i="13"/>
  <c r="X246" i="13"/>
  <c r="V246" i="13"/>
  <c r="A246" i="13"/>
  <c r="X245" i="13"/>
  <c r="V245" i="13"/>
  <c r="A245" i="13"/>
  <c r="X244" i="13"/>
  <c r="V244" i="13"/>
  <c r="A244" i="13"/>
  <c r="X243" i="13"/>
  <c r="V243" i="13"/>
  <c r="A243" i="13"/>
  <c r="X242" i="13"/>
  <c r="V242" i="13"/>
  <c r="A242" i="13"/>
  <c r="X241" i="13"/>
  <c r="V241" i="13"/>
  <c r="A241" i="13"/>
  <c r="X240" i="13"/>
  <c r="V240" i="13"/>
  <c r="A240" i="13"/>
  <c r="X239" i="13"/>
  <c r="V239" i="13"/>
  <c r="A239" i="13"/>
  <c r="X238" i="13"/>
  <c r="V238" i="13"/>
  <c r="A238" i="13"/>
  <c r="X237" i="13"/>
  <c r="V237" i="13"/>
  <c r="A237" i="13"/>
  <c r="X236" i="13"/>
  <c r="V236" i="13"/>
  <c r="A236" i="13"/>
  <c r="X235" i="13"/>
  <c r="V235" i="13"/>
  <c r="A235" i="13"/>
  <c r="X234" i="13"/>
  <c r="V234" i="13"/>
  <c r="A234" i="13"/>
  <c r="X233" i="13"/>
  <c r="V233" i="13"/>
  <c r="A233" i="13"/>
  <c r="X232" i="13"/>
  <c r="V232" i="13"/>
  <c r="A232" i="13"/>
  <c r="X231" i="13"/>
  <c r="V231" i="13"/>
  <c r="A231" i="13"/>
  <c r="X230" i="13"/>
  <c r="V230" i="13"/>
  <c r="A230" i="13"/>
  <c r="X229" i="13"/>
  <c r="V229" i="13"/>
  <c r="A229" i="13"/>
  <c r="X228" i="13"/>
  <c r="V228" i="13"/>
  <c r="A228" i="13"/>
  <c r="X227" i="13"/>
  <c r="V227" i="13"/>
  <c r="A227" i="13"/>
  <c r="X226" i="13"/>
  <c r="V226" i="13"/>
  <c r="A226" i="13"/>
  <c r="X225" i="13"/>
  <c r="V225" i="13"/>
  <c r="A225" i="13"/>
  <c r="X224" i="13"/>
  <c r="V224" i="13"/>
  <c r="A224" i="13"/>
  <c r="X223" i="13"/>
  <c r="V223" i="13"/>
  <c r="A223" i="13"/>
  <c r="X222" i="13"/>
  <c r="V222" i="13"/>
  <c r="A222" i="13"/>
  <c r="X221" i="13"/>
  <c r="V221" i="13"/>
  <c r="A221" i="13"/>
  <c r="X220" i="13"/>
  <c r="V220" i="13"/>
  <c r="A220" i="13"/>
  <c r="X219" i="13"/>
  <c r="V219" i="13"/>
  <c r="A219" i="13"/>
  <c r="X218" i="13"/>
  <c r="V218" i="13"/>
  <c r="A218" i="13"/>
  <c r="X217" i="13"/>
  <c r="V217" i="13"/>
  <c r="A217" i="13"/>
  <c r="X216" i="13"/>
  <c r="V216" i="13"/>
  <c r="A216" i="13"/>
  <c r="X215" i="13"/>
  <c r="V215" i="13"/>
  <c r="A215" i="13"/>
  <c r="X214" i="13"/>
  <c r="V214" i="13"/>
  <c r="A214" i="13"/>
  <c r="X213" i="13"/>
  <c r="V213" i="13"/>
  <c r="A213" i="13"/>
  <c r="X212" i="13"/>
  <c r="V212" i="13"/>
  <c r="A212" i="13"/>
  <c r="X211" i="13"/>
  <c r="V211" i="13"/>
  <c r="A211" i="13"/>
  <c r="X210" i="13"/>
  <c r="V210" i="13"/>
  <c r="A210" i="13"/>
  <c r="X209" i="13"/>
  <c r="V209" i="13"/>
  <c r="A209" i="13"/>
  <c r="X208" i="13"/>
  <c r="V208" i="13"/>
  <c r="A208" i="13"/>
  <c r="X207" i="13"/>
  <c r="V207" i="13"/>
  <c r="A207" i="13"/>
  <c r="X206" i="13"/>
  <c r="V206" i="13"/>
  <c r="A206" i="13"/>
  <c r="X205" i="13"/>
  <c r="V205" i="13"/>
  <c r="A205" i="13"/>
  <c r="X204" i="13"/>
  <c r="V204" i="13"/>
  <c r="A204" i="13"/>
  <c r="X203" i="13"/>
  <c r="V203" i="13"/>
  <c r="A203" i="13"/>
  <c r="X202" i="13"/>
  <c r="V202" i="13"/>
  <c r="A202" i="13"/>
  <c r="X201" i="13"/>
  <c r="V201" i="13"/>
  <c r="A201" i="13"/>
  <c r="X200" i="13"/>
  <c r="V200" i="13"/>
  <c r="A200" i="13"/>
  <c r="X199" i="13"/>
  <c r="V199" i="13"/>
  <c r="A199" i="13"/>
  <c r="X198" i="13"/>
  <c r="V198" i="13"/>
  <c r="A198" i="13"/>
  <c r="X197" i="13"/>
  <c r="V197" i="13"/>
  <c r="A197" i="13"/>
  <c r="X196" i="13"/>
  <c r="V196" i="13"/>
  <c r="A196" i="13"/>
  <c r="X195" i="13"/>
  <c r="V195" i="13"/>
  <c r="A195" i="13"/>
  <c r="X194" i="13"/>
  <c r="V194" i="13"/>
  <c r="A194" i="13"/>
  <c r="X193" i="13"/>
  <c r="V193" i="13"/>
  <c r="A193" i="13"/>
  <c r="X192" i="13"/>
  <c r="V192" i="13"/>
  <c r="A192" i="13"/>
  <c r="X191" i="13"/>
  <c r="V191" i="13"/>
  <c r="A191" i="13"/>
  <c r="X190" i="13"/>
  <c r="V190" i="13"/>
  <c r="A190" i="13"/>
  <c r="X189" i="13"/>
  <c r="V189" i="13"/>
  <c r="A189" i="13"/>
  <c r="X188" i="13"/>
  <c r="V188" i="13"/>
  <c r="A188" i="13"/>
  <c r="X187" i="13"/>
  <c r="V187" i="13"/>
  <c r="A187" i="13"/>
  <c r="X186" i="13"/>
  <c r="V186" i="13"/>
  <c r="A186" i="13"/>
  <c r="X185" i="13"/>
  <c r="V185" i="13"/>
  <c r="A185" i="13"/>
  <c r="X184" i="13"/>
  <c r="V184" i="13"/>
  <c r="A184" i="13"/>
  <c r="X183" i="13"/>
  <c r="V183" i="13"/>
  <c r="A183" i="13"/>
  <c r="X182" i="13"/>
  <c r="V182" i="13"/>
  <c r="A182" i="13"/>
  <c r="X181" i="13"/>
  <c r="V181" i="13"/>
  <c r="A181" i="13"/>
  <c r="X180" i="13"/>
  <c r="V180" i="13"/>
  <c r="A180" i="13"/>
  <c r="X179" i="13"/>
  <c r="V179" i="13"/>
  <c r="A179" i="13"/>
  <c r="X178" i="13"/>
  <c r="V178" i="13"/>
  <c r="A178" i="13"/>
  <c r="X177" i="13"/>
  <c r="V177" i="13"/>
  <c r="A177" i="13"/>
  <c r="X176" i="13"/>
  <c r="V176" i="13"/>
  <c r="A176" i="13"/>
  <c r="X175" i="13"/>
  <c r="V175" i="13"/>
  <c r="A175" i="13"/>
  <c r="X174" i="13"/>
  <c r="V174" i="13"/>
  <c r="A174" i="13"/>
  <c r="X173" i="13"/>
  <c r="V173" i="13"/>
  <c r="A173" i="13"/>
  <c r="X172" i="13"/>
  <c r="V172" i="13"/>
  <c r="A172" i="13"/>
  <c r="X171" i="13"/>
  <c r="V171" i="13"/>
  <c r="A171" i="13"/>
  <c r="X170" i="13"/>
  <c r="V170" i="13"/>
  <c r="A170" i="13"/>
  <c r="X169" i="13"/>
  <c r="V169" i="13"/>
  <c r="A169" i="13"/>
  <c r="X168" i="13"/>
  <c r="V168" i="13"/>
  <c r="A168" i="13"/>
  <c r="X167" i="13"/>
  <c r="V167" i="13"/>
  <c r="A167" i="13"/>
  <c r="X166" i="13"/>
  <c r="V166" i="13"/>
  <c r="A166" i="13"/>
  <c r="X165" i="13"/>
  <c r="V165" i="13"/>
  <c r="A165" i="13"/>
  <c r="X164" i="13"/>
  <c r="V164" i="13"/>
  <c r="A164" i="13"/>
  <c r="X163" i="13"/>
  <c r="V163" i="13"/>
  <c r="A163" i="13"/>
  <c r="X162" i="13"/>
  <c r="V162" i="13"/>
  <c r="A162" i="13"/>
  <c r="X161" i="13"/>
  <c r="V161" i="13"/>
  <c r="A161" i="13"/>
  <c r="X160" i="13"/>
  <c r="V160" i="13"/>
  <c r="A160" i="13"/>
  <c r="X159" i="13"/>
  <c r="V159" i="13"/>
  <c r="A159" i="13"/>
  <c r="X158" i="13"/>
  <c r="V158" i="13"/>
  <c r="A158" i="13"/>
  <c r="X157" i="13"/>
  <c r="V157" i="13"/>
  <c r="A157" i="13"/>
  <c r="X156" i="13"/>
  <c r="V156" i="13"/>
  <c r="A156" i="13"/>
  <c r="X155" i="13"/>
  <c r="V155" i="13"/>
  <c r="A155" i="13"/>
  <c r="X154" i="13"/>
  <c r="V154" i="13"/>
  <c r="A154" i="13"/>
  <c r="X153" i="13"/>
  <c r="V153" i="13"/>
  <c r="A153" i="13"/>
  <c r="X152" i="13"/>
  <c r="V152" i="13"/>
  <c r="A152" i="13"/>
  <c r="X151" i="13"/>
  <c r="V151" i="13"/>
  <c r="A151" i="13"/>
  <c r="X150" i="13"/>
  <c r="V150" i="13"/>
  <c r="A150" i="13"/>
  <c r="X149" i="13"/>
  <c r="V149" i="13"/>
  <c r="A149" i="13"/>
  <c r="X148" i="13"/>
  <c r="V148" i="13"/>
  <c r="A148" i="13"/>
  <c r="X147" i="13"/>
  <c r="V147" i="13"/>
  <c r="A147" i="13"/>
  <c r="X146" i="13"/>
  <c r="V146" i="13"/>
  <c r="A146" i="13"/>
  <c r="X145" i="13"/>
  <c r="V145" i="13"/>
  <c r="A145" i="13"/>
  <c r="X144" i="13"/>
  <c r="V144" i="13"/>
  <c r="A144" i="13"/>
  <c r="X143" i="13"/>
  <c r="V143" i="13"/>
  <c r="A143" i="13"/>
  <c r="X142" i="13"/>
  <c r="V142" i="13"/>
  <c r="A142" i="13"/>
  <c r="X141" i="13"/>
  <c r="V141" i="13"/>
  <c r="A141" i="13"/>
  <c r="X140" i="13"/>
  <c r="V140" i="13"/>
  <c r="A140" i="13"/>
  <c r="X139" i="13"/>
  <c r="V139" i="13"/>
  <c r="A139" i="13"/>
  <c r="X138" i="13"/>
  <c r="V138" i="13"/>
  <c r="A138" i="13"/>
  <c r="X137" i="13"/>
  <c r="V137" i="13"/>
  <c r="A137" i="13"/>
  <c r="X136" i="13"/>
  <c r="V136" i="13"/>
  <c r="A136" i="13"/>
  <c r="X135" i="13"/>
  <c r="V135" i="13"/>
  <c r="A135" i="13"/>
  <c r="X134" i="13"/>
  <c r="V134" i="13"/>
  <c r="A134" i="13"/>
  <c r="X133" i="13"/>
  <c r="V133" i="13"/>
  <c r="A133" i="13"/>
  <c r="X132" i="13"/>
  <c r="V132" i="13"/>
  <c r="A132" i="13"/>
  <c r="X131" i="13"/>
  <c r="V131" i="13"/>
  <c r="A131" i="13"/>
  <c r="X130" i="13"/>
  <c r="V130" i="13"/>
  <c r="A130" i="13"/>
  <c r="X129" i="13"/>
  <c r="V129" i="13"/>
  <c r="A129" i="13"/>
  <c r="X128" i="13"/>
  <c r="V128" i="13"/>
  <c r="A128" i="13"/>
  <c r="X127" i="13"/>
  <c r="V127" i="13"/>
  <c r="A127" i="13"/>
  <c r="X126" i="13"/>
  <c r="V126" i="13"/>
  <c r="A126" i="13"/>
  <c r="X125" i="13"/>
  <c r="V125" i="13"/>
  <c r="A125" i="13"/>
  <c r="X124" i="13"/>
  <c r="V124" i="13"/>
  <c r="A124" i="13"/>
  <c r="X123" i="13"/>
  <c r="V123" i="13"/>
  <c r="A123" i="13"/>
  <c r="X122" i="13"/>
  <c r="V122" i="13"/>
  <c r="A122" i="13"/>
  <c r="X121" i="13"/>
  <c r="V121" i="13"/>
  <c r="A121" i="13"/>
  <c r="X120" i="13"/>
  <c r="V120" i="13"/>
  <c r="A120" i="13"/>
  <c r="X119" i="13"/>
  <c r="V119" i="13"/>
  <c r="A119" i="13"/>
  <c r="X118" i="13"/>
  <c r="V118" i="13"/>
  <c r="A118" i="13"/>
  <c r="X117" i="13"/>
  <c r="V117" i="13"/>
  <c r="A117" i="13"/>
  <c r="X116" i="13"/>
  <c r="V116" i="13"/>
  <c r="A116" i="13"/>
  <c r="X115" i="13"/>
  <c r="V115" i="13"/>
  <c r="A115" i="13"/>
  <c r="X114" i="13"/>
  <c r="V114" i="13"/>
  <c r="A114" i="13"/>
  <c r="X113" i="13"/>
  <c r="V113" i="13"/>
  <c r="A113" i="13"/>
  <c r="X112" i="13"/>
  <c r="V112" i="13"/>
  <c r="A112" i="13"/>
  <c r="X111" i="13"/>
  <c r="V111" i="13"/>
  <c r="A111" i="13"/>
  <c r="X110" i="13"/>
  <c r="V110" i="13"/>
  <c r="A110" i="13"/>
  <c r="X109" i="13"/>
  <c r="V109" i="13"/>
  <c r="A109" i="13"/>
  <c r="X108" i="13"/>
  <c r="V108" i="13"/>
  <c r="A108" i="13"/>
  <c r="X107" i="13"/>
  <c r="V107" i="13"/>
  <c r="A107" i="13"/>
  <c r="X106" i="13"/>
  <c r="V106" i="13"/>
  <c r="A106" i="13"/>
  <c r="X105" i="13"/>
  <c r="V105" i="13"/>
  <c r="A105" i="13"/>
  <c r="X104" i="13"/>
  <c r="V104" i="13"/>
  <c r="A104" i="13"/>
  <c r="X103" i="13"/>
  <c r="V103" i="13"/>
  <c r="A103" i="13"/>
  <c r="X102" i="13"/>
  <c r="V102" i="13"/>
  <c r="A102" i="13"/>
  <c r="X101" i="13"/>
  <c r="V101" i="13"/>
  <c r="A101" i="13"/>
  <c r="X100" i="13"/>
  <c r="V100" i="13"/>
  <c r="A100" i="13"/>
  <c r="X99" i="13"/>
  <c r="V99" i="13"/>
  <c r="A99" i="13"/>
  <c r="X98" i="13"/>
  <c r="V98" i="13"/>
  <c r="A98" i="13"/>
  <c r="X97" i="13"/>
  <c r="V97" i="13"/>
  <c r="A97" i="13"/>
  <c r="X96" i="13"/>
  <c r="V96" i="13"/>
  <c r="A96" i="13"/>
  <c r="X95" i="13"/>
  <c r="V95" i="13"/>
  <c r="A95" i="13"/>
  <c r="X94" i="13"/>
  <c r="V94" i="13"/>
  <c r="A94" i="13"/>
  <c r="X93" i="13"/>
  <c r="V93" i="13"/>
  <c r="A93" i="13"/>
  <c r="X92" i="13"/>
  <c r="V92" i="13"/>
  <c r="A92" i="13"/>
  <c r="X91" i="13"/>
  <c r="V91" i="13"/>
  <c r="A91" i="13"/>
  <c r="X90" i="13"/>
  <c r="V90" i="13"/>
  <c r="A90" i="13"/>
  <c r="X89" i="13"/>
  <c r="V89" i="13"/>
  <c r="A89" i="13"/>
  <c r="X88" i="13"/>
  <c r="V88" i="13"/>
  <c r="A88" i="13"/>
  <c r="X87" i="13"/>
  <c r="V87" i="13"/>
  <c r="A87" i="13"/>
  <c r="X86" i="13"/>
  <c r="V86" i="13"/>
  <c r="A86" i="13"/>
  <c r="X85" i="13"/>
  <c r="V85" i="13"/>
  <c r="A85" i="13"/>
  <c r="X84" i="13"/>
  <c r="V84" i="13"/>
  <c r="A84" i="13"/>
  <c r="X83" i="13"/>
  <c r="V83" i="13"/>
  <c r="A83" i="13"/>
  <c r="X82" i="13"/>
  <c r="V82" i="13"/>
  <c r="A82" i="13"/>
  <c r="X81" i="13"/>
  <c r="V81" i="13"/>
  <c r="A81" i="13"/>
  <c r="X80" i="13"/>
  <c r="V80" i="13"/>
  <c r="A80" i="13"/>
  <c r="X79" i="13"/>
  <c r="V79" i="13"/>
  <c r="A79" i="13"/>
  <c r="X78" i="13"/>
  <c r="V78" i="13"/>
  <c r="A78" i="13"/>
  <c r="X77" i="13"/>
  <c r="V77" i="13"/>
  <c r="A77" i="13"/>
  <c r="X76" i="13"/>
  <c r="V76" i="13"/>
  <c r="A76" i="13"/>
  <c r="X75" i="13"/>
  <c r="V75" i="13"/>
  <c r="A75" i="13"/>
  <c r="X74" i="13"/>
  <c r="V74" i="13"/>
  <c r="A74" i="13"/>
  <c r="X73" i="13"/>
  <c r="V73" i="13"/>
  <c r="A73" i="13"/>
  <c r="X72" i="13"/>
  <c r="V72" i="13"/>
  <c r="A72" i="13"/>
  <c r="X71" i="13"/>
  <c r="V71" i="13"/>
  <c r="A71" i="13"/>
  <c r="X70" i="13"/>
  <c r="V70" i="13"/>
  <c r="A70" i="13"/>
  <c r="X69" i="13"/>
  <c r="V69" i="13"/>
  <c r="A69" i="13"/>
  <c r="X68" i="13"/>
  <c r="V68" i="13"/>
  <c r="A68" i="13"/>
  <c r="X67" i="13"/>
  <c r="V67" i="13"/>
  <c r="A67" i="13"/>
  <c r="X66" i="13"/>
  <c r="V66" i="13"/>
  <c r="A66" i="13"/>
  <c r="X65" i="13"/>
  <c r="V65" i="13"/>
  <c r="A65" i="13"/>
  <c r="X64" i="13"/>
  <c r="V64" i="13"/>
  <c r="A64" i="13"/>
  <c r="X63" i="13"/>
  <c r="V63" i="13"/>
  <c r="A63" i="13"/>
  <c r="X62" i="13"/>
  <c r="V62" i="13"/>
  <c r="A62" i="13"/>
  <c r="X61" i="13"/>
  <c r="V61" i="13"/>
  <c r="A61" i="13"/>
  <c r="X60" i="13"/>
  <c r="V60" i="13"/>
  <c r="A60" i="13"/>
  <c r="X59" i="13"/>
  <c r="V59" i="13"/>
  <c r="A59" i="13"/>
  <c r="X58" i="13"/>
  <c r="V58" i="13"/>
  <c r="A58" i="13"/>
  <c r="X57" i="13"/>
  <c r="V57" i="13"/>
  <c r="A57" i="13"/>
  <c r="X56" i="13"/>
  <c r="V56" i="13"/>
  <c r="A56" i="13"/>
  <c r="X55" i="13"/>
  <c r="V55" i="13"/>
  <c r="A55" i="13"/>
  <c r="X54" i="13"/>
  <c r="V54" i="13"/>
  <c r="A54" i="13"/>
  <c r="X53" i="13"/>
  <c r="V53" i="13"/>
  <c r="A53" i="13"/>
  <c r="X52" i="13"/>
  <c r="V52" i="13"/>
  <c r="A52" i="13"/>
  <c r="X51" i="13"/>
  <c r="V51" i="13"/>
  <c r="A51" i="13"/>
  <c r="X50" i="13"/>
  <c r="V50" i="13"/>
  <c r="A50" i="13"/>
  <c r="X49" i="13"/>
  <c r="V49" i="13"/>
  <c r="A49" i="13"/>
  <c r="X48" i="13"/>
  <c r="V48" i="13"/>
  <c r="A48" i="13"/>
  <c r="X47" i="13"/>
  <c r="V47" i="13"/>
  <c r="A47" i="13"/>
  <c r="X46" i="13"/>
  <c r="V46" i="13"/>
  <c r="A46" i="13"/>
  <c r="X45" i="13"/>
  <c r="V45" i="13"/>
  <c r="A45" i="13"/>
  <c r="X44" i="13"/>
  <c r="V44" i="13"/>
  <c r="A44" i="13"/>
  <c r="X43" i="13"/>
  <c r="V43" i="13"/>
  <c r="A43" i="13"/>
  <c r="X42" i="13"/>
  <c r="V42" i="13"/>
  <c r="A42" i="13"/>
  <c r="X41" i="13"/>
  <c r="V41" i="13"/>
  <c r="A41" i="13"/>
  <c r="X40" i="13"/>
  <c r="V40" i="13"/>
  <c r="A40" i="13"/>
  <c r="X39" i="13"/>
  <c r="V39" i="13"/>
  <c r="A39" i="13"/>
  <c r="X38" i="13"/>
  <c r="V38" i="13"/>
  <c r="A38" i="13"/>
  <c r="X37" i="13"/>
  <c r="V37" i="13"/>
  <c r="A37" i="13"/>
  <c r="X36" i="13"/>
  <c r="V36" i="13"/>
  <c r="A36" i="13"/>
  <c r="X35" i="13"/>
  <c r="V35" i="13"/>
  <c r="A35" i="13"/>
  <c r="X34" i="13"/>
  <c r="V34" i="13"/>
  <c r="A34" i="13"/>
  <c r="X33" i="13"/>
  <c r="V33" i="13"/>
  <c r="A33" i="13"/>
  <c r="X32" i="13"/>
  <c r="V32" i="13"/>
  <c r="A32" i="13"/>
  <c r="X31" i="13"/>
  <c r="V31" i="13"/>
  <c r="A31" i="13"/>
  <c r="X30" i="13"/>
  <c r="V30" i="13"/>
  <c r="A30" i="13"/>
  <c r="X29" i="13"/>
  <c r="V29" i="13"/>
  <c r="A29" i="13"/>
  <c r="X28" i="13"/>
  <c r="V28" i="13"/>
  <c r="A28" i="13"/>
  <c r="X27" i="13"/>
  <c r="V27" i="13"/>
  <c r="A27" i="13"/>
  <c r="X26" i="13"/>
  <c r="V26" i="13"/>
  <c r="A26" i="13"/>
  <c r="X25" i="13"/>
  <c r="V25" i="13"/>
  <c r="A25" i="13"/>
  <c r="X24" i="13"/>
  <c r="V24" i="13"/>
  <c r="A24" i="13"/>
  <c r="X23" i="13"/>
  <c r="V23" i="13"/>
  <c r="A23" i="13"/>
  <c r="X22" i="13"/>
  <c r="V22" i="13"/>
  <c r="A22" i="13"/>
  <c r="X21" i="13"/>
  <c r="V21" i="13"/>
  <c r="A21" i="13"/>
  <c r="X20" i="13"/>
  <c r="V20" i="13"/>
  <c r="A20" i="13"/>
  <c r="X19" i="13"/>
  <c r="V19" i="13"/>
  <c r="A19" i="13"/>
  <c r="X18" i="13"/>
  <c r="V18" i="13"/>
  <c r="A18" i="13"/>
  <c r="X17" i="13"/>
  <c r="V17" i="13"/>
  <c r="A17" i="13"/>
  <c r="X16" i="13"/>
  <c r="V16" i="13"/>
  <c r="A16" i="13"/>
  <c r="X15" i="13"/>
  <c r="V15" i="13"/>
  <c r="A15" i="13"/>
  <c r="X14" i="13"/>
  <c r="V14" i="13"/>
  <c r="A14" i="13"/>
  <c r="X13" i="13"/>
  <c r="V13" i="13"/>
  <c r="A13" i="13"/>
  <c r="X12" i="13"/>
  <c r="V12" i="13"/>
  <c r="A12" i="13"/>
  <c r="X11" i="13"/>
  <c r="V11" i="13"/>
  <c r="A11" i="13"/>
  <c r="X10" i="13"/>
  <c r="V10" i="13"/>
  <c r="C10" i="13"/>
  <c r="A10" i="13"/>
  <c r="B62" i="14" l="1"/>
  <c r="B63" i="14" s="1"/>
  <c r="B64" i="14" s="1"/>
  <c r="B65" i="14" s="1"/>
  <c r="B66" i="14" s="1"/>
  <c r="B67" i="14" s="1"/>
  <c r="B68" i="14" s="1"/>
  <c r="B69" i="14" s="1"/>
  <c r="B70" i="14" s="1"/>
  <c r="B71" i="14" s="1"/>
  <c r="B72" i="14" s="1"/>
  <c r="B73" i="14" s="1"/>
  <c r="B74" i="14" s="1"/>
  <c r="B75" i="14" s="1"/>
  <c r="B76" i="14" s="1"/>
  <c r="B77" i="14" s="1"/>
  <c r="B78" i="14" s="1"/>
  <c r="B79" i="14" s="1"/>
  <c r="B80" i="14" s="1"/>
  <c r="B81" i="14" s="1"/>
  <c r="B82" i="14" s="1"/>
  <c r="B83" i="14" s="1"/>
  <c r="B84" i="14" s="1"/>
  <c r="B85" i="14" s="1"/>
  <c r="B86" i="14" s="1"/>
  <c r="B87" i="14" s="1"/>
  <c r="B88" i="14" s="1"/>
  <c r="B89" i="14" s="1"/>
  <c r="B90" i="14" s="1"/>
  <c r="B91" i="14" s="1"/>
  <c r="B92" i="14" s="1"/>
  <c r="B93" i="14" s="1"/>
  <c r="B94" i="14" s="1"/>
  <c r="B95" i="14" s="1"/>
  <c r="B96" i="14" s="1"/>
  <c r="B97" i="14" s="1"/>
  <c r="B98" i="14" s="1"/>
  <c r="B99" i="14" s="1"/>
  <c r="B100" i="14" s="1"/>
  <c r="B101" i="14" s="1"/>
  <c r="B102" i="14" s="1"/>
  <c r="B103" i="14" s="1"/>
  <c r="B104" i="14" s="1"/>
  <c r="B105" i="14" s="1"/>
  <c r="B106" i="14" s="1"/>
  <c r="B107" i="14" s="1"/>
  <c r="B60" i="14"/>
  <c r="B61" i="14" s="1"/>
  <c r="N87" i="14"/>
  <c r="N88" i="14" s="1"/>
  <c r="N89" i="14" s="1"/>
  <c r="N90" i="14" s="1"/>
  <c r="N91" i="14" s="1"/>
  <c r="N92" i="14" s="1"/>
  <c r="N93" i="14" s="1"/>
  <c r="N94" i="14" s="1"/>
  <c r="N95" i="14" s="1"/>
  <c r="N96" i="14" s="1"/>
  <c r="N97" i="14" s="1"/>
  <c r="N98" i="14" s="1"/>
  <c r="N99" i="14" s="1"/>
  <c r="N100" i="14" s="1"/>
  <c r="N101" i="14" s="1"/>
  <c r="N102" i="14" s="1"/>
  <c r="N103" i="14" s="1"/>
  <c r="N104" i="14" s="1"/>
  <c r="N105" i="14" s="1"/>
  <c r="N106" i="14" s="1"/>
  <c r="N107" i="14" s="1"/>
  <c r="K17" i="10"/>
  <c r="C11" i="13"/>
  <c r="C12" i="13" s="1"/>
  <c r="C13" i="13" l="1"/>
  <c r="C14" i="13" l="1"/>
  <c r="C15" i="13" s="1"/>
  <c r="C16" i="13" l="1"/>
  <c r="C17" i="13" s="1"/>
  <c r="C18" i="13" l="1"/>
  <c r="C19" i="13" l="1"/>
  <c r="C20" i="13" l="1"/>
  <c r="C21" i="13" s="1"/>
  <c r="C22" i="13" s="1"/>
  <c r="C23" i="13" s="1"/>
  <c r="C24" i="13" l="1"/>
  <c r="C25" i="13" s="1"/>
  <c r="C26" i="13" s="1"/>
  <c r="C27" i="13" s="1"/>
  <c r="C28" i="13" s="1"/>
  <c r="C29" i="13" s="1"/>
  <c r="C30" i="13" s="1"/>
  <c r="C31" i="13" s="1"/>
  <c r="C32" i="13" s="1"/>
  <c r="C33" i="13" s="1"/>
  <c r="C34" i="13" s="1"/>
  <c r="C35" i="13" s="1"/>
  <c r="C36" i="13" s="1"/>
  <c r="C37" i="13" s="1"/>
  <c r="C38" i="13" s="1"/>
  <c r="C39" i="13" s="1"/>
  <c r="C40" i="13" s="1"/>
  <c r="C41" i="13" s="1"/>
  <c r="C42" i="13" s="1"/>
  <c r="C43" i="13" s="1"/>
  <c r="C44" i="13" s="1"/>
  <c r="C45" i="13" s="1"/>
  <c r="C46" i="13" s="1"/>
  <c r="C47" i="13" s="1"/>
  <c r="C48" i="13" s="1"/>
  <c r="C49" i="13" s="1"/>
  <c r="C50" i="13" s="1"/>
  <c r="C51" i="13" s="1"/>
  <c r="C52" i="13" s="1"/>
  <c r="C53" i="13" s="1"/>
  <c r="C54" i="13" s="1"/>
  <c r="C55" i="13" s="1"/>
  <c r="C56" i="13" s="1"/>
  <c r="C57" i="13" s="1"/>
  <c r="C58" i="13" s="1"/>
  <c r="C59" i="13" s="1"/>
  <c r="C60" i="13" s="1"/>
  <c r="C61" i="13" s="1"/>
  <c r="C62" i="13" s="1"/>
  <c r="C63" i="13" s="1"/>
  <c r="C64" i="13" s="1"/>
  <c r="C65" i="13" s="1"/>
  <c r="C66" i="13" s="1"/>
  <c r="C67" i="13" s="1"/>
  <c r="C68" i="13" s="1"/>
  <c r="C69" i="13" s="1"/>
  <c r="C70" i="13" s="1"/>
  <c r="C71" i="13" s="1"/>
  <c r="C72" i="13" s="1"/>
  <c r="C73" i="13" s="1"/>
  <c r="C74" i="13" s="1"/>
  <c r="C75" i="13" s="1"/>
  <c r="C76" i="13" s="1"/>
  <c r="C77" i="13" s="1"/>
  <c r="C78" i="13" s="1"/>
  <c r="C79" i="13" s="1"/>
  <c r="C80" i="13" s="1"/>
  <c r="C81" i="13" s="1"/>
  <c r="C82" i="13" s="1"/>
  <c r="C83" i="13" s="1"/>
  <c r="C84" i="13" s="1"/>
  <c r="C85" i="13" s="1"/>
  <c r="C86" i="13" s="1"/>
  <c r="C87" i="13" s="1"/>
  <c r="C88" i="13" s="1"/>
  <c r="C89" i="13" s="1"/>
  <c r="C90" i="13" s="1"/>
  <c r="C91" i="13" s="1"/>
  <c r="C92" i="13" s="1"/>
  <c r="C93" i="13" s="1"/>
  <c r="C94" i="13" s="1"/>
  <c r="C95" i="13" s="1"/>
  <c r="C96" i="13" s="1"/>
  <c r="C97" i="13" s="1"/>
  <c r="C98" i="13" s="1"/>
  <c r="C99" i="13" s="1"/>
  <c r="C100" i="13" s="1"/>
  <c r="C101" i="13" s="1"/>
  <c r="C102" i="13" s="1"/>
  <c r="C103" i="13" s="1"/>
  <c r="C104" i="13" s="1"/>
  <c r="C105" i="13" s="1"/>
  <c r="C106" i="13" s="1"/>
  <c r="C107" i="13" s="1"/>
  <c r="C108" i="13" s="1"/>
  <c r="C109" i="13" s="1"/>
  <c r="C110" i="13" s="1"/>
  <c r="C111" i="13" s="1"/>
  <c r="C112" i="13" s="1"/>
  <c r="C113" i="13" s="1"/>
  <c r="C114" i="13" s="1"/>
  <c r="C115" i="13" s="1"/>
  <c r="C116" i="13" s="1"/>
  <c r="C117" i="13" s="1"/>
  <c r="C118" i="13" s="1"/>
  <c r="C119" i="13" s="1"/>
  <c r="C120" i="13" s="1"/>
  <c r="C121" i="13" s="1"/>
  <c r="C122" i="13" s="1"/>
  <c r="C123" i="13" s="1"/>
  <c r="C124" i="13" s="1"/>
  <c r="C125" i="13" s="1"/>
  <c r="C126" i="13" s="1"/>
  <c r="C127" i="13" s="1"/>
  <c r="C128" i="13" s="1"/>
  <c r="C129" i="13" s="1"/>
  <c r="C130" i="13" s="1"/>
  <c r="C131" i="13" s="1"/>
  <c r="C132" i="13" s="1"/>
  <c r="C133" i="13" s="1"/>
  <c r="C134" i="13" s="1"/>
  <c r="C135" i="13" s="1"/>
  <c r="C136" i="13" s="1"/>
  <c r="C137" i="13" s="1"/>
  <c r="C138" i="13" s="1"/>
  <c r="C139" i="13" s="1"/>
  <c r="C140" i="13" s="1"/>
  <c r="C141" i="13" s="1"/>
  <c r="C142" i="13" s="1"/>
  <c r="C143" i="13" s="1"/>
  <c r="C144" i="13" s="1"/>
  <c r="C145" i="13" s="1"/>
  <c r="C146" i="13" s="1"/>
  <c r="C147" i="13" s="1"/>
  <c r="C148" i="13" s="1"/>
  <c r="C149" i="13" s="1"/>
  <c r="C150" i="13" s="1"/>
  <c r="C151" i="13" s="1"/>
  <c r="C152" i="13" s="1"/>
  <c r="C153" i="13" s="1"/>
  <c r="C154" i="13" s="1"/>
  <c r="C155" i="13" s="1"/>
  <c r="C156" i="13" s="1"/>
  <c r="C157" i="13" s="1"/>
  <c r="C158" i="13" s="1"/>
  <c r="C159" i="13" s="1"/>
  <c r="C160" i="13" s="1"/>
  <c r="C161" i="13" s="1"/>
  <c r="C162" i="13" s="1"/>
  <c r="C163" i="13" s="1"/>
  <c r="C164" i="13" s="1"/>
  <c r="C165" i="13" s="1"/>
  <c r="C166" i="13" s="1"/>
  <c r="C167" i="13" s="1"/>
  <c r="C168" i="13" s="1"/>
  <c r="C169" i="13" s="1"/>
  <c r="C170" i="13" s="1"/>
  <c r="C171" i="13" s="1"/>
  <c r="C172" i="13" s="1"/>
  <c r="C173" i="13" s="1"/>
  <c r="C174" i="13" s="1"/>
  <c r="C175" i="13" s="1"/>
  <c r="C176" i="13" s="1"/>
  <c r="C177" i="13" s="1"/>
  <c r="C178" i="13" s="1"/>
  <c r="C179" i="13" s="1"/>
  <c r="C180" i="13" s="1"/>
  <c r="C181" i="13" s="1"/>
  <c r="C182" i="13" s="1"/>
  <c r="C183" i="13" s="1"/>
  <c r="C184" i="13" s="1"/>
  <c r="C185" i="13" s="1"/>
  <c r="C186" i="13" s="1"/>
  <c r="C187" i="13" s="1"/>
  <c r="C188" i="13" s="1"/>
  <c r="C189" i="13" s="1"/>
  <c r="C190" i="13" s="1"/>
  <c r="C191" i="13" s="1"/>
  <c r="C192" i="13" s="1"/>
  <c r="C193" i="13" s="1"/>
  <c r="C194" i="13" s="1"/>
  <c r="C195" i="13" s="1"/>
  <c r="C196" i="13" s="1"/>
  <c r="C197" i="13" s="1"/>
  <c r="C198" i="13" s="1"/>
  <c r="C199" i="13" s="1"/>
  <c r="C200" i="13" s="1"/>
  <c r="C201" i="13" s="1"/>
  <c r="C202" i="13" s="1"/>
  <c r="C203" i="13" s="1"/>
  <c r="C204" i="13" s="1"/>
  <c r="C205" i="13" s="1"/>
  <c r="C206" i="13" s="1"/>
  <c r="C207" i="13" s="1"/>
  <c r="C208" i="13" s="1"/>
  <c r="C209" i="13" s="1"/>
  <c r="C210" i="13" s="1"/>
  <c r="C211" i="13" s="1"/>
  <c r="C212" i="13" s="1"/>
  <c r="C213" i="13" s="1"/>
  <c r="C214" i="13" s="1"/>
  <c r="C215" i="13" s="1"/>
  <c r="C216" i="13" s="1"/>
  <c r="C217" i="13" s="1"/>
  <c r="C218" i="13" s="1"/>
  <c r="C219" i="13" s="1"/>
  <c r="C220" i="13" s="1"/>
  <c r="C221" i="13" s="1"/>
  <c r="C222" i="13" s="1"/>
  <c r="C223" i="13" s="1"/>
  <c r="C224" i="13" s="1"/>
  <c r="C225" i="13" s="1"/>
  <c r="C226" i="13" s="1"/>
  <c r="C227" i="13" s="1"/>
  <c r="C228" i="13" s="1"/>
  <c r="C229" i="13" s="1"/>
  <c r="C230" i="13" s="1"/>
  <c r="C231" i="13" s="1"/>
  <c r="C232" i="13" s="1"/>
  <c r="C233" i="13" s="1"/>
  <c r="C234" i="13" s="1"/>
  <c r="C235" i="13" s="1"/>
  <c r="C236" i="13" s="1"/>
  <c r="C237" i="13" s="1"/>
  <c r="C238" i="13" s="1"/>
  <c r="C239" i="13" s="1"/>
  <c r="C240" i="13" s="1"/>
  <c r="C241" i="13" s="1"/>
  <c r="C242" i="13" s="1"/>
  <c r="C243" i="13" s="1"/>
  <c r="C244" i="13" s="1"/>
  <c r="C245" i="13" s="1"/>
  <c r="C246" i="13" s="1"/>
  <c r="C247" i="13" s="1"/>
  <c r="C248" i="13" s="1"/>
  <c r="C249" i="13" s="1"/>
  <c r="C250" i="13" s="1"/>
  <c r="C251" i="13" s="1"/>
  <c r="C252" i="13" s="1"/>
  <c r="C253" i="13" s="1"/>
  <c r="C254" i="13" s="1"/>
  <c r="C255" i="13" s="1"/>
  <c r="C256" i="13" s="1"/>
  <c r="C257" i="13" s="1"/>
  <c r="C258" i="13" s="1"/>
  <c r="C259" i="13" s="1"/>
  <c r="C260" i="13" s="1"/>
  <c r="C261" i="13" s="1"/>
  <c r="C262" i="13" s="1"/>
  <c r="C263" i="13" s="1"/>
  <c r="C264" i="13" s="1"/>
  <c r="C265" i="13" s="1"/>
  <c r="C266" i="13" s="1"/>
  <c r="C267" i="13" s="1"/>
  <c r="C268" i="13" s="1"/>
  <c r="C269" i="13" s="1"/>
  <c r="C270" i="13" s="1"/>
  <c r="C271" i="13" s="1"/>
  <c r="C272" i="13" s="1"/>
  <c r="C273" i="13" s="1"/>
  <c r="C274" i="13" s="1"/>
  <c r="C275" i="13" s="1"/>
  <c r="C276" i="13" s="1"/>
  <c r="C277" i="13" s="1"/>
  <c r="C278" i="13" s="1"/>
  <c r="C279" i="13" s="1"/>
  <c r="C280" i="13" s="1"/>
  <c r="C281" i="13" s="1"/>
  <c r="C282" i="13" s="1"/>
  <c r="C283" i="13" s="1"/>
  <c r="C284" i="13" s="1"/>
  <c r="C285" i="13" s="1"/>
  <c r="C286" i="13" s="1"/>
  <c r="C287" i="13" s="1"/>
  <c r="C288" i="13" s="1"/>
  <c r="C289" i="13" s="1"/>
  <c r="C290" i="13" s="1"/>
  <c r="C291" i="13" s="1"/>
  <c r="C292" i="13" s="1"/>
  <c r="C293" i="13" s="1"/>
  <c r="C294" i="13" s="1"/>
  <c r="C295" i="13" s="1"/>
  <c r="C296" i="13" s="1"/>
  <c r="C297" i="13" s="1"/>
  <c r="C298" i="13" s="1"/>
  <c r="C299" i="13" s="1"/>
  <c r="C300" i="13" s="1"/>
  <c r="C301" i="13" s="1"/>
  <c r="C302" i="13" s="1"/>
  <c r="C303" i="13" s="1"/>
  <c r="C304" i="13" s="1"/>
  <c r="C305" i="13" s="1"/>
  <c r="C306" i="13" s="1"/>
  <c r="C307" i="13" s="1"/>
  <c r="C308" i="13" s="1"/>
  <c r="C309" i="13" s="1"/>
  <c r="C310" i="13" s="1"/>
  <c r="C311" i="13" s="1"/>
  <c r="C312" i="13" s="1"/>
  <c r="C313" i="13" s="1"/>
  <c r="C314" i="13" s="1"/>
  <c r="C315" i="13" s="1"/>
  <c r="C316" i="13" s="1"/>
  <c r="C317" i="13" s="1"/>
  <c r="C318" i="13" s="1"/>
  <c r="C319" i="13" s="1"/>
  <c r="C320" i="13" s="1"/>
  <c r="C321" i="13" s="1"/>
  <c r="C322" i="13" s="1"/>
  <c r="C323" i="13" s="1"/>
  <c r="C324" i="13" s="1"/>
  <c r="C325" i="13" s="1"/>
  <c r="C326" i="13" s="1"/>
  <c r="C327" i="13" s="1"/>
  <c r="C328" i="13" s="1"/>
  <c r="C329" i="13" s="1"/>
  <c r="C330" i="13" s="1"/>
  <c r="C331" i="13" s="1"/>
  <c r="C332" i="13" s="1"/>
  <c r="C333" i="13" s="1"/>
  <c r="C334" i="13" s="1"/>
  <c r="C335" i="13" s="1"/>
  <c r="C336" i="13" s="1"/>
  <c r="C337" i="13" s="1"/>
  <c r="C338" i="13" s="1"/>
  <c r="C339" i="13" s="1"/>
  <c r="C340" i="13" s="1"/>
  <c r="C341" i="13" s="1"/>
  <c r="C342" i="13" s="1"/>
  <c r="C343" i="13" s="1"/>
  <c r="C344" i="13" s="1"/>
  <c r="C345" i="13" s="1"/>
  <c r="C346" i="13" s="1"/>
  <c r="C347" i="13" s="1"/>
  <c r="C348" i="13" s="1"/>
  <c r="C349" i="13" s="1"/>
  <c r="C350" i="13" s="1"/>
  <c r="C351" i="13" s="1"/>
  <c r="C352" i="13" s="1"/>
  <c r="C353" i="13" s="1"/>
  <c r="C354" i="13" s="1"/>
  <c r="C355" i="13" s="1"/>
  <c r="C356" i="13" s="1"/>
  <c r="C357" i="13" s="1"/>
  <c r="C358" i="13" s="1"/>
  <c r="C359" i="13" s="1"/>
  <c r="S128" i="2" l="1"/>
  <c r="N128" i="2"/>
  <c r="I128" i="2"/>
  <c r="D128" i="2"/>
  <c r="S107" i="2"/>
  <c r="N107" i="2"/>
  <c r="I107" i="2"/>
  <c r="D107" i="2"/>
  <c r="I65" i="2"/>
  <c r="N65" i="2"/>
  <c r="S65" i="2"/>
  <c r="S86" i="2"/>
  <c r="N86" i="2"/>
  <c r="I86" i="2"/>
  <c r="D86" i="2"/>
  <c r="D65" i="2"/>
  <c r="S44" i="2"/>
  <c r="N44" i="2"/>
  <c r="I44" i="2"/>
  <c r="D44" i="2"/>
  <c r="S23" i="2"/>
  <c r="N23" i="2"/>
  <c r="I23" i="2"/>
  <c r="D23" i="2"/>
  <c r="S128" i="4"/>
  <c r="N128" i="4"/>
  <c r="I128" i="4"/>
  <c r="D128" i="4"/>
  <c r="S107" i="4"/>
  <c r="N107" i="4"/>
  <c r="I107" i="4"/>
  <c r="D107" i="4"/>
  <c r="S86" i="4"/>
  <c r="N86" i="4"/>
  <c r="I86" i="4"/>
  <c r="D86" i="4"/>
  <c r="S65" i="4"/>
  <c r="N65" i="4"/>
  <c r="I65" i="4"/>
  <c r="D65" i="4"/>
  <c r="S44" i="4"/>
  <c r="N44" i="4"/>
  <c r="I44" i="4"/>
  <c r="D44" i="4"/>
  <c r="S23" i="4"/>
  <c r="N23" i="4"/>
  <c r="I23" i="4"/>
  <c r="D23" i="4"/>
  <c r="F13" i="11"/>
  <c r="F12" i="11"/>
  <c r="F11" i="11"/>
  <c r="F10" i="11"/>
  <c r="B11" i="11" l="1"/>
  <c r="B12" i="11" s="1"/>
  <c r="B13" i="11" s="1"/>
  <c r="B14" i="11" s="1"/>
  <c r="B15" i="11" s="1"/>
  <c r="B16" i="11" s="1"/>
  <c r="B17" i="11" s="1"/>
  <c r="B18" i="11" s="1"/>
  <c r="B19" i="11" s="1"/>
  <c r="B20" i="11" s="1"/>
  <c r="B21" i="11" s="1"/>
  <c r="B22" i="11" s="1"/>
  <c r="B23" i="11" s="1"/>
  <c r="B24" i="11" s="1"/>
  <c r="B25" i="11" s="1"/>
  <c r="B26" i="11" s="1"/>
  <c r="B27" i="11" s="1"/>
  <c r="B28" i="11" s="1"/>
  <c r="B29" i="11" s="1"/>
  <c r="B30" i="11" s="1"/>
  <c r="B31" i="11" s="1"/>
  <c r="B32" i="11" s="1"/>
  <c r="B33" i="11" s="1"/>
  <c r="B34" i="11" s="1"/>
  <c r="B35" i="11" s="1"/>
  <c r="B36" i="11" s="1"/>
  <c r="B37" i="11" s="1"/>
  <c r="B38" i="11" s="1"/>
  <c r="B39" i="11" s="1"/>
  <c r="E6" i="3" l="1"/>
  <c r="S22" i="10" l="1"/>
  <c r="S23" i="10" s="1"/>
  <c r="S24" i="10" s="1"/>
  <c r="S25" i="10" s="1"/>
  <c r="S26" i="10" s="1"/>
  <c r="S27" i="10" s="1"/>
  <c r="S28" i="10" s="1"/>
  <c r="S29" i="10" s="1"/>
  <c r="S30" i="10" s="1"/>
  <c r="S31" i="10" s="1"/>
  <c r="S32" i="10" s="1"/>
  <c r="S33" i="10" s="1"/>
  <c r="S34" i="10" s="1"/>
  <c r="S35" i="10" s="1"/>
  <c r="S36" i="10" s="1"/>
  <c r="S37" i="10" s="1"/>
  <c r="S38" i="10" s="1"/>
  <c r="S39" i="10" s="1"/>
  <c r="S40" i="10" s="1"/>
  <c r="S41" i="10" s="1"/>
  <c r="S42" i="10" s="1"/>
  <c r="S43" i="10" s="1"/>
  <c r="S44" i="10" s="1"/>
  <c r="S45" i="10" s="1"/>
  <c r="S46" i="10" s="1"/>
  <c r="S47" i="10" s="1"/>
  <c r="S48" i="10" s="1"/>
  <c r="S49" i="10" s="1"/>
  <c r="S50" i="10" s="1"/>
  <c r="S51" i="10" s="1"/>
  <c r="S52" i="10" s="1"/>
  <c r="S53" i="10" s="1"/>
  <c r="S54" i="10" s="1"/>
  <c r="S55" i="10" s="1"/>
  <c r="S56" i="10" s="1"/>
  <c r="S57" i="10" s="1"/>
  <c r="S58" i="10" s="1"/>
  <c r="S59" i="10" s="1"/>
  <c r="S60" i="10" s="1"/>
  <c r="S61" i="10" s="1"/>
  <c r="S62" i="10" s="1"/>
  <c r="S63" i="10" s="1"/>
  <c r="S64" i="10" s="1"/>
  <c r="S65" i="10" s="1"/>
  <c r="S66" i="10" s="1"/>
  <c r="S67" i="10" s="1"/>
  <c r="S68" i="10" s="1"/>
  <c r="S69" i="10" s="1"/>
  <c r="S70" i="10" s="1"/>
  <c r="S71" i="10" s="1"/>
  <c r="S72" i="10" s="1"/>
  <c r="S73" i="10" s="1"/>
  <c r="S74" i="10" s="1"/>
  <c r="S75" i="10" s="1"/>
  <c r="S76" i="10" s="1"/>
  <c r="S77" i="10" s="1"/>
  <c r="S78" i="10" s="1"/>
  <c r="S79" i="10" s="1"/>
  <c r="S80" i="10" s="1"/>
  <c r="J22" i="10"/>
  <c r="J23" i="10" s="1"/>
  <c r="J24" i="10" s="1"/>
  <c r="J25" i="10" s="1"/>
  <c r="J26" i="10" s="1"/>
  <c r="J27" i="10" s="1"/>
  <c r="J28" i="10" s="1"/>
  <c r="J29" i="10" s="1"/>
  <c r="J30" i="10" s="1"/>
  <c r="J31" i="10" s="1"/>
  <c r="J32" i="10" s="1"/>
  <c r="J33" i="10" s="1"/>
  <c r="J34" i="10" s="1"/>
  <c r="J35" i="10" s="1"/>
  <c r="J36" i="10" s="1"/>
  <c r="J37" i="10" s="1"/>
  <c r="J38" i="10" s="1"/>
  <c r="J39" i="10" s="1"/>
  <c r="J40" i="10" s="1"/>
  <c r="J41" i="10" s="1"/>
  <c r="J42" i="10" s="1"/>
  <c r="J43" i="10" s="1"/>
  <c r="J44" i="10" s="1"/>
  <c r="J45" i="10" s="1"/>
  <c r="J46" i="10" s="1"/>
  <c r="J47" i="10" s="1"/>
  <c r="J48" i="10" s="1"/>
  <c r="J49" i="10" s="1"/>
  <c r="J50" i="10" s="1"/>
  <c r="F19" i="9"/>
  <c r="F18" i="9"/>
  <c r="F17" i="9"/>
  <c r="F16" i="9"/>
  <c r="F15" i="9"/>
  <c r="F14" i="9"/>
  <c r="F13" i="9"/>
  <c r="F12" i="9"/>
  <c r="F11" i="9"/>
  <c r="F10" i="9"/>
  <c r="F9" i="9"/>
  <c r="F8" i="9"/>
  <c r="AK44" i="7"/>
  <c r="E19" i="9" s="1"/>
  <c r="AH44" i="7"/>
  <c r="E18" i="9" s="1"/>
  <c r="AE44" i="7"/>
  <c r="E17" i="9" s="1"/>
  <c r="AB44" i="7"/>
  <c r="E16" i="9" s="1"/>
  <c r="Y44" i="7"/>
  <c r="E15" i="9" s="1"/>
  <c r="V44" i="7"/>
  <c r="E14" i="9" s="1"/>
  <c r="S44" i="7"/>
  <c r="E13" i="9" s="1"/>
  <c r="P44" i="7"/>
  <c r="E12" i="9" s="1"/>
  <c r="M44" i="7"/>
  <c r="E11" i="9" s="1"/>
  <c r="J44" i="7"/>
  <c r="E10" i="9" s="1"/>
  <c r="G44" i="7"/>
  <c r="E9" i="9" s="1"/>
  <c r="D44" i="7"/>
  <c r="E8" i="9" s="1"/>
  <c r="AN37" i="7"/>
  <c r="AN36" i="7"/>
  <c r="AN34" i="7"/>
  <c r="AN43" i="7"/>
  <c r="AN42" i="7"/>
  <c r="AN41" i="7"/>
  <c r="AN40" i="7"/>
  <c r="AN39" i="7"/>
  <c r="AN38" i="7"/>
  <c r="AN35" i="7"/>
  <c r="AN33" i="7"/>
  <c r="AN32" i="7"/>
  <c r="AN31" i="7"/>
  <c r="AN30" i="7"/>
  <c r="AK23" i="7"/>
  <c r="AH23" i="7"/>
  <c r="AE23" i="7"/>
  <c r="AB23" i="7"/>
  <c r="Y23" i="7"/>
  <c r="V23" i="7"/>
  <c r="S23" i="7"/>
  <c r="P23" i="7"/>
  <c r="M23" i="7"/>
  <c r="J23" i="7"/>
  <c r="G23" i="7"/>
  <c r="D23" i="7"/>
  <c r="AJ31" i="7"/>
  <c r="AL31" i="7" s="1"/>
  <c r="AJ32" i="7"/>
  <c r="AL32" i="7" s="1"/>
  <c r="AJ33" i="7"/>
  <c r="AL33" i="7" s="1"/>
  <c r="AJ34" i="7"/>
  <c r="AL34" i="7" s="1"/>
  <c r="AJ35" i="7"/>
  <c r="AL35" i="7" s="1"/>
  <c r="AJ36" i="7"/>
  <c r="AL36" i="7" s="1"/>
  <c r="AJ37" i="7"/>
  <c r="AL37" i="7" s="1"/>
  <c r="AJ38" i="7"/>
  <c r="AL38" i="7" s="1"/>
  <c r="AJ39" i="7"/>
  <c r="AL39" i="7" s="1"/>
  <c r="AJ40" i="7"/>
  <c r="AL40" i="7" s="1"/>
  <c r="AJ41" i="7"/>
  <c r="AL41" i="7" s="1"/>
  <c r="AJ42" i="7"/>
  <c r="AL42" i="7" s="1"/>
  <c r="AJ43" i="7"/>
  <c r="AL43" i="7" s="1"/>
  <c r="AG31" i="7"/>
  <c r="AI31" i="7" s="1"/>
  <c r="AG32" i="7"/>
  <c r="AI32" i="7" s="1"/>
  <c r="AG33" i="7"/>
  <c r="AI33" i="7" s="1"/>
  <c r="AG34" i="7"/>
  <c r="AI34" i="7" s="1"/>
  <c r="AG35" i="7"/>
  <c r="AI35" i="7" s="1"/>
  <c r="AG36" i="7"/>
  <c r="AI36" i="7" s="1"/>
  <c r="AG37" i="7"/>
  <c r="AI37" i="7" s="1"/>
  <c r="AG38" i="7"/>
  <c r="AI38" i="7" s="1"/>
  <c r="AG39" i="7"/>
  <c r="AI39" i="7" s="1"/>
  <c r="AG40" i="7"/>
  <c r="AI40" i="7" s="1"/>
  <c r="AG41" i="7"/>
  <c r="AI41" i="7" s="1"/>
  <c r="AG42" i="7"/>
  <c r="AI42" i="7" s="1"/>
  <c r="AG43" i="7"/>
  <c r="AI43" i="7" s="1"/>
  <c r="AD31" i="7"/>
  <c r="AF31" i="7" s="1"/>
  <c r="AD32" i="7"/>
  <c r="AF32" i="7" s="1"/>
  <c r="AD33" i="7"/>
  <c r="AF33" i="7" s="1"/>
  <c r="AD34" i="7"/>
  <c r="AF34" i="7" s="1"/>
  <c r="AD35" i="7"/>
  <c r="AF35" i="7" s="1"/>
  <c r="AD36" i="7"/>
  <c r="AF36" i="7" s="1"/>
  <c r="AD37" i="7"/>
  <c r="AF37" i="7" s="1"/>
  <c r="AD38" i="7"/>
  <c r="AF38" i="7" s="1"/>
  <c r="AD39" i="7"/>
  <c r="AF39" i="7" s="1"/>
  <c r="AD40" i="7"/>
  <c r="AF40" i="7" s="1"/>
  <c r="AD41" i="7"/>
  <c r="AF41" i="7" s="1"/>
  <c r="AD42" i="7"/>
  <c r="AF42" i="7" s="1"/>
  <c r="AD43" i="7"/>
  <c r="AF43" i="7" s="1"/>
  <c r="AA31" i="7"/>
  <c r="AC31" i="7" s="1"/>
  <c r="AA32" i="7"/>
  <c r="AC32" i="7" s="1"/>
  <c r="AA33" i="7"/>
  <c r="AC33" i="7" s="1"/>
  <c r="AA34" i="7"/>
  <c r="AC34" i="7" s="1"/>
  <c r="AA35" i="7"/>
  <c r="AC35" i="7" s="1"/>
  <c r="AA36" i="7"/>
  <c r="AC36" i="7" s="1"/>
  <c r="AA37" i="7"/>
  <c r="AC37" i="7" s="1"/>
  <c r="AA38" i="7"/>
  <c r="AC38" i="7" s="1"/>
  <c r="AA39" i="7"/>
  <c r="AC39" i="7" s="1"/>
  <c r="AA40" i="7"/>
  <c r="AC40" i="7" s="1"/>
  <c r="AA41" i="7"/>
  <c r="AC41" i="7" s="1"/>
  <c r="AA42" i="7"/>
  <c r="AC42" i="7" s="1"/>
  <c r="AA43" i="7"/>
  <c r="AC43" i="7" s="1"/>
  <c r="X31" i="7"/>
  <c r="Z31" i="7" s="1"/>
  <c r="X32" i="7"/>
  <c r="Z32" i="7" s="1"/>
  <c r="X33" i="7"/>
  <c r="Z33" i="7" s="1"/>
  <c r="X34" i="7"/>
  <c r="Z34" i="7" s="1"/>
  <c r="X35" i="7"/>
  <c r="Z35" i="7" s="1"/>
  <c r="X36" i="7"/>
  <c r="Z36" i="7" s="1"/>
  <c r="X37" i="7"/>
  <c r="Z37" i="7" s="1"/>
  <c r="X38" i="7"/>
  <c r="Z38" i="7" s="1"/>
  <c r="X39" i="7"/>
  <c r="Z39" i="7" s="1"/>
  <c r="X40" i="7"/>
  <c r="Z40" i="7" s="1"/>
  <c r="X41" i="7"/>
  <c r="Z41" i="7" s="1"/>
  <c r="X42" i="7"/>
  <c r="Z42" i="7" s="1"/>
  <c r="X43" i="7"/>
  <c r="Z43" i="7" s="1"/>
  <c r="U31" i="7"/>
  <c r="W31" i="7" s="1"/>
  <c r="U32" i="7"/>
  <c r="W32" i="7" s="1"/>
  <c r="U33" i="7"/>
  <c r="W33" i="7" s="1"/>
  <c r="U34" i="7"/>
  <c r="W34" i="7" s="1"/>
  <c r="U35" i="7"/>
  <c r="W35" i="7" s="1"/>
  <c r="U36" i="7"/>
  <c r="W36" i="7" s="1"/>
  <c r="U37" i="7"/>
  <c r="W37" i="7" s="1"/>
  <c r="U38" i="7"/>
  <c r="W38" i="7" s="1"/>
  <c r="U39" i="7"/>
  <c r="W39" i="7" s="1"/>
  <c r="U40" i="7"/>
  <c r="W40" i="7" s="1"/>
  <c r="U41" i="7"/>
  <c r="W41" i="7" s="1"/>
  <c r="U42" i="7"/>
  <c r="W42" i="7" s="1"/>
  <c r="U43" i="7"/>
  <c r="W43" i="7" s="1"/>
  <c r="R31" i="7"/>
  <c r="T31" i="7" s="1"/>
  <c r="R32" i="7"/>
  <c r="T32" i="7" s="1"/>
  <c r="R33" i="7"/>
  <c r="T33" i="7" s="1"/>
  <c r="R34" i="7"/>
  <c r="T34" i="7" s="1"/>
  <c r="R35" i="7"/>
  <c r="T35" i="7" s="1"/>
  <c r="R36" i="7"/>
  <c r="T36" i="7" s="1"/>
  <c r="R37" i="7"/>
  <c r="T37" i="7" s="1"/>
  <c r="R38" i="7"/>
  <c r="T38" i="7" s="1"/>
  <c r="R39" i="7"/>
  <c r="T39" i="7" s="1"/>
  <c r="R40" i="7"/>
  <c r="T40" i="7" s="1"/>
  <c r="R41" i="7"/>
  <c r="T41" i="7" s="1"/>
  <c r="R42" i="7"/>
  <c r="T42" i="7" s="1"/>
  <c r="R43" i="7"/>
  <c r="T43" i="7" s="1"/>
  <c r="O31" i="7"/>
  <c r="Q31" i="7" s="1"/>
  <c r="O32" i="7"/>
  <c r="Q32" i="7" s="1"/>
  <c r="O33" i="7"/>
  <c r="Q33" i="7" s="1"/>
  <c r="O34" i="7"/>
  <c r="Q34" i="7" s="1"/>
  <c r="O35" i="7"/>
  <c r="Q35" i="7" s="1"/>
  <c r="O36" i="7"/>
  <c r="Q36" i="7" s="1"/>
  <c r="O37" i="7"/>
  <c r="Q37" i="7" s="1"/>
  <c r="O38" i="7"/>
  <c r="Q38" i="7" s="1"/>
  <c r="O39" i="7"/>
  <c r="Q39" i="7" s="1"/>
  <c r="O40" i="7"/>
  <c r="Q40" i="7" s="1"/>
  <c r="O41" i="7"/>
  <c r="Q41" i="7" s="1"/>
  <c r="O42" i="7"/>
  <c r="Q42" i="7" s="1"/>
  <c r="O43" i="7"/>
  <c r="Q43" i="7" s="1"/>
  <c r="L31" i="7"/>
  <c r="N31" i="7" s="1"/>
  <c r="L32" i="7"/>
  <c r="N32" i="7" s="1"/>
  <c r="L33" i="7"/>
  <c r="N33" i="7" s="1"/>
  <c r="L34" i="7"/>
  <c r="N34" i="7" s="1"/>
  <c r="L35" i="7"/>
  <c r="N35" i="7" s="1"/>
  <c r="L36" i="7"/>
  <c r="N36" i="7" s="1"/>
  <c r="L37" i="7"/>
  <c r="N37" i="7" s="1"/>
  <c r="L38" i="7"/>
  <c r="N38" i="7" s="1"/>
  <c r="L39" i="7"/>
  <c r="N39" i="7" s="1"/>
  <c r="L40" i="7"/>
  <c r="N40" i="7" s="1"/>
  <c r="L41" i="7"/>
  <c r="N41" i="7" s="1"/>
  <c r="L42" i="7"/>
  <c r="N42" i="7" s="1"/>
  <c r="L43" i="7"/>
  <c r="N43" i="7" s="1"/>
  <c r="I31" i="7"/>
  <c r="K31" i="7" s="1"/>
  <c r="I32" i="7"/>
  <c r="K32" i="7" s="1"/>
  <c r="I33" i="7"/>
  <c r="K33" i="7" s="1"/>
  <c r="I34" i="7"/>
  <c r="K34" i="7" s="1"/>
  <c r="I35" i="7"/>
  <c r="K35" i="7" s="1"/>
  <c r="I36" i="7"/>
  <c r="K36" i="7" s="1"/>
  <c r="I37" i="7"/>
  <c r="K37" i="7" s="1"/>
  <c r="I38" i="7"/>
  <c r="K38" i="7" s="1"/>
  <c r="I39" i="7"/>
  <c r="K39" i="7" s="1"/>
  <c r="I40" i="7"/>
  <c r="K40" i="7" s="1"/>
  <c r="I41" i="7"/>
  <c r="K41" i="7" s="1"/>
  <c r="I42" i="7"/>
  <c r="K42" i="7" s="1"/>
  <c r="I43" i="7"/>
  <c r="K43" i="7" s="1"/>
  <c r="F31" i="7"/>
  <c r="H31" i="7" s="1"/>
  <c r="F32" i="7"/>
  <c r="H32" i="7" s="1"/>
  <c r="F33" i="7"/>
  <c r="H33" i="7" s="1"/>
  <c r="F34" i="7"/>
  <c r="H34" i="7" s="1"/>
  <c r="F35" i="7"/>
  <c r="H35" i="7" s="1"/>
  <c r="F36" i="7"/>
  <c r="H36" i="7" s="1"/>
  <c r="F37" i="7"/>
  <c r="H37" i="7" s="1"/>
  <c r="F38" i="7"/>
  <c r="H38" i="7" s="1"/>
  <c r="F39" i="7"/>
  <c r="H39" i="7" s="1"/>
  <c r="F40" i="7"/>
  <c r="H40" i="7" s="1"/>
  <c r="F41" i="7"/>
  <c r="H41" i="7" s="1"/>
  <c r="F42" i="7"/>
  <c r="H42" i="7" s="1"/>
  <c r="F43" i="7"/>
  <c r="H43" i="7" s="1"/>
  <c r="C31" i="7"/>
  <c r="E31" i="7" s="1"/>
  <c r="C32" i="7"/>
  <c r="E32" i="7" s="1"/>
  <c r="C33" i="7"/>
  <c r="E33" i="7" s="1"/>
  <c r="C34" i="7"/>
  <c r="E34" i="7" s="1"/>
  <c r="C35" i="7"/>
  <c r="E35" i="7" s="1"/>
  <c r="C36" i="7"/>
  <c r="E36" i="7" s="1"/>
  <c r="C37" i="7"/>
  <c r="E37" i="7" s="1"/>
  <c r="C38" i="7"/>
  <c r="E38" i="7" s="1"/>
  <c r="C39" i="7"/>
  <c r="E39" i="7" s="1"/>
  <c r="C40" i="7"/>
  <c r="E40" i="7" s="1"/>
  <c r="C41" i="7"/>
  <c r="E41" i="7" s="1"/>
  <c r="C42" i="7"/>
  <c r="E42" i="7" s="1"/>
  <c r="C43" i="7"/>
  <c r="E43" i="7" s="1"/>
  <c r="AJ30" i="7"/>
  <c r="AG30" i="7"/>
  <c r="AI30" i="7" s="1"/>
  <c r="AD30" i="7"/>
  <c r="AF30" i="7" s="1"/>
  <c r="AA30" i="7"/>
  <c r="AC30" i="7" s="1"/>
  <c r="X30" i="7"/>
  <c r="Z30" i="7" s="1"/>
  <c r="U30" i="7"/>
  <c r="W30" i="7" s="1"/>
  <c r="R30" i="7"/>
  <c r="O30" i="7"/>
  <c r="Q30" i="7" s="1"/>
  <c r="L30" i="7"/>
  <c r="N30" i="7" s="1"/>
  <c r="I30" i="7"/>
  <c r="K30" i="7" s="1"/>
  <c r="F30" i="7"/>
  <c r="H30" i="7" s="1"/>
  <c r="C30" i="7"/>
  <c r="E30" i="7" s="1"/>
  <c r="E10" i="8" l="1"/>
  <c r="E11" i="8"/>
  <c r="N23" i="7"/>
  <c r="E8" i="8"/>
  <c r="E12" i="8"/>
  <c r="AN44" i="7"/>
  <c r="AO30" i="7"/>
  <c r="AO41" i="7"/>
  <c r="E13" i="8"/>
  <c r="AO43" i="7"/>
  <c r="E9" i="8"/>
  <c r="E19" i="8"/>
  <c r="E18" i="8"/>
  <c r="AI23" i="7"/>
  <c r="E17" i="8"/>
  <c r="E16" i="8"/>
  <c r="E15" i="8"/>
  <c r="Z23" i="7"/>
  <c r="E14" i="8"/>
  <c r="W23" i="7"/>
  <c r="AJ44" i="7"/>
  <c r="D19" i="9" s="1"/>
  <c r="AN23" i="7"/>
  <c r="AA23" i="7"/>
  <c r="D16" i="8" s="1"/>
  <c r="R44" i="7"/>
  <c r="D13" i="9" s="1"/>
  <c r="F23" i="7"/>
  <c r="D9" i="8" s="1"/>
  <c r="R23" i="7"/>
  <c r="D13" i="8" s="1"/>
  <c r="T30" i="7"/>
  <c r="C23" i="7"/>
  <c r="D8" i="8" s="1"/>
  <c r="O23" i="7"/>
  <c r="D12" i="8" s="1"/>
  <c r="F44" i="7"/>
  <c r="D9" i="9" s="1"/>
  <c r="AD44" i="7"/>
  <c r="D17" i="9" s="1"/>
  <c r="X44" i="7"/>
  <c r="D15" i="9" s="1"/>
  <c r="I23" i="7"/>
  <c r="D10" i="8" s="1"/>
  <c r="U23" i="7"/>
  <c r="D14" i="8" s="1"/>
  <c r="AG23" i="7"/>
  <c r="D18" i="8" s="1"/>
  <c r="O44" i="7"/>
  <c r="D12" i="9" s="1"/>
  <c r="AA44" i="7"/>
  <c r="D16" i="9" s="1"/>
  <c r="AD23" i="7"/>
  <c r="D17" i="8" s="1"/>
  <c r="AG44" i="7"/>
  <c r="D18" i="9" s="1"/>
  <c r="L23" i="7"/>
  <c r="D11" i="8" s="1"/>
  <c r="X23" i="7"/>
  <c r="D15" i="8" s="1"/>
  <c r="AJ23" i="7"/>
  <c r="D19" i="8" s="1"/>
  <c r="AL30" i="7"/>
  <c r="I44" i="7"/>
  <c r="D10" i="9" s="1"/>
  <c r="U44" i="7"/>
  <c r="D14" i="9" s="1"/>
  <c r="L44" i="7"/>
  <c r="D11" i="9" s="1"/>
  <c r="F20" i="8"/>
  <c r="F20" i="9"/>
  <c r="E20" i="9"/>
  <c r="AM36" i="7"/>
  <c r="AO36" i="7" s="1"/>
  <c r="AM39" i="7"/>
  <c r="AO39" i="7" s="1"/>
  <c r="AM31" i="7"/>
  <c r="AO31" i="7" s="1"/>
  <c r="AM42" i="7"/>
  <c r="AO42" i="7" s="1"/>
  <c r="AM34" i="7"/>
  <c r="AO34" i="7" s="1"/>
  <c r="AM40" i="7"/>
  <c r="AO40" i="7" s="1"/>
  <c r="AM37" i="7"/>
  <c r="AO37" i="7" s="1"/>
  <c r="AM35" i="7"/>
  <c r="AO35" i="7" s="1"/>
  <c r="AM43" i="7"/>
  <c r="AM41" i="7"/>
  <c r="AM33" i="7"/>
  <c r="AO33" i="7" s="1"/>
  <c r="AM32" i="7"/>
  <c r="AO32" i="7" s="1"/>
  <c r="AM38" i="7"/>
  <c r="AO38" i="7" s="1"/>
  <c r="C44" i="7"/>
  <c r="D8" i="9" s="1"/>
  <c r="AM30" i="7"/>
  <c r="AP37" i="7"/>
  <c r="AP38" i="7"/>
  <c r="Q41" i="5"/>
  <c r="P41" i="5"/>
  <c r="O41" i="5"/>
  <c r="N41" i="5"/>
  <c r="M41" i="5"/>
  <c r="L41" i="5"/>
  <c r="K41" i="5"/>
  <c r="J41" i="5"/>
  <c r="I41" i="5"/>
  <c r="H41" i="5"/>
  <c r="G41" i="5"/>
  <c r="F41" i="5"/>
  <c r="D40" i="5"/>
  <c r="D39" i="5"/>
  <c r="B43" i="7" s="1"/>
  <c r="D38" i="5"/>
  <c r="B42" i="7" s="1"/>
  <c r="D37" i="5"/>
  <c r="B41" i="7" s="1"/>
  <c r="D36" i="5"/>
  <c r="B40" i="7" s="1"/>
  <c r="D35" i="5"/>
  <c r="B39" i="7" s="1"/>
  <c r="D34" i="5"/>
  <c r="B38" i="7" s="1"/>
  <c r="D33" i="5"/>
  <c r="B37" i="7" s="1"/>
  <c r="D32" i="5"/>
  <c r="B36" i="7" s="1"/>
  <c r="D31" i="5"/>
  <c r="B35" i="7" s="1"/>
  <c r="D30" i="5"/>
  <c r="B34" i="7" s="1"/>
  <c r="D29" i="5"/>
  <c r="B33" i="7" s="1"/>
  <c r="D28" i="5"/>
  <c r="B32" i="7" s="1"/>
  <c r="D27" i="5"/>
  <c r="B31" i="7" s="1"/>
  <c r="B27" i="5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D26" i="5"/>
  <c r="B30" i="7" s="1"/>
  <c r="D19" i="5"/>
  <c r="D18" i="5"/>
  <c r="B22" i="7" s="1"/>
  <c r="D17" i="5"/>
  <c r="B21" i="7" s="1"/>
  <c r="D16" i="5"/>
  <c r="B20" i="7" s="1"/>
  <c r="D15" i="5"/>
  <c r="B19" i="7" s="1"/>
  <c r="D14" i="5"/>
  <c r="B18" i="7" s="1"/>
  <c r="D13" i="5"/>
  <c r="B17" i="7" s="1"/>
  <c r="D12" i="5"/>
  <c r="B16" i="7" s="1"/>
  <c r="D11" i="5"/>
  <c r="B15" i="7" s="1"/>
  <c r="D10" i="5"/>
  <c r="B14" i="7" s="1"/>
  <c r="D9" i="5"/>
  <c r="B13" i="7" s="1"/>
  <c r="D8" i="5"/>
  <c r="B12" i="7" s="1"/>
  <c r="D7" i="5"/>
  <c r="B11" i="7" s="1"/>
  <c r="D6" i="5"/>
  <c r="B10" i="7" s="1"/>
  <c r="D5" i="5"/>
  <c r="B9" i="7" s="1"/>
  <c r="Q20" i="5"/>
  <c r="P20" i="5"/>
  <c r="O20" i="5"/>
  <c r="N20" i="5"/>
  <c r="M20" i="5"/>
  <c r="L20" i="5"/>
  <c r="K20" i="5"/>
  <c r="J20" i="5"/>
  <c r="I20" i="5"/>
  <c r="H20" i="5"/>
  <c r="G20" i="5"/>
  <c r="F20" i="5"/>
  <c r="B6" i="5"/>
  <c r="B7" i="5" s="1"/>
  <c r="B8" i="5" s="1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Q114" i="4"/>
  <c r="Q115" i="4" s="1"/>
  <c r="Q116" i="4" s="1"/>
  <c r="Q117" i="4" s="1"/>
  <c r="Q118" i="4" s="1"/>
  <c r="Q119" i="4" s="1"/>
  <c r="Q120" i="4" s="1"/>
  <c r="Q121" i="4" s="1"/>
  <c r="Q122" i="4" s="1"/>
  <c r="Q123" i="4" s="1"/>
  <c r="Q124" i="4" s="1"/>
  <c r="Q125" i="4" s="1"/>
  <c r="Q126" i="4" s="1"/>
  <c r="Q127" i="4" s="1"/>
  <c r="L114" i="4"/>
  <c r="L115" i="4" s="1"/>
  <c r="L116" i="4" s="1"/>
  <c r="L117" i="4" s="1"/>
  <c r="L118" i="4" s="1"/>
  <c r="L119" i="4" s="1"/>
  <c r="L120" i="4" s="1"/>
  <c r="L121" i="4" s="1"/>
  <c r="L122" i="4" s="1"/>
  <c r="L123" i="4" s="1"/>
  <c r="L124" i="4" s="1"/>
  <c r="L125" i="4" s="1"/>
  <c r="L126" i="4" s="1"/>
  <c r="L127" i="4" s="1"/>
  <c r="G114" i="4"/>
  <c r="G115" i="4" s="1"/>
  <c r="G116" i="4" s="1"/>
  <c r="G117" i="4" s="1"/>
  <c r="G118" i="4" s="1"/>
  <c r="G119" i="4" s="1"/>
  <c r="G120" i="4" s="1"/>
  <c r="G121" i="4" s="1"/>
  <c r="G122" i="4" s="1"/>
  <c r="G123" i="4" s="1"/>
  <c r="G124" i="4" s="1"/>
  <c r="G125" i="4" s="1"/>
  <c r="G126" i="4" s="1"/>
  <c r="G127" i="4" s="1"/>
  <c r="B114" i="4"/>
  <c r="B115" i="4" s="1"/>
  <c r="B116" i="4" s="1"/>
  <c r="B117" i="4" s="1"/>
  <c r="B118" i="4" s="1"/>
  <c r="B119" i="4" s="1"/>
  <c r="B120" i="4" s="1"/>
  <c r="B121" i="4" s="1"/>
  <c r="B122" i="4" s="1"/>
  <c r="B123" i="4" s="1"/>
  <c r="B124" i="4" s="1"/>
  <c r="B125" i="4" s="1"/>
  <c r="B126" i="4" s="1"/>
  <c r="B127" i="4" s="1"/>
  <c r="Q93" i="4"/>
  <c r="Q94" i="4" s="1"/>
  <c r="Q95" i="4" s="1"/>
  <c r="Q96" i="4" s="1"/>
  <c r="Q97" i="4" s="1"/>
  <c r="Q98" i="4" s="1"/>
  <c r="Q99" i="4" s="1"/>
  <c r="Q100" i="4" s="1"/>
  <c r="Q101" i="4" s="1"/>
  <c r="Q102" i="4" s="1"/>
  <c r="Q103" i="4" s="1"/>
  <c r="Q104" i="4" s="1"/>
  <c r="Q105" i="4" s="1"/>
  <c r="Q106" i="4" s="1"/>
  <c r="L93" i="4"/>
  <c r="L94" i="4" s="1"/>
  <c r="L95" i="4" s="1"/>
  <c r="L96" i="4" s="1"/>
  <c r="L97" i="4" s="1"/>
  <c r="L98" i="4" s="1"/>
  <c r="L99" i="4" s="1"/>
  <c r="L100" i="4" s="1"/>
  <c r="L101" i="4" s="1"/>
  <c r="L102" i="4" s="1"/>
  <c r="L103" i="4" s="1"/>
  <c r="L104" i="4" s="1"/>
  <c r="L105" i="4" s="1"/>
  <c r="L106" i="4" s="1"/>
  <c r="G93" i="4"/>
  <c r="G94" i="4" s="1"/>
  <c r="G95" i="4" s="1"/>
  <c r="G96" i="4" s="1"/>
  <c r="G97" i="4" s="1"/>
  <c r="G98" i="4" s="1"/>
  <c r="G99" i="4" s="1"/>
  <c r="G100" i="4" s="1"/>
  <c r="G101" i="4" s="1"/>
  <c r="G102" i="4" s="1"/>
  <c r="G103" i="4" s="1"/>
  <c r="G104" i="4" s="1"/>
  <c r="G105" i="4" s="1"/>
  <c r="G106" i="4" s="1"/>
  <c r="B93" i="4"/>
  <c r="B94" i="4" s="1"/>
  <c r="B95" i="4" s="1"/>
  <c r="B96" i="4" s="1"/>
  <c r="B97" i="4" s="1"/>
  <c r="B98" i="4" s="1"/>
  <c r="B99" i="4" s="1"/>
  <c r="B100" i="4" s="1"/>
  <c r="B101" i="4" s="1"/>
  <c r="B102" i="4" s="1"/>
  <c r="B103" i="4" s="1"/>
  <c r="B104" i="4" s="1"/>
  <c r="B105" i="4" s="1"/>
  <c r="B106" i="4" s="1"/>
  <c r="Q72" i="4"/>
  <c r="Q73" i="4" s="1"/>
  <c r="Q74" i="4" s="1"/>
  <c r="Q75" i="4" s="1"/>
  <c r="Q76" i="4" s="1"/>
  <c r="Q77" i="4" s="1"/>
  <c r="Q78" i="4" s="1"/>
  <c r="Q79" i="4" s="1"/>
  <c r="Q80" i="4" s="1"/>
  <c r="Q81" i="4" s="1"/>
  <c r="Q82" i="4" s="1"/>
  <c r="Q83" i="4" s="1"/>
  <c r="Q84" i="4" s="1"/>
  <c r="Q85" i="4" s="1"/>
  <c r="L72" i="4"/>
  <c r="L73" i="4" s="1"/>
  <c r="L74" i="4" s="1"/>
  <c r="L75" i="4" s="1"/>
  <c r="L76" i="4" s="1"/>
  <c r="L77" i="4" s="1"/>
  <c r="L78" i="4" s="1"/>
  <c r="L79" i="4" s="1"/>
  <c r="L80" i="4" s="1"/>
  <c r="L81" i="4" s="1"/>
  <c r="L82" i="4" s="1"/>
  <c r="L83" i="4" s="1"/>
  <c r="L84" i="4" s="1"/>
  <c r="L85" i="4" s="1"/>
  <c r="G72" i="4"/>
  <c r="G73" i="4" s="1"/>
  <c r="G74" i="4" s="1"/>
  <c r="G75" i="4" s="1"/>
  <c r="G76" i="4" s="1"/>
  <c r="G77" i="4" s="1"/>
  <c r="G78" i="4" s="1"/>
  <c r="G79" i="4" s="1"/>
  <c r="G80" i="4" s="1"/>
  <c r="G81" i="4" s="1"/>
  <c r="G82" i="4" s="1"/>
  <c r="G83" i="4" s="1"/>
  <c r="G84" i="4" s="1"/>
  <c r="G85" i="4" s="1"/>
  <c r="B72" i="4"/>
  <c r="B73" i="4" s="1"/>
  <c r="B74" i="4" s="1"/>
  <c r="B75" i="4" s="1"/>
  <c r="B76" i="4" s="1"/>
  <c r="B77" i="4" s="1"/>
  <c r="B78" i="4" s="1"/>
  <c r="B79" i="4" s="1"/>
  <c r="B80" i="4" s="1"/>
  <c r="B81" i="4" s="1"/>
  <c r="B82" i="4" s="1"/>
  <c r="B83" i="4" s="1"/>
  <c r="B84" i="4" s="1"/>
  <c r="B85" i="4" s="1"/>
  <c r="Q51" i="4"/>
  <c r="Q52" i="4" s="1"/>
  <c r="Q53" i="4" s="1"/>
  <c r="Q54" i="4" s="1"/>
  <c r="Q55" i="4" s="1"/>
  <c r="Q56" i="4" s="1"/>
  <c r="Q57" i="4" s="1"/>
  <c r="Q58" i="4" s="1"/>
  <c r="Q59" i="4" s="1"/>
  <c r="Q60" i="4" s="1"/>
  <c r="Q61" i="4" s="1"/>
  <c r="Q62" i="4" s="1"/>
  <c r="Q63" i="4" s="1"/>
  <c r="Q64" i="4" s="1"/>
  <c r="L51" i="4"/>
  <c r="L52" i="4" s="1"/>
  <c r="L53" i="4" s="1"/>
  <c r="L54" i="4" s="1"/>
  <c r="L55" i="4" s="1"/>
  <c r="L56" i="4" s="1"/>
  <c r="L57" i="4" s="1"/>
  <c r="L58" i="4" s="1"/>
  <c r="L59" i="4" s="1"/>
  <c r="L60" i="4" s="1"/>
  <c r="L61" i="4" s="1"/>
  <c r="L62" i="4" s="1"/>
  <c r="L63" i="4" s="1"/>
  <c r="L64" i="4" s="1"/>
  <c r="G51" i="4"/>
  <c r="G52" i="4" s="1"/>
  <c r="G53" i="4" s="1"/>
  <c r="G54" i="4" s="1"/>
  <c r="G55" i="4" s="1"/>
  <c r="G56" i="4" s="1"/>
  <c r="G57" i="4" s="1"/>
  <c r="G58" i="4" s="1"/>
  <c r="G59" i="4" s="1"/>
  <c r="G60" i="4" s="1"/>
  <c r="G61" i="4" s="1"/>
  <c r="G62" i="4" s="1"/>
  <c r="G63" i="4" s="1"/>
  <c r="G64" i="4" s="1"/>
  <c r="B51" i="4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Q30" i="4"/>
  <c r="Q31" i="4" s="1"/>
  <c r="Q32" i="4" s="1"/>
  <c r="Q33" i="4" s="1"/>
  <c r="Q34" i="4" s="1"/>
  <c r="Q35" i="4" s="1"/>
  <c r="Q36" i="4" s="1"/>
  <c r="Q37" i="4" s="1"/>
  <c r="Q38" i="4" s="1"/>
  <c r="Q39" i="4" s="1"/>
  <c r="Q40" i="4" s="1"/>
  <c r="Q41" i="4" s="1"/>
  <c r="Q42" i="4" s="1"/>
  <c r="Q43" i="4" s="1"/>
  <c r="L30" i="4"/>
  <c r="L31" i="4" s="1"/>
  <c r="L32" i="4" s="1"/>
  <c r="L33" i="4" s="1"/>
  <c r="L34" i="4" s="1"/>
  <c r="L35" i="4" s="1"/>
  <c r="L36" i="4" s="1"/>
  <c r="L37" i="4" s="1"/>
  <c r="L38" i="4" s="1"/>
  <c r="L39" i="4" s="1"/>
  <c r="L40" i="4" s="1"/>
  <c r="L41" i="4" s="1"/>
  <c r="L42" i="4" s="1"/>
  <c r="L43" i="4" s="1"/>
  <c r="G30" i="4"/>
  <c r="G31" i="4" s="1"/>
  <c r="G32" i="4" s="1"/>
  <c r="G33" i="4" s="1"/>
  <c r="G34" i="4" s="1"/>
  <c r="G35" i="4" s="1"/>
  <c r="G36" i="4" s="1"/>
  <c r="G37" i="4" s="1"/>
  <c r="G38" i="4" s="1"/>
  <c r="G39" i="4" s="1"/>
  <c r="G40" i="4" s="1"/>
  <c r="G41" i="4" s="1"/>
  <c r="G42" i="4" s="1"/>
  <c r="G43" i="4" s="1"/>
  <c r="B30" i="4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Q9" i="4"/>
  <c r="Q10" i="4" s="1"/>
  <c r="Q11" i="4" s="1"/>
  <c r="Q12" i="4" s="1"/>
  <c r="Q13" i="4" s="1"/>
  <c r="Q14" i="4" s="1"/>
  <c r="Q15" i="4" s="1"/>
  <c r="Q16" i="4" s="1"/>
  <c r="Q17" i="4" s="1"/>
  <c r="Q18" i="4" s="1"/>
  <c r="Q19" i="4" s="1"/>
  <c r="Q20" i="4" s="1"/>
  <c r="Q21" i="4" s="1"/>
  <c r="Q22" i="4" s="1"/>
  <c r="L9" i="4"/>
  <c r="L10" i="4" s="1"/>
  <c r="L11" i="4" s="1"/>
  <c r="L12" i="4" s="1"/>
  <c r="L13" i="4" s="1"/>
  <c r="L14" i="4" s="1"/>
  <c r="L15" i="4" s="1"/>
  <c r="L16" i="4" s="1"/>
  <c r="L17" i="4" s="1"/>
  <c r="L18" i="4" s="1"/>
  <c r="L19" i="4" s="1"/>
  <c r="L20" i="4" s="1"/>
  <c r="L21" i="4" s="1"/>
  <c r="L22" i="4" s="1"/>
  <c r="G9" i="4"/>
  <c r="G10" i="4" s="1"/>
  <c r="G11" i="4" s="1"/>
  <c r="G12" i="4" s="1"/>
  <c r="G13" i="4" s="1"/>
  <c r="G14" i="4" s="1"/>
  <c r="G15" i="4" s="1"/>
  <c r="G16" i="4" s="1"/>
  <c r="G17" i="4" s="1"/>
  <c r="G18" i="4" s="1"/>
  <c r="G19" i="4" s="1"/>
  <c r="B9" i="4"/>
  <c r="B10" i="4" s="1"/>
  <c r="B11" i="4" s="1"/>
  <c r="B12" i="4" s="1"/>
  <c r="B13" i="4" s="1"/>
  <c r="B14" i="4" s="1"/>
  <c r="B15" i="4" s="1"/>
  <c r="Q114" i="2"/>
  <c r="Q115" i="2" s="1"/>
  <c r="Q116" i="2" s="1"/>
  <c r="Q117" i="2" s="1"/>
  <c r="Q118" i="2" s="1"/>
  <c r="Q119" i="2" s="1"/>
  <c r="Q120" i="2" s="1"/>
  <c r="Q121" i="2" s="1"/>
  <c r="Q122" i="2" s="1"/>
  <c r="Q123" i="2" s="1"/>
  <c r="Q124" i="2" s="1"/>
  <c r="Q125" i="2" s="1"/>
  <c r="Q126" i="2" s="1"/>
  <c r="Q127" i="2" s="1"/>
  <c r="L114" i="2"/>
  <c r="L115" i="2" s="1"/>
  <c r="L116" i="2" s="1"/>
  <c r="L117" i="2" s="1"/>
  <c r="L118" i="2" s="1"/>
  <c r="L119" i="2" s="1"/>
  <c r="L120" i="2" s="1"/>
  <c r="L121" i="2" s="1"/>
  <c r="L122" i="2" s="1"/>
  <c r="L123" i="2" s="1"/>
  <c r="L124" i="2" s="1"/>
  <c r="L125" i="2" s="1"/>
  <c r="L126" i="2" s="1"/>
  <c r="L127" i="2" s="1"/>
  <c r="G114" i="2"/>
  <c r="G115" i="2" s="1"/>
  <c r="G116" i="2" s="1"/>
  <c r="G117" i="2" s="1"/>
  <c r="G118" i="2" s="1"/>
  <c r="G119" i="2" s="1"/>
  <c r="G120" i="2" s="1"/>
  <c r="G121" i="2" s="1"/>
  <c r="G122" i="2" s="1"/>
  <c r="G123" i="2" s="1"/>
  <c r="G124" i="2" s="1"/>
  <c r="G125" i="2" s="1"/>
  <c r="G126" i="2" s="1"/>
  <c r="G127" i="2" s="1"/>
  <c r="B114" i="2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Q93" i="2"/>
  <c r="Q94" i="2" s="1"/>
  <c r="Q95" i="2" s="1"/>
  <c r="Q96" i="2" s="1"/>
  <c r="Q97" i="2" s="1"/>
  <c r="Q98" i="2" s="1"/>
  <c r="Q99" i="2" s="1"/>
  <c r="Q100" i="2" s="1"/>
  <c r="Q101" i="2" s="1"/>
  <c r="Q102" i="2" s="1"/>
  <c r="Q103" i="2" s="1"/>
  <c r="Q104" i="2" s="1"/>
  <c r="Q105" i="2" s="1"/>
  <c r="Q106" i="2" s="1"/>
  <c r="L93" i="2"/>
  <c r="L94" i="2" s="1"/>
  <c r="L95" i="2" s="1"/>
  <c r="L96" i="2" s="1"/>
  <c r="L97" i="2" s="1"/>
  <c r="L98" i="2" s="1"/>
  <c r="L99" i="2" s="1"/>
  <c r="L100" i="2" s="1"/>
  <c r="L101" i="2" s="1"/>
  <c r="L102" i="2" s="1"/>
  <c r="L103" i="2" s="1"/>
  <c r="L104" i="2" s="1"/>
  <c r="L105" i="2" s="1"/>
  <c r="L106" i="2" s="1"/>
  <c r="G93" i="2"/>
  <c r="G94" i="2" s="1"/>
  <c r="G95" i="2" s="1"/>
  <c r="G96" i="2" s="1"/>
  <c r="G97" i="2" s="1"/>
  <c r="G98" i="2" s="1"/>
  <c r="G99" i="2" s="1"/>
  <c r="G100" i="2" s="1"/>
  <c r="G101" i="2" s="1"/>
  <c r="G102" i="2" s="1"/>
  <c r="G103" i="2" s="1"/>
  <c r="G104" i="2" s="1"/>
  <c r="G105" i="2" s="1"/>
  <c r="G106" i="2" s="1"/>
  <c r="B93" i="2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Q72" i="2"/>
  <c r="Q73" i="2" s="1"/>
  <c r="Q74" i="2" s="1"/>
  <c r="Q75" i="2" s="1"/>
  <c r="Q76" i="2" s="1"/>
  <c r="Q77" i="2" s="1"/>
  <c r="Q78" i="2" s="1"/>
  <c r="Q79" i="2" s="1"/>
  <c r="Q80" i="2" s="1"/>
  <c r="Q81" i="2" s="1"/>
  <c r="Q82" i="2" s="1"/>
  <c r="Q83" i="2" s="1"/>
  <c r="Q84" i="2" s="1"/>
  <c r="Q85" i="2" s="1"/>
  <c r="L72" i="2"/>
  <c r="L73" i="2" s="1"/>
  <c r="L74" i="2" s="1"/>
  <c r="L75" i="2" s="1"/>
  <c r="L76" i="2" s="1"/>
  <c r="L77" i="2" s="1"/>
  <c r="L78" i="2" s="1"/>
  <c r="L79" i="2" s="1"/>
  <c r="L80" i="2" s="1"/>
  <c r="L81" i="2" s="1"/>
  <c r="L82" i="2" s="1"/>
  <c r="L83" i="2" s="1"/>
  <c r="L84" i="2" s="1"/>
  <c r="L85" i="2" s="1"/>
  <c r="G72" i="2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B72" i="2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Q51" i="2"/>
  <c r="Q52" i="2" s="1"/>
  <c r="Q53" i="2" s="1"/>
  <c r="Q54" i="2" s="1"/>
  <c r="Q55" i="2" s="1"/>
  <c r="Q56" i="2" s="1"/>
  <c r="Q57" i="2" s="1"/>
  <c r="Q58" i="2" s="1"/>
  <c r="Q59" i="2" s="1"/>
  <c r="Q60" i="2" s="1"/>
  <c r="Q61" i="2" s="1"/>
  <c r="Q62" i="2" s="1"/>
  <c r="Q63" i="2" s="1"/>
  <c r="Q64" i="2" s="1"/>
  <c r="L51" i="2"/>
  <c r="L52" i="2" s="1"/>
  <c r="L53" i="2" s="1"/>
  <c r="L54" i="2" s="1"/>
  <c r="L55" i="2" s="1"/>
  <c r="L56" i="2" s="1"/>
  <c r="L57" i="2" s="1"/>
  <c r="L58" i="2" s="1"/>
  <c r="L59" i="2" s="1"/>
  <c r="L60" i="2" s="1"/>
  <c r="L61" i="2" s="1"/>
  <c r="L62" i="2" s="1"/>
  <c r="L63" i="2" s="1"/>
  <c r="L64" i="2" s="1"/>
  <c r="G51" i="2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B51" i="2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Q30" i="2"/>
  <c r="Q31" i="2" s="1"/>
  <c r="Q32" i="2" s="1"/>
  <c r="Q33" i="2" s="1"/>
  <c r="Q34" i="2" s="1"/>
  <c r="Q35" i="2" s="1"/>
  <c r="Q36" i="2" s="1"/>
  <c r="Q37" i="2" s="1"/>
  <c r="Q38" i="2" s="1"/>
  <c r="Q39" i="2" s="1"/>
  <c r="Q40" i="2" s="1"/>
  <c r="Q41" i="2" s="1"/>
  <c r="Q42" i="2" s="1"/>
  <c r="Q43" i="2" s="1"/>
  <c r="L30" i="2"/>
  <c r="L31" i="2" s="1"/>
  <c r="L32" i="2" s="1"/>
  <c r="L33" i="2" s="1"/>
  <c r="L34" i="2" s="1"/>
  <c r="L35" i="2" s="1"/>
  <c r="L36" i="2" s="1"/>
  <c r="L37" i="2" s="1"/>
  <c r="L38" i="2" s="1"/>
  <c r="L39" i="2" s="1"/>
  <c r="L40" i="2" s="1"/>
  <c r="L41" i="2" s="1"/>
  <c r="L42" i="2" s="1"/>
  <c r="L43" i="2" s="1"/>
  <c r="G30" i="2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B30" i="2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Q9" i="2"/>
  <c r="Q10" i="2" s="1"/>
  <c r="Q11" i="2" s="1"/>
  <c r="Q12" i="2" s="1"/>
  <c r="Q13" i="2" s="1"/>
  <c r="Q14" i="2" s="1"/>
  <c r="Q15" i="2" s="1"/>
  <c r="Q16" i="2" s="1"/>
  <c r="Q17" i="2" s="1"/>
  <c r="Q18" i="2" s="1"/>
  <c r="Q19" i="2" s="1"/>
  <c r="Q20" i="2" s="1"/>
  <c r="Q21" i="2" s="1"/>
  <c r="Q22" i="2" s="1"/>
  <c r="L9" i="2"/>
  <c r="L10" i="2" s="1"/>
  <c r="L11" i="2" s="1"/>
  <c r="L12" i="2" s="1"/>
  <c r="L13" i="2" s="1"/>
  <c r="L14" i="2" s="1"/>
  <c r="L15" i="2" s="1"/>
  <c r="L16" i="2" s="1"/>
  <c r="L17" i="2" s="1"/>
  <c r="L18" i="2" s="1"/>
  <c r="L19" i="2" s="1"/>
  <c r="L20" i="2" s="1"/>
  <c r="L21" i="2" s="1"/>
  <c r="L22" i="2" s="1"/>
  <c r="G9" i="2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B9" i="2"/>
  <c r="B10" i="2" s="1"/>
  <c r="B11" i="2" s="1"/>
  <c r="B12" i="2" s="1"/>
  <c r="B13" i="2" s="1"/>
  <c r="B14" i="2" s="1"/>
  <c r="B15" i="2" s="1"/>
  <c r="B16" i="2" l="1"/>
  <c r="B17" i="2" s="1"/>
  <c r="B18" i="2" s="1"/>
  <c r="B19" i="2" s="1"/>
  <c r="B20" i="2" s="1"/>
  <c r="B21" i="2" s="1"/>
  <c r="B22" i="2" s="1"/>
  <c r="AL23" i="7"/>
  <c r="Q23" i="7"/>
  <c r="K23" i="7"/>
  <c r="AC23" i="7"/>
  <c r="E23" i="7"/>
  <c r="T23" i="7"/>
  <c r="AF23" i="7"/>
  <c r="H23" i="7"/>
  <c r="B16" i="4"/>
  <c r="B17" i="4" s="1"/>
  <c r="B18" i="4" s="1"/>
  <c r="B19" i="4" s="1"/>
  <c r="B20" i="4" s="1"/>
  <c r="B21" i="4" s="1"/>
  <c r="B22" i="4" s="1"/>
  <c r="D20" i="9"/>
  <c r="D20" i="8"/>
  <c r="AM23" i="7"/>
  <c r="AO23" i="7" s="1"/>
  <c r="AM44" i="7"/>
  <c r="AP32" i="7"/>
  <c r="AP41" i="7"/>
  <c r="AP40" i="7"/>
  <c r="N44" i="7"/>
  <c r="T44" i="7"/>
  <c r="AP36" i="7"/>
  <c r="W44" i="7"/>
  <c r="AI44" i="7"/>
  <c r="Z44" i="7"/>
  <c r="H44" i="7"/>
  <c r="AP39" i="7"/>
  <c r="AP31" i="7"/>
  <c r="AP33" i="7"/>
  <c r="AL44" i="7"/>
  <c r="AF44" i="7"/>
  <c r="AP42" i="7"/>
  <c r="AP43" i="7"/>
  <c r="K44" i="7"/>
  <c r="AC44" i="7"/>
  <c r="AP34" i="7"/>
  <c r="AP35" i="7"/>
  <c r="E44" i="7"/>
  <c r="Q44" i="7"/>
  <c r="AP30" i="7"/>
  <c r="D7" i="3"/>
  <c r="E7" i="3" s="1"/>
  <c r="B251" i="3"/>
  <c r="B252" i="3" s="1"/>
  <c r="B253" i="3" s="1"/>
  <c r="B254" i="3" s="1"/>
  <c r="B255" i="3" s="1"/>
  <c r="B256" i="3" s="1"/>
  <c r="B257" i="3" s="1"/>
  <c r="B258" i="3" s="1"/>
  <c r="B259" i="3" s="1"/>
  <c r="B260" i="3" s="1"/>
  <c r="B261" i="3" s="1"/>
  <c r="B262" i="3" s="1"/>
  <c r="B263" i="3" s="1"/>
  <c r="B264" i="3" s="1"/>
  <c r="B265" i="3" s="1"/>
  <c r="B266" i="3" s="1"/>
  <c r="B267" i="3" s="1"/>
  <c r="B268" i="3" s="1"/>
  <c r="B269" i="3" s="1"/>
  <c r="B270" i="3" s="1"/>
  <c r="B271" i="3" s="1"/>
  <c r="B272" i="3" s="1"/>
  <c r="B273" i="3" s="1"/>
  <c r="B274" i="3" s="1"/>
  <c r="B275" i="3" s="1"/>
  <c r="B276" i="3" s="1"/>
  <c r="B277" i="3" s="1"/>
  <c r="B278" i="3" s="1"/>
  <c r="B279" i="3" s="1"/>
  <c r="B280" i="3" s="1"/>
  <c r="B281" i="3" s="1"/>
  <c r="B282" i="3" s="1"/>
  <c r="B283" i="3" s="1"/>
  <c r="B284" i="3" s="1"/>
  <c r="B285" i="3" s="1"/>
  <c r="B286" i="3" s="1"/>
  <c r="B287" i="3" s="1"/>
  <c r="B288" i="3" s="1"/>
  <c r="B289" i="3" s="1"/>
  <c r="B290" i="3" s="1"/>
  <c r="B291" i="3" s="1"/>
  <c r="B292" i="3" s="1"/>
  <c r="B293" i="3" s="1"/>
  <c r="B294" i="3" s="1"/>
  <c r="B295" i="3" s="1"/>
  <c r="B296" i="3" s="1"/>
  <c r="B297" i="3" s="1"/>
  <c r="B298" i="3" s="1"/>
  <c r="B299" i="3" s="1"/>
  <c r="B300" i="3" s="1"/>
  <c r="B301" i="3" s="1"/>
  <c r="B302" i="3" s="1"/>
  <c r="B303" i="3" s="1"/>
  <c r="B304" i="3" s="1"/>
  <c r="B305" i="3" s="1"/>
  <c r="D8" i="3" l="1"/>
  <c r="D9" i="3" s="1"/>
  <c r="AP23" i="7"/>
  <c r="E20" i="8"/>
  <c r="AO44" i="7"/>
  <c r="AP44" i="7"/>
  <c r="E8" i="3" l="1"/>
  <c r="D10" i="3"/>
  <c r="E9" i="3"/>
  <c r="D11" i="3" l="1"/>
  <c r="E10" i="3"/>
  <c r="D12" i="3" l="1"/>
  <c r="E11" i="3"/>
  <c r="D13" i="3" l="1"/>
  <c r="E12" i="3"/>
  <c r="D14" i="3" l="1"/>
  <c r="E13" i="3"/>
  <c r="D15" i="3" l="1"/>
  <c r="E14" i="3"/>
  <c r="D16" i="3" l="1"/>
  <c r="E15" i="3"/>
  <c r="D17" i="3" l="1"/>
  <c r="E16" i="3"/>
  <c r="D18" i="3" l="1"/>
  <c r="E17" i="3"/>
  <c r="D19" i="3" l="1"/>
  <c r="E18" i="3"/>
  <c r="D20" i="3" l="1"/>
  <c r="E19" i="3"/>
  <c r="D21" i="3" l="1"/>
  <c r="E20" i="3"/>
  <c r="D22" i="3" l="1"/>
  <c r="E21" i="3"/>
  <c r="D23" i="3" l="1"/>
  <c r="E22" i="3"/>
  <c r="E23" i="3" l="1"/>
  <c r="D24" i="3"/>
  <c r="E24" i="3" l="1"/>
  <c r="D25" i="3"/>
  <c r="D26" i="3" l="1"/>
  <c r="E25" i="3"/>
  <c r="D27" i="3" l="1"/>
  <c r="E27" i="3" s="1"/>
  <c r="E26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CT</author>
  </authors>
  <commentList>
    <comment ref="E2" authorId="0" shapeId="0" xr:uid="{00000000-0006-0000-0F00-000001000000}">
      <text>
        <r>
          <rPr>
            <sz val="9"/>
            <color indexed="81"/>
            <rFont val="Tahoma"/>
            <family val="2"/>
          </rPr>
          <t xml:space="preserve">sesuaikan jam dengan waktu update. Agar </t>
        </r>
        <r>
          <rPr>
            <b/>
            <sz val="9"/>
            <color indexed="81"/>
            <rFont val="Tahoma"/>
            <family val="2"/>
          </rPr>
          <t>total Plan</t>
        </r>
        <r>
          <rPr>
            <sz val="9"/>
            <color indexed="81"/>
            <rFont val="Tahoma"/>
            <family val="2"/>
          </rPr>
          <t xml:space="preserve"> cummulative sesuai waktunya
</t>
        </r>
      </text>
    </comment>
  </commentList>
</comments>
</file>

<file path=xl/sharedStrings.xml><?xml version="1.0" encoding="utf-8"?>
<sst xmlns="http://schemas.openxmlformats.org/spreadsheetml/2006/main" count="9329" uniqueCount="1862">
  <si>
    <t>NO</t>
  </si>
  <si>
    <t>C/N</t>
  </si>
  <si>
    <t>RAW MATERIAL</t>
  </si>
  <si>
    <t>TOTAL</t>
  </si>
  <si>
    <t>WS100</t>
  </si>
  <si>
    <t>T200 NT</t>
  </si>
  <si>
    <t>T100 NT</t>
  </si>
  <si>
    <t>T200 CT1</t>
  </si>
  <si>
    <t>PSBC</t>
  </si>
  <si>
    <t>MATERIAL</t>
  </si>
  <si>
    <t>LCV PRG</t>
  </si>
  <si>
    <t>HCV HI ASH</t>
  </si>
  <si>
    <t>HCV HTS</t>
  </si>
  <si>
    <t>HTS PRG</t>
  </si>
  <si>
    <t>HCV PRG</t>
  </si>
  <si>
    <t>HI ASH PRG</t>
  </si>
  <si>
    <t>LCV HTS</t>
  </si>
  <si>
    <t>LCA PRG</t>
  </si>
  <si>
    <t>P800</t>
  </si>
  <si>
    <t>P700</t>
  </si>
  <si>
    <t>P600</t>
  </si>
  <si>
    <t>HI TS</t>
  </si>
  <si>
    <t>HI CV WARA</t>
  </si>
  <si>
    <t>HI ASH WARA</t>
  </si>
  <si>
    <t>W300</t>
  </si>
  <si>
    <t>W200</t>
  </si>
  <si>
    <t>W100</t>
  </si>
  <si>
    <t>LCV CT</t>
  </si>
  <si>
    <t>HCV HI ASH CT</t>
  </si>
  <si>
    <t>LCA CT</t>
  </si>
  <si>
    <t>HCV CT</t>
  </si>
  <si>
    <t>HI ASH CT</t>
  </si>
  <si>
    <t xml:space="preserve">T300 CT2 </t>
  </si>
  <si>
    <t xml:space="preserve">T200 CT2 </t>
  </si>
  <si>
    <t xml:space="preserve">T100 CT2 </t>
  </si>
  <si>
    <t>T300 CT1</t>
  </si>
  <si>
    <t xml:space="preserve">T100 CT1 </t>
  </si>
  <si>
    <t>LCV NT</t>
  </si>
  <si>
    <t>LCA NT</t>
  </si>
  <si>
    <t>HCV NT</t>
  </si>
  <si>
    <t>HI ASH NT</t>
  </si>
  <si>
    <t>T300 NT</t>
  </si>
  <si>
    <t>Keterangan</t>
  </si>
  <si>
    <t>Register</t>
  </si>
  <si>
    <t>Floating</t>
  </si>
  <si>
    <t>Unregister</t>
  </si>
  <si>
    <t>Setting Operasi</t>
  </si>
  <si>
    <t>1. Register</t>
  </si>
  <si>
    <t>2. Unregister</t>
  </si>
  <si>
    <t>3. Floating</t>
  </si>
  <si>
    <t>- Berisi keterangan "Status" dari unit  :</t>
  </si>
  <si>
    <r>
      <t xml:space="preserve">- Terdapat fitur </t>
    </r>
    <r>
      <rPr>
        <b/>
        <sz val="11"/>
        <color theme="1"/>
        <rFont val="Calibri"/>
        <family val="2"/>
        <scheme val="minor"/>
      </rPr>
      <t>merubah manual</t>
    </r>
    <r>
      <rPr>
        <sz val="11"/>
        <color theme="1"/>
        <rFont val="Calibri"/>
        <family val="2"/>
        <scheme val="minor"/>
      </rPr>
      <t xml:space="preserve"> dalam fitur web</t>
    </r>
  </si>
  <si>
    <r>
      <t>- Update menggunakan</t>
    </r>
    <r>
      <rPr>
        <b/>
        <sz val="11"/>
        <color theme="1"/>
        <rFont val="Calibri"/>
        <family val="2"/>
        <scheme val="minor"/>
      </rPr>
      <t xml:space="preserve"> inputan berupa File Excel</t>
    </r>
  </si>
  <si>
    <r>
      <t>- Di</t>
    </r>
    <r>
      <rPr>
        <b/>
        <sz val="11"/>
        <color theme="1"/>
        <rFont val="Calibri"/>
        <family val="2"/>
        <scheme val="minor"/>
      </rPr>
      <t xml:space="preserve"> update berkala</t>
    </r>
    <r>
      <rPr>
        <sz val="11"/>
        <color theme="1"/>
        <rFont val="Calibri"/>
        <family val="2"/>
        <scheme val="minor"/>
      </rPr>
      <t>, sesuai perubahan status unit</t>
    </r>
  </si>
  <si>
    <t>T300 CT2</t>
  </si>
  <si>
    <t>No</t>
  </si>
  <si>
    <t>06.00 - 07.00</t>
  </si>
  <si>
    <t>07.00 - 08.00</t>
  </si>
  <si>
    <t>08.00 - 09.00</t>
  </si>
  <si>
    <t>09.00 - 10.00</t>
  </si>
  <si>
    <t>11.00 - 12.00</t>
  </si>
  <si>
    <t>12.00 - 13.00</t>
  </si>
  <si>
    <t>13.00 - 14.00</t>
  </si>
  <si>
    <t>14.00 - 15.00</t>
  </si>
  <si>
    <t>10.00 - 11.00</t>
  </si>
  <si>
    <t>15.00 - 16.00</t>
  </si>
  <si>
    <t>16.00 - 17.00</t>
  </si>
  <si>
    <t>17.00 - 18.00</t>
  </si>
  <si>
    <t>18.00 - 19.00</t>
  </si>
  <si>
    <t>19.00 - 20.00</t>
  </si>
  <si>
    <t>20.00 - 21.00</t>
  </si>
  <si>
    <t>21.00 - 22.00</t>
  </si>
  <si>
    <t>22.00 - 23.00</t>
  </si>
  <si>
    <t>23.00 - 24.00</t>
  </si>
  <si>
    <t>00.00 - 01.00</t>
  </si>
  <si>
    <t>01.00 - 02.00</t>
  </si>
  <si>
    <t>02.00 - 03.00</t>
  </si>
  <si>
    <t>03.00 - 04.00</t>
  </si>
  <si>
    <t>04.00 - 05.00</t>
  </si>
  <si>
    <t>05.00 - 06.00</t>
  </si>
  <si>
    <t>Time</t>
  </si>
  <si>
    <t>SUPPLY PASSING PLAN SHIFT 01</t>
  </si>
  <si>
    <t>RAW MATERIAL ROM</t>
  </si>
  <si>
    <t>PBHICV</t>
  </si>
  <si>
    <t>PBHICA</t>
  </si>
  <si>
    <t>PBHICTS</t>
  </si>
  <si>
    <t>PBLOCTS</t>
  </si>
  <si>
    <t>PB600</t>
  </si>
  <si>
    <t>PB700</t>
  </si>
  <si>
    <t>PB800</t>
  </si>
  <si>
    <t>PBA</t>
  </si>
  <si>
    <t>PBTS</t>
  </si>
  <si>
    <t>PBLOCV</t>
  </si>
  <si>
    <t>PBLOCA</t>
  </si>
  <si>
    <t>BCLSA</t>
  </si>
  <si>
    <t>BCSCM</t>
  </si>
  <si>
    <t>TSC21</t>
  </si>
  <si>
    <t>TSC11</t>
  </si>
  <si>
    <t>TSCHICV</t>
  </si>
  <si>
    <t>TSC2HICA</t>
  </si>
  <si>
    <t>TSC12</t>
  </si>
  <si>
    <t>TSC22</t>
  </si>
  <si>
    <t>TSC13</t>
  </si>
  <si>
    <t>TSC23</t>
  </si>
  <si>
    <t>TSN100</t>
  </si>
  <si>
    <t>TSN200</t>
  </si>
  <si>
    <t>TSN300</t>
  </si>
  <si>
    <t>TSNA</t>
  </si>
  <si>
    <t>TSCA</t>
  </si>
  <si>
    <t>TSNHICV</t>
  </si>
  <si>
    <t>TSNLOCA</t>
  </si>
  <si>
    <t>TSNLOCV</t>
  </si>
  <si>
    <t>TSCLOCV</t>
  </si>
  <si>
    <t>TSCLOCA</t>
  </si>
  <si>
    <t>WS200</t>
  </si>
  <si>
    <t>WS300</t>
  </si>
  <si>
    <t>WSHICV</t>
  </si>
  <si>
    <t>WSS</t>
  </si>
  <si>
    <t>WSA</t>
  </si>
  <si>
    <t>TPS100</t>
  </si>
  <si>
    <t>T100 ST</t>
  </si>
  <si>
    <t>TPS200</t>
  </si>
  <si>
    <t>T200 ST</t>
  </si>
  <si>
    <t>TPSHICV</t>
  </si>
  <si>
    <t>T300 ST</t>
  </si>
  <si>
    <t>TPSHICTS</t>
  </si>
  <si>
    <t>HI-CV ST</t>
  </si>
  <si>
    <t>TPSA</t>
  </si>
  <si>
    <t>HCV HTS ST</t>
  </si>
  <si>
    <t>TPSHICA</t>
  </si>
  <si>
    <t>HI ASH ST</t>
  </si>
  <si>
    <t>TPSLOCV</t>
  </si>
  <si>
    <t>HCV HI ASH ST</t>
  </si>
  <si>
    <t>TPS300</t>
  </si>
  <si>
    <t>LCV ST</t>
  </si>
  <si>
    <t>TPSLOCA</t>
  </si>
  <si>
    <t>LCV HI ASH ST</t>
  </si>
  <si>
    <t>TPSLOCTS</t>
  </si>
  <si>
    <t>LCV HITS ST</t>
  </si>
  <si>
    <t>HI CV PRG</t>
  </si>
  <si>
    <t>HI CV HI ASH PRG</t>
  </si>
  <si>
    <t>HI CV HTS PRG</t>
  </si>
  <si>
    <t>LOW CV HTS PRG</t>
  </si>
  <si>
    <t>HI TS PRG</t>
  </si>
  <si>
    <t>LOW CV PRG</t>
  </si>
  <si>
    <t>LOW CV HI-ASH PRG</t>
  </si>
  <si>
    <t>T100 CT2</t>
  </si>
  <si>
    <t>T100 CT1</t>
  </si>
  <si>
    <t>HI CV CT</t>
  </si>
  <si>
    <t>HI CV HI ASH CT2</t>
  </si>
  <si>
    <t>T200 CT2</t>
  </si>
  <si>
    <t>HI CV NT</t>
  </si>
  <si>
    <t>LOW CV HI ASH NT</t>
  </si>
  <si>
    <t>LOW CV NT</t>
  </si>
  <si>
    <t>LOW CV CT</t>
  </si>
  <si>
    <t>LOW CV HI ASH CT</t>
  </si>
  <si>
    <t>HI CV HI TS ST</t>
  </si>
  <si>
    <t>HI CV HI ASH ST</t>
  </si>
  <si>
    <t>LOW CV ST</t>
  </si>
  <si>
    <t>LOW CV HI ASH ST</t>
  </si>
  <si>
    <t>LOW CV HI TS ST</t>
  </si>
  <si>
    <t>CODE AI</t>
  </si>
  <si>
    <t>CODE SIS</t>
  </si>
  <si>
    <t>SUPPLY PASSING PLAN SHIFT 02</t>
  </si>
  <si>
    <r>
      <t xml:space="preserve">- Berisi Database </t>
    </r>
    <r>
      <rPr>
        <b/>
        <sz val="11"/>
        <color rgb="FF00B050"/>
        <rFont val="Calibri"/>
        <family val="2"/>
        <scheme val="minor"/>
      </rPr>
      <t>"Raw Material"</t>
    </r>
    <r>
      <rPr>
        <sz val="11"/>
        <color theme="1"/>
        <rFont val="Calibri"/>
        <family val="2"/>
        <scheme val="minor"/>
      </rPr>
      <t>, konversi dari Code AI ke Code SIS</t>
    </r>
  </si>
  <si>
    <r>
      <t>- Dapat di</t>
    </r>
    <r>
      <rPr>
        <b/>
        <sz val="11"/>
        <color theme="1"/>
        <rFont val="Calibri"/>
        <family val="2"/>
        <scheme val="minor"/>
      </rPr>
      <t xml:space="preserve"> update apabila ada penambahan Series / kategori Raw material baru</t>
    </r>
  </si>
  <si>
    <r>
      <t xml:space="preserve">- Terdapat fitur </t>
    </r>
    <r>
      <rPr>
        <b/>
        <sz val="11"/>
        <color theme="1"/>
        <rFont val="Calibri"/>
        <family val="2"/>
        <scheme val="minor"/>
      </rPr>
      <t>merubah / menambahkan secara manual</t>
    </r>
    <r>
      <rPr>
        <sz val="11"/>
        <color theme="1"/>
        <rFont val="Calibri"/>
        <family val="2"/>
        <scheme val="minor"/>
      </rPr>
      <t xml:space="preserve"> dalam fitur web</t>
    </r>
  </si>
  <si>
    <t>Supply Passing Plan [SPP]</t>
  </si>
  <si>
    <t>Database Raw Material</t>
  </si>
  <si>
    <t>ACHIEV.</t>
  </si>
  <si>
    <t>Actual</t>
  </si>
  <si>
    <t>Qnty</t>
  </si>
  <si>
    <t>Qlty</t>
  </si>
  <si>
    <t>QUALITY CONTROL DISPATCH KM 34 - SHIFT 01</t>
  </si>
  <si>
    <t>QUALITY CONTROL DISPATCH KM 34 - SHIFT 02</t>
  </si>
  <si>
    <t>QUALITY RTK :</t>
  </si>
  <si>
    <r>
      <t xml:space="preserve">- Coloumn </t>
    </r>
    <r>
      <rPr>
        <b/>
        <sz val="12"/>
        <color theme="1"/>
        <rFont val="Arial"/>
        <family val="2"/>
      </rPr>
      <t>"Actual"</t>
    </r>
    <r>
      <rPr>
        <sz val="12"/>
        <color theme="1"/>
        <rFont val="Arial"/>
        <family val="2"/>
      </rPr>
      <t xml:space="preserve"> berasal dari data </t>
    </r>
    <r>
      <rPr>
        <b/>
        <sz val="12"/>
        <color rgb="FF0070C0"/>
        <rFont val="Arial"/>
        <family val="2"/>
      </rPr>
      <t>"Input 34"</t>
    </r>
    <r>
      <rPr>
        <sz val="12"/>
        <color theme="1"/>
        <rFont val="Arial"/>
        <family val="2"/>
      </rPr>
      <t>, sesuai dengan jam / waktu unit melintas</t>
    </r>
  </si>
  <si>
    <t>TIME</t>
  </si>
  <si>
    <t xml:space="preserve">ANTRIAN     </t>
  </si>
  <si>
    <t xml:space="preserve">PASSING </t>
  </si>
  <si>
    <t>ACH</t>
  </si>
  <si>
    <t>STATUS</t>
  </si>
  <si>
    <t>KETERANGAN</t>
  </si>
  <si>
    <t>QUALITY</t>
  </si>
  <si>
    <t>06-07</t>
  </si>
  <si>
    <t>OVER SUPPLY/KOORDINASI 29</t>
  </si>
  <si>
    <t>07-08</t>
  </si>
  <si>
    <t>HOPPER BD</t>
  </si>
  <si>
    <t>08-09</t>
  </si>
  <si>
    <t>STOCK KROM PENUH</t>
  </si>
  <si>
    <t>09-10</t>
  </si>
  <si>
    <t>ANTRI KELANIS</t>
  </si>
  <si>
    <t>10-11</t>
  </si>
  <si>
    <t>QUALITY ISSUE</t>
  </si>
  <si>
    <t>11-12</t>
  </si>
  <si>
    <t>LOW SUPPLY</t>
  </si>
  <si>
    <t>12-13</t>
  </si>
  <si>
    <t>OTHERS</t>
  </si>
  <si>
    <t>13-14</t>
  </si>
  <si>
    <t>BARGING MUNDUR</t>
  </si>
  <si>
    <t>14-15</t>
  </si>
  <si>
    <t>15-16</t>
  </si>
  <si>
    <t>16-17</t>
  </si>
  <si>
    <t>17-18</t>
  </si>
  <si>
    <t>Plan</t>
  </si>
  <si>
    <t>LIST STATUS :</t>
  </si>
  <si>
    <t>18-19</t>
  </si>
  <si>
    <t>19-20</t>
  </si>
  <si>
    <t>20-21</t>
  </si>
  <si>
    <t>21-22</t>
  </si>
  <si>
    <t>22-23</t>
  </si>
  <si>
    <t>23-24</t>
  </si>
  <si>
    <t>00-01</t>
  </si>
  <si>
    <t>01-02</t>
  </si>
  <si>
    <t>02-03</t>
  </si>
  <si>
    <t>03-04</t>
  </si>
  <si>
    <t>04-05</t>
  </si>
  <si>
    <t>05-06</t>
  </si>
  <si>
    <r>
      <t xml:space="preserve">- Coloumn </t>
    </r>
    <r>
      <rPr>
        <b/>
        <sz val="12"/>
        <color theme="1"/>
        <rFont val="Arial"/>
        <family val="2"/>
      </rPr>
      <t>"Plan"</t>
    </r>
    <r>
      <rPr>
        <sz val="12"/>
        <color theme="1"/>
        <rFont val="Arial"/>
        <family val="2"/>
      </rPr>
      <t xml:space="preserve"> berasal dari data </t>
    </r>
    <r>
      <rPr>
        <b/>
        <sz val="12"/>
        <color rgb="FF0070C0"/>
        <rFont val="Arial"/>
        <family val="2"/>
      </rPr>
      <t>"SPP"</t>
    </r>
    <r>
      <rPr>
        <sz val="12"/>
        <color theme="1"/>
        <rFont val="Arial"/>
        <family val="2"/>
      </rPr>
      <t>, sesuai dengan plan unit melintas per jam nya</t>
    </r>
  </si>
  <si>
    <t>Record 34 (1)</t>
  </si>
  <si>
    <r>
      <t xml:space="preserve">- Berisi </t>
    </r>
    <r>
      <rPr>
        <b/>
        <sz val="12"/>
        <color theme="1"/>
        <rFont val="Arial"/>
        <family val="2"/>
      </rPr>
      <t>Dashboard pencapaian</t>
    </r>
    <r>
      <rPr>
        <sz val="12"/>
        <color theme="1"/>
        <rFont val="Arial"/>
        <family val="2"/>
      </rPr>
      <t xml:space="preserve"> passing unit KM34 per jam nya</t>
    </r>
  </si>
  <si>
    <r>
      <t xml:space="preserve">- Terdapat fitur Input manual untuk </t>
    </r>
    <r>
      <rPr>
        <b/>
        <sz val="12"/>
        <color rgb="FF0070C0"/>
        <rFont val="Arial"/>
        <family val="2"/>
      </rPr>
      <t>"Status"</t>
    </r>
    <r>
      <rPr>
        <sz val="12"/>
        <color theme="1"/>
        <rFont val="Arial"/>
        <family val="2"/>
      </rPr>
      <t xml:space="preserve"> dan </t>
    </r>
    <r>
      <rPr>
        <b/>
        <sz val="12"/>
        <color rgb="FF0070C0"/>
        <rFont val="Arial"/>
        <family val="2"/>
      </rPr>
      <t>"Keterangan"</t>
    </r>
  </si>
  <si>
    <r>
      <t xml:space="preserve">- </t>
    </r>
    <r>
      <rPr>
        <b/>
        <sz val="12"/>
        <color rgb="FF0070C0"/>
        <rFont val="Arial"/>
        <family val="2"/>
      </rPr>
      <t>"Status"</t>
    </r>
    <r>
      <rPr>
        <sz val="12"/>
        <color theme="1"/>
        <rFont val="Arial"/>
        <family val="2"/>
      </rPr>
      <t xml:space="preserve"> berasal dari </t>
    </r>
    <r>
      <rPr>
        <b/>
        <i/>
        <sz val="12"/>
        <color theme="1"/>
        <rFont val="Arial"/>
        <family val="2"/>
      </rPr>
      <t>List Status</t>
    </r>
  </si>
  <si>
    <t>Record 34 (2)</t>
  </si>
  <si>
    <r>
      <t xml:space="preserve">- Dashboard </t>
    </r>
    <r>
      <rPr>
        <b/>
        <sz val="12"/>
        <color rgb="FFFF0000"/>
        <rFont val="Arial"/>
        <family val="2"/>
      </rPr>
      <t>Shift 02</t>
    </r>
  </si>
  <si>
    <r>
      <t xml:space="preserve">- Dashboard </t>
    </r>
    <r>
      <rPr>
        <b/>
        <sz val="12"/>
        <color rgb="FFFF0000"/>
        <rFont val="Arial"/>
        <family val="2"/>
      </rPr>
      <t>Shift 01</t>
    </r>
  </si>
  <si>
    <t>Act</t>
  </si>
  <si>
    <t>%</t>
  </si>
  <si>
    <t>MUATAN LEWAT KM 65</t>
  </si>
  <si>
    <t>MUATAN LEWAT KM 34</t>
  </si>
  <si>
    <t>....</t>
  </si>
  <si>
    <t>Unit</t>
  </si>
  <si>
    <t>CN Unit</t>
  </si>
  <si>
    <t>Material</t>
  </si>
  <si>
    <r>
      <t xml:space="preserve">- Berisi </t>
    </r>
    <r>
      <rPr>
        <b/>
        <sz val="12"/>
        <color theme="1"/>
        <rFont val="Arial"/>
        <family val="2"/>
      </rPr>
      <t>Dashboard pencapaian</t>
    </r>
    <r>
      <rPr>
        <sz val="12"/>
        <color theme="1"/>
        <rFont val="Arial"/>
        <family val="2"/>
      </rPr>
      <t xml:space="preserve"> (Quality / Quantity)</t>
    </r>
    <r>
      <rPr>
        <b/>
        <sz val="12"/>
        <color theme="1"/>
        <rFont val="Arial"/>
        <family val="2"/>
      </rPr>
      <t xml:space="preserve"> passing unit KM34 </t>
    </r>
    <r>
      <rPr>
        <sz val="12"/>
        <color theme="1"/>
        <rFont val="Arial"/>
        <family val="2"/>
      </rPr>
      <t>secara Harian (2 shift)</t>
    </r>
  </si>
  <si>
    <t>QUALITY CONTROL PASSING</t>
  </si>
  <si>
    <t>SHIFT 01</t>
  </si>
  <si>
    <t>SHIFT 02</t>
  </si>
  <si>
    <t>PASSING UNIT KM 34</t>
  </si>
  <si>
    <t>Date</t>
  </si>
  <si>
    <t>Unit_ID</t>
  </si>
  <si>
    <t>Ellipse</t>
  </si>
  <si>
    <t>CSA</t>
  </si>
  <si>
    <t>KM 34</t>
  </si>
  <si>
    <t>KM 69</t>
  </si>
  <si>
    <r>
      <t xml:space="preserve">- Berisi update </t>
    </r>
    <r>
      <rPr>
        <b/>
        <sz val="12"/>
        <color theme="1"/>
        <rFont val="Calibri"/>
        <family val="2"/>
        <scheme val="minor"/>
      </rPr>
      <t>SPP</t>
    </r>
    <r>
      <rPr>
        <sz val="12"/>
        <color theme="1"/>
        <rFont val="Calibri"/>
        <family val="2"/>
        <scheme val="minor"/>
      </rPr>
      <t xml:space="preserve"> dari Adaro</t>
    </r>
  </si>
  <si>
    <r>
      <t xml:space="preserve">- </t>
    </r>
    <r>
      <rPr>
        <b/>
        <sz val="12"/>
        <color theme="1"/>
        <rFont val="Calibri"/>
        <family val="2"/>
        <scheme val="minor"/>
      </rPr>
      <t xml:space="preserve">Diupdate </t>
    </r>
    <r>
      <rPr>
        <sz val="12"/>
        <color theme="1"/>
        <rFont val="Calibri"/>
        <family val="2"/>
        <scheme val="minor"/>
      </rPr>
      <t>per shift</t>
    </r>
  </si>
  <si>
    <r>
      <t>- Update menggunakan</t>
    </r>
    <r>
      <rPr>
        <b/>
        <sz val="12"/>
        <color theme="1"/>
        <rFont val="Calibri"/>
        <family val="2"/>
        <scheme val="minor"/>
      </rPr>
      <t xml:space="preserve"> inputan berupa File Excel</t>
    </r>
  </si>
  <si>
    <r>
      <t xml:space="preserve">- Raw material ROM connect dengan </t>
    </r>
    <r>
      <rPr>
        <b/>
        <sz val="12"/>
        <color theme="1"/>
        <rFont val="Calibri"/>
        <family val="2"/>
        <scheme val="minor"/>
      </rPr>
      <t>Database Raw Material</t>
    </r>
  </si>
  <si>
    <t>BC</t>
  </si>
  <si>
    <t>Monitoring muatan KM65 - KM34</t>
  </si>
  <si>
    <t>- Bertujuan untuk mengontrol unit saat terjadi antri quota terkait keterbatasan kapasitas di 34</t>
  </si>
  <si>
    <t>CARGO MUATAN</t>
  </si>
  <si>
    <t>CODE STANDBY</t>
  </si>
  <si>
    <t>POSISI (M/K)</t>
  </si>
  <si>
    <t>IN</t>
  </si>
  <si>
    <t>OUT</t>
  </si>
  <si>
    <t>HOUR STDBY</t>
  </si>
  <si>
    <t>LOCATION</t>
  </si>
  <si>
    <t>TGL</t>
  </si>
  <si>
    <t>14/12/2019</t>
  </si>
  <si>
    <r>
      <t xml:space="preserve">1. </t>
    </r>
    <r>
      <rPr>
        <b/>
        <sz val="12"/>
        <rFont val="Arial"/>
        <family val="2"/>
      </rPr>
      <t xml:space="preserve">Tanggal </t>
    </r>
    <r>
      <rPr>
        <sz val="12"/>
        <rFont val="Arial"/>
        <family val="2"/>
      </rPr>
      <t xml:space="preserve">= </t>
    </r>
    <r>
      <rPr>
        <b/>
        <sz val="12"/>
        <rFont val="Arial"/>
        <family val="2"/>
      </rPr>
      <t>Otomatis,</t>
    </r>
    <r>
      <rPr>
        <sz val="12"/>
        <rFont val="Arial"/>
        <family val="2"/>
      </rPr>
      <t xml:space="preserve"> mengikuti tanggal input dilakukan</t>
    </r>
  </si>
  <si>
    <r>
      <t xml:space="preserve">2. </t>
    </r>
    <r>
      <rPr>
        <b/>
        <sz val="12"/>
        <rFont val="Arial"/>
        <family val="2"/>
      </rPr>
      <t>Time IN</t>
    </r>
    <r>
      <rPr>
        <sz val="12"/>
        <rFont val="Arial"/>
        <family val="2"/>
      </rPr>
      <t xml:space="preserve"> = Waktu unit masuk ke CSA. </t>
    </r>
    <r>
      <rPr>
        <b/>
        <sz val="12"/>
        <rFont val="Arial"/>
        <family val="2"/>
      </rPr>
      <t>Otomatis</t>
    </r>
    <r>
      <rPr>
        <sz val="12"/>
        <rFont val="Arial"/>
        <family val="2"/>
      </rPr>
      <t>, mengikuti waktu penginputan, dapat di edit</t>
    </r>
  </si>
  <si>
    <r>
      <t xml:space="preserve">3. </t>
    </r>
    <r>
      <rPr>
        <b/>
        <sz val="12"/>
        <rFont val="Arial"/>
        <family val="2"/>
      </rPr>
      <t>Time OUT</t>
    </r>
    <r>
      <rPr>
        <sz val="12"/>
        <rFont val="Arial"/>
        <family val="2"/>
      </rPr>
      <t xml:space="preserve"> = Waktu unit keluar dari CSA. Terdapat fitur </t>
    </r>
    <r>
      <rPr>
        <b/>
        <sz val="14"/>
        <color rgb="FF00B050"/>
        <rFont val="Calibri"/>
        <family val="2"/>
      </rPr>
      <t>√</t>
    </r>
  </si>
  <si>
    <r>
      <t xml:space="preserve">4. </t>
    </r>
    <r>
      <rPr>
        <b/>
        <sz val="12"/>
        <rFont val="Arial"/>
        <family val="2"/>
      </rPr>
      <t>Hour Stdby</t>
    </r>
    <r>
      <rPr>
        <sz val="12"/>
        <rFont val="Arial"/>
        <family val="2"/>
      </rPr>
      <t xml:space="preserve"> = Total waktu unit di dalam CSA</t>
    </r>
  </si>
  <si>
    <r>
      <t xml:space="preserve">5. </t>
    </r>
    <r>
      <rPr>
        <b/>
        <sz val="12"/>
        <rFont val="Arial"/>
        <family val="2"/>
      </rPr>
      <t>Location</t>
    </r>
    <r>
      <rPr>
        <sz val="12"/>
        <rFont val="Arial"/>
        <family val="2"/>
      </rPr>
      <t xml:space="preserve"> = Lokasi dilakukan penginputan data (</t>
    </r>
    <r>
      <rPr>
        <b/>
        <sz val="12"/>
        <rFont val="Arial"/>
        <family val="2"/>
      </rPr>
      <t>KM 65 / KM 69 / KM34</t>
    </r>
    <r>
      <rPr>
        <sz val="12"/>
        <rFont val="Arial"/>
        <family val="2"/>
      </rPr>
      <t>)</t>
    </r>
  </si>
  <si>
    <r>
      <t xml:space="preserve">6. </t>
    </r>
    <r>
      <rPr>
        <b/>
        <sz val="12"/>
        <rFont val="Arial"/>
        <family val="2"/>
      </rPr>
      <t>C/N</t>
    </r>
    <r>
      <rPr>
        <sz val="12"/>
        <rFont val="Arial"/>
        <family val="2"/>
      </rPr>
      <t xml:space="preserve"> = Code Number Unit</t>
    </r>
  </si>
  <si>
    <r>
      <t xml:space="preserve">7. </t>
    </r>
    <r>
      <rPr>
        <b/>
        <sz val="12"/>
        <rFont val="Arial"/>
        <family val="2"/>
      </rPr>
      <t>Posisi (M/K)</t>
    </r>
    <r>
      <rPr>
        <sz val="12"/>
        <rFont val="Arial"/>
        <family val="2"/>
      </rPr>
      <t xml:space="preserve"> = Keterangan Unit, </t>
    </r>
    <r>
      <rPr>
        <b/>
        <sz val="12"/>
        <rFont val="Arial"/>
        <family val="2"/>
      </rPr>
      <t>Muatan / Kosongan</t>
    </r>
  </si>
  <si>
    <r>
      <t xml:space="preserve">8. </t>
    </r>
    <r>
      <rPr>
        <b/>
        <sz val="12"/>
        <rFont val="Arial"/>
        <family val="2"/>
      </rPr>
      <t>Cargo Muatan</t>
    </r>
    <r>
      <rPr>
        <sz val="12"/>
        <rFont val="Arial"/>
        <family val="2"/>
      </rPr>
      <t xml:space="preserve"> = Bila "</t>
    </r>
    <r>
      <rPr>
        <b/>
        <sz val="12"/>
        <rFont val="Arial"/>
        <family val="2"/>
      </rPr>
      <t>Posisi = K</t>
    </r>
    <r>
      <rPr>
        <sz val="12"/>
        <rFont val="Arial"/>
        <family val="2"/>
      </rPr>
      <t>", otomatis terisi "</t>
    </r>
    <r>
      <rPr>
        <b/>
        <sz val="12"/>
        <rFont val="Arial"/>
        <family val="2"/>
      </rPr>
      <t>Kosongan</t>
    </r>
    <r>
      <rPr>
        <sz val="12"/>
        <rFont val="Arial"/>
        <family val="2"/>
      </rPr>
      <t>", Bila "</t>
    </r>
    <r>
      <rPr>
        <b/>
        <sz val="12"/>
        <rFont val="Arial"/>
        <family val="2"/>
      </rPr>
      <t>Posisi = M</t>
    </r>
    <r>
      <rPr>
        <sz val="12"/>
        <rFont val="Arial"/>
        <family val="2"/>
      </rPr>
      <t xml:space="preserve">", maka di input </t>
    </r>
    <r>
      <rPr>
        <b/>
        <sz val="12"/>
        <rFont val="Arial"/>
        <family val="2"/>
      </rPr>
      <t>cargo yang dibawa</t>
    </r>
    <r>
      <rPr>
        <sz val="12"/>
        <rFont val="Arial"/>
        <family val="2"/>
      </rPr>
      <t>, terdapat List Cargo muatan</t>
    </r>
  </si>
  <si>
    <r>
      <t xml:space="preserve">9. </t>
    </r>
    <r>
      <rPr>
        <b/>
        <sz val="12"/>
        <rFont val="Arial"/>
        <family val="2"/>
      </rPr>
      <t xml:space="preserve">Code Standby </t>
    </r>
    <r>
      <rPr>
        <sz val="12"/>
        <rFont val="Arial"/>
        <family val="2"/>
      </rPr>
      <t xml:space="preserve">= Keterangan Standby unit di CSA, terdapat </t>
    </r>
    <r>
      <rPr>
        <b/>
        <sz val="12"/>
        <rFont val="Arial"/>
        <family val="2"/>
      </rPr>
      <t>List Code Standby</t>
    </r>
  </si>
  <si>
    <t>M</t>
  </si>
  <si>
    <t>L</t>
  </si>
  <si>
    <t>REGISTER</t>
  </si>
  <si>
    <t>S6C</t>
  </si>
  <si>
    <t>K</t>
  </si>
  <si>
    <t>UNREGISTER</t>
  </si>
  <si>
    <t>JAM PASSING</t>
  </si>
  <si>
    <t>Tyre 35</t>
  </si>
  <si>
    <t>KS</t>
  </si>
  <si>
    <t>S2</t>
  </si>
  <si>
    <r>
      <t xml:space="preserve">11. </t>
    </r>
    <r>
      <rPr>
        <b/>
        <sz val="12"/>
        <rFont val="Arial"/>
        <family val="2"/>
      </rPr>
      <t>Keterangan</t>
    </r>
    <r>
      <rPr>
        <sz val="12"/>
        <rFont val="Arial"/>
        <family val="2"/>
      </rPr>
      <t xml:space="preserve"> = Dapat diisi keterangan unit, seperti : "Tyre di Km35", "Operator parkir", dsb</t>
    </r>
  </si>
  <si>
    <t>-</t>
  </si>
  <si>
    <r>
      <t xml:space="preserve">10. </t>
    </r>
    <r>
      <rPr>
        <b/>
        <sz val="12"/>
        <rFont val="Arial"/>
        <family val="2"/>
      </rPr>
      <t>Jam Passing</t>
    </r>
    <r>
      <rPr>
        <sz val="12"/>
        <rFont val="Arial"/>
        <family val="2"/>
      </rPr>
      <t xml:space="preserve"> = Input jam Passing unit melewati KM65 / KM 34, Untuk kosongan, Jam Passing = "-"</t>
    </r>
  </si>
  <si>
    <t>UNIT</t>
  </si>
  <si>
    <t>Monitoring Passing KM 34</t>
  </si>
  <si>
    <t>Monitoring Passing KM 65</t>
  </si>
  <si>
    <t>PARKIR</t>
  </si>
  <si>
    <t>Populasi Unit Primemover</t>
  </si>
  <si>
    <t>Periode Update</t>
  </si>
  <si>
    <t>Help1</t>
  </si>
  <si>
    <t>Model</t>
  </si>
  <si>
    <t>Chassis Number</t>
  </si>
  <si>
    <t>Brand State</t>
  </si>
  <si>
    <t>Product</t>
  </si>
  <si>
    <t>Engine Model</t>
  </si>
  <si>
    <t>Delivery</t>
  </si>
  <si>
    <t>Engine Number</t>
  </si>
  <si>
    <t>KW/HP/RPM</t>
  </si>
  <si>
    <t>Type</t>
  </si>
  <si>
    <t>Capacity</t>
  </si>
  <si>
    <t>Doc. Ellipse</t>
  </si>
  <si>
    <t>Owner Unit</t>
  </si>
  <si>
    <t>Status Unit</t>
  </si>
  <si>
    <t>Status to Use</t>
  </si>
  <si>
    <t>Set Trailer</t>
  </si>
  <si>
    <t>Fix Set</t>
  </si>
  <si>
    <t>Remark</t>
  </si>
  <si>
    <t>Aktual Nov 2019</t>
  </si>
  <si>
    <t>HT140-0040</t>
  </si>
  <si>
    <t>FH16 550 | V.2</t>
  </si>
  <si>
    <t>A620845</t>
  </si>
  <si>
    <t>SWEDEN</t>
  </si>
  <si>
    <t>VOLVO</t>
  </si>
  <si>
    <t>D16C3*A</t>
  </si>
  <si>
    <t>010707</t>
  </si>
  <si>
    <t>550 HP</t>
  </si>
  <si>
    <t>PRIMEMOVER</t>
  </si>
  <si>
    <t>100 TON</t>
  </si>
  <si>
    <t>Support</t>
  </si>
  <si>
    <t>SIS</t>
  </si>
  <si>
    <t>Dispose</t>
  </si>
  <si>
    <t>Plan Dispose 2019</t>
  </si>
  <si>
    <t>HT140-0041</t>
  </si>
  <si>
    <t>A620868</t>
  </si>
  <si>
    <t>013064</t>
  </si>
  <si>
    <t>HT140-0049</t>
  </si>
  <si>
    <t>A627529</t>
  </si>
  <si>
    <t>D16C4*A</t>
  </si>
  <si>
    <t>013036</t>
  </si>
  <si>
    <t>HT140-0051</t>
  </si>
  <si>
    <t>A627628</t>
  </si>
  <si>
    <t>D16C4</t>
  </si>
  <si>
    <t>005336</t>
  </si>
  <si>
    <t>HT140-0052</t>
  </si>
  <si>
    <t>A627601</t>
  </si>
  <si>
    <t>013063</t>
  </si>
  <si>
    <t>HT140-0053</t>
  </si>
  <si>
    <t>A627610</t>
  </si>
  <si>
    <t>031064</t>
  </si>
  <si>
    <t>HT140-0056</t>
  </si>
  <si>
    <t>A628746</t>
  </si>
  <si>
    <t>013283</t>
  </si>
  <si>
    <t>HT140-0057</t>
  </si>
  <si>
    <t>A628743</t>
  </si>
  <si>
    <t>013275</t>
  </si>
  <si>
    <t>HT140-0058</t>
  </si>
  <si>
    <t>A628756</t>
  </si>
  <si>
    <t>013285</t>
  </si>
  <si>
    <t>HT140-0060</t>
  </si>
  <si>
    <t>A628739</t>
  </si>
  <si>
    <t>013281</t>
  </si>
  <si>
    <t>HT140-0061</t>
  </si>
  <si>
    <t>A628719</t>
  </si>
  <si>
    <t>013282</t>
  </si>
  <si>
    <t>HT140-0062</t>
  </si>
  <si>
    <t>A628755</t>
  </si>
  <si>
    <t>013284</t>
  </si>
  <si>
    <t>HT140-0063</t>
  </si>
  <si>
    <t>013276</t>
  </si>
  <si>
    <t>HT140-0064</t>
  </si>
  <si>
    <t>A631227</t>
  </si>
  <si>
    <t>014523</t>
  </si>
  <si>
    <t>Production</t>
  </si>
  <si>
    <t>ST140-0205</t>
  </si>
  <si>
    <t>HT140-0065</t>
  </si>
  <si>
    <t>A632748</t>
  </si>
  <si>
    <t>015208</t>
  </si>
  <si>
    <t>Move Out</t>
  </si>
  <si>
    <t>Ready</t>
  </si>
  <si>
    <t>HT140-0067</t>
  </si>
  <si>
    <t>A632755</t>
  </si>
  <si>
    <t>015211</t>
  </si>
  <si>
    <t>HT140-0068</t>
  </si>
  <si>
    <t>A632759</t>
  </si>
  <si>
    <t>010749</t>
  </si>
  <si>
    <t>HT140-0069</t>
  </si>
  <si>
    <t>A632760</t>
  </si>
  <si>
    <t>015222</t>
  </si>
  <si>
    <t>HT140-0070</t>
  </si>
  <si>
    <t>A632765</t>
  </si>
  <si>
    <t>015210</t>
  </si>
  <si>
    <t>ST140-0154</t>
  </si>
  <si>
    <t>HT140-0071</t>
  </si>
  <si>
    <t>A632766</t>
  </si>
  <si>
    <t>015233</t>
  </si>
  <si>
    <t>Stand By</t>
  </si>
  <si>
    <t>HT140-0072</t>
  </si>
  <si>
    <t>A682324</t>
  </si>
  <si>
    <t>RC008727</t>
  </si>
  <si>
    <t>HT140-0073</t>
  </si>
  <si>
    <t>A683694</t>
  </si>
  <si>
    <t>036250</t>
  </si>
  <si>
    <t>Scrap</t>
  </si>
  <si>
    <t>Breakdown</t>
  </si>
  <si>
    <t>HT140-0074</t>
  </si>
  <si>
    <t>A682329</t>
  </si>
  <si>
    <t>035749</t>
  </si>
  <si>
    <t>Karantina2</t>
  </si>
  <si>
    <t>HT140-0075</t>
  </si>
  <si>
    <t>A682347</t>
  </si>
  <si>
    <t>035780</t>
  </si>
  <si>
    <t>ST140-0095</t>
  </si>
  <si>
    <t>HT140-0076</t>
  </si>
  <si>
    <t>A683696</t>
  </si>
  <si>
    <t>036251</t>
  </si>
  <si>
    <t>Karantina1</t>
  </si>
  <si>
    <t>ST140-0065</t>
  </si>
  <si>
    <t>HT140-0092A</t>
  </si>
  <si>
    <t>A690174</t>
  </si>
  <si>
    <t>039601</t>
  </si>
  <si>
    <t>Produksi</t>
  </si>
  <si>
    <t>HT140-0093A</t>
  </si>
  <si>
    <t>A690554</t>
  </si>
  <si>
    <t>039903</t>
  </si>
  <si>
    <t>HT140-0094A</t>
  </si>
  <si>
    <t>A692829</t>
  </si>
  <si>
    <t>041675</t>
  </si>
  <si>
    <t>HT140-0095A</t>
  </si>
  <si>
    <t>A692857</t>
  </si>
  <si>
    <t>041705</t>
  </si>
  <si>
    <t>ST140-0144</t>
  </si>
  <si>
    <t>HT140-0096A</t>
  </si>
  <si>
    <t>A692870</t>
  </si>
  <si>
    <t>041706</t>
  </si>
  <si>
    <t>ST140-0071</t>
  </si>
  <si>
    <t>HT140-0097A</t>
  </si>
  <si>
    <t>A692890</t>
  </si>
  <si>
    <t>041729</t>
  </si>
  <si>
    <t>ST140-0136</t>
  </si>
  <si>
    <t>HT140-0098A</t>
  </si>
  <si>
    <t>A692892</t>
  </si>
  <si>
    <t>041730</t>
  </si>
  <si>
    <t>ST140-0051</t>
  </si>
  <si>
    <t>HT140-0099A</t>
  </si>
  <si>
    <t>A692893</t>
  </si>
  <si>
    <t>041731</t>
  </si>
  <si>
    <t>HT140-0100A</t>
  </si>
  <si>
    <t>A693144</t>
  </si>
  <si>
    <t>041913</t>
  </si>
  <si>
    <t>HT140-0101A</t>
  </si>
  <si>
    <t>A693173</t>
  </si>
  <si>
    <t>041939</t>
  </si>
  <si>
    <t>HT140-0102A</t>
  </si>
  <si>
    <t>A693175</t>
  </si>
  <si>
    <t>041917</t>
  </si>
  <si>
    <t>HT140-0103A</t>
  </si>
  <si>
    <t>A693177</t>
  </si>
  <si>
    <t>041932</t>
  </si>
  <si>
    <t>HT140-0104</t>
  </si>
  <si>
    <t>A698993</t>
  </si>
  <si>
    <t>046013</t>
  </si>
  <si>
    <t>HT140-0105</t>
  </si>
  <si>
    <t>A699016</t>
  </si>
  <si>
    <t>046052</t>
  </si>
  <si>
    <t>HT140-0106</t>
  </si>
  <si>
    <t>A699791</t>
  </si>
  <si>
    <t>046687</t>
  </si>
  <si>
    <t>HT140-0107</t>
  </si>
  <si>
    <t>A699159</t>
  </si>
  <si>
    <t>046177</t>
  </si>
  <si>
    <t>HT140-0108</t>
  </si>
  <si>
    <t>A699187</t>
  </si>
  <si>
    <t>046178</t>
  </si>
  <si>
    <t>Jockey</t>
  </si>
  <si>
    <t>HT140-0109</t>
  </si>
  <si>
    <t>A699197</t>
  </si>
  <si>
    <t>046179</t>
  </si>
  <si>
    <t>HT140-0110</t>
  </si>
  <si>
    <t>A699381</t>
  </si>
  <si>
    <t>046197</t>
  </si>
  <si>
    <t>HT140-0111</t>
  </si>
  <si>
    <t>A699382</t>
  </si>
  <si>
    <t>046198</t>
  </si>
  <si>
    <t>ST140-0030</t>
  </si>
  <si>
    <t>HT140-0112</t>
  </si>
  <si>
    <t>A702222</t>
  </si>
  <si>
    <t>048413</t>
  </si>
  <si>
    <t>ST140-0211</t>
  </si>
  <si>
    <t>HT140-0113</t>
  </si>
  <si>
    <t>A702551</t>
  </si>
  <si>
    <t>048511</t>
  </si>
  <si>
    <t>HT140-0114</t>
  </si>
  <si>
    <t>A702559</t>
  </si>
  <si>
    <t>048512</t>
  </si>
  <si>
    <t>HT140-0115</t>
  </si>
  <si>
    <t>A702562</t>
  </si>
  <si>
    <t>048514</t>
  </si>
  <si>
    <t>HT140-0116</t>
  </si>
  <si>
    <t>A702568</t>
  </si>
  <si>
    <t>048515</t>
  </si>
  <si>
    <t>HT140-0117</t>
  </si>
  <si>
    <t>A705052</t>
  </si>
  <si>
    <t>049811</t>
  </si>
  <si>
    <t>ST140-0199</t>
  </si>
  <si>
    <t>HT140-0118</t>
  </si>
  <si>
    <t>A705060</t>
  </si>
  <si>
    <t>049816</t>
  </si>
  <si>
    <t>HT140-0119</t>
  </si>
  <si>
    <t>A705065</t>
  </si>
  <si>
    <t>049817</t>
  </si>
  <si>
    <t>Low Boy</t>
  </si>
  <si>
    <t>ST140-0139</t>
  </si>
  <si>
    <t>HT140-0121</t>
  </si>
  <si>
    <t>A705076</t>
  </si>
  <si>
    <t>049828</t>
  </si>
  <si>
    <t>HT140-0122</t>
  </si>
  <si>
    <t>A705086</t>
  </si>
  <si>
    <t>049825</t>
  </si>
  <si>
    <t>ST140-0063</t>
  </si>
  <si>
    <t>HT140-0123</t>
  </si>
  <si>
    <t>A706943</t>
  </si>
  <si>
    <t>050653</t>
  </si>
  <si>
    <t>HT140-0124</t>
  </si>
  <si>
    <t>A706949</t>
  </si>
  <si>
    <t>050663</t>
  </si>
  <si>
    <t>HT140-0125</t>
  </si>
  <si>
    <t>A706953</t>
  </si>
  <si>
    <t>050664</t>
  </si>
  <si>
    <t>WT</t>
  </si>
  <si>
    <t>HT140-0126</t>
  </si>
  <si>
    <t>A706961</t>
  </si>
  <si>
    <t>050667</t>
  </si>
  <si>
    <t>HT140-0128</t>
  </si>
  <si>
    <t>A706968</t>
  </si>
  <si>
    <t>050718</t>
  </si>
  <si>
    <t>HT140-0130</t>
  </si>
  <si>
    <t>A708306</t>
  </si>
  <si>
    <t>051340</t>
  </si>
  <si>
    <t>HT140-0131</t>
  </si>
  <si>
    <t>A708308</t>
  </si>
  <si>
    <t>051341</t>
  </si>
  <si>
    <t>HT140-0132</t>
  </si>
  <si>
    <t>A708311</t>
  </si>
  <si>
    <t>HT140-0133</t>
  </si>
  <si>
    <t>A708313</t>
  </si>
  <si>
    <t>051354</t>
  </si>
  <si>
    <t>HT140-0134</t>
  </si>
  <si>
    <t>A708314</t>
  </si>
  <si>
    <t>051384</t>
  </si>
  <si>
    <t>HT140-0135</t>
  </si>
  <si>
    <t>A708321</t>
  </si>
  <si>
    <t>051385</t>
  </si>
  <si>
    <t>ST140-0016</t>
  </si>
  <si>
    <t>HT140-0136</t>
  </si>
  <si>
    <t>A706989</t>
  </si>
  <si>
    <t>050729</t>
  </si>
  <si>
    <t>HT140-0137</t>
  </si>
  <si>
    <t>A708328</t>
  </si>
  <si>
    <t>051386</t>
  </si>
  <si>
    <t>HT140-0138</t>
  </si>
  <si>
    <t>A709383</t>
  </si>
  <si>
    <t>051920</t>
  </si>
  <si>
    <t>HT140-0139</t>
  </si>
  <si>
    <t>A709392</t>
  </si>
  <si>
    <t>051931</t>
  </si>
  <si>
    <t>HT140-0140</t>
  </si>
  <si>
    <t>A709651</t>
  </si>
  <si>
    <t>052044</t>
  </si>
  <si>
    <t>HT140-0141</t>
  </si>
  <si>
    <t>A709653</t>
  </si>
  <si>
    <t>052068</t>
  </si>
  <si>
    <t>HT140-0142</t>
  </si>
  <si>
    <t>A714168</t>
  </si>
  <si>
    <t>054237</t>
  </si>
  <si>
    <t>HT140-0143</t>
  </si>
  <si>
    <t>A714170</t>
  </si>
  <si>
    <t>054328</t>
  </si>
  <si>
    <t>ST140-0135</t>
  </si>
  <si>
    <t>HT140-0144</t>
  </si>
  <si>
    <t>A714182</t>
  </si>
  <si>
    <t>054274</t>
  </si>
  <si>
    <t>HT140-0145</t>
  </si>
  <si>
    <t>A714183</t>
  </si>
  <si>
    <t>054275</t>
  </si>
  <si>
    <t>HT140-0146</t>
  </si>
  <si>
    <t>A714192</t>
  </si>
  <si>
    <t>054277</t>
  </si>
  <si>
    <t xml:space="preserve">ST140-0142 </t>
  </si>
  <si>
    <t>HT140-0147</t>
  </si>
  <si>
    <t>A714278</t>
  </si>
  <si>
    <t>054336</t>
  </si>
  <si>
    <t>HT140-0148</t>
  </si>
  <si>
    <t>A722721</t>
  </si>
  <si>
    <t>HT140-0149</t>
  </si>
  <si>
    <t>A722763</t>
  </si>
  <si>
    <t>HT140-0150</t>
  </si>
  <si>
    <t>A722764</t>
  </si>
  <si>
    <t>HT140-0151</t>
  </si>
  <si>
    <t>A722767</t>
  </si>
  <si>
    <t>HT140-0152</t>
  </si>
  <si>
    <t>A722769</t>
  </si>
  <si>
    <t>HT140-0153</t>
  </si>
  <si>
    <t>A722866</t>
  </si>
  <si>
    <t>HT140-0155</t>
  </si>
  <si>
    <t>A722868</t>
  </si>
  <si>
    <t>HT140-0156</t>
  </si>
  <si>
    <t>A722536</t>
  </si>
  <si>
    <t>ST140-0092</t>
  </si>
  <si>
    <t>HT140-0157</t>
  </si>
  <si>
    <t>A722545</t>
  </si>
  <si>
    <t>HT140-0158</t>
  </si>
  <si>
    <t>A722742</t>
  </si>
  <si>
    <t>HT140-0159</t>
  </si>
  <si>
    <t>A722743</t>
  </si>
  <si>
    <t>HT140-0160</t>
  </si>
  <si>
    <t>A722765</t>
  </si>
  <si>
    <t>HT140-0161</t>
  </si>
  <si>
    <t>A722766</t>
  </si>
  <si>
    <t>ST140-0111</t>
  </si>
  <si>
    <t>HT140-0162</t>
  </si>
  <si>
    <t>A722768</t>
  </si>
  <si>
    <t>HT140-0163</t>
  </si>
  <si>
    <t>A722861</t>
  </si>
  <si>
    <t>ST140-0012</t>
  </si>
  <si>
    <t>HT140-0165</t>
  </si>
  <si>
    <t>A722863</t>
  </si>
  <si>
    <t>HT140-0166</t>
  </si>
  <si>
    <t>A723688</t>
  </si>
  <si>
    <t>058959</t>
  </si>
  <si>
    <t>ST140-0026</t>
  </si>
  <si>
    <t>HT140-0167</t>
  </si>
  <si>
    <t>A723712</t>
  </si>
  <si>
    <t>058968</t>
  </si>
  <si>
    <t>HT140-0168</t>
  </si>
  <si>
    <t>A723719</t>
  </si>
  <si>
    <t>058969</t>
  </si>
  <si>
    <t>HT140-0169</t>
  </si>
  <si>
    <t>A723839</t>
  </si>
  <si>
    <t>059057</t>
  </si>
  <si>
    <t>HT140-0170</t>
  </si>
  <si>
    <t>A724233</t>
  </si>
  <si>
    <t>059190</t>
  </si>
  <si>
    <t>HT140-0171</t>
  </si>
  <si>
    <t>A724249</t>
  </si>
  <si>
    <t>059193</t>
  </si>
  <si>
    <t>HT140-0172</t>
  </si>
  <si>
    <t>A722671</t>
  </si>
  <si>
    <t>058660</t>
  </si>
  <si>
    <t>HT140-0173</t>
  </si>
  <si>
    <t>A722623</t>
  </si>
  <si>
    <t>058650</t>
  </si>
  <si>
    <t>HT140-0174</t>
  </si>
  <si>
    <t>A722647</t>
  </si>
  <si>
    <t>058656</t>
  </si>
  <si>
    <t>HT140-0175</t>
  </si>
  <si>
    <t>A723808</t>
  </si>
  <si>
    <t>058994</t>
  </si>
  <si>
    <t>ST140-0035</t>
  </si>
  <si>
    <t>HT140-0176</t>
  </si>
  <si>
    <t>A723898</t>
  </si>
  <si>
    <t>059059</t>
  </si>
  <si>
    <t>HT140-0177</t>
  </si>
  <si>
    <t>A724158</t>
  </si>
  <si>
    <t>059139</t>
  </si>
  <si>
    <t>HT140-0178</t>
  </si>
  <si>
    <t>A723701</t>
  </si>
  <si>
    <t>058962</t>
  </si>
  <si>
    <t>HT140-0179</t>
  </si>
  <si>
    <t>A725217</t>
  </si>
  <si>
    <t>059341</t>
  </si>
  <si>
    <t>HT140-0180</t>
  </si>
  <si>
    <t>A725518</t>
  </si>
  <si>
    <t>059352</t>
  </si>
  <si>
    <t>ST140-0034</t>
  </si>
  <si>
    <t>HT140-0181</t>
  </si>
  <si>
    <t>A725265</t>
  </si>
  <si>
    <t>059387</t>
  </si>
  <si>
    <t>HT140-0182</t>
  </si>
  <si>
    <t>A725490</t>
  </si>
  <si>
    <t>059436</t>
  </si>
  <si>
    <t>ST140-0061</t>
  </si>
  <si>
    <t>HT140-0183</t>
  </si>
  <si>
    <t>A725514</t>
  </si>
  <si>
    <t>059453</t>
  </si>
  <si>
    <t>ST140-0029</t>
  </si>
  <si>
    <t>HT140-0184</t>
  </si>
  <si>
    <t>A726450</t>
  </si>
  <si>
    <t>060337</t>
  </si>
  <si>
    <t>HT140-0185</t>
  </si>
  <si>
    <t>A726557</t>
  </si>
  <si>
    <t>059853</t>
  </si>
  <si>
    <t>ST140-0085</t>
  </si>
  <si>
    <t>HT140-0186</t>
  </si>
  <si>
    <t>A727548</t>
  </si>
  <si>
    <t>060262</t>
  </si>
  <si>
    <t>HT140-0187</t>
  </si>
  <si>
    <t>A727721</t>
  </si>
  <si>
    <t>059805</t>
  </si>
  <si>
    <t>ST140-0134</t>
  </si>
  <si>
    <t>HT140-0188</t>
  </si>
  <si>
    <t>A727863</t>
  </si>
  <si>
    <t>060397</t>
  </si>
  <si>
    <t>HT140-0189</t>
  </si>
  <si>
    <t>A728266</t>
  </si>
  <si>
    <t>060611</t>
  </si>
  <si>
    <t>HT140-0190</t>
  </si>
  <si>
    <t>A728242</t>
  </si>
  <si>
    <t>060608</t>
  </si>
  <si>
    <t>HT140-0191</t>
  </si>
  <si>
    <t>A728652</t>
  </si>
  <si>
    <t>060792</t>
  </si>
  <si>
    <t>ST140-0104</t>
  </si>
  <si>
    <t>HT140-0192</t>
  </si>
  <si>
    <t>A728377</t>
  </si>
  <si>
    <t>060644</t>
  </si>
  <si>
    <t>HT140-0193</t>
  </si>
  <si>
    <t>A728651</t>
  </si>
  <si>
    <t>060791</t>
  </si>
  <si>
    <t>HT140-0194</t>
  </si>
  <si>
    <t>A726575</t>
  </si>
  <si>
    <t>059866</t>
  </si>
  <si>
    <t>HT140-0195</t>
  </si>
  <si>
    <t>A728477</t>
  </si>
  <si>
    <t>060695</t>
  </si>
  <si>
    <t>HT140-0196</t>
  </si>
  <si>
    <t>A733931</t>
  </si>
  <si>
    <t>064411</t>
  </si>
  <si>
    <t>ST140-0121</t>
  </si>
  <si>
    <t>HT140-0197</t>
  </si>
  <si>
    <t>A733836</t>
  </si>
  <si>
    <t>064271</t>
  </si>
  <si>
    <t>HT140-0198</t>
  </si>
  <si>
    <t>A733884</t>
  </si>
  <si>
    <t>064341</t>
  </si>
  <si>
    <t>HT140-0199</t>
  </si>
  <si>
    <t>A733863</t>
  </si>
  <si>
    <t>064342</t>
  </si>
  <si>
    <t>ST140-0162</t>
  </si>
  <si>
    <t>HT140-0200</t>
  </si>
  <si>
    <t>A733864</t>
  </si>
  <si>
    <t>064345</t>
  </si>
  <si>
    <t>HT140-0201</t>
  </si>
  <si>
    <t>A733905</t>
  </si>
  <si>
    <t>064392</t>
  </si>
  <si>
    <t>ST140-0185</t>
  </si>
  <si>
    <t>HT140-0202</t>
  </si>
  <si>
    <t>A733930</t>
  </si>
  <si>
    <t>064410</t>
  </si>
  <si>
    <t>ST140-0168</t>
  </si>
  <si>
    <t>HT140-0203</t>
  </si>
  <si>
    <t>A733837</t>
  </si>
  <si>
    <t>064272</t>
  </si>
  <si>
    <t>HT140-0204</t>
  </si>
  <si>
    <t>A739554</t>
  </si>
  <si>
    <t>067083</t>
  </si>
  <si>
    <t>HT140-0205</t>
  </si>
  <si>
    <t>A722862</t>
  </si>
  <si>
    <t>058727</t>
  </si>
  <si>
    <t>HT140-0206</t>
  </si>
  <si>
    <t>A739525</t>
  </si>
  <si>
    <t>067076</t>
  </si>
  <si>
    <t>HT140-0207</t>
  </si>
  <si>
    <t>A739526</t>
  </si>
  <si>
    <t>067081</t>
  </si>
  <si>
    <t>HT140-0208</t>
  </si>
  <si>
    <t>A739555</t>
  </si>
  <si>
    <t>067091</t>
  </si>
  <si>
    <t>ST140-0062</t>
  </si>
  <si>
    <t>HT140-0209</t>
  </si>
  <si>
    <t>A728680</t>
  </si>
  <si>
    <t>060794</t>
  </si>
  <si>
    <t>ST140-0161</t>
  </si>
  <si>
    <t>HT140-0210</t>
  </si>
  <si>
    <t>A740919</t>
  </si>
  <si>
    <t>067538</t>
  </si>
  <si>
    <t>ST140-0014</t>
  </si>
  <si>
    <t>HT140-0211</t>
  </si>
  <si>
    <t>A740920</t>
  </si>
  <si>
    <t>067569</t>
  </si>
  <si>
    <t>HT140-0212</t>
  </si>
  <si>
    <t>A746689</t>
  </si>
  <si>
    <t>071030</t>
  </si>
  <si>
    <t>HT140-0213</t>
  </si>
  <si>
    <t>A746640</t>
  </si>
  <si>
    <t>071031</t>
  </si>
  <si>
    <t>HT140-0214</t>
  </si>
  <si>
    <t>A746684</t>
  </si>
  <si>
    <t>071060</t>
  </si>
  <si>
    <t>HT140-0215</t>
  </si>
  <si>
    <t>A746666</t>
  </si>
  <si>
    <t>071040</t>
  </si>
  <si>
    <t>HT140-0216</t>
  </si>
  <si>
    <t>A746667</t>
  </si>
  <si>
    <t>071041</t>
  </si>
  <si>
    <t>HT140-0217</t>
  </si>
  <si>
    <t>A750934</t>
  </si>
  <si>
    <t>073746</t>
  </si>
  <si>
    <t>HT140-0218</t>
  </si>
  <si>
    <t>A750986</t>
  </si>
  <si>
    <t>073749</t>
  </si>
  <si>
    <t>HT140-0219</t>
  </si>
  <si>
    <t>A751011</t>
  </si>
  <si>
    <t>073772</t>
  </si>
  <si>
    <t>HT140-0220</t>
  </si>
  <si>
    <t>A751096</t>
  </si>
  <si>
    <t>073778</t>
  </si>
  <si>
    <t>HT140-0221</t>
  </si>
  <si>
    <t>A751097</t>
  </si>
  <si>
    <t>073774</t>
  </si>
  <si>
    <t>HT140-0222</t>
  </si>
  <si>
    <t>A751360</t>
  </si>
  <si>
    <t>073886</t>
  </si>
  <si>
    <t>HT140-0223</t>
  </si>
  <si>
    <t>A751387</t>
  </si>
  <si>
    <t>073885</t>
  </si>
  <si>
    <t>HT140-0224</t>
  </si>
  <si>
    <t>A751409</t>
  </si>
  <si>
    <t>073902</t>
  </si>
  <si>
    <t>HT140-0225</t>
  </si>
  <si>
    <t>A762422</t>
  </si>
  <si>
    <t>077856</t>
  </si>
  <si>
    <t>HT140-0226</t>
  </si>
  <si>
    <t>A762470</t>
  </si>
  <si>
    <t>077863</t>
  </si>
  <si>
    <t>HT140-0227</t>
  </si>
  <si>
    <t>A762548</t>
  </si>
  <si>
    <t>077887</t>
  </si>
  <si>
    <t>HT140-0228</t>
  </si>
  <si>
    <t>A762549</t>
  </si>
  <si>
    <t>077893</t>
  </si>
  <si>
    <t>HT140-0229</t>
  </si>
  <si>
    <t>A762571</t>
  </si>
  <si>
    <t>077911</t>
  </si>
  <si>
    <t>HT140-0230</t>
  </si>
  <si>
    <t>A763217</t>
  </si>
  <si>
    <t>078057</t>
  </si>
  <si>
    <t>HT140-0231</t>
  </si>
  <si>
    <t>A763218</t>
  </si>
  <si>
    <t>078064</t>
  </si>
  <si>
    <t>HT140-0232</t>
  </si>
  <si>
    <t>A763243</t>
  </si>
  <si>
    <t>078070</t>
  </si>
  <si>
    <t>HT140-0233</t>
  </si>
  <si>
    <t>A763244</t>
  </si>
  <si>
    <t>078103</t>
  </si>
  <si>
    <t>HT140-0234</t>
  </si>
  <si>
    <t>A763266</t>
  </si>
  <si>
    <t>078109</t>
  </si>
  <si>
    <t>HT140-0235S</t>
  </si>
  <si>
    <t>FH16 550 | V.4</t>
  </si>
  <si>
    <t>A769875</t>
  </si>
  <si>
    <t>D16C5*A</t>
  </si>
  <si>
    <t>081687</t>
  </si>
  <si>
    <t>ST140-0079</t>
  </si>
  <si>
    <t>HT140-0236S</t>
  </si>
  <si>
    <t>A769895</t>
  </si>
  <si>
    <t>081689</t>
  </si>
  <si>
    <t>HT140-0237S</t>
  </si>
  <si>
    <t>A769975</t>
  </si>
  <si>
    <t>081743</t>
  </si>
  <si>
    <t>HT140-0238S</t>
  </si>
  <si>
    <t>A769976</t>
  </si>
  <si>
    <t>081744</t>
  </si>
  <si>
    <t>HT140-0239S</t>
  </si>
  <si>
    <t>A769949</t>
  </si>
  <si>
    <t>081704</t>
  </si>
  <si>
    <t>HT140-0240S</t>
  </si>
  <si>
    <t>A770002</t>
  </si>
  <si>
    <t>081745</t>
  </si>
  <si>
    <t>HT140-0241</t>
  </si>
  <si>
    <t>A693183</t>
  </si>
  <si>
    <t>041948</t>
  </si>
  <si>
    <t>X-RA</t>
  </si>
  <si>
    <t>HT140-0242</t>
  </si>
  <si>
    <t>A695802</t>
  </si>
  <si>
    <t>043635</t>
  </si>
  <si>
    <t>HT140-0243</t>
  </si>
  <si>
    <t>A696563</t>
  </si>
  <si>
    <t>044087</t>
  </si>
  <si>
    <t>HT140-0244</t>
  </si>
  <si>
    <t>A714202</t>
  </si>
  <si>
    <t>054287</t>
  </si>
  <si>
    <t>HT140-0245</t>
  </si>
  <si>
    <t>A722865</t>
  </si>
  <si>
    <t>058738</t>
  </si>
  <si>
    <t>HT140-0246</t>
  </si>
  <si>
    <t>A723794</t>
  </si>
  <si>
    <t>058987</t>
  </si>
  <si>
    <t>HT140-0247</t>
  </si>
  <si>
    <t>A724255</t>
  </si>
  <si>
    <t>059194</t>
  </si>
  <si>
    <t>HT140-0248</t>
  </si>
  <si>
    <t>A722648</t>
  </si>
  <si>
    <t>058657</t>
  </si>
  <si>
    <t>HT140-0249</t>
  </si>
  <si>
    <t>A726467</t>
  </si>
  <si>
    <t>059828</t>
  </si>
  <si>
    <t>HT140-0250</t>
  </si>
  <si>
    <t>A727722</t>
  </si>
  <si>
    <t>060338</t>
  </si>
  <si>
    <t>ST140-0011</t>
  </si>
  <si>
    <t>HT140-0251</t>
  </si>
  <si>
    <t>A682921</t>
  </si>
  <si>
    <t>SERA</t>
  </si>
  <si>
    <t>HT140-0252</t>
  </si>
  <si>
    <t>A689180</t>
  </si>
  <si>
    <t>38636</t>
  </si>
  <si>
    <t>HT140-0253</t>
  </si>
  <si>
    <t>A689189</t>
  </si>
  <si>
    <t>ST140-0182</t>
  </si>
  <si>
    <t>HT140-0254</t>
  </si>
  <si>
    <t>A689634</t>
  </si>
  <si>
    <t>39003</t>
  </si>
  <si>
    <t>HT140-0255</t>
  </si>
  <si>
    <t>A692202</t>
  </si>
  <si>
    <t>41258</t>
  </si>
  <si>
    <t>ST140-0108</t>
  </si>
  <si>
    <t>HT140-0256</t>
  </si>
  <si>
    <t>A692921</t>
  </si>
  <si>
    <t>041732</t>
  </si>
  <si>
    <t>HT140-0257</t>
  </si>
  <si>
    <t>ST140-0201</t>
  </si>
  <si>
    <t>HT140-0258</t>
  </si>
  <si>
    <t>A693178</t>
  </si>
  <si>
    <t>041915</t>
  </si>
  <si>
    <t>ST140-0148</t>
  </si>
  <si>
    <t>HT140-0259</t>
  </si>
  <si>
    <t>A692925</t>
  </si>
  <si>
    <t>041742</t>
  </si>
  <si>
    <t>ST140-0027</t>
  </si>
  <si>
    <t>HT140-0260</t>
  </si>
  <si>
    <t>A692933</t>
  </si>
  <si>
    <t>041743</t>
  </si>
  <si>
    <t>ST140-0159</t>
  </si>
  <si>
    <t>HT140-0261</t>
  </si>
  <si>
    <t>A695771</t>
  </si>
  <si>
    <t>043627</t>
  </si>
  <si>
    <t>HT140-0262</t>
  </si>
  <si>
    <t>A695782</t>
  </si>
  <si>
    <t>043628</t>
  </si>
  <si>
    <t>ST140-0055</t>
  </si>
  <si>
    <t>HT140-0263</t>
  </si>
  <si>
    <t>A696751</t>
  </si>
  <si>
    <t>044313</t>
  </si>
  <si>
    <t>HT140-0264</t>
  </si>
  <si>
    <t>A699158</t>
  </si>
  <si>
    <t>046099</t>
  </si>
  <si>
    <t>ST140-0082</t>
  </si>
  <si>
    <t>HT140-0265</t>
  </si>
  <si>
    <t>A706497</t>
  </si>
  <si>
    <t>ST140-0125</t>
  </si>
  <si>
    <t>HT140-0266</t>
  </si>
  <si>
    <t>A722864</t>
  </si>
  <si>
    <t>058737</t>
  </si>
  <si>
    <t>HT140-0267</t>
  </si>
  <si>
    <t>A723852</t>
  </si>
  <si>
    <t>059058</t>
  </si>
  <si>
    <t>HT140-0268</t>
  </si>
  <si>
    <t>A722624</t>
  </si>
  <si>
    <t>058651</t>
  </si>
  <si>
    <t>HT140-0269</t>
  </si>
  <si>
    <t>A726468</t>
  </si>
  <si>
    <t>058966</t>
  </si>
  <si>
    <t>ST140-0164</t>
  </si>
  <si>
    <t>HT140-0270</t>
  </si>
  <si>
    <t>A723782</t>
  </si>
  <si>
    <t>058981</t>
  </si>
  <si>
    <t>HT140-0271</t>
  </si>
  <si>
    <t>A723791</t>
  </si>
  <si>
    <t>058986</t>
  </si>
  <si>
    <t>ST140-0183</t>
  </si>
  <si>
    <t>HT140-0272</t>
  </si>
  <si>
    <t>A723707</t>
  </si>
  <si>
    <t>059829</t>
  </si>
  <si>
    <t>HT140-0273</t>
  </si>
  <si>
    <t>A726556</t>
  </si>
  <si>
    <t>HT140-0274</t>
  </si>
  <si>
    <t>A725241</t>
  </si>
  <si>
    <t>059369</t>
  </si>
  <si>
    <t>HT140-0275</t>
  </si>
  <si>
    <t>A726351</t>
  </si>
  <si>
    <t>059804</t>
  </si>
  <si>
    <t>HT140-0276</t>
  </si>
  <si>
    <t>A726486</t>
  </si>
  <si>
    <t>059832</t>
  </si>
  <si>
    <t>ST140-0124</t>
  </si>
  <si>
    <t>HT140-0277</t>
  </si>
  <si>
    <t>A693752</t>
  </si>
  <si>
    <t>41706</t>
  </si>
  <si>
    <t>HT140-0278</t>
  </si>
  <si>
    <t>A714298</t>
  </si>
  <si>
    <t>054362</t>
  </si>
  <si>
    <t>HT140-0279</t>
  </si>
  <si>
    <t>B710344</t>
  </si>
  <si>
    <t>082534</t>
  </si>
  <si>
    <t>HT140-0280</t>
  </si>
  <si>
    <t>A770003</t>
  </si>
  <si>
    <t>081747</t>
  </si>
  <si>
    <t>HT140-0281</t>
  </si>
  <si>
    <t>A771241</t>
  </si>
  <si>
    <t>082695</t>
  </si>
  <si>
    <t>HT140-0282</t>
  </si>
  <si>
    <t>A771440</t>
  </si>
  <si>
    <t>082766</t>
  </si>
  <si>
    <t>ST140-0003</t>
  </si>
  <si>
    <t>HT140-0283</t>
  </si>
  <si>
    <t>A770047</t>
  </si>
  <si>
    <t>HT140-0284</t>
  </si>
  <si>
    <t>B804783</t>
  </si>
  <si>
    <t>New SIS</t>
  </si>
  <si>
    <t>ST140-0216</t>
  </si>
  <si>
    <t>HT140-0285</t>
  </si>
  <si>
    <t>B804816</t>
  </si>
  <si>
    <t>ST140-0131</t>
  </si>
  <si>
    <t>HT140-0286</t>
  </si>
  <si>
    <t>B810897</t>
  </si>
  <si>
    <t>ST140-0129</t>
  </si>
  <si>
    <t>HT140-0287</t>
  </si>
  <si>
    <t>B810869</t>
  </si>
  <si>
    <t>ST140-0219</t>
  </si>
  <si>
    <t>HT140-0288</t>
  </si>
  <si>
    <t>B804897</t>
  </si>
  <si>
    <t>ST140-0215</t>
  </si>
  <si>
    <t>HT140-0289</t>
  </si>
  <si>
    <t>B811146</t>
  </si>
  <si>
    <t>ST140-0218</t>
  </si>
  <si>
    <t>HT140-0290</t>
  </si>
  <si>
    <t>B811481</t>
  </si>
  <si>
    <t>ST140-0217</t>
  </si>
  <si>
    <t>HT140-0291</t>
  </si>
  <si>
    <t>B811083</t>
  </si>
  <si>
    <t>ST140-0203</t>
  </si>
  <si>
    <t>HT140-0292</t>
  </si>
  <si>
    <t>B813614</t>
  </si>
  <si>
    <t>ST140-0206</t>
  </si>
  <si>
    <t>HT140-0293</t>
  </si>
  <si>
    <t>B813759</t>
  </si>
  <si>
    <t>ST140-0204</t>
  </si>
  <si>
    <t>HT140-0294</t>
  </si>
  <si>
    <t>B814172</t>
  </si>
  <si>
    <t>ST140-0220</t>
  </si>
  <si>
    <t>HT140-0295</t>
  </si>
  <si>
    <t>B814658</t>
  </si>
  <si>
    <t>ST140-0222</t>
  </si>
  <si>
    <t>HT140-0296</t>
  </si>
  <si>
    <t>B814270</t>
  </si>
  <si>
    <t>ST140-0214</t>
  </si>
  <si>
    <t>HT140-0297</t>
  </si>
  <si>
    <t>B814045</t>
  </si>
  <si>
    <t>ST140-0221</t>
  </si>
  <si>
    <t>HT140-0298</t>
  </si>
  <si>
    <t>B814614</t>
  </si>
  <si>
    <t>ST140-0223</t>
  </si>
  <si>
    <t>HT140-0299</t>
  </si>
  <si>
    <t>B814544</t>
  </si>
  <si>
    <t>ST140-0224</t>
  </si>
  <si>
    <t>HT140-0300</t>
  </si>
  <si>
    <t>B821095</t>
  </si>
  <si>
    <t>ST140-0225</t>
  </si>
  <si>
    <t>HT140-0301</t>
  </si>
  <si>
    <t>B821213</t>
  </si>
  <si>
    <t>ST140-0226</t>
  </si>
  <si>
    <t>HT140-0302</t>
  </si>
  <si>
    <t>B821290</t>
  </si>
  <si>
    <t>ST140-0227</t>
  </si>
  <si>
    <t>HT140-0303</t>
  </si>
  <si>
    <t>B821412</t>
  </si>
  <si>
    <t>ST140-0228</t>
  </si>
  <si>
    <t>HT140-0304</t>
  </si>
  <si>
    <t>B821512</t>
  </si>
  <si>
    <t>ST140-0229</t>
  </si>
  <si>
    <t>HT140-0305</t>
  </si>
  <si>
    <t>B821608</t>
  </si>
  <si>
    <t>ST140-0230</t>
  </si>
  <si>
    <t>HT140-0306</t>
  </si>
  <si>
    <t>B821681</t>
  </si>
  <si>
    <t>ST140-0231</t>
  </si>
  <si>
    <t>HT140-0307</t>
  </si>
  <si>
    <t>B821785</t>
  </si>
  <si>
    <t>ST140-0232</t>
  </si>
  <si>
    <t>HT140-0308</t>
  </si>
  <si>
    <t>B821898</t>
  </si>
  <si>
    <t>ST140-0233</t>
  </si>
  <si>
    <t>HT140-0309</t>
  </si>
  <si>
    <t>B821985</t>
  </si>
  <si>
    <t>ST140-0234</t>
  </si>
  <si>
    <t>HT140-0310</t>
  </si>
  <si>
    <t>A812381</t>
  </si>
  <si>
    <t>ST140-0235</t>
  </si>
  <si>
    <t>HT140-0311</t>
  </si>
  <si>
    <t>A812590</t>
  </si>
  <si>
    <t>ST140-0246</t>
  </si>
  <si>
    <t>HT140-0312</t>
  </si>
  <si>
    <t>A812910</t>
  </si>
  <si>
    <t>ST140-0236</t>
  </si>
  <si>
    <t>HT140-0313</t>
  </si>
  <si>
    <t>A813310</t>
  </si>
  <si>
    <t>ST140-0237</t>
  </si>
  <si>
    <t>HT140-0314</t>
  </si>
  <si>
    <t>A813314</t>
  </si>
  <si>
    <t>ST140-0238</t>
  </si>
  <si>
    <t>HT140-0315</t>
  </si>
  <si>
    <t>A813887</t>
  </si>
  <si>
    <t>ST140-0147</t>
  </si>
  <si>
    <t>HT140-0316</t>
  </si>
  <si>
    <t>A814087</t>
  </si>
  <si>
    <t>ST140-0239</t>
  </si>
  <si>
    <t>HT140-0317</t>
  </si>
  <si>
    <t>A814194</t>
  </si>
  <si>
    <t>ST140-0240</t>
  </si>
  <si>
    <t>HT140-0318</t>
  </si>
  <si>
    <t>B835639</t>
  </si>
  <si>
    <t>ST140-0248</t>
  </si>
  <si>
    <t>HT140-0319</t>
  </si>
  <si>
    <t>B835824</t>
  </si>
  <si>
    <t>ST140-0249</t>
  </si>
  <si>
    <t>HT140-0320</t>
  </si>
  <si>
    <t>A812485</t>
  </si>
  <si>
    <t>ST140-0250</t>
  </si>
  <si>
    <t>HT140-0321</t>
  </si>
  <si>
    <t>A812489</t>
  </si>
  <si>
    <t>ST140-0244</t>
  </si>
  <si>
    <t>HT140-0322</t>
  </si>
  <si>
    <t>A812594</t>
  </si>
  <si>
    <t>ST140-0031</t>
  </si>
  <si>
    <t>HT140-0323</t>
  </si>
  <si>
    <t>A812998</t>
  </si>
  <si>
    <t>ST140-0045</t>
  </si>
  <si>
    <t>HT140-0324</t>
  </si>
  <si>
    <t>A813016</t>
  </si>
  <si>
    <t>ST140-0025</t>
  </si>
  <si>
    <t>HT140-0325</t>
  </si>
  <si>
    <t>A813982</t>
  </si>
  <si>
    <t>ST140-0243</t>
  </si>
  <si>
    <t>HT140-0326</t>
  </si>
  <si>
    <t>A813102</t>
  </si>
  <si>
    <t>ST140-0133</t>
  </si>
  <si>
    <t>HT140-0327</t>
  </si>
  <si>
    <t>A812915</t>
  </si>
  <si>
    <t>ST140-0041</t>
  </si>
  <si>
    <t>HT140-0328</t>
  </si>
  <si>
    <t>A813429</t>
  </si>
  <si>
    <t>ST140-0242</t>
  </si>
  <si>
    <t>HT140-0329</t>
  </si>
  <si>
    <t>A812994</t>
  </si>
  <si>
    <t>ST140-0130</t>
  </si>
  <si>
    <t>HT140-0330</t>
  </si>
  <si>
    <t>A813880</t>
  </si>
  <si>
    <t>ST140-0245</t>
  </si>
  <si>
    <t>HT140-0331</t>
  </si>
  <si>
    <t>A814096</t>
  </si>
  <si>
    <t>HT140-0332</t>
  </si>
  <si>
    <t>B836249</t>
  </si>
  <si>
    <t>HT140-0333</t>
  </si>
  <si>
    <t>A814198</t>
  </si>
  <si>
    <t>HT140-0334</t>
  </si>
  <si>
    <t>B837027</t>
  </si>
  <si>
    <t>HT140-0335</t>
  </si>
  <si>
    <t>A814286</t>
  </si>
  <si>
    <t>HT140-0336</t>
  </si>
  <si>
    <t>A814282</t>
  </si>
  <si>
    <t>HT140-0337</t>
  </si>
  <si>
    <t>A814211</t>
  </si>
  <si>
    <t>HT140-0338</t>
  </si>
  <si>
    <t>A814391</t>
  </si>
  <si>
    <t>HT140-0339</t>
  </si>
  <si>
    <t>A815306</t>
  </si>
  <si>
    <t>HT140-0340</t>
  </si>
  <si>
    <t>B839960</t>
  </si>
  <si>
    <t>HT140-0341</t>
  </si>
  <si>
    <t>B837303</t>
  </si>
  <si>
    <t>ST140-0241</t>
  </si>
  <si>
    <t>HT140-0342</t>
  </si>
  <si>
    <t>B837463</t>
  </si>
  <si>
    <t>HT140-0343</t>
  </si>
  <si>
    <t>B837612</t>
  </si>
  <si>
    <t>HT140-0344</t>
  </si>
  <si>
    <t>B837767</t>
  </si>
  <si>
    <t>HT140-0345</t>
  </si>
  <si>
    <t>A814206</t>
  </si>
  <si>
    <t>HT140-0346</t>
  </si>
  <si>
    <t>A815340</t>
  </si>
  <si>
    <t>HT140-0347</t>
  </si>
  <si>
    <t>B839693</t>
  </si>
  <si>
    <t>HT140-0348</t>
  </si>
  <si>
    <t>B836415</t>
  </si>
  <si>
    <t>HT140-0349</t>
  </si>
  <si>
    <t>B835922</t>
  </si>
  <si>
    <t>HT140-0350</t>
  </si>
  <si>
    <t>B838114</t>
  </si>
  <si>
    <t>HT140-0351</t>
  </si>
  <si>
    <t>B840445</t>
  </si>
  <si>
    <t>HT140-0352</t>
  </si>
  <si>
    <t>FH16 550 | V.4 I-Shift</t>
  </si>
  <si>
    <t>A835627</t>
  </si>
  <si>
    <t>HT140-0353</t>
  </si>
  <si>
    <t>A835974</t>
  </si>
  <si>
    <t>HT140-0354</t>
  </si>
  <si>
    <t>A835676</t>
  </si>
  <si>
    <t>HT140-0355</t>
  </si>
  <si>
    <t>A835981</t>
  </si>
  <si>
    <t>HT140-0356</t>
  </si>
  <si>
    <t>A835700</t>
  </si>
  <si>
    <t>HT140-0357</t>
  </si>
  <si>
    <t>A835753</t>
  </si>
  <si>
    <t>HT140-0358</t>
  </si>
  <si>
    <t>A835295</t>
  </si>
  <si>
    <t>HT140-0359</t>
  </si>
  <si>
    <t>A837410</t>
  </si>
  <si>
    <t>HT140-0360</t>
  </si>
  <si>
    <t>A837251</t>
  </si>
  <si>
    <t>HT140-0361</t>
  </si>
  <si>
    <t>A835901</t>
  </si>
  <si>
    <t>HT140-0362</t>
  </si>
  <si>
    <t>A836971</t>
  </si>
  <si>
    <t>HT140-0363</t>
  </si>
  <si>
    <t>A837347</t>
  </si>
  <si>
    <t>HT140-0364</t>
  </si>
  <si>
    <t>A835367</t>
  </si>
  <si>
    <t>HT140-0365</t>
  </si>
  <si>
    <t>A837314</t>
  </si>
  <si>
    <t>HT140-0366</t>
  </si>
  <si>
    <t>A837521</t>
  </si>
  <si>
    <t>HT140-0367</t>
  </si>
  <si>
    <t>A835943</t>
  </si>
  <si>
    <t>HT140-0368</t>
  </si>
  <si>
    <t>A837195</t>
  </si>
  <si>
    <t>HT140-0369</t>
  </si>
  <si>
    <t>A837421</t>
  </si>
  <si>
    <t>HT140-0370</t>
  </si>
  <si>
    <t>A837438</t>
  </si>
  <si>
    <t>HT140-0371</t>
  </si>
  <si>
    <t>A835887</t>
  </si>
  <si>
    <t>HT140-0372</t>
  </si>
  <si>
    <t>A837208</t>
  </si>
  <si>
    <t>HT140-0373</t>
  </si>
  <si>
    <t>A835910</t>
  </si>
  <si>
    <t>HT140-0374</t>
  </si>
  <si>
    <t>A835760</t>
  </si>
  <si>
    <t>HT140-0375</t>
  </si>
  <si>
    <t>A837279</t>
  </si>
  <si>
    <t>HT140-0376</t>
  </si>
  <si>
    <t>A837299</t>
  </si>
  <si>
    <t>HT140-0377</t>
  </si>
  <si>
    <t>A835806</t>
  </si>
  <si>
    <t>HT140-0378</t>
  </si>
  <si>
    <t>A837571</t>
  </si>
  <si>
    <t>Accident</t>
  </si>
  <si>
    <t>HT140-0379</t>
  </si>
  <si>
    <t>A836433</t>
  </si>
  <si>
    <t>HT140-0380</t>
  </si>
  <si>
    <t>A835780</t>
  </si>
  <si>
    <t>HT140-0381</t>
  </si>
  <si>
    <t>A837072</t>
  </si>
  <si>
    <t>HT140-0382</t>
  </si>
  <si>
    <t>A835356</t>
  </si>
  <si>
    <t>HT140-0383</t>
  </si>
  <si>
    <t>A838360</t>
  </si>
  <si>
    <t>HT140-0384</t>
  </si>
  <si>
    <t>A838302</t>
  </si>
  <si>
    <t>HT140-0385</t>
  </si>
  <si>
    <t>A836399</t>
  </si>
  <si>
    <t>HT140-0386</t>
  </si>
  <si>
    <t>A837459</t>
  </si>
  <si>
    <t>HT140-0387</t>
  </si>
  <si>
    <t>A837642</t>
  </si>
  <si>
    <t>HT140-0388</t>
  </si>
  <si>
    <t>A837529</t>
  </si>
  <si>
    <t>HT140-0389</t>
  </si>
  <si>
    <t>A837172</t>
  </si>
  <si>
    <t>HT140-0390</t>
  </si>
  <si>
    <t>A839525</t>
  </si>
  <si>
    <t>HT140-0391</t>
  </si>
  <si>
    <t>A837131</t>
  </si>
  <si>
    <t>HT140-0392</t>
  </si>
  <si>
    <t>A839539</t>
  </si>
  <si>
    <t>HT140-0393</t>
  </si>
  <si>
    <t>A837185</t>
  </si>
  <si>
    <t>HT140-0394</t>
  </si>
  <si>
    <t>A835148</t>
  </si>
  <si>
    <t>HT140-0395</t>
  </si>
  <si>
    <t>A835858</t>
  </si>
  <si>
    <t>HT140-0396</t>
  </si>
  <si>
    <t>A838421</t>
  </si>
  <si>
    <t>HT140-0397</t>
  </si>
  <si>
    <t>A839228</t>
  </si>
  <si>
    <t>HT140-0398</t>
  </si>
  <si>
    <t>A839604</t>
  </si>
  <si>
    <t>HT140-0399</t>
  </si>
  <si>
    <t>A837588</t>
  </si>
  <si>
    <t>HT140-0400</t>
  </si>
  <si>
    <t>A837145</t>
  </si>
  <si>
    <t>HT140-0401</t>
  </si>
  <si>
    <t>A837540</t>
  </si>
  <si>
    <t>HT140-0402</t>
  </si>
  <si>
    <t>A837359</t>
  </si>
  <si>
    <t>HT140-0403</t>
  </si>
  <si>
    <t>A839637</t>
  </si>
  <si>
    <t>HT140-0404</t>
  </si>
  <si>
    <t>A839620</t>
  </si>
  <si>
    <t>HT140-0405</t>
  </si>
  <si>
    <t>A839565</t>
  </si>
  <si>
    <t>HT140-0406</t>
  </si>
  <si>
    <t>A840643</t>
  </si>
  <si>
    <t>HT140-0407</t>
  </si>
  <si>
    <t>A839707</t>
  </si>
  <si>
    <t>HT140-0408</t>
  </si>
  <si>
    <t>A839653</t>
  </si>
  <si>
    <t>HT140-0409</t>
  </si>
  <si>
    <t>A839504</t>
  </si>
  <si>
    <t>HT140-0410</t>
  </si>
  <si>
    <t>A839954</t>
  </si>
  <si>
    <t>HT140-0411</t>
  </si>
  <si>
    <t>A840616</t>
  </si>
  <si>
    <t>HT140-0412</t>
  </si>
  <si>
    <t>A839908</t>
  </si>
  <si>
    <t>HT140-0413</t>
  </si>
  <si>
    <t>A840016</t>
  </si>
  <si>
    <t>HT140-0414</t>
  </si>
  <si>
    <t>A839937</t>
  </si>
  <si>
    <t>HT140-0415</t>
  </si>
  <si>
    <t>A839995</t>
  </si>
  <si>
    <t>HT140-0416</t>
  </si>
  <si>
    <t>A840698</t>
  </si>
  <si>
    <t>HT140-0417</t>
  </si>
  <si>
    <t>A840788</t>
  </si>
  <si>
    <t>HT140-0418</t>
  </si>
  <si>
    <t>A840760</t>
  </si>
  <si>
    <t>HT140-0419</t>
  </si>
  <si>
    <t>A840956</t>
  </si>
  <si>
    <t>HT140-0420</t>
  </si>
  <si>
    <t>A840673</t>
  </si>
  <si>
    <t>HT140-0421</t>
  </si>
  <si>
    <t>A840974</t>
  </si>
  <si>
    <t/>
  </si>
  <si>
    <t>Plan Unit CSA 65</t>
  </si>
  <si>
    <t>Plan Unit CSA 69</t>
  </si>
  <si>
    <t>Plan Unit CSA 34</t>
  </si>
  <si>
    <t>CN</t>
  </si>
  <si>
    <t>Change Shift</t>
  </si>
  <si>
    <r>
      <t xml:space="preserve">TOTAL  </t>
    </r>
    <r>
      <rPr>
        <b/>
        <sz val="16"/>
        <color rgb="FFFF0000"/>
        <rFont val="Calibri"/>
        <family val="2"/>
        <scheme val="minor"/>
      </rPr>
      <t>65</t>
    </r>
  </si>
  <si>
    <r>
      <t xml:space="preserve">TOTAL  </t>
    </r>
    <r>
      <rPr>
        <b/>
        <sz val="16"/>
        <color rgb="FFFF0000"/>
        <rFont val="Calibri"/>
        <family val="2"/>
        <scheme val="minor"/>
      </rPr>
      <t>69</t>
    </r>
  </si>
  <si>
    <r>
      <t xml:space="preserve">TOTAL  </t>
    </r>
    <r>
      <rPr>
        <b/>
        <sz val="16"/>
        <color rgb="FFFF0000"/>
        <rFont val="Calibri"/>
        <family val="2"/>
        <scheme val="minor"/>
      </rPr>
      <t>34</t>
    </r>
  </si>
  <si>
    <t>CSA 34</t>
  </si>
  <si>
    <t>CSA 65</t>
  </si>
  <si>
    <t>CSA 69</t>
  </si>
  <si>
    <t>Unit ID</t>
  </si>
  <si>
    <t>H092</t>
  </si>
  <si>
    <t>H093</t>
  </si>
  <si>
    <t>H094</t>
  </si>
  <si>
    <t>H095</t>
  </si>
  <si>
    <t>H096</t>
  </si>
  <si>
    <t>H097</t>
  </si>
  <si>
    <t>H098</t>
  </si>
  <si>
    <t>H099</t>
  </si>
  <si>
    <t>H100</t>
  </si>
  <si>
    <t>H101</t>
  </si>
  <si>
    <t>H102</t>
  </si>
  <si>
    <t>H103</t>
  </si>
  <si>
    <t>H235</t>
  </si>
  <si>
    <t>H236</t>
  </si>
  <si>
    <t>H237</t>
  </si>
  <si>
    <t>H238</t>
  </si>
  <si>
    <t>H239</t>
  </si>
  <si>
    <t>H240</t>
  </si>
  <si>
    <t>H040</t>
  </si>
  <si>
    <t>H041</t>
  </si>
  <si>
    <t>H049</t>
  </si>
  <si>
    <t>H051</t>
  </si>
  <si>
    <t>H052</t>
  </si>
  <si>
    <t>H053</t>
  </si>
  <si>
    <t>H056</t>
  </si>
  <si>
    <t>H057</t>
  </si>
  <si>
    <t>H058</t>
  </si>
  <si>
    <t>H060</t>
  </si>
  <si>
    <t>H061</t>
  </si>
  <si>
    <t>H062</t>
  </si>
  <si>
    <t>H063</t>
  </si>
  <si>
    <t>H064</t>
  </si>
  <si>
    <t>H065</t>
  </si>
  <si>
    <t>H067</t>
  </si>
  <si>
    <t>H068</t>
  </si>
  <si>
    <t>H069</t>
  </si>
  <si>
    <t>H070</t>
  </si>
  <si>
    <t>H071</t>
  </si>
  <si>
    <t>H072</t>
  </si>
  <si>
    <t>H073</t>
  </si>
  <si>
    <t>H074</t>
  </si>
  <si>
    <t>H075</t>
  </si>
  <si>
    <t>H076</t>
  </si>
  <si>
    <t>H104</t>
  </si>
  <si>
    <t>H105</t>
  </si>
  <si>
    <t>H106</t>
  </si>
  <si>
    <t>H107</t>
  </si>
  <si>
    <t>H108</t>
  </si>
  <si>
    <t>H109</t>
  </si>
  <si>
    <t>H110</t>
  </si>
  <si>
    <t>H111</t>
  </si>
  <si>
    <t>H112</t>
  </si>
  <si>
    <t>H113</t>
  </si>
  <si>
    <t>H114</t>
  </si>
  <si>
    <t>H115</t>
  </si>
  <si>
    <t>H116</t>
  </si>
  <si>
    <t>H117</t>
  </si>
  <si>
    <t>H118</t>
  </si>
  <si>
    <t>H119</t>
  </si>
  <si>
    <t>H121</t>
  </si>
  <si>
    <t>H122</t>
  </si>
  <si>
    <t>H123</t>
  </si>
  <si>
    <t>H124</t>
  </si>
  <si>
    <t>H125</t>
  </si>
  <si>
    <t>H126</t>
  </si>
  <si>
    <t>H128</t>
  </si>
  <si>
    <t>H130</t>
  </si>
  <si>
    <t>H131</t>
  </si>
  <si>
    <t>H132</t>
  </si>
  <si>
    <t>H133</t>
  </si>
  <si>
    <t>H134</t>
  </si>
  <si>
    <t>H135</t>
  </si>
  <si>
    <t>H136</t>
  </si>
  <si>
    <t>H137</t>
  </si>
  <si>
    <t>H138</t>
  </si>
  <si>
    <t>H139</t>
  </si>
  <si>
    <t>H140</t>
  </si>
  <si>
    <t>H141</t>
  </si>
  <si>
    <t>H142</t>
  </si>
  <si>
    <t>H143</t>
  </si>
  <si>
    <t>H144</t>
  </si>
  <si>
    <t>H145</t>
  </si>
  <si>
    <t>H146</t>
  </si>
  <si>
    <t>H147</t>
  </si>
  <si>
    <t>H148</t>
  </si>
  <si>
    <t>H149</t>
  </si>
  <si>
    <t>H150</t>
  </si>
  <si>
    <t>H151</t>
  </si>
  <si>
    <t>H152</t>
  </si>
  <si>
    <t>H153</t>
  </si>
  <si>
    <t>H155</t>
  </si>
  <si>
    <t>H156</t>
  </si>
  <si>
    <t>H157</t>
  </si>
  <si>
    <t>H158</t>
  </si>
  <si>
    <t>H159</t>
  </si>
  <si>
    <t>H160</t>
  </si>
  <si>
    <t>H161</t>
  </si>
  <si>
    <t>H162</t>
  </si>
  <si>
    <t>H163</t>
  </si>
  <si>
    <t>H165</t>
  </si>
  <si>
    <t>H166</t>
  </si>
  <si>
    <t>H167</t>
  </si>
  <si>
    <t>H168</t>
  </si>
  <si>
    <t>H169</t>
  </si>
  <si>
    <t>H170</t>
  </si>
  <si>
    <t>H171</t>
  </si>
  <si>
    <t>H172</t>
  </si>
  <si>
    <t>H173</t>
  </si>
  <si>
    <t>H174</t>
  </si>
  <si>
    <t>H175</t>
  </si>
  <si>
    <t>H176</t>
  </si>
  <si>
    <t>H177</t>
  </si>
  <si>
    <t>H178</t>
  </si>
  <si>
    <t>H179</t>
  </si>
  <si>
    <t>H180</t>
  </si>
  <si>
    <t>H181</t>
  </si>
  <si>
    <t>H182</t>
  </si>
  <si>
    <t>H183</t>
  </si>
  <si>
    <t>H184</t>
  </si>
  <si>
    <t>H185</t>
  </si>
  <si>
    <t>H186</t>
  </si>
  <si>
    <t>H187</t>
  </si>
  <si>
    <t>H188</t>
  </si>
  <si>
    <t>H189</t>
  </si>
  <si>
    <t>H190</t>
  </si>
  <si>
    <t>H191</t>
  </si>
  <si>
    <t>H192</t>
  </si>
  <si>
    <t>H193</t>
  </si>
  <si>
    <t>H194</t>
  </si>
  <si>
    <t>H195</t>
  </si>
  <si>
    <t>H196</t>
  </si>
  <si>
    <t>H197</t>
  </si>
  <si>
    <t>H198</t>
  </si>
  <si>
    <t>H199</t>
  </si>
  <si>
    <t>H200</t>
  </si>
  <si>
    <t>H201</t>
  </si>
  <si>
    <t>H202</t>
  </si>
  <si>
    <t>H203</t>
  </si>
  <si>
    <t>H204</t>
  </si>
  <si>
    <t>H205</t>
  </si>
  <si>
    <t>H206</t>
  </si>
  <si>
    <t>H207</t>
  </si>
  <si>
    <t>H208</t>
  </si>
  <si>
    <t>H209</t>
  </si>
  <si>
    <t>H210</t>
  </si>
  <si>
    <t>H211</t>
  </si>
  <si>
    <t>H212</t>
  </si>
  <si>
    <t>H213</t>
  </si>
  <si>
    <t>H214</t>
  </si>
  <si>
    <t>H215</t>
  </si>
  <si>
    <t>H216</t>
  </si>
  <si>
    <t>H217</t>
  </si>
  <si>
    <t>H218</t>
  </si>
  <si>
    <t>H219</t>
  </si>
  <si>
    <t>H220</t>
  </si>
  <si>
    <t>H221</t>
  </si>
  <si>
    <t>H222</t>
  </si>
  <si>
    <t>H223</t>
  </si>
  <si>
    <t>H224</t>
  </si>
  <si>
    <t>H225</t>
  </si>
  <si>
    <t>H226</t>
  </si>
  <si>
    <t>H227</t>
  </si>
  <si>
    <t>H228</t>
  </si>
  <si>
    <t>H229</t>
  </si>
  <si>
    <t>H230</t>
  </si>
  <si>
    <t>H231</t>
  </si>
  <si>
    <t>H232</t>
  </si>
  <si>
    <t>H233</t>
  </si>
  <si>
    <t>H234</t>
  </si>
  <si>
    <t>H241</t>
  </si>
  <si>
    <t>H242</t>
  </si>
  <si>
    <t>H243</t>
  </si>
  <si>
    <t>H244</t>
  </si>
  <si>
    <t>H245</t>
  </si>
  <si>
    <t>H246</t>
  </si>
  <si>
    <t>H247</t>
  </si>
  <si>
    <t>H248</t>
  </si>
  <si>
    <t>H249</t>
  </si>
  <si>
    <t>H250</t>
  </si>
  <si>
    <t>H251</t>
  </si>
  <si>
    <t>H252</t>
  </si>
  <si>
    <t>H253</t>
  </si>
  <si>
    <t>H254</t>
  </si>
  <si>
    <t>H255</t>
  </si>
  <si>
    <t>H256</t>
  </si>
  <si>
    <t>H257</t>
  </si>
  <si>
    <t>H258</t>
  </si>
  <si>
    <t>H259</t>
  </si>
  <si>
    <t>H260</t>
  </si>
  <si>
    <t>H261</t>
  </si>
  <si>
    <t>H262</t>
  </si>
  <si>
    <t>H263</t>
  </si>
  <si>
    <t>H264</t>
  </si>
  <si>
    <t>H265</t>
  </si>
  <si>
    <t>H266</t>
  </si>
  <si>
    <t>H267</t>
  </si>
  <si>
    <t>H268</t>
  </si>
  <si>
    <t>H269</t>
  </si>
  <si>
    <t>H270</t>
  </si>
  <si>
    <t>H271</t>
  </si>
  <si>
    <t>H272</t>
  </si>
  <si>
    <t>H273</t>
  </si>
  <si>
    <t>H274</t>
  </si>
  <si>
    <t>H275</t>
  </si>
  <si>
    <t>H276</t>
  </si>
  <si>
    <t>H277</t>
  </si>
  <si>
    <t>H278</t>
  </si>
  <si>
    <t>H279</t>
  </si>
  <si>
    <t>H280</t>
  </si>
  <si>
    <t>H281</t>
  </si>
  <si>
    <t>H282</t>
  </si>
  <si>
    <t>H283</t>
  </si>
  <si>
    <t>H284</t>
  </si>
  <si>
    <t>H285</t>
  </si>
  <si>
    <t>H286</t>
  </si>
  <si>
    <t>H287</t>
  </si>
  <si>
    <t>H288</t>
  </si>
  <si>
    <t>H289</t>
  </si>
  <si>
    <t>H290</t>
  </si>
  <si>
    <t>H291</t>
  </si>
  <si>
    <t>H292</t>
  </si>
  <si>
    <t>H293</t>
  </si>
  <si>
    <t>H294</t>
  </si>
  <si>
    <t>H295</t>
  </si>
  <si>
    <t>H296</t>
  </si>
  <si>
    <t>H297</t>
  </si>
  <si>
    <t>H298</t>
  </si>
  <si>
    <t>H299</t>
  </si>
  <si>
    <t>H300</t>
  </si>
  <si>
    <t>H301</t>
  </si>
  <si>
    <t>H302</t>
  </si>
  <si>
    <t>H303</t>
  </si>
  <si>
    <t>H304</t>
  </si>
  <si>
    <t>H305</t>
  </si>
  <si>
    <t>H306</t>
  </si>
  <si>
    <t>H307</t>
  </si>
  <si>
    <t>H308</t>
  </si>
  <si>
    <t>H309</t>
  </si>
  <si>
    <t>H310</t>
  </si>
  <si>
    <t>H311</t>
  </si>
  <si>
    <t>H312</t>
  </si>
  <si>
    <t>H313</t>
  </si>
  <si>
    <t>H314</t>
  </si>
  <si>
    <t>H315</t>
  </si>
  <si>
    <t>H316</t>
  </si>
  <si>
    <t>H317</t>
  </si>
  <si>
    <t>H318</t>
  </si>
  <si>
    <t>H319</t>
  </si>
  <si>
    <t>H320</t>
  </si>
  <si>
    <t>H321</t>
  </si>
  <si>
    <t>H322</t>
  </si>
  <si>
    <t>H323</t>
  </si>
  <si>
    <t>H324</t>
  </si>
  <si>
    <t>H325</t>
  </si>
  <si>
    <t>H326</t>
  </si>
  <si>
    <t>H327</t>
  </si>
  <si>
    <t>H328</t>
  </si>
  <si>
    <t>H329</t>
  </si>
  <si>
    <t>H330</t>
  </si>
  <si>
    <t>H331</t>
  </si>
  <si>
    <t>H332</t>
  </si>
  <si>
    <t>H333</t>
  </si>
  <si>
    <t>H334</t>
  </si>
  <si>
    <t>H335</t>
  </si>
  <si>
    <t>H336</t>
  </si>
  <si>
    <t>H337</t>
  </si>
  <si>
    <t>H338</t>
  </si>
  <si>
    <t>H339</t>
  </si>
  <si>
    <t>H340</t>
  </si>
  <si>
    <t>H341</t>
  </si>
  <si>
    <t>H342</t>
  </si>
  <si>
    <t>H343</t>
  </si>
  <si>
    <t>H344</t>
  </si>
  <si>
    <t>H345</t>
  </si>
  <si>
    <t>H346</t>
  </si>
  <si>
    <t>H347</t>
  </si>
  <si>
    <t>H348</t>
  </si>
  <si>
    <t>H349</t>
  </si>
  <si>
    <t>H350</t>
  </si>
  <si>
    <t>H351</t>
  </si>
  <si>
    <t>H352</t>
  </si>
  <si>
    <t>H353</t>
  </si>
  <si>
    <t>H354</t>
  </si>
  <si>
    <t>H355</t>
  </si>
  <si>
    <t>H356</t>
  </si>
  <si>
    <t>H357</t>
  </si>
  <si>
    <t>H358</t>
  </si>
  <si>
    <t>H359</t>
  </si>
  <si>
    <t>H360</t>
  </si>
  <si>
    <t>H361</t>
  </si>
  <si>
    <t>H362</t>
  </si>
  <si>
    <t>H363</t>
  </si>
  <si>
    <t>H364</t>
  </si>
  <si>
    <t>H365</t>
  </si>
  <si>
    <t>H366</t>
  </si>
  <si>
    <t>H367</t>
  </si>
  <si>
    <t>H368</t>
  </si>
  <si>
    <t>H369</t>
  </si>
  <si>
    <t>H370</t>
  </si>
  <si>
    <t>H371</t>
  </si>
  <si>
    <t>H372</t>
  </si>
  <si>
    <t>H373</t>
  </si>
  <si>
    <t>H374</t>
  </si>
  <si>
    <t>H375</t>
  </si>
  <si>
    <t>H376</t>
  </si>
  <si>
    <t>H377</t>
  </si>
  <si>
    <t>H378</t>
  </si>
  <si>
    <t>H379</t>
  </si>
  <si>
    <t>H380</t>
  </si>
  <si>
    <t>H381</t>
  </si>
  <si>
    <t>H382</t>
  </si>
  <si>
    <t>H383</t>
  </si>
  <si>
    <t>H384</t>
  </si>
  <si>
    <t>H385</t>
  </si>
  <si>
    <t>H386</t>
  </si>
  <si>
    <t>H387</t>
  </si>
  <si>
    <t>H388</t>
  </si>
  <si>
    <t>H389</t>
  </si>
  <si>
    <t>H390</t>
  </si>
  <si>
    <t>H391</t>
  </si>
  <si>
    <t>H392</t>
  </si>
  <si>
    <t>H393</t>
  </si>
  <si>
    <t>H394</t>
  </si>
  <si>
    <t>H395</t>
  </si>
  <si>
    <t>H396</t>
  </si>
  <si>
    <t>H397</t>
  </si>
  <si>
    <t>H398</t>
  </si>
  <si>
    <t>H399</t>
  </si>
  <si>
    <t>H400</t>
  </si>
  <si>
    <t>H401</t>
  </si>
  <si>
    <t>H402</t>
  </si>
  <si>
    <t>H403</t>
  </si>
  <si>
    <t>H404</t>
  </si>
  <si>
    <t>H405</t>
  </si>
  <si>
    <t>H406</t>
  </si>
  <si>
    <t>H407</t>
  </si>
  <si>
    <t>H408</t>
  </si>
  <si>
    <t>H409</t>
  </si>
  <si>
    <t>H410</t>
  </si>
  <si>
    <t>H411</t>
  </si>
  <si>
    <t>H412</t>
  </si>
  <si>
    <t>H413</t>
  </si>
  <si>
    <t>H414</t>
  </si>
  <si>
    <t>H415</t>
  </si>
  <si>
    <t>H416</t>
  </si>
  <si>
    <t>H417</t>
  </si>
  <si>
    <t>H418</t>
  </si>
  <si>
    <t>H419</t>
  </si>
  <si>
    <t>H420</t>
  </si>
  <si>
    <t>H421</t>
  </si>
  <si>
    <t>UNIT DI DALAM CSA 65</t>
  </si>
  <si>
    <t>KOSONGAN</t>
  </si>
  <si>
    <t>MUATAN</t>
  </si>
  <si>
    <t>UNIT DI DALAM CSA 34</t>
  </si>
  <si>
    <t>UNIT DI DALAM CSA 69</t>
  </si>
  <si>
    <t>MONITORING UNIT CSA</t>
  </si>
  <si>
    <r>
      <t>- Berisi data J</t>
    </r>
    <r>
      <rPr>
        <b/>
        <sz val="12"/>
        <color theme="1"/>
        <rFont val="Arial"/>
        <family val="2"/>
      </rPr>
      <t xml:space="preserve">umlah unit </t>
    </r>
    <r>
      <rPr>
        <sz val="12"/>
        <color theme="1"/>
        <rFont val="Arial"/>
        <family val="2"/>
      </rPr>
      <t>Muatan yang melewati KM65 sampai dengan KM34</t>
    </r>
  </si>
  <si>
    <r>
      <t>- Berisi data J</t>
    </r>
    <r>
      <rPr>
        <b/>
        <sz val="12"/>
        <color theme="1"/>
        <rFont val="Arial"/>
        <family val="2"/>
      </rPr>
      <t xml:space="preserve">umlah unit </t>
    </r>
    <r>
      <rPr>
        <sz val="12"/>
        <color theme="1"/>
        <rFont val="Arial"/>
        <family val="2"/>
      </rPr>
      <t>Muatan / Kosongan yang berada di CSA (CSA 34 / CSA 65 / CSA 69)</t>
    </r>
  </si>
  <si>
    <r>
      <t>- Tambahan keterangan "</t>
    </r>
    <r>
      <rPr>
        <b/>
        <sz val="12"/>
        <color theme="1"/>
        <rFont val="Arial"/>
        <family val="2"/>
      </rPr>
      <t>Jam Passing</t>
    </r>
    <r>
      <rPr>
        <sz val="12"/>
        <color theme="1"/>
        <rFont val="Arial"/>
        <family val="2"/>
      </rPr>
      <t>" untuk Monitoring "</t>
    </r>
    <r>
      <rPr>
        <b/>
        <sz val="12"/>
        <color theme="1"/>
        <rFont val="Arial"/>
        <family val="2"/>
      </rPr>
      <t>Muatan Lewat KM 65 dan KM 34</t>
    </r>
    <r>
      <rPr>
        <sz val="12"/>
        <color theme="1"/>
        <rFont val="Arial"/>
        <family val="2"/>
      </rPr>
      <t>"</t>
    </r>
  </si>
  <si>
    <t>Monitoring Passing KM34</t>
  </si>
  <si>
    <r>
      <t>- Berisi data J</t>
    </r>
    <r>
      <rPr>
        <b/>
        <sz val="12"/>
        <color theme="1"/>
        <rFont val="Arial"/>
        <family val="2"/>
      </rPr>
      <t xml:space="preserve">umlah unit </t>
    </r>
    <r>
      <rPr>
        <sz val="12"/>
        <color theme="1"/>
        <rFont val="Arial"/>
        <family val="2"/>
      </rPr>
      <t>Muatan yang melewati KM34</t>
    </r>
  </si>
  <si>
    <r>
      <t>- Data di breakdown per jam berdasarkan "</t>
    </r>
    <r>
      <rPr>
        <b/>
        <sz val="12"/>
        <color theme="1"/>
        <rFont val="Arial"/>
        <family val="2"/>
      </rPr>
      <t>Jam Passing</t>
    </r>
    <r>
      <rPr>
        <sz val="12"/>
        <color theme="1"/>
        <rFont val="Arial"/>
        <family val="2"/>
      </rPr>
      <t>" dari "</t>
    </r>
    <r>
      <rPr>
        <b/>
        <sz val="12"/>
        <color theme="1"/>
        <rFont val="Arial"/>
        <family val="2"/>
      </rPr>
      <t>INPUT</t>
    </r>
    <r>
      <rPr>
        <sz val="12"/>
        <color theme="1"/>
        <rFont val="Arial"/>
        <family val="2"/>
      </rPr>
      <t>"</t>
    </r>
  </si>
  <si>
    <t>Monitoring Passing KM65</t>
  </si>
  <si>
    <r>
      <t>- Berisi data J</t>
    </r>
    <r>
      <rPr>
        <b/>
        <sz val="12"/>
        <color theme="1"/>
        <rFont val="Arial"/>
        <family val="2"/>
      </rPr>
      <t xml:space="preserve">umlah unit </t>
    </r>
    <r>
      <rPr>
        <sz val="12"/>
        <color theme="1"/>
        <rFont val="Arial"/>
        <family val="2"/>
      </rPr>
      <t>Muatan yang melewati KM65</t>
    </r>
  </si>
  <si>
    <t>TIME OS</t>
  </si>
  <si>
    <r>
      <t xml:space="preserve">14. </t>
    </r>
    <r>
      <rPr>
        <b/>
        <sz val="12"/>
        <rFont val="Arial"/>
        <family val="2"/>
      </rPr>
      <t>Register</t>
    </r>
    <r>
      <rPr>
        <sz val="12"/>
        <rFont val="Arial"/>
        <family val="2"/>
      </rPr>
      <t xml:space="preserve"> = Keterangan Unit "Register" / "Unregister" / "Floating". Connect dengan data "</t>
    </r>
    <r>
      <rPr>
        <b/>
        <sz val="12"/>
        <rFont val="Arial"/>
        <family val="2"/>
      </rPr>
      <t>SETTING OPERASI</t>
    </r>
    <r>
      <rPr>
        <sz val="12"/>
        <rFont val="Arial"/>
        <family val="2"/>
      </rPr>
      <t>"</t>
    </r>
  </si>
  <si>
    <r>
      <t>15. Terdapat fitur "</t>
    </r>
    <r>
      <rPr>
        <b/>
        <sz val="12"/>
        <rFont val="Arial"/>
        <family val="2"/>
      </rPr>
      <t>Drag</t>
    </r>
    <r>
      <rPr>
        <sz val="12"/>
        <rFont val="Arial"/>
        <family val="2"/>
      </rPr>
      <t>" untuk menaikkan / menurunkan nomer antrian unit</t>
    </r>
  </si>
  <si>
    <r>
      <t xml:space="preserve">12. </t>
    </r>
    <r>
      <rPr>
        <b/>
        <sz val="12"/>
        <rFont val="Arial"/>
        <family val="2"/>
      </rPr>
      <t>CSA</t>
    </r>
    <r>
      <rPr>
        <sz val="12"/>
        <rFont val="Arial"/>
        <family val="2"/>
      </rPr>
      <t xml:space="preserve"> = Tempat overshift unit (KM34 / KM65 / KM69). Otomatis update dari database</t>
    </r>
  </si>
  <si>
    <r>
      <t xml:space="preserve">13. TIME </t>
    </r>
    <r>
      <rPr>
        <b/>
        <sz val="12"/>
        <rFont val="Arial"/>
        <family val="2"/>
      </rPr>
      <t>OSt</t>
    </r>
    <r>
      <rPr>
        <sz val="12"/>
        <rFont val="Arial"/>
        <family val="2"/>
      </rPr>
      <t xml:space="preserve"> = Jam Overshift Unit. Otomatis update dari database</t>
    </r>
  </si>
  <si>
    <r>
      <t xml:space="preserve">- Terdapat Fitur </t>
    </r>
    <r>
      <rPr>
        <b/>
        <sz val="12"/>
        <color theme="1"/>
        <rFont val="Arial"/>
        <family val="2"/>
      </rPr>
      <t xml:space="preserve">Sort / Urutkan </t>
    </r>
    <r>
      <rPr>
        <sz val="12"/>
        <color theme="1"/>
        <rFont val="Arial"/>
        <family val="2"/>
      </rPr>
      <t xml:space="preserve">berdasarkan </t>
    </r>
    <r>
      <rPr>
        <b/>
        <sz val="12"/>
        <color theme="1"/>
        <rFont val="Arial"/>
        <family val="2"/>
      </rPr>
      <t>Raw Material</t>
    </r>
    <r>
      <rPr>
        <sz val="12"/>
        <color theme="1"/>
        <rFont val="Arial"/>
        <family val="2"/>
      </rPr>
      <t xml:space="preserve"> atau </t>
    </r>
    <r>
      <rPr>
        <b/>
        <sz val="12"/>
        <color theme="1"/>
        <rFont val="Arial"/>
        <family val="2"/>
      </rPr>
      <t>C/N</t>
    </r>
    <r>
      <rPr>
        <sz val="12"/>
        <color theme="1"/>
        <rFont val="Arial"/>
        <family val="2"/>
      </rPr>
      <t xml:space="preserve"> unit</t>
    </r>
  </si>
  <si>
    <t>ARAHAN KOSONGAN 67</t>
  </si>
  <si>
    <t>MUATAN KELUAR ROM</t>
  </si>
  <si>
    <t>Tgl</t>
  </si>
  <si>
    <t xml:space="preserve">NO. ID unit </t>
  </si>
  <si>
    <t>SERIES</t>
  </si>
  <si>
    <t>ROM</t>
  </si>
  <si>
    <t>RTK PER ROM SHIFT 1</t>
  </si>
  <si>
    <t>ROM 13 B</t>
  </si>
  <si>
    <t>ROM 04</t>
  </si>
  <si>
    <t>ROM 06</t>
  </si>
  <si>
    <t>A.Kos</t>
  </si>
  <si>
    <t>A.Mua</t>
  </si>
  <si>
    <t>PLAN</t>
  </si>
  <si>
    <t>Prosentase</t>
  </si>
  <si>
    <t>Act.K</t>
  </si>
  <si>
    <t>Act.M</t>
  </si>
  <si>
    <t>BCNLSA</t>
  </si>
  <si>
    <t>ISP72</t>
  </si>
  <si>
    <t>:</t>
  </si>
  <si>
    <t>PB 700</t>
  </si>
  <si>
    <t>PR3B</t>
  </si>
  <si>
    <t>TR 13A</t>
  </si>
  <si>
    <t>TR 19</t>
  </si>
  <si>
    <t>WS100..</t>
  </si>
  <si>
    <t>WS3</t>
  </si>
  <si>
    <t>WS200..</t>
  </si>
  <si>
    <t>PB 800</t>
  </si>
  <si>
    <t>LOW CA PRG</t>
  </si>
  <si>
    <t>LOW CV HI TS</t>
  </si>
  <si>
    <t>HI CV - HI TS</t>
  </si>
  <si>
    <t>HI CV - HI ASH</t>
  </si>
  <si>
    <t>HI CV CT.</t>
  </si>
  <si>
    <t>LOW CA CT.</t>
  </si>
  <si>
    <t>LOW CV CT.</t>
  </si>
  <si>
    <t>HI ASH CT.</t>
  </si>
  <si>
    <t>HI CV CT..</t>
  </si>
  <si>
    <t>TR 13B</t>
  </si>
  <si>
    <t>T100 CT1.</t>
  </si>
  <si>
    <t>T200 CT1.</t>
  </si>
  <si>
    <t>T300 CT1.</t>
  </si>
  <si>
    <t>LOW CA CT..</t>
  </si>
  <si>
    <t>LOW CV CT..</t>
  </si>
  <si>
    <t>HI ASH CT..</t>
  </si>
  <si>
    <t>T100 CT1..</t>
  </si>
  <si>
    <t>HI CV NT.</t>
  </si>
  <si>
    <t>TR 17</t>
  </si>
  <si>
    <t>T100 NT.</t>
  </si>
  <si>
    <t>T200 NT.</t>
  </si>
  <si>
    <t>T300 NT.</t>
  </si>
  <si>
    <t>HI ASH NT.</t>
  </si>
  <si>
    <t>LOW CA NT.</t>
  </si>
  <si>
    <t>LOW CV NT.</t>
  </si>
  <si>
    <t>TR 20</t>
  </si>
  <si>
    <t>LOW CA NT</t>
  </si>
  <si>
    <t>HI ASH WARA.</t>
  </si>
  <si>
    <t>WS1</t>
  </si>
  <si>
    <t>WS100.</t>
  </si>
  <si>
    <t>WS200.</t>
  </si>
  <si>
    <t>WS300.</t>
  </si>
  <si>
    <t>HI CV WARA.</t>
  </si>
  <si>
    <t>HI TS WARA.</t>
  </si>
  <si>
    <t>WS2</t>
  </si>
  <si>
    <t>HI TS WARA</t>
  </si>
  <si>
    <t>WS300..</t>
  </si>
  <si>
    <t>HI CV WARA..</t>
  </si>
  <si>
    <t>HI TS WARA..</t>
  </si>
  <si>
    <t>ROM 09</t>
  </si>
  <si>
    <t>RTK PER ROM SHIFT 2</t>
  </si>
  <si>
    <t>ROM 13 A</t>
  </si>
  <si>
    <t>ROM 17</t>
  </si>
  <si>
    <t xml:space="preserve"> ROM 19</t>
  </si>
  <si>
    <t>ROM 20</t>
  </si>
  <si>
    <t>ROM WARA 1</t>
  </si>
  <si>
    <t>ROM WARA 2</t>
  </si>
  <si>
    <t>ROM WARA 3</t>
  </si>
  <si>
    <t>ROM PR3B</t>
  </si>
  <si>
    <t>ROM ISP72</t>
  </si>
  <si>
    <t>TR 04</t>
  </si>
  <si>
    <t>TR 06</t>
  </si>
  <si>
    <t>TR 09</t>
  </si>
  <si>
    <t>Code</t>
  </si>
  <si>
    <t xml:space="preserve"> ROM 04</t>
  </si>
  <si>
    <t xml:space="preserve"> ROM 06</t>
  </si>
  <si>
    <t xml:space="preserve"> ROM 09</t>
  </si>
  <si>
    <t>NOTES :</t>
  </si>
  <si>
    <t>1. Merupakan Format File untuk Upload dari Dispatch 67</t>
  </si>
  <si>
    <t>2. Upload dilakukan oleh Dispatch sekitar 0,5 - 1 jam sekali</t>
  </si>
  <si>
    <t>3. Cargo terupdate yang dibawa unit adalah Cargo yang ada di Tabel "Muatan Keluar ROM"</t>
  </si>
  <si>
    <t>4. Untuk unit yang belum ada data Cargo pada tabel "Muatan Keluar ROM", masih mneggunakan data cargo "Arahan Kosongan 67"</t>
  </si>
  <si>
    <t>5. Apabila ada selisih data diantara kedua Tabel tersebut, data cargo "Muatan Keluar ROM" yang digunakan!!</t>
  </si>
  <si>
    <t>6. Saat unit melintas untuk ke-2, ke-3, dan seterusnya, maka data jam terakhir yang digunakan mengikuti kaidah nomer 3-5</t>
  </si>
  <si>
    <t>7. Data Upload shift 02 pada tanggal yang sama tidak menghapus data shift 01 (Mengantisipasi unit Breakdwon muatan dengan waktu lama)</t>
  </si>
  <si>
    <t>7. Data Upload shift 01 tidak menghapus data tanggal sebelumnya (Mengantisipasi unit Breakdwon muatan dengan waktu lama)</t>
  </si>
  <si>
    <t>1. Kolom "Plan" Berasal dari sheet SPP, menyesuaikan ROM dan jam yang ada</t>
  </si>
  <si>
    <t>2. Kolom "Act. K" diambil dari data upload shift 01/02. dari tabel "Arahan Kosongan 67"</t>
  </si>
  <si>
    <t>3. Kolom "Act. M" diambil dari data upload shift 01/02. dari tabel "Muatan Keluar ROM"</t>
  </si>
  <si>
    <t>4. Data Dashboard Shift 01 dan shift 02 terpisah</t>
  </si>
  <si>
    <t>5. Perhitungan waktu per shift, mengikuti kolom "Time" Pada tabel di samping</t>
  </si>
  <si>
    <t xml:space="preserve">   Shift 01 : 04.00 - 16.00</t>
  </si>
  <si>
    <t xml:space="preserve">   Shift 02 : 16.00 - 04.00</t>
  </si>
  <si>
    <t xml:space="preserve">Plan </t>
  </si>
  <si>
    <t>ACHIEVEMENT SEAM SERIES SHIFT 1</t>
  </si>
  <si>
    <t>ACHIEVEMENT SEAM SERIES SHIFT 2</t>
  </si>
  <si>
    <r>
      <t>1. Kolom "</t>
    </r>
    <r>
      <rPr>
        <b/>
        <sz val="11"/>
        <color theme="1"/>
        <rFont val="Calibri"/>
        <family val="2"/>
        <scheme val="minor"/>
      </rPr>
      <t>Plan, Material, dan ROM</t>
    </r>
    <r>
      <rPr>
        <sz val="11"/>
        <color theme="1"/>
        <rFont val="Calibri"/>
        <family val="2"/>
        <scheme val="minor"/>
      </rPr>
      <t>" Berasal dari sheet</t>
    </r>
    <r>
      <rPr>
        <b/>
        <sz val="11"/>
        <color theme="1"/>
        <rFont val="Calibri"/>
        <family val="2"/>
        <scheme val="minor"/>
      </rPr>
      <t xml:space="preserve"> SPP</t>
    </r>
    <r>
      <rPr>
        <sz val="11"/>
        <color theme="1"/>
        <rFont val="Calibri"/>
        <family val="2"/>
        <scheme val="minor"/>
      </rPr>
      <t>.</t>
    </r>
  </si>
  <si>
    <r>
      <t>2. Kolom "</t>
    </r>
    <r>
      <rPr>
        <b/>
        <sz val="11"/>
        <color theme="1"/>
        <rFont val="Calibri"/>
        <family val="2"/>
        <scheme val="minor"/>
      </rPr>
      <t>Actual</t>
    </r>
    <r>
      <rPr>
        <sz val="11"/>
        <color theme="1"/>
        <rFont val="Calibri"/>
        <family val="2"/>
        <scheme val="minor"/>
      </rPr>
      <t xml:space="preserve">" diambil dari </t>
    </r>
    <r>
      <rPr>
        <b/>
        <sz val="11"/>
        <color theme="1"/>
        <rFont val="Calibri"/>
        <family val="2"/>
        <scheme val="minor"/>
      </rPr>
      <t>data upload</t>
    </r>
    <r>
      <rPr>
        <sz val="11"/>
        <color theme="1"/>
        <rFont val="Calibri"/>
        <family val="2"/>
        <scheme val="minor"/>
      </rPr>
      <t xml:space="preserve"> 67 shift 01/02. dari tabel "</t>
    </r>
    <r>
      <rPr>
        <b/>
        <sz val="11"/>
        <color theme="1"/>
        <rFont val="Calibri"/>
        <family val="2"/>
        <scheme val="minor"/>
      </rPr>
      <t>Muatan Keluar ROM</t>
    </r>
    <r>
      <rPr>
        <sz val="11"/>
        <color theme="1"/>
        <rFont val="Calibri"/>
        <family val="2"/>
        <scheme val="minor"/>
      </rPr>
      <t>"</t>
    </r>
  </si>
  <si>
    <t>3. Achievement shift 01 dan shift 2 dalam Dashboard terpisah</t>
  </si>
  <si>
    <t>6. Total pada row paling bawah, tergantung pada jam yang ter setting di atas</t>
  </si>
  <si>
    <t>4. Total(Plan dan Actual) serta Achievement pada kolom paling kanan bergantung pada jam aktual</t>
  </si>
  <si>
    <t>MJL 305</t>
  </si>
  <si>
    <t>CHANGE SHIFT</t>
  </si>
  <si>
    <t>04:00 - 05:00</t>
  </si>
  <si>
    <t>SEARCH</t>
  </si>
  <si>
    <t>ROM 19</t>
  </si>
  <si>
    <t>ROM 05</t>
  </si>
  <si>
    <t>ROM 07</t>
  </si>
  <si>
    <t>ROM 08</t>
  </si>
  <si>
    <t>ROM 10</t>
  </si>
  <si>
    <t xml:space="preserve">Time </t>
  </si>
  <si>
    <t>Truck No</t>
  </si>
  <si>
    <t>AREA</t>
  </si>
  <si>
    <t>Status</t>
  </si>
  <si>
    <t>No.Unit</t>
  </si>
  <si>
    <t>Cargo</t>
  </si>
  <si>
    <t>Supply</t>
  </si>
  <si>
    <t>Kurang</t>
  </si>
  <si>
    <t>Total</t>
  </si>
  <si>
    <t>Total Plan</t>
  </si>
  <si>
    <t>Total Aktual</t>
  </si>
  <si>
    <t>PRODUCT</t>
  </si>
  <si>
    <t>Cal (ar)</t>
  </si>
  <si>
    <t>DEVIASI</t>
  </si>
  <si>
    <t>AKTUAL</t>
  </si>
  <si>
    <t>05:00 - 06:00</t>
  </si>
  <si>
    <t>Complete MJL 305</t>
  </si>
  <si>
    <t>06:00 - 07:00</t>
  </si>
  <si>
    <t>KM 65</t>
  </si>
  <si>
    <t>UNREG</t>
  </si>
  <si>
    <t>FLEX</t>
  </si>
  <si>
    <t>REG</t>
  </si>
  <si>
    <t>SVC VSL</t>
  </si>
  <si>
    <t>ROM FILTER</t>
  </si>
  <si>
    <t>TIME FILTER</t>
  </si>
  <si>
    <t>No HT</t>
  </si>
  <si>
    <t>TPS400</t>
  </si>
  <si>
    <t>T400 ST</t>
  </si>
  <si>
    <r>
      <t>- Update menggunakan</t>
    </r>
    <r>
      <rPr>
        <b/>
        <sz val="11"/>
        <color theme="1"/>
        <rFont val="Calibri"/>
        <family val="2"/>
        <scheme val="minor"/>
      </rPr>
      <t xml:space="preserve"> inputan berupa File Excel ataupun penambahan manual</t>
    </r>
  </si>
  <si>
    <t>Database OS Unit</t>
  </si>
  <si>
    <r>
      <t xml:space="preserve">- Berisi Database </t>
    </r>
    <r>
      <rPr>
        <b/>
        <sz val="11"/>
        <color rgb="FF00B050"/>
        <rFont val="Calibri"/>
        <family val="2"/>
        <scheme val="minor"/>
      </rPr>
      <t>Nomer unit, tempat change shift, dan Jam Overshift</t>
    </r>
  </si>
  <si>
    <r>
      <t>- Dapat di</t>
    </r>
    <r>
      <rPr>
        <b/>
        <sz val="11"/>
        <color theme="1"/>
        <rFont val="Calibri"/>
        <family val="2"/>
        <scheme val="minor"/>
      </rPr>
      <t xml:space="preserve"> update apabila ada perubahan tempat Change shift / Jam OS</t>
    </r>
  </si>
  <si>
    <t>Karantina Prod</t>
  </si>
  <si>
    <t>Karantina3</t>
  </si>
  <si>
    <t>Karantina Smada</t>
  </si>
  <si>
    <t>P</t>
  </si>
  <si>
    <t>A</t>
  </si>
  <si>
    <t>edit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</si>
</sst>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41" formatCode="_(* #,##0_);_(* \(#,##0\);_(* &quot;-&quot;_);_(@_)"/>
    <numFmt numFmtId="43" formatCode="_(* #,##0.00_);_(* \(#,##0.00\);_(* &quot;-&quot;??_);_(@_)"/>
    <numFmt numFmtId="164" formatCode="hh:mm;@"/>
    <numFmt numFmtId="165" formatCode="_(* #,##0_);_(* \(#,##0\);_(* &quot;-&quot;??_);_(@_)"/>
    <numFmt numFmtId="166" formatCode="h:mm;@"/>
    <numFmt numFmtId="167" formatCode="[$-409]d\-mmm\-yy;@"/>
    <numFmt numFmtId="168" formatCode="00&quot;:00&quot;"/>
    <numFmt numFmtId="169" formatCode="0;[Red]0"/>
    <numFmt numFmtId="170" formatCode="&quot;: &quot;mmm\ yyyy"/>
    <numFmt numFmtId="171" formatCode="yyyy"/>
    <numFmt numFmtId="172" formatCode="yyyy\-mm\-dd\ hh:mm:ss;@"/>
    <numFmt numFmtId="173" formatCode="dd/mm/yy;@"/>
    <numFmt numFmtId="174" formatCode="[$-421]dd\ mmmm\ yyyy;@"/>
    <numFmt numFmtId="175" formatCode="00"/>
    <numFmt numFmtId="176" formatCode="[$-421]dddd\,dd\ mmmm\ yyyy;@"/>
    <numFmt numFmtId="177" formatCode="[$-421]&quot;Shift 1&quot;\ dddd\ dd\ mmmm\ yyyy;@"/>
    <numFmt numFmtId="178" formatCode="[$-F800]dddd\,\ mmmm\ dd\,\ yyyy"/>
  </numFmts>
  <fonts count="9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Arial"/>
      <family val="2"/>
    </font>
    <font>
      <b/>
      <sz val="14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6"/>
      <color theme="0"/>
      <name val="Arial"/>
      <family val="2"/>
    </font>
    <font>
      <b/>
      <sz val="12"/>
      <color theme="0"/>
      <name val="Arial"/>
      <family val="2"/>
    </font>
    <font>
      <b/>
      <sz val="11"/>
      <color theme="0"/>
      <name val="Arial"/>
      <family val="2"/>
    </font>
    <font>
      <b/>
      <sz val="11"/>
      <color rgb="FF0070C0"/>
      <name val="Calibri"/>
      <family val="2"/>
      <scheme val="minor"/>
    </font>
    <font>
      <b/>
      <u/>
      <sz val="11"/>
      <color rgb="FF0070C0"/>
      <name val="Calibri"/>
      <family val="2"/>
      <scheme val="minor"/>
    </font>
    <font>
      <b/>
      <sz val="12"/>
      <color rgb="FF002060"/>
      <name val="Arial"/>
      <family val="2"/>
    </font>
    <font>
      <sz val="12"/>
      <color theme="1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  <font>
      <b/>
      <u/>
      <sz val="14"/>
      <color rgb="FF0070C0"/>
      <name val="Arial"/>
      <family val="2"/>
    </font>
    <font>
      <b/>
      <sz val="12"/>
      <color rgb="FF0070C0"/>
      <name val="Arial"/>
      <family val="2"/>
    </font>
    <font>
      <b/>
      <sz val="12"/>
      <color rgb="FFFF0000"/>
      <name val="Arial"/>
      <family val="2"/>
    </font>
    <font>
      <sz val="14"/>
      <name val="Arial"/>
      <family val="2"/>
    </font>
    <font>
      <b/>
      <i/>
      <sz val="12"/>
      <color theme="1"/>
      <name val="Arial"/>
      <family val="2"/>
    </font>
    <font>
      <b/>
      <sz val="16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i/>
      <sz val="11"/>
      <color rgb="FF00B050"/>
      <name val="Calibri"/>
      <family val="2"/>
      <scheme val="minor"/>
    </font>
    <font>
      <b/>
      <sz val="14"/>
      <color theme="1"/>
      <name val="Arial Black"/>
      <family val="2"/>
    </font>
    <font>
      <b/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name val="Arial"/>
      <family val="2"/>
    </font>
    <font>
      <b/>
      <sz val="22"/>
      <color rgb="FFC00000"/>
      <name val="Calibri"/>
      <family val="2"/>
      <scheme val="minor"/>
    </font>
    <font>
      <b/>
      <sz val="11"/>
      <name val="Arial"/>
      <family val="2"/>
    </font>
    <font>
      <b/>
      <sz val="11"/>
      <color theme="1"/>
      <name val="Arial"/>
      <family val="2"/>
    </font>
    <font>
      <sz val="18"/>
      <color theme="1"/>
      <name val="Arial"/>
      <family val="2"/>
    </font>
    <font>
      <b/>
      <i/>
      <u/>
      <sz val="12"/>
      <color rgb="FF0070C0"/>
      <name val="Calibri"/>
      <family val="2"/>
      <scheme val="minor"/>
    </font>
    <font>
      <b/>
      <sz val="14"/>
      <name val="Arial"/>
      <family val="2"/>
    </font>
    <font>
      <b/>
      <i/>
      <sz val="12"/>
      <color theme="8" tint="-0.499984740745262"/>
      <name val="Calibri"/>
      <family val="2"/>
      <scheme val="minor"/>
    </font>
    <font>
      <b/>
      <sz val="20"/>
      <color theme="8" tint="-0.499984740745262"/>
      <name val="Calibri"/>
      <family val="2"/>
      <scheme val="minor"/>
    </font>
    <font>
      <b/>
      <sz val="18"/>
      <color theme="8" tint="-0.499984740745262"/>
      <name val="Calibri"/>
      <family val="2"/>
      <scheme val="minor"/>
    </font>
    <font>
      <b/>
      <u/>
      <sz val="12"/>
      <color rgb="FF0070C0"/>
      <name val="Calibri"/>
      <family val="2"/>
      <scheme val="minor"/>
    </font>
    <font>
      <sz val="12"/>
      <name val="Arial"/>
      <family val="2"/>
    </font>
    <font>
      <b/>
      <sz val="14"/>
      <color theme="0"/>
      <name val="Arial"/>
      <family val="2"/>
    </font>
    <font>
      <b/>
      <sz val="16"/>
      <color theme="1"/>
      <name val="Calibri"/>
      <family val="2"/>
      <scheme val="minor"/>
    </font>
    <font>
      <b/>
      <sz val="13"/>
      <color theme="0"/>
      <name val="Arial"/>
      <family val="2"/>
    </font>
    <font>
      <b/>
      <sz val="13"/>
      <name val="Arial"/>
      <family val="2"/>
    </font>
    <font>
      <b/>
      <sz val="14"/>
      <color rgb="FF00B050"/>
      <name val="Calibri"/>
      <family val="2"/>
    </font>
    <font>
      <b/>
      <sz val="13"/>
      <color theme="1"/>
      <name val="Arial"/>
      <family val="2"/>
    </font>
    <font>
      <sz val="9"/>
      <color theme="1"/>
      <name val="Arial"/>
      <family val="2"/>
    </font>
    <font>
      <b/>
      <u/>
      <sz val="9"/>
      <color theme="0"/>
      <name val="Arial"/>
      <family val="2"/>
    </font>
    <font>
      <sz val="9"/>
      <color theme="0"/>
      <name val="Arial"/>
      <family val="2"/>
    </font>
    <font>
      <b/>
      <sz val="9"/>
      <color theme="0"/>
      <name val="Arial"/>
      <family val="2"/>
    </font>
    <font>
      <b/>
      <sz val="9"/>
      <color theme="1"/>
      <name val="Arial"/>
      <family val="2"/>
    </font>
    <font>
      <sz val="9"/>
      <color rgb="FFFF0000"/>
      <name val="Arial"/>
      <family val="2"/>
    </font>
    <font>
      <sz val="12"/>
      <color theme="1"/>
      <name val="Calibri"/>
      <family val="2"/>
      <charset val="1"/>
      <scheme val="minor"/>
    </font>
    <font>
      <sz val="2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9"/>
      <name val="Arial"/>
      <family val="2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9" tint="-0.249977111117893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u/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theme="0"/>
      <name val="Calibri"/>
      <family val="2"/>
      <scheme val="minor"/>
    </font>
    <font>
      <b/>
      <sz val="9"/>
      <color rgb="FF070BB9"/>
      <name val="Calibri"/>
      <family val="2"/>
      <scheme val="minor"/>
    </font>
    <font>
      <b/>
      <sz val="11"/>
      <color rgb="FF070BB9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4"/>
      <color theme="1" tint="0.14999847407452621"/>
      <name val="BauerBodni BdCn BT"/>
      <family val="1"/>
    </font>
    <font>
      <b/>
      <sz val="12"/>
      <color rgb="FF070BB9"/>
      <name val="Comic Sans MS"/>
      <family val="4"/>
    </font>
    <font>
      <b/>
      <sz val="14"/>
      <color rgb="FFFFFF00"/>
      <name val="Calibri"/>
      <family val="2"/>
      <scheme val="minor"/>
    </font>
    <font>
      <b/>
      <sz val="11"/>
      <color theme="1" tint="0.1499984740745262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theme="1" tint="0.14999847407452621"/>
      <name val="Calibri"/>
      <family val="2"/>
      <scheme val="minor"/>
    </font>
    <font>
      <b/>
      <sz val="11"/>
      <color rgb="FF00330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4"/>
      <color rgb="FF002060"/>
      <name val="Calibri"/>
      <family val="2"/>
      <scheme val="minor"/>
    </font>
    <font>
      <b/>
      <sz val="24"/>
      <color rgb="FF00B050"/>
      <name val="Calibri"/>
      <family val="2"/>
      <scheme val="minor"/>
    </font>
    <font>
      <b/>
      <sz val="24"/>
      <color rgb="FFFFC000"/>
      <name val="Calibri"/>
      <family val="2"/>
      <scheme val="minor"/>
    </font>
  </fonts>
  <fills count="5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BC907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3300"/>
        <bgColor indexed="64"/>
      </patternFill>
    </fill>
    <fill>
      <patternFill patternType="solid">
        <fgColor theme="8" tint="0.39997558519241921"/>
        <bgColor indexed="64"/>
      </patternFill>
    </fill>
  </fills>
  <borders count="7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/>
      <bottom style="thin">
        <color theme="0" tint="-0.499984740745262"/>
      </bottom>
      <diagonal/>
    </border>
    <border>
      <left/>
      <right style="thin">
        <color theme="0"/>
      </right>
      <top/>
      <bottom style="thin">
        <color theme="0" tint="-0.499984740745262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rgb="FF002060"/>
      </right>
      <top style="thin">
        <color theme="0"/>
      </top>
      <bottom/>
      <diagonal/>
    </border>
    <border>
      <left style="thin">
        <color rgb="FF002060"/>
      </left>
      <right style="thin">
        <color rgb="FF002060"/>
      </right>
      <top style="thin">
        <color theme="0"/>
      </top>
      <bottom/>
      <diagonal/>
    </border>
    <border>
      <left style="thin">
        <color theme="0"/>
      </left>
      <right style="thin">
        <color rgb="FF002060"/>
      </right>
      <top/>
      <bottom style="thin">
        <color theme="0" tint="-0.499984740745262"/>
      </bottom>
      <diagonal/>
    </border>
    <border>
      <left style="thin">
        <color rgb="FF002060"/>
      </left>
      <right style="thin">
        <color rgb="FF002060"/>
      </right>
      <top/>
      <bottom style="thin">
        <color theme="0" tint="-0.499984740745262"/>
      </bottom>
      <diagonal/>
    </border>
    <border>
      <left style="thin">
        <color rgb="FFFFC000"/>
      </left>
      <right style="thin">
        <color rgb="FFFFC000"/>
      </right>
      <top style="hair">
        <color rgb="FFFFC000"/>
      </top>
      <bottom style="hair">
        <color rgb="FFFFC000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theme="0" tint="-0.24994659260841701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1" fillId="0" borderId="0"/>
    <xf numFmtId="167" fontId="1" fillId="0" borderId="0"/>
    <xf numFmtId="9" fontId="1" fillId="0" borderId="0" applyFont="0" applyFill="0" applyBorder="0" applyAlignment="0" applyProtection="0"/>
    <xf numFmtId="0" fontId="1" fillId="0" borderId="0"/>
    <xf numFmtId="0" fontId="58" fillId="0" borderId="0"/>
  </cellStyleXfs>
  <cellXfs count="525">
    <xf numFmtId="0" fontId="0" fillId="0" borderId="0" xfId="0"/>
    <xf numFmtId="0" fontId="7" fillId="0" borderId="0" xfId="3" applyFont="1"/>
    <xf numFmtId="164" fontId="4" fillId="0" borderId="0" xfId="3" applyNumberFormat="1" applyFont="1" applyAlignment="1">
      <alignment horizontal="center" vertical="center"/>
    </xf>
    <xf numFmtId="0" fontId="14" fillId="0" borderId="0" xfId="0" applyFont="1" applyFill="1" applyBorder="1" applyAlignment="1">
      <alignment horizontal="left" vertical="center"/>
    </xf>
    <xf numFmtId="0" fontId="3" fillId="0" borderId="0" xfId="0" quotePrefix="1" applyFont="1"/>
    <xf numFmtId="0" fontId="0" fillId="0" borderId="2" xfId="0" applyBorder="1" applyAlignment="1">
      <alignment horizontal="center" vertical="center"/>
    </xf>
    <xf numFmtId="0" fontId="0" fillId="0" borderId="0" xfId="0" quotePrefix="1" applyFont="1"/>
    <xf numFmtId="164" fontId="11" fillId="0" borderId="0" xfId="2" applyNumberFormat="1" applyFont="1" applyFill="1" applyBorder="1" applyAlignment="1">
      <alignment horizontal="center" vertical="center"/>
    </xf>
    <xf numFmtId="0" fontId="4" fillId="0" borderId="0" xfId="3" applyFont="1" applyFill="1" applyBorder="1" applyAlignment="1">
      <alignment horizontal="center" vertical="center"/>
    </xf>
    <xf numFmtId="0" fontId="10" fillId="0" borderId="0" xfId="3" applyFont="1" applyFill="1" applyBorder="1" applyAlignment="1">
      <alignment vertical="center"/>
    </xf>
    <xf numFmtId="164" fontId="11" fillId="15" borderId="2" xfId="2" applyNumberFormat="1" applyFont="1" applyFill="1" applyBorder="1" applyAlignment="1">
      <alignment horizontal="center" vertical="center"/>
    </xf>
    <xf numFmtId="165" fontId="11" fillId="15" borderId="2" xfId="1" applyNumberFormat="1" applyFont="1" applyFill="1" applyBorder="1" applyAlignment="1">
      <alignment horizontal="center" vertical="center" wrapText="1"/>
    </xf>
    <xf numFmtId="164" fontId="15" fillId="16" borderId="2" xfId="2" applyNumberFormat="1" applyFont="1" applyFill="1" applyBorder="1" applyAlignment="1">
      <alignment horizontal="center" vertical="center"/>
    </xf>
    <xf numFmtId="165" fontId="15" fillId="16" borderId="2" xfId="1" applyNumberFormat="1" applyFont="1" applyFill="1" applyBorder="1" applyAlignment="1">
      <alignment horizontal="center" vertical="center" wrapText="1"/>
    </xf>
    <xf numFmtId="1" fontId="16" fillId="0" borderId="2" xfId="3" applyNumberFormat="1" applyFont="1" applyFill="1" applyBorder="1" applyAlignment="1">
      <alignment horizontal="center" vertical="center"/>
    </xf>
    <xf numFmtId="0" fontId="16" fillId="0" borderId="2" xfId="3" applyFont="1" applyFill="1" applyBorder="1" applyAlignment="1">
      <alignment horizontal="center" vertical="center"/>
    </xf>
    <xf numFmtId="0" fontId="17" fillId="0" borderId="0" xfId="3" applyFont="1" applyAlignment="1">
      <alignment vertical="center"/>
    </xf>
    <xf numFmtId="0" fontId="18" fillId="0" borderId="0" xfId="3" applyFont="1" applyAlignment="1">
      <alignment vertical="center"/>
    </xf>
    <xf numFmtId="0" fontId="17" fillId="0" borderId="0" xfId="3" applyFont="1"/>
    <xf numFmtId="0" fontId="17" fillId="0" borderId="0" xfId="3" applyFont="1" applyAlignment="1">
      <alignment horizontal="left" vertical="center"/>
    </xf>
    <xf numFmtId="0" fontId="5" fillId="0" borderId="0" xfId="3" applyFont="1" applyFill="1" applyBorder="1" applyAlignment="1">
      <alignment horizontal="left" vertical="center" indent="1"/>
    </xf>
    <xf numFmtId="167" fontId="6" fillId="0" borderId="0" xfId="4" applyFont="1" applyFill="1" applyBorder="1" applyAlignment="1">
      <alignment horizontal="center" vertical="center"/>
    </xf>
    <xf numFmtId="167" fontId="11" fillId="0" borderId="0" xfId="4" applyFont="1" applyFill="1" applyBorder="1" applyAlignment="1">
      <alignment horizontal="center" vertical="center"/>
    </xf>
    <xf numFmtId="167" fontId="6" fillId="0" borderId="0" xfId="4" applyFont="1" applyFill="1" applyBorder="1" applyAlignment="1">
      <alignment horizontal="left" vertical="center"/>
    </xf>
    <xf numFmtId="0" fontId="16" fillId="0" borderId="0" xfId="3" applyFont="1" applyFill="1" applyBorder="1"/>
    <xf numFmtId="167" fontId="11" fillId="0" borderId="0" xfId="4" applyFont="1" applyFill="1" applyBorder="1" applyAlignment="1">
      <alignment horizontal="left" vertical="center"/>
    </xf>
    <xf numFmtId="0" fontId="19" fillId="0" borderId="0" xfId="0" applyFont="1" applyFill="1" applyBorder="1" applyAlignment="1">
      <alignment horizontal="left" vertical="center"/>
    </xf>
    <xf numFmtId="166" fontId="16" fillId="0" borderId="2" xfId="3" applyNumberFormat="1" applyFont="1" applyFill="1" applyBorder="1" applyAlignment="1">
      <alignment horizontal="center" vertical="center"/>
    </xf>
    <xf numFmtId="0" fontId="5" fillId="0" borderId="0" xfId="3" applyFont="1" applyFill="1" applyBorder="1" applyAlignment="1">
      <alignment horizontal="center" vertical="center"/>
    </xf>
    <xf numFmtId="0" fontId="16" fillId="0" borderId="0" xfId="3" quotePrefix="1" applyFont="1" applyFill="1" applyBorder="1" applyAlignment="1">
      <alignment horizontal="left" vertical="center"/>
    </xf>
    <xf numFmtId="0" fontId="17" fillId="0" borderId="0" xfId="3" applyFont="1" applyFill="1" applyBorder="1" applyAlignment="1">
      <alignment horizontal="center" vertical="center"/>
    </xf>
    <xf numFmtId="166" fontId="5" fillId="0" borderId="0" xfId="3" applyNumberFormat="1" applyFont="1" applyFill="1" applyBorder="1" applyAlignment="1">
      <alignment horizontal="center" vertical="center"/>
    </xf>
    <xf numFmtId="0" fontId="22" fillId="0" borderId="0" xfId="3" applyFont="1" applyFill="1" applyBorder="1" applyAlignment="1">
      <alignment horizontal="center" vertical="center"/>
    </xf>
    <xf numFmtId="166" fontId="5" fillId="0" borderId="0" xfId="3" quotePrefix="1" applyNumberFormat="1" applyFont="1" applyFill="1" applyBorder="1" applyAlignment="1">
      <alignment horizontal="center" vertical="center"/>
    </xf>
    <xf numFmtId="167" fontId="1" fillId="0" borderId="0" xfId="4" applyAlignment="1">
      <alignment horizontal="center" vertical="center"/>
    </xf>
    <xf numFmtId="167" fontId="0" fillId="0" borderId="0" xfId="4" applyFont="1" applyAlignment="1">
      <alignment horizontal="center" vertical="center"/>
    </xf>
    <xf numFmtId="167" fontId="1" fillId="0" borderId="0" xfId="4"/>
    <xf numFmtId="168" fontId="3" fillId="0" borderId="0" xfId="3" applyNumberFormat="1" applyFont="1"/>
    <xf numFmtId="167" fontId="3" fillId="0" borderId="0" xfId="4" applyFont="1"/>
    <xf numFmtId="1" fontId="3" fillId="0" borderId="1" xfId="4" applyNumberFormat="1" applyFont="1" applyBorder="1" applyAlignment="1">
      <alignment horizontal="center" vertical="center"/>
    </xf>
    <xf numFmtId="167" fontId="3" fillId="0" borderId="1" xfId="4" applyFont="1" applyBorder="1" applyAlignment="1">
      <alignment horizontal="center" vertical="center"/>
    </xf>
    <xf numFmtId="167" fontId="3" fillId="4" borderId="1" xfId="4" applyFont="1" applyFill="1" applyBorder="1" applyAlignment="1">
      <alignment horizontal="center" vertical="center"/>
    </xf>
    <xf numFmtId="167" fontId="25" fillId="0" borderId="0" xfId="4" applyFont="1"/>
    <xf numFmtId="1" fontId="1" fillId="0" borderId="0" xfId="4" applyNumberFormat="1" applyAlignment="1">
      <alignment horizontal="center" vertical="center"/>
    </xf>
    <xf numFmtId="167" fontId="8" fillId="0" borderId="0" xfId="4" applyFont="1" applyAlignment="1">
      <alignment horizontal="center" vertical="center"/>
    </xf>
    <xf numFmtId="167" fontId="9" fillId="0" borderId="0" xfId="4" applyFont="1" applyAlignment="1">
      <alignment horizontal="center" vertical="center"/>
    </xf>
    <xf numFmtId="167" fontId="3" fillId="6" borderId="1" xfId="4" applyFont="1" applyFill="1" applyBorder="1" applyAlignment="1">
      <alignment horizontal="center" vertical="center"/>
    </xf>
    <xf numFmtId="167" fontId="2" fillId="8" borderId="1" xfId="4" applyFont="1" applyFill="1" applyBorder="1" applyAlignment="1">
      <alignment horizontal="center" vertical="center"/>
    </xf>
    <xf numFmtId="167" fontId="3" fillId="5" borderId="1" xfId="4" applyFont="1" applyFill="1" applyBorder="1" applyAlignment="1">
      <alignment horizontal="center" vertical="center"/>
    </xf>
    <xf numFmtId="167" fontId="3" fillId="2" borderId="1" xfId="4" applyFont="1" applyFill="1" applyBorder="1" applyAlignment="1">
      <alignment horizontal="center" vertical="center"/>
    </xf>
    <xf numFmtId="167" fontId="2" fillId="14" borderId="1" xfId="4" applyFont="1" applyFill="1" applyBorder="1" applyAlignment="1">
      <alignment horizontal="center" vertical="center"/>
    </xf>
    <xf numFmtId="167" fontId="3" fillId="3" borderId="1" xfId="4" applyFont="1" applyFill="1" applyBorder="1" applyAlignment="1">
      <alignment horizontal="center" vertical="center"/>
    </xf>
    <xf numFmtId="167" fontId="3" fillId="11" borderId="1" xfId="4" applyFont="1" applyFill="1" applyBorder="1" applyAlignment="1">
      <alignment horizontal="center" vertical="center"/>
    </xf>
    <xf numFmtId="167" fontId="2" fillId="13" borderId="1" xfId="4" applyFont="1" applyFill="1" applyBorder="1" applyAlignment="1">
      <alignment horizontal="center" vertical="center"/>
    </xf>
    <xf numFmtId="167" fontId="3" fillId="7" borderId="1" xfId="4" applyFont="1" applyFill="1" applyBorder="1" applyAlignment="1">
      <alignment horizontal="center" vertical="center"/>
    </xf>
    <xf numFmtId="167" fontId="2" fillId="5" borderId="1" xfId="4" applyFont="1" applyFill="1" applyBorder="1" applyAlignment="1">
      <alignment horizontal="center" vertical="center"/>
    </xf>
    <xf numFmtId="167" fontId="2" fillId="9" borderId="1" xfId="4" applyFont="1" applyFill="1" applyBorder="1" applyAlignment="1">
      <alignment horizontal="center" vertical="center"/>
    </xf>
    <xf numFmtId="167" fontId="2" fillId="12" borderId="1" xfId="4" applyFont="1" applyFill="1" applyBorder="1" applyAlignment="1">
      <alignment horizontal="center" vertical="center"/>
    </xf>
    <xf numFmtId="167" fontId="27" fillId="0" borderId="1" xfId="4" applyFont="1" applyBorder="1" applyAlignment="1">
      <alignment horizontal="center" vertical="center"/>
    </xf>
    <xf numFmtId="0" fontId="25" fillId="17" borderId="1" xfId="3" applyFont="1" applyFill="1" applyBorder="1" applyAlignment="1">
      <alignment horizontal="center" vertical="center"/>
    </xf>
    <xf numFmtId="0" fontId="25" fillId="17" borderId="1" xfId="3" applyFont="1" applyFill="1" applyBorder="1" applyAlignment="1">
      <alignment horizontal="center" vertical="center" wrapText="1"/>
    </xf>
    <xf numFmtId="168" fontId="26" fillId="17" borderId="1" xfId="3" applyNumberFormat="1" applyFont="1" applyFill="1" applyBorder="1" applyAlignment="1">
      <alignment horizontal="center" vertical="center"/>
    </xf>
    <xf numFmtId="167" fontId="3" fillId="0" borderId="0" xfId="4" applyFont="1" applyAlignment="1">
      <alignment horizontal="center" vertical="center"/>
    </xf>
    <xf numFmtId="167" fontId="1" fillId="0" borderId="0" xfId="4" applyFont="1" applyAlignment="1">
      <alignment horizontal="center" vertical="center"/>
    </xf>
    <xf numFmtId="167" fontId="2" fillId="10" borderId="1" xfId="4" applyFont="1" applyFill="1" applyBorder="1" applyAlignment="1">
      <alignment horizontal="center" vertical="center"/>
    </xf>
    <xf numFmtId="167" fontId="28" fillId="5" borderId="1" xfId="4" applyFont="1" applyFill="1" applyBorder="1" applyAlignment="1">
      <alignment horizontal="center" vertical="center"/>
    </xf>
    <xf numFmtId="167" fontId="13" fillId="0" borderId="6" xfId="4" applyFont="1" applyBorder="1" applyAlignment="1">
      <alignment horizontal="center" vertical="center"/>
    </xf>
    <xf numFmtId="1" fontId="25" fillId="18" borderId="1" xfId="4" applyNumberFormat="1" applyFont="1" applyFill="1" applyBorder="1" applyAlignment="1">
      <alignment horizontal="center" vertical="center"/>
    </xf>
    <xf numFmtId="0" fontId="12" fillId="15" borderId="2" xfId="0" applyFont="1" applyFill="1" applyBorder="1" applyAlignment="1">
      <alignment horizontal="center" vertical="center"/>
    </xf>
    <xf numFmtId="0" fontId="30" fillId="0" borderId="0" xfId="0" applyFont="1" applyAlignment="1">
      <alignment horizontal="left" indent="2"/>
    </xf>
    <xf numFmtId="0" fontId="0" fillId="0" borderId="0" xfId="3" applyFont="1"/>
    <xf numFmtId="0" fontId="3" fillId="19" borderId="1" xfId="3" applyFont="1" applyFill="1" applyBorder="1" applyAlignment="1">
      <alignment horizontal="center" vertical="center"/>
    </xf>
    <xf numFmtId="166" fontId="33" fillId="4" borderId="1" xfId="3" applyNumberFormat="1" applyFont="1" applyFill="1" applyBorder="1" applyAlignment="1">
      <alignment horizontal="center" vertical="top"/>
    </xf>
    <xf numFmtId="9" fontId="1" fillId="0" borderId="1" xfId="5" applyFont="1" applyFill="1" applyBorder="1" applyAlignment="1">
      <alignment horizontal="center" vertical="center"/>
    </xf>
    <xf numFmtId="0" fontId="0" fillId="20" borderId="1" xfId="3" applyFont="1" applyFill="1" applyBorder="1" applyAlignment="1">
      <alignment horizontal="center" vertical="center"/>
    </xf>
    <xf numFmtId="0" fontId="26" fillId="19" borderId="1" xfId="3" applyFont="1" applyFill="1" applyBorder="1" applyAlignment="1">
      <alignment horizontal="center" vertical="center"/>
    </xf>
    <xf numFmtId="169" fontId="26" fillId="19" borderId="1" xfId="3" applyNumberFormat="1" applyFont="1" applyFill="1" applyBorder="1" applyAlignment="1">
      <alignment horizontal="center" vertical="center"/>
    </xf>
    <xf numFmtId="9" fontId="26" fillId="19" borderId="1" xfId="5" applyFont="1" applyFill="1" applyBorder="1" applyAlignment="1">
      <alignment horizontal="center" vertical="center"/>
    </xf>
    <xf numFmtId="0" fontId="26" fillId="0" borderId="0" xfId="3" applyFont="1"/>
    <xf numFmtId="0" fontId="1" fillId="0" borderId="0" xfId="3" applyAlignment="1">
      <alignment horizontal="center"/>
    </xf>
    <xf numFmtId="1" fontId="0" fillId="0" borderId="1" xfId="3" applyNumberFormat="1" applyFont="1" applyBorder="1" applyAlignment="1">
      <alignment horizontal="center" vertical="center"/>
    </xf>
    <xf numFmtId="0" fontId="0" fillId="0" borderId="0" xfId="3" applyFont="1" applyAlignment="1">
      <alignment horizontal="center" vertical="center"/>
    </xf>
    <xf numFmtId="9" fontId="0" fillId="0" borderId="1" xfId="5" applyFont="1" applyFill="1" applyBorder="1" applyAlignment="1">
      <alignment horizontal="center"/>
    </xf>
    <xf numFmtId="167" fontId="35" fillId="0" borderId="0" xfId="4" applyFont="1" applyAlignment="1">
      <alignment vertical="center"/>
    </xf>
    <xf numFmtId="167" fontId="36" fillId="20" borderId="1" xfId="4" applyFont="1" applyFill="1" applyBorder="1" applyAlignment="1">
      <alignment horizontal="center" vertical="center"/>
    </xf>
    <xf numFmtId="16" fontId="36" fillId="20" borderId="1" xfId="3" quotePrefix="1" applyNumberFormat="1" applyFont="1" applyFill="1" applyBorder="1" applyAlignment="1">
      <alignment horizontal="center" vertical="center"/>
    </xf>
    <xf numFmtId="0" fontId="37" fillId="3" borderId="1" xfId="3" quotePrefix="1" applyFont="1" applyFill="1" applyBorder="1" applyAlignment="1">
      <alignment horizontal="center" vertical="center"/>
    </xf>
    <xf numFmtId="0" fontId="37" fillId="0" borderId="1" xfId="4" applyNumberFormat="1" applyFont="1" applyBorder="1" applyAlignment="1">
      <alignment horizontal="center" vertical="center"/>
    </xf>
    <xf numFmtId="9" fontId="37" fillId="0" borderId="1" xfId="4" applyNumberFormat="1" applyFont="1" applyBorder="1" applyAlignment="1">
      <alignment horizontal="center" vertical="center"/>
    </xf>
    <xf numFmtId="167" fontId="37" fillId="0" borderId="1" xfId="4" applyFont="1" applyBorder="1" applyAlignment="1">
      <alignment horizontal="center" vertical="center"/>
    </xf>
    <xf numFmtId="167" fontId="17" fillId="0" borderId="0" xfId="4" applyFont="1"/>
    <xf numFmtId="167" fontId="36" fillId="20" borderId="8" xfId="4" applyFont="1" applyFill="1" applyBorder="1" applyAlignment="1">
      <alignment horizontal="center" vertical="center"/>
    </xf>
    <xf numFmtId="167" fontId="36" fillId="20" borderId="7" xfId="4" applyFont="1" applyFill="1" applyBorder="1" applyAlignment="1">
      <alignment horizontal="center" vertical="center"/>
    </xf>
    <xf numFmtId="1" fontId="6" fillId="20" borderId="1" xfId="4" applyNumberFormat="1" applyFont="1" applyFill="1" applyBorder="1" applyAlignment="1">
      <alignment horizontal="center" vertical="center"/>
    </xf>
    <xf numFmtId="9" fontId="38" fillId="20" borderId="1" xfId="5" applyFont="1" applyFill="1" applyBorder="1" applyAlignment="1">
      <alignment horizontal="center"/>
    </xf>
    <xf numFmtId="167" fontId="39" fillId="0" borderId="0" xfId="4" applyFont="1" applyAlignment="1">
      <alignment horizontal="left" vertical="center"/>
    </xf>
    <xf numFmtId="167" fontId="1" fillId="0" borderId="0" xfId="4" applyAlignment="1">
      <alignment horizontal="left" indent="1"/>
    </xf>
    <xf numFmtId="0" fontId="41" fillId="0" borderId="0" xfId="0" applyFont="1" applyAlignment="1">
      <alignment vertical="center"/>
    </xf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0" fillId="0" borderId="2" xfId="0" applyBorder="1" applyAlignment="1">
      <alignment horizontal="center"/>
    </xf>
    <xf numFmtId="167" fontId="27" fillId="21" borderId="1" xfId="4" applyFont="1" applyFill="1" applyBorder="1" applyAlignment="1">
      <alignment horizontal="center" vertical="center"/>
    </xf>
    <xf numFmtId="0" fontId="0" fillId="0" borderId="13" xfId="3" applyFont="1" applyBorder="1"/>
    <xf numFmtId="14" fontId="0" fillId="0" borderId="2" xfId="0" applyNumberFormat="1" applyBorder="1" applyAlignment="1">
      <alignment horizontal="center" vertical="center"/>
    </xf>
    <xf numFmtId="0" fontId="44" fillId="0" borderId="0" xfId="0" applyFont="1" applyFill="1" applyBorder="1" applyAlignment="1">
      <alignment horizontal="left" vertical="center"/>
    </xf>
    <xf numFmtId="0" fontId="7" fillId="0" borderId="0" xfId="0" quotePrefix="1" applyFont="1"/>
    <xf numFmtId="164" fontId="11" fillId="15" borderId="17" xfId="2" applyNumberFormat="1" applyFont="1" applyFill="1" applyBorder="1" applyAlignment="1">
      <alignment horizontal="center" vertical="center"/>
    </xf>
    <xf numFmtId="0" fontId="45" fillId="0" borderId="0" xfId="3" applyFont="1" applyFill="1" applyBorder="1" applyAlignment="1">
      <alignment horizontal="center" vertical="center"/>
    </xf>
    <xf numFmtId="0" fontId="16" fillId="0" borderId="0" xfId="3" applyFont="1"/>
    <xf numFmtId="0" fontId="45" fillId="0" borderId="0" xfId="3" quotePrefix="1" applyFont="1" applyFill="1" applyBorder="1" applyAlignment="1">
      <alignment horizontal="left" vertical="center"/>
    </xf>
    <xf numFmtId="0" fontId="45" fillId="0" borderId="0" xfId="0" applyFont="1" applyFill="1" applyBorder="1" applyAlignment="1">
      <alignment horizontal="left" vertical="center"/>
    </xf>
    <xf numFmtId="0" fontId="45" fillId="0" borderId="0" xfId="3" applyFont="1" applyFill="1" applyBorder="1" applyAlignment="1">
      <alignment vertical="center"/>
    </xf>
    <xf numFmtId="0" fontId="51" fillId="0" borderId="2" xfId="3" applyFont="1" applyFill="1" applyBorder="1" applyAlignment="1">
      <alignment horizontal="center" vertical="center"/>
    </xf>
    <xf numFmtId="166" fontId="51" fillId="0" borderId="2" xfId="3" applyNumberFormat="1" applyFont="1" applyFill="1" applyBorder="1" applyAlignment="1">
      <alignment horizontal="center" vertical="center"/>
    </xf>
    <xf numFmtId="14" fontId="51" fillId="0" borderId="2" xfId="3" applyNumberFormat="1" applyFont="1" applyFill="1" applyBorder="1" applyAlignment="1">
      <alignment horizontal="center" vertical="center"/>
    </xf>
    <xf numFmtId="0" fontId="51" fillId="24" borderId="2" xfId="3" applyFont="1" applyFill="1" applyBorder="1" applyAlignment="1">
      <alignment horizontal="center" vertical="center"/>
    </xf>
    <xf numFmtId="0" fontId="49" fillId="0" borderId="2" xfId="3" applyFont="1" applyFill="1" applyBorder="1" applyAlignment="1">
      <alignment horizontal="center" vertical="center"/>
    </xf>
    <xf numFmtId="166" fontId="51" fillId="4" borderId="2" xfId="3" applyNumberFormat="1" applyFont="1" applyFill="1" applyBorder="1" applyAlignment="1">
      <alignment horizontal="center" vertical="center"/>
    </xf>
    <xf numFmtId="166" fontId="51" fillId="24" borderId="2" xfId="3" applyNumberFormat="1" applyFont="1" applyFill="1" applyBorder="1" applyAlignment="1">
      <alignment horizontal="center" vertical="center"/>
    </xf>
    <xf numFmtId="1" fontId="17" fillId="0" borderId="0" xfId="3" applyNumberFormat="1" applyFont="1" applyAlignment="1">
      <alignment vertical="center"/>
    </xf>
    <xf numFmtId="1" fontId="5" fillId="0" borderId="0" xfId="3" applyNumberFormat="1" applyFont="1" applyFill="1" applyBorder="1" applyAlignment="1">
      <alignment horizontal="center" vertical="center"/>
    </xf>
    <xf numFmtId="1" fontId="51" fillId="0" borderId="2" xfId="3" applyNumberFormat="1" applyFont="1" applyFill="1" applyBorder="1" applyAlignment="1">
      <alignment horizontal="center" vertical="center"/>
    </xf>
    <xf numFmtId="0" fontId="45" fillId="0" borderId="0" xfId="3" applyFont="1" applyAlignment="1">
      <alignment vertical="center"/>
    </xf>
    <xf numFmtId="0" fontId="16" fillId="0" borderId="0" xfId="3" applyFont="1" applyAlignment="1">
      <alignment vertical="center"/>
    </xf>
    <xf numFmtId="1" fontId="51" fillId="20" borderId="2" xfId="3" applyNumberFormat="1" applyFont="1" applyFill="1" applyBorder="1" applyAlignment="1">
      <alignment horizontal="center" vertical="center"/>
    </xf>
    <xf numFmtId="166" fontId="51" fillId="20" borderId="2" xfId="3" applyNumberFormat="1" applyFont="1" applyFill="1" applyBorder="1" applyAlignment="1">
      <alignment horizontal="center" vertical="center"/>
    </xf>
    <xf numFmtId="0" fontId="52" fillId="0" borderId="0" xfId="6" applyFont="1" applyAlignment="1">
      <alignment vertical="center"/>
    </xf>
    <xf numFmtId="0" fontId="52" fillId="0" borderId="0" xfId="6" applyFont="1" applyAlignment="1">
      <alignment horizontal="center" vertical="center"/>
    </xf>
    <xf numFmtId="167" fontId="52" fillId="0" borderId="0" xfId="6" applyNumberFormat="1" applyFont="1" applyAlignment="1">
      <alignment horizontal="center" vertical="center"/>
    </xf>
    <xf numFmtId="0" fontId="53" fillId="27" borderId="0" xfId="6" applyFont="1" applyFill="1" applyAlignment="1">
      <alignment horizontal="left" vertical="center"/>
    </xf>
    <xf numFmtId="0" fontId="54" fillId="27" borderId="0" xfId="6" applyFont="1" applyFill="1" applyAlignment="1">
      <alignment horizontal="center" vertical="center"/>
    </xf>
    <xf numFmtId="0" fontId="55" fillId="5" borderId="0" xfId="6" applyFont="1" applyFill="1" applyAlignment="1">
      <alignment horizontal="left" vertical="center"/>
    </xf>
    <xf numFmtId="0" fontId="54" fillId="5" borderId="0" xfId="6" applyFont="1" applyFill="1" applyAlignment="1">
      <alignment horizontal="center" vertical="center"/>
    </xf>
    <xf numFmtId="170" fontId="56" fillId="2" borderId="0" xfId="6" applyNumberFormat="1" applyFont="1" applyFill="1" applyAlignment="1">
      <alignment horizontal="left" vertical="center"/>
    </xf>
    <xf numFmtId="0" fontId="55" fillId="27" borderId="0" xfId="6" applyFont="1" applyFill="1" applyAlignment="1">
      <alignment horizontal="center" vertical="center"/>
    </xf>
    <xf numFmtId="0" fontId="55" fillId="14" borderId="0" xfId="6" applyFont="1" applyFill="1" applyAlignment="1">
      <alignment horizontal="center" vertical="center"/>
    </xf>
    <xf numFmtId="0" fontId="56" fillId="28" borderId="0" xfId="6" applyFont="1" applyFill="1" applyAlignment="1">
      <alignment horizontal="center" vertical="center"/>
    </xf>
    <xf numFmtId="0" fontId="52" fillId="0" borderId="30" xfId="6" applyFont="1" applyBorder="1" applyAlignment="1">
      <alignment horizontal="center" vertical="center"/>
    </xf>
    <xf numFmtId="171" fontId="52" fillId="0" borderId="30" xfId="6" applyNumberFormat="1" applyFont="1" applyBorder="1" applyAlignment="1">
      <alignment horizontal="center" vertical="center"/>
    </xf>
    <xf numFmtId="0" fontId="57" fillId="0" borderId="30" xfId="6" applyFont="1" applyBorder="1" applyAlignment="1">
      <alignment horizontal="center" vertical="center"/>
    </xf>
    <xf numFmtId="16" fontId="52" fillId="0" borderId="30" xfId="6" applyNumberFormat="1" applyFont="1" applyBorder="1" applyAlignment="1">
      <alignment horizontal="center" vertical="center"/>
    </xf>
    <xf numFmtId="0" fontId="59" fillId="0" borderId="0" xfId="7" applyFont="1" applyAlignment="1">
      <alignment horizontal="center" vertical="center"/>
    </xf>
    <xf numFmtId="0" fontId="59" fillId="0" borderId="0" xfId="7" applyFont="1"/>
    <xf numFmtId="0" fontId="58" fillId="0" borderId="0" xfId="7"/>
    <xf numFmtId="0" fontId="33" fillId="26" borderId="31" xfId="7" applyFont="1" applyFill="1" applyBorder="1" applyAlignment="1">
      <alignment horizontal="center" vertical="center"/>
    </xf>
    <xf numFmtId="0" fontId="60" fillId="0" borderId="0" xfId="7" applyFont="1"/>
    <xf numFmtId="0" fontId="58" fillId="0" borderId="31" xfId="7" applyBorder="1" applyAlignment="1">
      <alignment horizontal="center" vertical="center"/>
    </xf>
    <xf numFmtId="20" fontId="58" fillId="0" borderId="31" xfId="7" applyNumberFormat="1" applyBorder="1" applyAlignment="1">
      <alignment horizontal="center" vertical="center"/>
    </xf>
    <xf numFmtId="0" fontId="58" fillId="0" borderId="31" xfId="7" applyNumberFormat="1" applyBorder="1" applyAlignment="1">
      <alignment horizontal="center" vertical="center"/>
    </xf>
    <xf numFmtId="0" fontId="58" fillId="0" borderId="0" xfId="7" applyAlignment="1">
      <alignment horizontal="center" vertical="center"/>
    </xf>
    <xf numFmtId="0" fontId="58" fillId="0" borderId="31" xfId="7" quotePrefix="1" applyNumberFormat="1" applyBorder="1" applyAlignment="1">
      <alignment horizontal="center" vertical="center"/>
    </xf>
    <xf numFmtId="1" fontId="58" fillId="0" borderId="31" xfId="7" applyNumberFormat="1" applyBorder="1" applyAlignment="1">
      <alignment horizontal="center" vertical="center"/>
    </xf>
    <xf numFmtId="0" fontId="47" fillId="0" borderId="0" xfId="7" applyFont="1"/>
    <xf numFmtId="1" fontId="47" fillId="26" borderId="31" xfId="7" applyNumberFormat="1" applyFont="1" applyFill="1" applyBorder="1" applyAlignment="1">
      <alignment horizontal="center" vertical="center"/>
    </xf>
    <xf numFmtId="0" fontId="47" fillId="26" borderId="31" xfId="7" applyFont="1" applyFill="1" applyBorder="1" applyAlignment="1">
      <alignment horizontal="center" vertical="center"/>
    </xf>
    <xf numFmtId="0" fontId="47" fillId="0" borderId="0" xfId="7" applyFont="1" applyBorder="1" applyAlignment="1">
      <alignment horizontal="center" vertical="center"/>
    </xf>
    <xf numFmtId="0" fontId="52" fillId="0" borderId="30" xfId="6" applyNumberFormat="1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right" vertical="center" indent="1"/>
    </xf>
    <xf numFmtId="1" fontId="3" fillId="0" borderId="0" xfId="0" applyNumberFormat="1" applyFont="1" applyAlignment="1">
      <alignment horizontal="right" vertical="center" indent="1"/>
    </xf>
    <xf numFmtId="0" fontId="2" fillId="15" borderId="34" xfId="0" applyFont="1" applyFill="1" applyBorder="1" applyAlignment="1">
      <alignment horizontal="center" vertical="center"/>
    </xf>
    <xf numFmtId="0" fontId="0" fillId="0" borderId="35" xfId="0" applyBorder="1" applyAlignment="1">
      <alignment horizontal="center"/>
    </xf>
    <xf numFmtId="167" fontId="3" fillId="2" borderId="2" xfId="4" applyFont="1" applyFill="1" applyBorder="1" applyAlignment="1">
      <alignment horizontal="center" vertical="center"/>
    </xf>
    <xf numFmtId="167" fontId="27" fillId="0" borderId="2" xfId="4" applyFont="1" applyFill="1" applyBorder="1" applyAlignment="1">
      <alignment horizontal="center" vertical="center"/>
    </xf>
    <xf numFmtId="167" fontId="3" fillId="5" borderId="2" xfId="4" applyFont="1" applyFill="1" applyBorder="1" applyAlignment="1">
      <alignment horizontal="center" vertical="center"/>
    </xf>
    <xf numFmtId="167" fontId="2" fillId="14" borderId="2" xfId="4" applyFont="1" applyFill="1" applyBorder="1" applyAlignment="1">
      <alignment horizontal="center" vertical="center"/>
    </xf>
    <xf numFmtId="167" fontId="3" fillId="6" borderId="2" xfId="4" applyFont="1" applyFill="1" applyBorder="1" applyAlignment="1">
      <alignment horizontal="center" vertical="center"/>
    </xf>
    <xf numFmtId="167" fontId="3" fillId="7" borderId="2" xfId="4" applyFont="1" applyFill="1" applyBorder="1" applyAlignment="1">
      <alignment horizontal="center" vertical="center"/>
    </xf>
    <xf numFmtId="167" fontId="3" fillId="11" borderId="2" xfId="4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41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2" fillId="15" borderId="34" xfId="0" applyFont="1" applyFill="1" applyBorder="1" applyAlignment="1">
      <alignment horizontal="center" vertical="center" wrapText="1"/>
    </xf>
    <xf numFmtId="1" fontId="8" fillId="0" borderId="2" xfId="0" applyNumberFormat="1" applyFont="1" applyBorder="1" applyAlignment="1">
      <alignment horizontal="center" wrapText="1"/>
    </xf>
    <xf numFmtId="0" fontId="0" fillId="15" borderId="0" xfId="0" applyFill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2" fillId="5" borderId="34" xfId="0" applyFont="1" applyFill="1" applyBorder="1" applyAlignment="1">
      <alignment horizontal="center" vertical="center"/>
    </xf>
    <xf numFmtId="0" fontId="27" fillId="29" borderId="34" xfId="0" applyFont="1" applyFill="1" applyBorder="1" applyAlignment="1">
      <alignment horizontal="center" vertical="center"/>
    </xf>
    <xf numFmtId="0" fontId="27" fillId="29" borderId="34" xfId="0" applyFont="1" applyFill="1" applyBorder="1" applyAlignment="1">
      <alignment horizontal="center" vertical="center" wrapText="1"/>
    </xf>
    <xf numFmtId="0" fontId="62" fillId="2" borderId="0" xfId="6" applyFont="1" applyFill="1" applyAlignment="1">
      <alignment horizontal="center" vertical="center"/>
    </xf>
    <xf numFmtId="0" fontId="52" fillId="16" borderId="30" xfId="6" applyFont="1" applyFill="1" applyBorder="1" applyAlignment="1">
      <alignment horizontal="center" vertical="center"/>
    </xf>
    <xf numFmtId="171" fontId="52" fillId="16" borderId="30" xfId="6" applyNumberFormat="1" applyFont="1" applyFill="1" applyBorder="1" applyAlignment="1">
      <alignment horizontal="center" vertical="center"/>
    </xf>
    <xf numFmtId="0" fontId="52" fillId="16" borderId="0" xfId="6" applyFont="1" applyFill="1" applyAlignment="1">
      <alignment vertical="center"/>
    </xf>
    <xf numFmtId="20" fontId="49" fillId="0" borderId="2" xfId="3" applyNumberFormat="1" applyFont="1" applyFill="1" applyBorder="1" applyAlignment="1">
      <alignment horizontal="center" vertical="center"/>
    </xf>
    <xf numFmtId="167" fontId="25" fillId="18" borderId="5" xfId="4" applyFont="1" applyFill="1" applyBorder="1" applyAlignment="1">
      <alignment horizontal="center" vertical="center"/>
    </xf>
    <xf numFmtId="0" fontId="65" fillId="0" borderId="0" xfId="0" applyFont="1"/>
    <xf numFmtId="0" fontId="0" fillId="0" borderId="0" xfId="0" applyAlignment="1">
      <alignment horizontal="center" vertical="center"/>
    </xf>
    <xf numFmtId="0" fontId="66" fillId="0" borderId="0" xfId="0" applyFont="1"/>
    <xf numFmtId="164" fontId="37" fillId="30" borderId="1" xfId="2" applyNumberFormat="1" applyFont="1" applyFill="1" applyBorder="1" applyAlignment="1">
      <alignment horizontal="center" vertical="center"/>
    </xf>
    <xf numFmtId="165" fontId="37" fillId="30" borderId="1" xfId="1" applyNumberFormat="1" applyFont="1" applyFill="1" applyBorder="1" applyAlignment="1">
      <alignment horizontal="center" vertical="center"/>
    </xf>
    <xf numFmtId="172" fontId="37" fillId="30" borderId="1" xfId="1" applyNumberFormat="1" applyFont="1" applyFill="1" applyBorder="1" applyAlignment="1">
      <alignment horizontal="center" vertical="center"/>
    </xf>
    <xf numFmtId="164" fontId="36" fillId="18" borderId="1" xfId="2" applyNumberFormat="1" applyFont="1" applyFill="1" applyBorder="1" applyAlignment="1">
      <alignment horizontal="center" vertical="center"/>
    </xf>
    <xf numFmtId="165" fontId="36" fillId="18" borderId="1" xfId="1" applyNumberFormat="1" applyFont="1" applyFill="1" applyBorder="1" applyAlignment="1">
      <alignment horizontal="center" vertical="center"/>
    </xf>
    <xf numFmtId="172" fontId="36" fillId="18" borderId="1" xfId="1" applyNumberFormat="1" applyFont="1" applyFill="1" applyBorder="1" applyAlignment="1">
      <alignment horizontal="center" vertical="center"/>
    </xf>
    <xf numFmtId="0" fontId="0" fillId="0" borderId="5" xfId="0" applyBorder="1"/>
    <xf numFmtId="0" fontId="0" fillId="0" borderId="1" xfId="0" applyBorder="1"/>
    <xf numFmtId="173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0" fontId="68" fillId="0" borderId="0" xfId="0" applyFont="1" applyAlignment="1">
      <alignment horizontal="center" vertical="center"/>
    </xf>
    <xf numFmtId="0" fontId="0" fillId="0" borderId="0" xfId="0" applyFont="1"/>
    <xf numFmtId="0" fontId="70" fillId="0" borderId="0" xfId="0" quotePrefix="1" applyFont="1" applyAlignment="1">
      <alignment horizontal="center"/>
    </xf>
    <xf numFmtId="0" fontId="71" fillId="2" borderId="7" xfId="0" applyFont="1" applyFill="1" applyBorder="1" applyAlignment="1">
      <alignment horizontal="center"/>
    </xf>
    <xf numFmtId="0" fontId="2" fillId="31" borderId="57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64" fillId="0" borderId="0" xfId="0" applyFont="1"/>
    <xf numFmtId="0" fontId="72" fillId="0" borderId="1" xfId="0" applyFont="1" applyFill="1" applyBorder="1" applyAlignment="1">
      <alignment horizontal="center"/>
    </xf>
    <xf numFmtId="0" fontId="72" fillId="3" borderId="1" xfId="0" applyFont="1" applyFill="1" applyBorder="1" applyAlignment="1">
      <alignment horizontal="center"/>
    </xf>
    <xf numFmtId="9" fontId="1" fillId="3" borderId="58" xfId="5" applyFont="1" applyFill="1" applyBorder="1" applyAlignment="1">
      <alignment horizontal="center"/>
    </xf>
    <xf numFmtId="0" fontId="0" fillId="6" borderId="57" xfId="0" applyFont="1" applyFill="1" applyBorder="1" applyAlignment="1">
      <alignment horizontal="center" vertical="center"/>
    </xf>
    <xf numFmtId="0" fontId="73" fillId="4" borderId="57" xfId="0" applyFont="1" applyFill="1" applyBorder="1" applyAlignment="1">
      <alignment horizontal="center"/>
    </xf>
    <xf numFmtId="0" fontId="0" fillId="33" borderId="57" xfId="0" applyFont="1" applyFill="1" applyBorder="1" applyAlignment="1">
      <alignment horizontal="center"/>
    </xf>
    <xf numFmtId="0" fontId="0" fillId="20" borderId="57" xfId="0" applyFont="1" applyFill="1" applyBorder="1" applyAlignment="1">
      <alignment horizontal="center"/>
    </xf>
    <xf numFmtId="0" fontId="64" fillId="34" borderId="57" xfId="0" applyFont="1" applyFill="1" applyBorder="1" applyAlignment="1">
      <alignment horizontal="center"/>
    </xf>
    <xf numFmtId="0" fontId="0" fillId="35" borderId="57" xfId="0" applyFont="1" applyFill="1" applyBorder="1" applyAlignment="1">
      <alignment horizontal="center"/>
    </xf>
    <xf numFmtId="0" fontId="73" fillId="36" borderId="57" xfId="0" applyFont="1" applyFill="1" applyBorder="1" applyAlignment="1">
      <alignment horizontal="center"/>
    </xf>
    <xf numFmtId="0" fontId="0" fillId="37" borderId="57" xfId="0" applyFont="1" applyFill="1" applyBorder="1" applyAlignment="1">
      <alignment horizontal="center"/>
    </xf>
    <xf numFmtId="0" fontId="0" fillId="32" borderId="57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72" fillId="0" borderId="62" xfId="0" applyFont="1" applyFill="1" applyBorder="1" applyAlignment="1">
      <alignment horizontal="center"/>
    </xf>
    <xf numFmtId="0" fontId="72" fillId="3" borderId="62" xfId="0" applyFont="1" applyFill="1" applyBorder="1" applyAlignment="1">
      <alignment horizontal="center"/>
    </xf>
    <xf numFmtId="9" fontId="1" fillId="3" borderId="63" xfId="5" applyFont="1" applyFill="1" applyBorder="1" applyAlignment="1">
      <alignment horizontal="center"/>
    </xf>
    <xf numFmtId="0" fontId="72" fillId="0" borderId="0" xfId="0" applyFont="1"/>
    <xf numFmtId="0" fontId="0" fillId="0" borderId="0" xfId="0" applyFont="1" applyBorder="1" applyAlignment="1">
      <alignment horizontal="center"/>
    </xf>
    <xf numFmtId="0" fontId="72" fillId="0" borderId="0" xfId="0" applyFont="1" applyBorder="1"/>
    <xf numFmtId="9" fontId="1" fillId="0" borderId="0" xfId="5" applyFont="1" applyBorder="1" applyAlignment="1">
      <alignment horizontal="center"/>
    </xf>
    <xf numFmtId="0" fontId="3" fillId="0" borderId="0" xfId="0" applyFont="1"/>
    <xf numFmtId="0" fontId="69" fillId="0" borderId="65" xfId="0" applyFont="1" applyBorder="1" applyAlignment="1">
      <alignment horizontal="center" vertical="center"/>
    </xf>
    <xf numFmtId="0" fontId="69" fillId="0" borderId="65" xfId="0" applyFont="1" applyBorder="1" applyAlignment="1">
      <alignment horizontal="center"/>
    </xf>
    <xf numFmtId="9" fontId="3" fillId="32" borderId="66" xfId="5" applyFont="1" applyFill="1" applyBorder="1" applyAlignment="1">
      <alignment horizontal="center"/>
    </xf>
    <xf numFmtId="0" fontId="74" fillId="0" borderId="0" xfId="0" applyFont="1"/>
    <xf numFmtId="0" fontId="0" fillId="0" borderId="0" xfId="0" applyFill="1"/>
    <xf numFmtId="0" fontId="3" fillId="0" borderId="0" xfId="0" applyFont="1" applyBorder="1" applyAlignment="1">
      <alignment horizontal="center"/>
    </xf>
    <xf numFmtId="0" fontId="64" fillId="14" borderId="57" xfId="0" applyFont="1" applyFill="1" applyBorder="1" applyAlignment="1">
      <alignment horizontal="center" vertical="center"/>
    </xf>
    <xf numFmtId="0" fontId="0" fillId="38" borderId="57" xfId="0" applyFont="1" applyFill="1" applyBorder="1" applyAlignment="1">
      <alignment horizontal="center"/>
    </xf>
    <xf numFmtId="0" fontId="0" fillId="39" borderId="57" xfId="0" applyFont="1" applyFill="1" applyBorder="1" applyAlignment="1">
      <alignment horizontal="center"/>
    </xf>
    <xf numFmtId="0" fontId="64" fillId="8" borderId="57" xfId="0" applyFont="1" applyFill="1" applyBorder="1" applyAlignment="1">
      <alignment horizontal="center" vertical="center"/>
    </xf>
    <xf numFmtId="0" fontId="0" fillId="7" borderId="57" xfId="0" applyFont="1" applyFill="1" applyBorder="1" applyAlignment="1">
      <alignment horizontal="center" vertical="center"/>
    </xf>
    <xf numFmtId="0" fontId="0" fillId="40" borderId="57" xfId="0" applyFont="1" applyFill="1" applyBorder="1" applyAlignment="1">
      <alignment horizontal="center"/>
    </xf>
    <xf numFmtId="0" fontId="0" fillId="41" borderId="57" xfId="0" applyFont="1" applyFill="1" applyBorder="1" applyAlignment="1">
      <alignment horizontal="center"/>
    </xf>
    <xf numFmtId="0" fontId="0" fillId="2" borderId="57" xfId="0" applyFont="1" applyFill="1" applyBorder="1" applyAlignment="1">
      <alignment horizontal="center"/>
    </xf>
    <xf numFmtId="0" fontId="73" fillId="42" borderId="57" xfId="0" applyFont="1" applyFill="1" applyBorder="1" applyAlignment="1">
      <alignment horizontal="center"/>
    </xf>
    <xf numFmtId="0" fontId="73" fillId="38" borderId="57" xfId="0" applyFont="1" applyFill="1" applyBorder="1" applyAlignment="1">
      <alignment horizontal="center"/>
    </xf>
    <xf numFmtId="0" fontId="0" fillId="19" borderId="57" xfId="0" applyFont="1" applyFill="1" applyBorder="1" applyAlignment="1">
      <alignment horizontal="center"/>
    </xf>
    <xf numFmtId="0" fontId="64" fillId="43" borderId="57" xfId="0" applyFont="1" applyFill="1" applyBorder="1" applyAlignment="1">
      <alignment horizontal="center"/>
    </xf>
    <xf numFmtId="0" fontId="64" fillId="44" borderId="57" xfId="0" applyFont="1" applyFill="1" applyBorder="1" applyAlignment="1">
      <alignment horizontal="center"/>
    </xf>
    <xf numFmtId="0" fontId="0" fillId="5" borderId="57" xfId="0" applyFont="1" applyFill="1" applyBorder="1" applyAlignment="1">
      <alignment horizontal="center"/>
    </xf>
    <xf numFmtId="0" fontId="73" fillId="45" borderId="57" xfId="0" applyFont="1" applyFill="1" applyBorder="1" applyAlignment="1">
      <alignment horizontal="center"/>
    </xf>
    <xf numFmtId="0" fontId="64" fillId="14" borderId="57" xfId="0" applyFont="1" applyFill="1" applyBorder="1" applyAlignment="1">
      <alignment horizontal="center"/>
    </xf>
    <xf numFmtId="0" fontId="0" fillId="3" borderId="57" xfId="0" applyFont="1" applyFill="1" applyBorder="1" applyAlignment="1">
      <alignment horizontal="center" vertical="center"/>
    </xf>
    <xf numFmtId="0" fontId="0" fillId="36" borderId="57" xfId="0" applyFont="1" applyFill="1" applyBorder="1" applyAlignment="1">
      <alignment horizontal="center"/>
    </xf>
    <xf numFmtId="0" fontId="0" fillId="46" borderId="57" xfId="0" applyFont="1" applyFill="1" applyBorder="1" applyAlignment="1">
      <alignment horizontal="center"/>
    </xf>
    <xf numFmtId="0" fontId="64" fillId="10" borderId="57" xfId="0" applyFont="1" applyFill="1" applyBorder="1" applyAlignment="1">
      <alignment horizontal="center"/>
    </xf>
    <xf numFmtId="0" fontId="77" fillId="49" borderId="7" xfId="0" applyFont="1" applyFill="1" applyBorder="1" applyAlignment="1">
      <alignment horizontal="center"/>
    </xf>
    <xf numFmtId="175" fontId="72" fillId="47" borderId="59" xfId="0" quotePrefix="1" applyNumberFormat="1" applyFont="1" applyFill="1" applyBorder="1" applyAlignment="1">
      <alignment horizontal="right"/>
    </xf>
    <xf numFmtId="175" fontId="72" fillId="47" borderId="4" xfId="0" applyNumberFormat="1" applyFont="1" applyFill="1" applyBorder="1" applyAlignment="1">
      <alignment horizontal="center"/>
    </xf>
    <xf numFmtId="175" fontId="72" fillId="47" borderId="4" xfId="0" quotePrefix="1" applyNumberFormat="1" applyFont="1" applyFill="1" applyBorder="1" applyAlignment="1">
      <alignment horizontal="left"/>
    </xf>
    <xf numFmtId="175" fontId="72" fillId="47" borderId="54" xfId="0" applyNumberFormat="1" applyFont="1" applyFill="1" applyBorder="1" applyAlignment="1">
      <alignment horizontal="center"/>
    </xf>
    <xf numFmtId="175" fontId="72" fillId="47" borderId="0" xfId="0" applyNumberFormat="1" applyFont="1" applyFill="1" applyBorder="1" applyAlignment="1">
      <alignment horizontal="center"/>
    </xf>
    <xf numFmtId="0" fontId="72" fillId="47" borderId="4" xfId="0" applyFont="1" applyFill="1" applyBorder="1" applyAlignment="1">
      <alignment horizontal="center"/>
    </xf>
    <xf numFmtId="175" fontId="72" fillId="47" borderId="60" xfId="0" quotePrefix="1" applyNumberFormat="1" applyFont="1" applyFill="1" applyBorder="1" applyAlignment="1">
      <alignment horizontal="right"/>
    </xf>
    <xf numFmtId="175" fontId="72" fillId="47" borderId="61" xfId="0" applyNumberFormat="1" applyFont="1" applyFill="1" applyBorder="1" applyAlignment="1">
      <alignment horizontal="center"/>
    </xf>
    <xf numFmtId="175" fontId="72" fillId="47" borderId="61" xfId="0" quotePrefix="1" applyNumberFormat="1" applyFont="1" applyFill="1" applyBorder="1" applyAlignment="1">
      <alignment horizontal="left"/>
    </xf>
    <xf numFmtId="167" fontId="24" fillId="0" borderId="0" xfId="4" applyFont="1" applyBorder="1" applyAlignment="1">
      <alignment horizontal="center" vertical="center"/>
    </xf>
    <xf numFmtId="167" fontId="3" fillId="47" borderId="1" xfId="4" applyFont="1" applyFill="1" applyBorder="1" applyAlignment="1">
      <alignment horizontal="center" vertical="center"/>
    </xf>
    <xf numFmtId="0" fontId="3" fillId="47" borderId="1" xfId="0" quotePrefix="1" applyFont="1" applyFill="1" applyBorder="1" applyAlignment="1">
      <alignment horizontal="center" vertical="center"/>
    </xf>
    <xf numFmtId="167" fontId="1" fillId="0" borderId="67" xfId="4" applyBorder="1" applyAlignment="1">
      <alignment horizontal="center" vertical="center"/>
    </xf>
    <xf numFmtId="167" fontId="1" fillId="0" borderId="68" xfId="4" applyBorder="1" applyAlignment="1">
      <alignment horizontal="center" vertical="center"/>
    </xf>
    <xf numFmtId="167" fontId="0" fillId="0" borderId="68" xfId="4" applyFont="1" applyBorder="1" applyAlignment="1">
      <alignment horizontal="center" vertical="center"/>
    </xf>
    <xf numFmtId="167" fontId="0" fillId="0" borderId="69" xfId="4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74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47" fillId="0" borderId="42" xfId="0" applyFont="1" applyBorder="1" applyAlignment="1">
      <alignment horizontal="center" vertical="center"/>
    </xf>
    <xf numFmtId="0" fontId="47" fillId="0" borderId="0" xfId="0" applyFont="1" applyBorder="1" applyAlignment="1">
      <alignment horizontal="center" vertical="center"/>
    </xf>
    <xf numFmtId="0" fontId="0" fillId="0" borderId="42" xfId="0" applyBorder="1"/>
    <xf numFmtId="0" fontId="0" fillId="0" borderId="0" xfId="0" applyBorder="1"/>
    <xf numFmtId="0" fontId="78" fillId="25" borderId="57" xfId="0" applyFont="1" applyFill="1" applyBorder="1" applyAlignment="1">
      <alignment horizontal="center"/>
    </xf>
    <xf numFmtId="0" fontId="78" fillId="25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48" borderId="1" xfId="0" applyFont="1" applyFill="1" applyBorder="1" applyAlignment="1">
      <alignment horizontal="center"/>
    </xf>
    <xf numFmtId="0" fontId="3" fillId="48" borderId="3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0" fillId="0" borderId="5" xfId="0" applyBorder="1" applyAlignment="1">
      <alignment horizontal="center" vertical="center"/>
    </xf>
    <xf numFmtId="9" fontId="3" fillId="21" borderId="58" xfId="5" applyFont="1" applyFill="1" applyBorder="1" applyAlignment="1">
      <alignment horizontal="center" vertical="center"/>
    </xf>
    <xf numFmtId="0" fontId="0" fillId="3" borderId="57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79" fillId="3" borderId="36" xfId="0" applyFont="1" applyFill="1" applyBorder="1" applyAlignment="1">
      <alignment horizontal="center" vertical="center"/>
    </xf>
    <xf numFmtId="0" fontId="79" fillId="3" borderId="71" xfId="0" applyFont="1" applyFill="1" applyBorder="1" applyAlignment="1">
      <alignment horizontal="center" vertical="center"/>
    </xf>
    <xf numFmtId="169" fontId="79" fillId="3" borderId="65" xfId="0" applyNumberFormat="1" applyFont="1" applyFill="1" applyBorder="1" applyAlignment="1">
      <alignment horizontal="center" vertical="center"/>
    </xf>
    <xf numFmtId="9" fontId="3" fillId="21" borderId="66" xfId="5" applyFont="1" applyFill="1" applyBorder="1" applyAlignment="1">
      <alignment horizontal="center" vertical="center"/>
    </xf>
    <xf numFmtId="0" fontId="0" fillId="0" borderId="0" xfId="0" applyFont="1" applyAlignment="1">
      <alignment horizontal="left"/>
    </xf>
    <xf numFmtId="0" fontId="3" fillId="0" borderId="0" xfId="0" applyNumberFormat="1" applyFont="1" applyBorder="1" applyAlignment="1">
      <alignment horizontal="center"/>
    </xf>
    <xf numFmtId="0" fontId="0" fillId="0" borderId="0" xfId="0" applyNumberFormat="1"/>
    <xf numFmtId="0" fontId="0" fillId="37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46" borderId="1" xfId="0" applyFont="1" applyFill="1" applyBorder="1" applyAlignment="1">
      <alignment horizontal="center"/>
    </xf>
    <xf numFmtId="0" fontId="0" fillId="6" borderId="1" xfId="0" applyFont="1" applyFill="1" applyBorder="1" applyAlignment="1">
      <alignment horizontal="center" vertical="center"/>
    </xf>
    <xf numFmtId="0" fontId="84" fillId="3" borderId="0" xfId="0" applyFont="1" applyFill="1" applyAlignment="1">
      <alignment vertical="center"/>
    </xf>
    <xf numFmtId="166" fontId="0" fillId="0" borderId="1" xfId="0" applyNumberFormat="1" applyFill="1" applyBorder="1" applyAlignment="1">
      <alignment horizontal="center"/>
    </xf>
    <xf numFmtId="0" fontId="84" fillId="3" borderId="0" xfId="0" applyFont="1" applyFill="1" applyAlignment="1">
      <alignment horizontal="center" vertical="center"/>
    </xf>
    <xf numFmtId="0" fontId="84" fillId="36" borderId="1" xfId="0" applyFont="1" applyFill="1" applyBorder="1" applyAlignment="1">
      <alignment horizontal="center" vertical="center"/>
    </xf>
    <xf numFmtId="0" fontId="86" fillId="3" borderId="0" xfId="0" applyFont="1" applyFill="1" applyAlignment="1">
      <alignment horizontal="center" vertical="center"/>
    </xf>
    <xf numFmtId="166" fontId="8" fillId="51" borderId="1" xfId="0" applyNumberFormat="1" applyFont="1" applyFill="1" applyBorder="1" applyAlignment="1">
      <alignment horizontal="center"/>
    </xf>
    <xf numFmtId="0" fontId="8" fillId="51" borderId="1" xfId="0" applyFont="1" applyFill="1" applyBorder="1" applyAlignment="1">
      <alignment horizontal="center"/>
    </xf>
    <xf numFmtId="0" fontId="8" fillId="51" borderId="3" xfId="0" applyFont="1" applyFill="1" applyBorder="1" applyAlignment="1">
      <alignment horizontal="center"/>
    </xf>
    <xf numFmtId="0" fontId="2" fillId="31" borderId="1" xfId="0" applyFont="1" applyFill="1" applyBorder="1" applyAlignment="1">
      <alignment horizontal="center" vertical="center"/>
    </xf>
    <xf numFmtId="0" fontId="0" fillId="52" borderId="1" xfId="0" applyFill="1" applyBorder="1" applyAlignment="1">
      <alignment horizontal="center"/>
    </xf>
    <xf numFmtId="0" fontId="64" fillId="34" borderId="1" xfId="0" applyFont="1" applyFill="1" applyBorder="1" applyAlignment="1">
      <alignment horizontal="center"/>
    </xf>
    <xf numFmtId="0" fontId="86" fillId="0" borderId="0" xfId="0" applyFont="1" applyAlignment="1">
      <alignment horizontal="center" vertical="center"/>
    </xf>
    <xf numFmtId="0" fontId="0" fillId="5" borderId="1" xfId="0" applyFont="1" applyFill="1" applyBorder="1" applyAlignment="1">
      <alignment horizontal="center"/>
    </xf>
    <xf numFmtId="0" fontId="64" fillId="0" borderId="1" xfId="0" applyFont="1" applyBorder="1" applyAlignment="1">
      <alignment horizontal="center"/>
    </xf>
    <xf numFmtId="0" fontId="3" fillId="53" borderId="1" xfId="0" applyNumberFormat="1" applyFont="1" applyFill="1" applyBorder="1" applyAlignment="1">
      <alignment horizontal="left"/>
    </xf>
    <xf numFmtId="0" fontId="0" fillId="52" borderId="3" xfId="0" applyFill="1" applyBorder="1" applyAlignment="1">
      <alignment horizontal="center"/>
    </xf>
    <xf numFmtId="0" fontId="0" fillId="20" borderId="1" xfId="0" applyFont="1" applyFill="1" applyBorder="1" applyAlignment="1">
      <alignment horizontal="center"/>
    </xf>
    <xf numFmtId="0" fontId="3" fillId="33" borderId="1" xfId="0" applyNumberFormat="1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73" fillId="0" borderId="1" xfId="0" applyFont="1" applyBorder="1" applyAlignment="1">
      <alignment horizontal="center"/>
    </xf>
    <xf numFmtId="0" fontId="3" fillId="18" borderId="1" xfId="0" applyNumberFormat="1" applyFont="1" applyFill="1" applyBorder="1" applyAlignment="1">
      <alignment horizontal="center"/>
    </xf>
    <xf numFmtId="0" fontId="0" fillId="14" borderId="1" xfId="0" applyFill="1" applyBorder="1" applyAlignment="1">
      <alignment horizontal="center"/>
    </xf>
    <xf numFmtId="0" fontId="64" fillId="43" borderId="1" xfId="0" applyFont="1" applyFill="1" applyBorder="1" applyAlignment="1">
      <alignment horizontal="center"/>
    </xf>
    <xf numFmtId="0" fontId="8" fillId="18" borderId="1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8" fillId="18" borderId="0" xfId="0" applyFont="1" applyFill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8" fillId="37" borderId="1" xfId="0" applyFont="1" applyFill="1" applyBorder="1" applyAlignment="1">
      <alignment horizontal="center" vertical="center"/>
    </xf>
    <xf numFmtId="0" fontId="3" fillId="37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2" fillId="54" borderId="1" xfId="0" applyFont="1" applyFill="1" applyBorder="1" applyAlignment="1">
      <alignment horizontal="center" vertical="center" wrapText="1"/>
    </xf>
    <xf numFmtId="0" fontId="87" fillId="3" borderId="1" xfId="0" applyFont="1" applyFill="1" applyBorder="1" applyAlignment="1">
      <alignment horizontal="center" vertical="center" wrapText="1"/>
    </xf>
    <xf numFmtId="0" fontId="87" fillId="4" borderId="1" xfId="0" applyFont="1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/>
    </xf>
    <xf numFmtId="0" fontId="0" fillId="55" borderId="1" xfId="0" applyFill="1" applyBorder="1" applyAlignment="1">
      <alignment horizontal="center"/>
    </xf>
    <xf numFmtId="3" fontId="0" fillId="0" borderId="0" xfId="0" applyNumberFormat="1"/>
    <xf numFmtId="0" fontId="3" fillId="0" borderId="0" xfId="0" applyNumberFormat="1" applyFont="1" applyFill="1" applyBorder="1" applyAlignment="1">
      <alignment horizontal="center"/>
    </xf>
    <xf numFmtId="166" fontId="0" fillId="0" borderId="7" xfId="0" applyNumberFormat="1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0" xfId="0" applyFill="1" applyBorder="1"/>
    <xf numFmtId="0" fontId="0" fillId="0" borderId="0" xfId="0" applyNumberFormat="1" applyFill="1" applyBorder="1"/>
    <xf numFmtId="0" fontId="0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ont="1" applyFill="1" applyBorder="1" applyAlignment="1">
      <alignment horizontal="center" vertical="center"/>
    </xf>
    <xf numFmtId="0" fontId="81" fillId="0" borderId="0" xfId="0" applyFont="1" applyFill="1" applyBorder="1" applyAlignment="1">
      <alignment vertical="center"/>
    </xf>
    <xf numFmtId="177" fontId="82" fillId="0" borderId="0" xfId="0" applyNumberFormat="1" applyFont="1" applyFill="1" applyBorder="1" applyAlignment="1"/>
    <xf numFmtId="178" fontId="83" fillId="0" borderId="0" xfId="0" applyNumberFormat="1" applyFont="1" applyFill="1" applyBorder="1" applyAlignment="1">
      <alignment vertical="center"/>
    </xf>
    <xf numFmtId="0" fontId="84" fillId="0" borderId="0" xfId="0" applyFont="1" applyFill="1" applyBorder="1" applyAlignment="1">
      <alignment vertical="center"/>
    </xf>
    <xf numFmtId="0" fontId="84" fillId="3" borderId="0" xfId="0" applyFont="1" applyFill="1" applyBorder="1" applyAlignment="1">
      <alignment vertical="center"/>
    </xf>
    <xf numFmtId="0" fontId="2" fillId="14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3" fillId="20" borderId="1" xfId="0" applyFont="1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3" fillId="6" borderId="1" xfId="0" applyFont="1" applyFill="1" applyBorder="1" applyAlignment="1">
      <alignment horizontal="center" vertical="center"/>
    </xf>
    <xf numFmtId="0" fontId="27" fillId="2" borderId="1" xfId="0" applyFont="1" applyFill="1" applyBorder="1" applyAlignment="1">
      <alignment horizontal="center"/>
    </xf>
    <xf numFmtId="0" fontId="3" fillId="19" borderId="1" xfId="3" applyFont="1" applyFill="1" applyBorder="1" applyAlignment="1">
      <alignment horizontal="center" vertical="center"/>
    </xf>
    <xf numFmtId="0" fontId="58" fillId="2" borderId="31" xfId="7" applyFill="1" applyBorder="1" applyAlignment="1">
      <alignment horizontal="center" vertical="center"/>
    </xf>
    <xf numFmtId="20" fontId="58" fillId="2" borderId="31" xfId="7" applyNumberFormat="1" applyFill="1" applyBorder="1" applyAlignment="1">
      <alignment horizontal="center" vertical="center"/>
    </xf>
    <xf numFmtId="1" fontId="58" fillId="2" borderId="31" xfId="7" applyNumberFormat="1" applyFill="1" applyBorder="1" applyAlignment="1">
      <alignment horizontal="center" vertical="center"/>
    </xf>
    <xf numFmtId="0" fontId="89" fillId="0" borderId="0" xfId="0" applyFont="1" applyAlignment="1">
      <alignment horizontal="left" vertical="center"/>
    </xf>
    <xf numFmtId="0" fontId="59" fillId="0" borderId="0" xfId="0" applyFont="1" applyAlignment="1">
      <alignment horizontal="center" vertical="center"/>
    </xf>
    <xf numFmtId="0" fontId="0" fillId="15" borderId="0" xfId="0" applyFill="1" applyBorder="1" applyAlignment="1">
      <alignment horizontal="center" vertical="center"/>
    </xf>
    <xf numFmtId="0" fontId="90" fillId="0" borderId="0" xfId="0" applyFont="1" applyAlignment="1">
      <alignment horizontal="left" vertical="center"/>
    </xf>
    <xf numFmtId="0" fontId="0" fillId="5" borderId="0" xfId="0" applyFill="1" applyBorder="1" applyAlignment="1">
      <alignment horizontal="center" vertical="center"/>
    </xf>
    <xf numFmtId="0" fontId="91" fillId="0" borderId="0" xfId="0" applyFont="1" applyAlignment="1">
      <alignment horizontal="left" vertical="center"/>
    </xf>
    <xf numFmtId="0" fontId="0" fillId="45" borderId="0" xfId="0" applyFill="1" applyBorder="1" applyAlignment="1">
      <alignment horizontal="center" vertical="center"/>
    </xf>
    <xf numFmtId="0" fontId="0" fillId="15" borderId="76" xfId="0" applyFill="1" applyBorder="1" applyAlignment="1">
      <alignment horizontal="center" vertical="center"/>
    </xf>
    <xf numFmtId="0" fontId="0" fillId="5" borderId="76" xfId="0" applyFill="1" applyBorder="1" applyAlignment="1">
      <alignment horizontal="center" vertical="center"/>
    </xf>
    <xf numFmtId="0" fontId="0" fillId="45" borderId="76" xfId="0" applyFill="1" applyBorder="1" applyAlignment="1">
      <alignment horizontal="center" vertical="center"/>
    </xf>
    <xf numFmtId="0" fontId="47" fillId="26" borderId="32" xfId="7" applyFont="1" applyFill="1" applyBorder="1" applyAlignment="1">
      <alignment horizontal="center" vertical="center"/>
    </xf>
    <xf numFmtId="0" fontId="47" fillId="26" borderId="33" xfId="7" applyFont="1" applyFill="1" applyBorder="1" applyAlignment="1">
      <alignment horizontal="center" vertical="center"/>
    </xf>
    <xf numFmtId="167" fontId="24" fillId="0" borderId="6" xfId="4" applyFont="1" applyBorder="1" applyAlignment="1">
      <alignment horizontal="center" vertical="center"/>
    </xf>
    <xf numFmtId="167" fontId="25" fillId="18" borderId="3" xfId="4" applyFont="1" applyFill="1" applyBorder="1" applyAlignment="1">
      <alignment horizontal="center" vertical="center"/>
    </xf>
    <xf numFmtId="167" fontId="25" fillId="18" borderId="4" xfId="4" applyFont="1" applyFill="1" applyBorder="1" applyAlignment="1">
      <alignment horizontal="center" vertical="center"/>
    </xf>
    <xf numFmtId="167" fontId="25" fillId="18" borderId="5" xfId="4" applyFont="1" applyFill="1" applyBorder="1" applyAlignment="1">
      <alignment horizontal="center" vertical="center"/>
    </xf>
    <xf numFmtId="164" fontId="48" fillId="15" borderId="19" xfId="2" applyNumberFormat="1" applyFont="1" applyFill="1" applyBorder="1" applyAlignment="1">
      <alignment horizontal="center" vertical="center"/>
    </xf>
    <xf numFmtId="164" fontId="48" fillId="15" borderId="22" xfId="2" applyNumberFormat="1" applyFont="1" applyFill="1" applyBorder="1" applyAlignment="1">
      <alignment horizontal="center" vertical="center"/>
    </xf>
    <xf numFmtId="164" fontId="46" fillId="15" borderId="23" xfId="2" applyNumberFormat="1" applyFont="1" applyFill="1" applyBorder="1" applyAlignment="1">
      <alignment horizontal="center" vertical="center"/>
    </xf>
    <xf numFmtId="164" fontId="46" fillId="15" borderId="25" xfId="2" applyNumberFormat="1" applyFont="1" applyFill="1" applyBorder="1" applyAlignment="1">
      <alignment horizontal="center" vertical="center"/>
    </xf>
    <xf numFmtId="164" fontId="46" fillId="15" borderId="24" xfId="2" applyNumberFormat="1" applyFont="1" applyFill="1" applyBorder="1" applyAlignment="1">
      <alignment horizontal="center" vertical="center"/>
    </xf>
    <xf numFmtId="165" fontId="48" fillId="15" borderId="18" xfId="1" applyNumberFormat="1" applyFont="1" applyFill="1" applyBorder="1" applyAlignment="1">
      <alignment horizontal="center" vertical="center" wrapText="1"/>
    </xf>
    <xf numFmtId="165" fontId="48" fillId="15" borderId="21" xfId="1" applyNumberFormat="1" applyFont="1" applyFill="1" applyBorder="1" applyAlignment="1">
      <alignment horizontal="center" vertical="center" wrapText="1"/>
    </xf>
    <xf numFmtId="1" fontId="48" fillId="23" borderId="27" xfId="1" applyNumberFormat="1" applyFont="1" applyFill="1" applyBorder="1" applyAlignment="1">
      <alignment horizontal="center" vertical="center" wrapText="1"/>
    </xf>
    <xf numFmtId="1" fontId="48" fillId="23" borderId="29" xfId="1" applyNumberFormat="1" applyFont="1" applyFill="1" applyBorder="1" applyAlignment="1">
      <alignment horizontal="center" vertical="center" wrapText="1"/>
    </xf>
    <xf numFmtId="165" fontId="49" fillId="25" borderId="20" xfId="1" applyNumberFormat="1" applyFont="1" applyFill="1" applyBorder="1" applyAlignment="1">
      <alignment horizontal="center" vertical="center" wrapText="1"/>
    </xf>
    <xf numFmtId="165" fontId="49" fillId="25" borderId="13" xfId="1" applyNumberFormat="1" applyFont="1" applyFill="1" applyBorder="1" applyAlignment="1">
      <alignment horizontal="center" vertical="center" wrapText="1"/>
    </xf>
    <xf numFmtId="165" fontId="48" fillId="23" borderId="27" xfId="1" applyNumberFormat="1" applyFont="1" applyFill="1" applyBorder="1" applyAlignment="1">
      <alignment horizontal="center" vertical="center" wrapText="1"/>
    </xf>
    <xf numFmtId="165" fontId="48" fillId="23" borderId="29" xfId="1" applyNumberFormat="1" applyFont="1" applyFill="1" applyBorder="1" applyAlignment="1">
      <alignment horizontal="center" vertical="center" wrapText="1"/>
    </xf>
    <xf numFmtId="164" fontId="48" fillId="23" borderId="26" xfId="2" applyNumberFormat="1" applyFont="1" applyFill="1" applyBorder="1" applyAlignment="1">
      <alignment horizontal="center" vertical="center"/>
    </xf>
    <xf numFmtId="164" fontId="48" fillId="23" borderId="28" xfId="2" applyNumberFormat="1" applyFont="1" applyFill="1" applyBorder="1" applyAlignment="1">
      <alignment horizontal="center" vertical="center"/>
    </xf>
    <xf numFmtId="0" fontId="51" fillId="20" borderId="15" xfId="3" applyFont="1" applyFill="1" applyBorder="1" applyAlignment="1">
      <alignment horizontal="center" vertical="center"/>
    </xf>
    <xf numFmtId="0" fontId="51" fillId="20" borderId="16" xfId="3" applyFont="1" applyFill="1" applyBorder="1" applyAlignment="1">
      <alignment horizontal="center" vertical="center"/>
    </xf>
    <xf numFmtId="0" fontId="43" fillId="22" borderId="9" xfId="3" applyFont="1" applyFill="1" applyBorder="1" applyAlignment="1">
      <alignment horizontal="center" vertical="center"/>
    </xf>
    <xf numFmtId="0" fontId="43" fillId="22" borderId="10" xfId="3" applyFont="1" applyFill="1" applyBorder="1" applyAlignment="1">
      <alignment horizontal="center" vertical="center"/>
    </xf>
    <xf numFmtId="0" fontId="43" fillId="22" borderId="11" xfId="3" applyFont="1" applyFill="1" applyBorder="1" applyAlignment="1">
      <alignment horizontal="center" vertical="center"/>
    </xf>
    <xf numFmtId="0" fontId="43" fillId="22" borderId="12" xfId="3" applyFont="1" applyFill="1" applyBorder="1" applyAlignment="1">
      <alignment horizontal="center" vertical="center"/>
    </xf>
    <xf numFmtId="0" fontId="43" fillId="22" borderId="13" xfId="3" applyFont="1" applyFill="1" applyBorder="1" applyAlignment="1">
      <alignment horizontal="center" vertical="center"/>
    </xf>
    <xf numFmtId="0" fontId="43" fillId="22" borderId="14" xfId="3" applyFont="1" applyFill="1" applyBorder="1" applyAlignment="1">
      <alignment horizontal="center" vertical="center"/>
    </xf>
    <xf numFmtId="164" fontId="11" fillId="15" borderId="2" xfId="2" quotePrefix="1" applyNumberFormat="1" applyFont="1" applyFill="1" applyBorder="1" applyAlignment="1">
      <alignment horizontal="center" vertical="center"/>
    </xf>
    <xf numFmtId="164" fontId="11" fillId="15" borderId="2" xfId="2" applyNumberFormat="1" applyFont="1" applyFill="1" applyBorder="1" applyAlignment="1">
      <alignment horizontal="center" vertical="center"/>
    </xf>
    <xf numFmtId="164" fontId="15" fillId="16" borderId="2" xfId="2" quotePrefix="1" applyNumberFormat="1" applyFont="1" applyFill="1" applyBorder="1" applyAlignment="1">
      <alignment horizontal="center" vertical="center"/>
    </xf>
    <xf numFmtId="164" fontId="15" fillId="16" borderId="2" xfId="2" applyNumberFormat="1" applyFont="1" applyFill="1" applyBorder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0" fillId="29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42" fillId="22" borderId="9" xfId="3" applyFont="1" applyFill="1" applyBorder="1" applyAlignment="1">
      <alignment horizontal="center" vertical="center"/>
    </xf>
    <xf numFmtId="0" fontId="42" fillId="22" borderId="10" xfId="3" applyFont="1" applyFill="1" applyBorder="1" applyAlignment="1">
      <alignment horizontal="center" vertical="center"/>
    </xf>
    <xf numFmtId="0" fontId="42" fillId="22" borderId="11" xfId="3" applyFont="1" applyFill="1" applyBorder="1" applyAlignment="1">
      <alignment horizontal="center" vertical="center"/>
    </xf>
    <xf numFmtId="0" fontId="42" fillId="22" borderId="12" xfId="3" applyFont="1" applyFill="1" applyBorder="1" applyAlignment="1">
      <alignment horizontal="center" vertical="center"/>
    </xf>
    <xf numFmtId="0" fontId="42" fillId="22" borderId="13" xfId="3" applyFont="1" applyFill="1" applyBorder="1" applyAlignment="1">
      <alignment horizontal="center" vertical="center"/>
    </xf>
    <xf numFmtId="0" fontId="42" fillId="22" borderId="14" xfId="3" applyFont="1" applyFill="1" applyBorder="1" applyAlignment="1">
      <alignment horizontal="center" vertical="center"/>
    </xf>
    <xf numFmtId="168" fontId="3" fillId="19" borderId="3" xfId="3" applyNumberFormat="1" applyFont="1" applyFill="1" applyBorder="1" applyAlignment="1">
      <alignment horizontal="center" vertical="center"/>
    </xf>
    <xf numFmtId="168" fontId="3" fillId="19" borderId="4" xfId="3" applyNumberFormat="1" applyFont="1" applyFill="1" applyBorder="1" applyAlignment="1">
      <alignment horizontal="center" vertical="center"/>
    </xf>
    <xf numFmtId="168" fontId="3" fillId="19" borderId="5" xfId="3" applyNumberFormat="1" applyFont="1" applyFill="1" applyBorder="1" applyAlignment="1">
      <alignment horizontal="center" vertical="center"/>
    </xf>
    <xf numFmtId="0" fontId="31" fillId="0" borderId="0" xfId="3" applyFont="1" applyAlignment="1">
      <alignment horizontal="center" vertical="center"/>
    </xf>
    <xf numFmtId="0" fontId="32" fillId="19" borderId="1" xfId="3" applyFont="1" applyFill="1" applyBorder="1" applyAlignment="1">
      <alignment horizontal="center" vertical="center" wrapText="1"/>
    </xf>
    <xf numFmtId="0" fontId="3" fillId="19" borderId="1" xfId="3" applyFont="1" applyFill="1" applyBorder="1" applyAlignment="1">
      <alignment horizontal="center" vertical="center"/>
    </xf>
    <xf numFmtId="167" fontId="5" fillId="20" borderId="3" xfId="4" applyFont="1" applyFill="1" applyBorder="1" applyAlignment="1">
      <alignment horizontal="center"/>
    </xf>
    <xf numFmtId="167" fontId="5" fillId="20" borderId="5" xfId="4" applyFont="1" applyFill="1" applyBorder="1" applyAlignment="1">
      <alignment horizontal="center"/>
    </xf>
    <xf numFmtId="167" fontId="40" fillId="20" borderId="1" xfId="4" applyFont="1" applyFill="1" applyBorder="1" applyAlignment="1">
      <alignment horizontal="center" vertical="center"/>
    </xf>
    <xf numFmtId="167" fontId="36" fillId="20" borderId="1" xfId="4" applyFont="1" applyFill="1" applyBorder="1" applyAlignment="1">
      <alignment horizontal="center" vertical="center"/>
    </xf>
    <xf numFmtId="167" fontId="36" fillId="20" borderId="1" xfId="4" applyFont="1" applyFill="1" applyBorder="1" applyAlignment="1">
      <alignment horizontal="center" vertical="center" wrapText="1"/>
    </xf>
    <xf numFmtId="167" fontId="34" fillId="20" borderId="1" xfId="4" applyFont="1" applyFill="1" applyBorder="1" applyAlignment="1">
      <alignment horizontal="center" vertical="center"/>
    </xf>
    <xf numFmtId="0" fontId="36" fillId="18" borderId="1" xfId="0" applyFont="1" applyFill="1" applyBorder="1" applyAlignment="1">
      <alignment horizontal="center" vertical="center"/>
    </xf>
    <xf numFmtId="0" fontId="37" fillId="30" borderId="1" xfId="0" applyFont="1" applyFill="1" applyBorder="1" applyAlignment="1">
      <alignment horizontal="center" vertical="center"/>
    </xf>
    <xf numFmtId="164" fontId="37" fillId="30" borderId="1" xfId="2" applyNumberFormat="1" applyFont="1" applyFill="1" applyBorder="1" applyAlignment="1">
      <alignment horizontal="center" vertical="center"/>
    </xf>
    <xf numFmtId="164" fontId="36" fillId="18" borderId="1" xfId="2" applyNumberFormat="1" applyFont="1" applyFill="1" applyBorder="1" applyAlignment="1">
      <alignment horizontal="center" vertical="center"/>
    </xf>
    <xf numFmtId="166" fontId="0" fillId="0" borderId="1" xfId="0" applyNumberFormat="1" applyFont="1" applyBorder="1" applyAlignment="1">
      <alignment horizontal="center" vertical="top"/>
    </xf>
    <xf numFmtId="0" fontId="3" fillId="20" borderId="1" xfId="0" applyNumberFormat="1" applyFont="1" applyFill="1" applyBorder="1" applyAlignment="1">
      <alignment horizontal="center"/>
    </xf>
    <xf numFmtId="0" fontId="3" fillId="20" borderId="73" xfId="0" applyNumberFormat="1" applyFont="1" applyFill="1" applyBorder="1" applyAlignment="1">
      <alignment horizontal="center"/>
    </xf>
    <xf numFmtId="0" fontId="3" fillId="20" borderId="55" xfId="0" applyNumberFormat="1" applyFont="1" applyFill="1" applyBorder="1" applyAlignment="1">
      <alignment horizontal="center"/>
    </xf>
    <xf numFmtId="0" fontId="85" fillId="50" borderId="1" xfId="0" applyFont="1" applyFill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3" fontId="88" fillId="0" borderId="1" xfId="0" applyNumberFormat="1" applyFont="1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3" fontId="0" fillId="4" borderId="1" xfId="0" applyNumberFormat="1" applyFill="1" applyBorder="1" applyAlignment="1">
      <alignment horizontal="center" vertical="center"/>
    </xf>
    <xf numFmtId="4" fontId="0" fillId="4" borderId="1" xfId="0" applyNumberFormat="1" applyFill="1" applyBorder="1" applyAlignment="1">
      <alignment horizontal="center" vertical="center"/>
    </xf>
    <xf numFmtId="0" fontId="2" fillId="54" borderId="1" xfId="0" applyFont="1" applyFill="1" applyBorder="1" applyAlignment="1">
      <alignment horizontal="center" vertical="center" wrapText="1"/>
    </xf>
    <xf numFmtId="0" fontId="47" fillId="37" borderId="1" xfId="0" applyFont="1" applyFill="1" applyBorder="1" applyAlignment="1">
      <alignment horizontal="center"/>
    </xf>
    <xf numFmtId="0" fontId="8" fillId="2" borderId="1" xfId="0" applyFont="1" applyFill="1" applyBorder="1"/>
    <xf numFmtId="0" fontId="8" fillId="2" borderId="3" xfId="0" applyFont="1" applyFill="1" applyBorder="1" applyAlignment="1">
      <alignment horizontal="left"/>
    </xf>
    <xf numFmtId="0" fontId="8" fillId="2" borderId="5" xfId="0" applyFont="1" applyFill="1" applyBorder="1" applyAlignment="1">
      <alignment horizontal="left"/>
    </xf>
    <xf numFmtId="0" fontId="47" fillId="37" borderId="3" xfId="0" applyFont="1" applyFill="1" applyBorder="1" applyAlignment="1">
      <alignment horizontal="center"/>
    </xf>
    <xf numFmtId="0" fontId="47" fillId="37" borderId="4" xfId="0" applyFont="1" applyFill="1" applyBorder="1" applyAlignment="1">
      <alignment horizontal="center"/>
    </xf>
    <xf numFmtId="0" fontId="47" fillId="37" borderId="5" xfId="0" applyFont="1" applyFill="1" applyBorder="1" applyAlignment="1">
      <alignment horizontal="center"/>
    </xf>
    <xf numFmtId="0" fontId="3" fillId="2" borderId="3" xfId="0" applyNumberFormat="1" applyFont="1" applyFill="1" applyBorder="1" applyAlignment="1">
      <alignment horizontal="center"/>
    </xf>
    <xf numFmtId="0" fontId="3" fillId="2" borderId="4" xfId="0" applyNumberFormat="1" applyFont="1" applyFill="1" applyBorder="1" applyAlignment="1">
      <alignment horizontal="center"/>
    </xf>
    <xf numFmtId="0" fontId="3" fillId="2" borderId="5" xfId="0" applyNumberFormat="1" applyFont="1" applyFill="1" applyBorder="1" applyAlignment="1">
      <alignment horizontal="center"/>
    </xf>
    <xf numFmtId="0" fontId="2" fillId="54" borderId="75" xfId="0" applyFont="1" applyFill="1" applyBorder="1" applyAlignment="1">
      <alignment horizontal="center" vertical="center" wrapText="1"/>
    </xf>
    <xf numFmtId="0" fontId="2" fillId="54" borderId="0" xfId="0" applyFont="1" applyFill="1" applyBorder="1" applyAlignment="1">
      <alignment horizontal="center" vertical="center" wrapText="1"/>
    </xf>
    <xf numFmtId="0" fontId="3" fillId="20" borderId="3" xfId="0" applyNumberFormat="1" applyFont="1" applyFill="1" applyBorder="1" applyAlignment="1">
      <alignment horizontal="center"/>
    </xf>
    <xf numFmtId="0" fontId="3" fillId="20" borderId="5" xfId="0" applyNumberFormat="1" applyFont="1" applyFill="1" applyBorder="1" applyAlignment="1">
      <alignment horizontal="center"/>
    </xf>
    <xf numFmtId="0" fontId="85" fillId="50" borderId="3" xfId="0" applyFont="1" applyFill="1" applyBorder="1" applyAlignment="1">
      <alignment horizontal="center" vertical="center"/>
    </xf>
    <xf numFmtId="0" fontId="85" fillId="50" borderId="4" xfId="0" applyFont="1" applyFill="1" applyBorder="1" applyAlignment="1">
      <alignment horizontal="center" vertical="center"/>
    </xf>
    <xf numFmtId="0" fontId="85" fillId="50" borderId="5" xfId="0" applyFont="1" applyFill="1" applyBorder="1" applyAlignment="1">
      <alignment horizontal="center" vertical="center"/>
    </xf>
    <xf numFmtId="3" fontId="0" fillId="4" borderId="3" xfId="0" applyNumberFormat="1" applyFill="1" applyBorder="1" applyAlignment="1">
      <alignment horizontal="center" vertical="center"/>
    </xf>
    <xf numFmtId="3" fontId="0" fillId="4" borderId="5" xfId="0" applyNumberFormat="1" applyFill="1" applyBorder="1" applyAlignment="1">
      <alignment horizontal="center" vertical="center"/>
    </xf>
    <xf numFmtId="4" fontId="0" fillId="4" borderId="3" xfId="0" applyNumberFormat="1" applyFill="1" applyBorder="1" applyAlignment="1">
      <alignment horizontal="center" vertical="center"/>
    </xf>
    <xf numFmtId="4" fontId="0" fillId="4" borderId="5" xfId="0" applyNumberFormat="1" applyFill="1" applyBorder="1" applyAlignment="1">
      <alignment horizontal="center" vertical="center"/>
    </xf>
    <xf numFmtId="3" fontId="0" fillId="0" borderId="3" xfId="0" applyNumberFormat="1" applyBorder="1" applyAlignment="1">
      <alignment horizontal="center" vertical="center"/>
    </xf>
    <xf numFmtId="3" fontId="0" fillId="0" borderId="5" xfId="0" applyNumberFormat="1" applyBorder="1" applyAlignment="1">
      <alignment horizontal="center" vertical="center"/>
    </xf>
    <xf numFmtId="3" fontId="88" fillId="0" borderId="72" xfId="0" applyNumberFormat="1" applyFont="1" applyBorder="1" applyAlignment="1">
      <alignment horizontal="center" vertical="center"/>
    </xf>
    <xf numFmtId="3" fontId="88" fillId="0" borderId="74" xfId="0" applyNumberFormat="1" applyFont="1" applyBorder="1" applyAlignment="1">
      <alignment horizontal="center" vertical="center"/>
    </xf>
    <xf numFmtId="3" fontId="88" fillId="0" borderId="73" xfId="0" applyNumberFormat="1" applyFont="1" applyBorder="1" applyAlignment="1">
      <alignment horizontal="center" vertical="center"/>
    </xf>
    <xf numFmtId="3" fontId="88" fillId="0" borderId="55" xfId="0" applyNumberFormat="1" applyFont="1" applyBorder="1" applyAlignment="1">
      <alignment horizontal="center" vertical="center"/>
    </xf>
    <xf numFmtId="4" fontId="0" fillId="0" borderId="3" xfId="0" applyNumberFormat="1" applyBorder="1" applyAlignment="1">
      <alignment horizontal="center" vertical="center"/>
    </xf>
    <xf numFmtId="4" fontId="0" fillId="0" borderId="5" xfId="0" applyNumberFormat="1" applyBorder="1" applyAlignment="1">
      <alignment horizontal="center" vertical="center"/>
    </xf>
    <xf numFmtId="0" fontId="2" fillId="54" borderId="3" xfId="0" applyFont="1" applyFill="1" applyBorder="1" applyAlignment="1">
      <alignment horizontal="center" vertical="center" wrapText="1"/>
    </xf>
    <xf numFmtId="0" fontId="2" fillId="54" borderId="5" xfId="0" applyFont="1" applyFill="1" applyBorder="1" applyAlignment="1">
      <alignment horizontal="center" vertical="center" wrapText="1"/>
    </xf>
    <xf numFmtId="0" fontId="2" fillId="54" borderId="73" xfId="0" applyFont="1" applyFill="1" applyBorder="1" applyAlignment="1">
      <alignment horizontal="center" vertical="center" wrapText="1"/>
    </xf>
    <xf numFmtId="0" fontId="2" fillId="54" borderId="54" xfId="0" applyFont="1" applyFill="1" applyBorder="1" applyAlignment="1">
      <alignment horizontal="center" vertical="center" wrapText="1"/>
    </xf>
    <xf numFmtId="0" fontId="3" fillId="0" borderId="0" xfId="0" applyNumberFormat="1" applyFont="1" applyFill="1" applyBorder="1" applyAlignment="1">
      <alignment horizontal="center"/>
    </xf>
    <xf numFmtId="0" fontId="8" fillId="2" borderId="3" xfId="0" applyFont="1" applyFill="1" applyBorder="1"/>
    <xf numFmtId="0" fontId="8" fillId="2" borderId="5" xfId="0" applyFont="1" applyFill="1" applyBorder="1"/>
    <xf numFmtId="0" fontId="3" fillId="0" borderId="3" xfId="0" applyNumberFormat="1" applyFont="1" applyFill="1" applyBorder="1" applyAlignment="1">
      <alignment horizontal="left" vertical="center" indent="1"/>
    </xf>
    <xf numFmtId="0" fontId="3" fillId="0" borderId="5" xfId="0" applyNumberFormat="1" applyFont="1" applyFill="1" applyBorder="1" applyAlignment="1">
      <alignment horizontal="left" vertical="center" indent="1"/>
    </xf>
    <xf numFmtId="0" fontId="3" fillId="20" borderId="7" xfId="0" applyNumberFormat="1" applyFont="1" applyFill="1" applyBorder="1" applyAlignment="1">
      <alignment horizontal="center"/>
    </xf>
    <xf numFmtId="0" fontId="77" fillId="49" borderId="48" xfId="0" applyFont="1" applyFill="1" applyBorder="1" applyAlignment="1">
      <alignment horizontal="center"/>
    </xf>
    <xf numFmtId="0" fontId="77" fillId="49" borderId="49" xfId="0" applyFont="1" applyFill="1" applyBorder="1" applyAlignment="1">
      <alignment horizontal="center"/>
    </xf>
    <xf numFmtId="0" fontId="3" fillId="2" borderId="36" xfId="0" applyFont="1" applyFill="1" applyBorder="1" applyAlignment="1">
      <alignment horizontal="center"/>
    </xf>
    <xf numFmtId="0" fontId="3" fillId="2" borderId="37" xfId="0" applyFont="1" applyFill="1" applyBorder="1" applyAlignment="1">
      <alignment horizontal="center"/>
    </xf>
    <xf numFmtId="0" fontId="3" fillId="2" borderId="38" xfId="0" applyFont="1" applyFill="1" applyBorder="1" applyAlignment="1">
      <alignment horizontal="center"/>
    </xf>
    <xf numFmtId="166" fontId="0" fillId="0" borderId="36" xfId="0" applyNumberFormat="1" applyBorder="1" applyAlignment="1">
      <alignment horizontal="center"/>
    </xf>
    <xf numFmtId="166" fontId="0" fillId="0" borderId="38" xfId="0" applyNumberFormat="1" applyBorder="1" applyAlignment="1">
      <alignment horizontal="center"/>
    </xf>
    <xf numFmtId="0" fontId="67" fillId="18" borderId="39" xfId="0" applyFont="1" applyFill="1" applyBorder="1" applyAlignment="1">
      <alignment horizontal="center" vertical="center"/>
    </xf>
    <xf numFmtId="0" fontId="67" fillId="18" borderId="40" xfId="0" applyFont="1" applyFill="1" applyBorder="1" applyAlignment="1">
      <alignment horizontal="center" vertical="center"/>
    </xf>
    <xf numFmtId="0" fontId="67" fillId="18" borderId="41" xfId="0" applyFont="1" applyFill="1" applyBorder="1" applyAlignment="1">
      <alignment horizontal="center" vertical="center"/>
    </xf>
    <xf numFmtId="174" fontId="69" fillId="18" borderId="42" xfId="0" applyNumberFormat="1" applyFont="1" applyFill="1" applyBorder="1" applyAlignment="1">
      <alignment horizontal="center"/>
    </xf>
    <xf numFmtId="174" fontId="69" fillId="18" borderId="0" xfId="0" applyNumberFormat="1" applyFont="1" applyFill="1" applyBorder="1" applyAlignment="1">
      <alignment horizontal="center"/>
    </xf>
    <xf numFmtId="174" fontId="69" fillId="18" borderId="43" xfId="0" applyNumberFormat="1" applyFont="1" applyFill="1" applyBorder="1" applyAlignment="1">
      <alignment horizontal="center"/>
    </xf>
    <xf numFmtId="38" fontId="71" fillId="47" borderId="39" xfId="0" applyNumberFormat="1" applyFont="1" applyFill="1" applyBorder="1" applyAlignment="1">
      <alignment horizontal="center" vertical="center"/>
    </xf>
    <xf numFmtId="38" fontId="71" fillId="47" borderId="40" xfId="0" applyNumberFormat="1" applyFont="1" applyFill="1" applyBorder="1" applyAlignment="1">
      <alignment horizontal="center" vertical="center"/>
    </xf>
    <xf numFmtId="38" fontId="71" fillId="47" borderId="47" xfId="0" applyNumberFormat="1" applyFont="1" applyFill="1" applyBorder="1" applyAlignment="1">
      <alignment horizontal="center" vertical="center"/>
    </xf>
    <xf numFmtId="38" fontId="71" fillId="47" borderId="53" xfId="0" applyNumberFormat="1" applyFont="1" applyFill="1" applyBorder="1" applyAlignment="1">
      <alignment horizontal="center" vertical="center"/>
    </xf>
    <xf numFmtId="38" fontId="71" fillId="47" borderId="54" xfId="0" applyNumberFormat="1" applyFont="1" applyFill="1" applyBorder="1" applyAlignment="1">
      <alignment horizontal="center" vertical="center"/>
    </xf>
    <xf numFmtId="38" fontId="71" fillId="47" borderId="55" xfId="0" applyNumberFormat="1" applyFont="1" applyFill="1" applyBorder="1" applyAlignment="1">
      <alignment horizontal="center" vertical="center"/>
    </xf>
    <xf numFmtId="0" fontId="77" fillId="49" borderId="50" xfId="0" applyFont="1" applyFill="1" applyBorder="1" applyAlignment="1">
      <alignment horizontal="center"/>
    </xf>
    <xf numFmtId="0" fontId="71" fillId="2" borderId="48" xfId="0" applyFont="1" applyFill="1" applyBorder="1" applyAlignment="1">
      <alignment horizontal="center"/>
    </xf>
    <xf numFmtId="0" fontId="71" fillId="2" borderId="49" xfId="0" applyFont="1" applyFill="1" applyBorder="1" applyAlignment="1">
      <alignment horizontal="center"/>
    </xf>
    <xf numFmtId="0" fontId="71" fillId="2" borderId="50" xfId="0" applyFont="1" applyFill="1" applyBorder="1" applyAlignment="1">
      <alignment horizontal="center"/>
    </xf>
    <xf numFmtId="0" fontId="71" fillId="19" borderId="52" xfId="0" applyFont="1" applyFill="1" applyBorder="1" applyAlignment="1">
      <alignment horizontal="center" vertical="center"/>
    </xf>
    <xf numFmtId="0" fontId="71" fillId="19" borderId="56" xfId="0" applyFont="1" applyFill="1" applyBorder="1" applyAlignment="1">
      <alignment horizontal="center" vertical="center"/>
    </xf>
    <xf numFmtId="0" fontId="69" fillId="0" borderId="64" xfId="0" applyFont="1" applyBorder="1" applyAlignment="1">
      <alignment horizontal="center" vertical="center"/>
    </xf>
    <xf numFmtId="0" fontId="69" fillId="0" borderId="65" xfId="0" applyFont="1" applyBorder="1" applyAlignment="1">
      <alignment horizontal="center" vertical="center"/>
    </xf>
    <xf numFmtId="0" fontId="71" fillId="19" borderId="51" xfId="0" applyFont="1" applyFill="1" applyBorder="1" applyAlignment="1">
      <alignment horizontal="center" vertical="center"/>
    </xf>
    <xf numFmtId="0" fontId="71" fillId="19" borderId="7" xfId="0" applyFont="1" applyFill="1" applyBorder="1" applyAlignment="1">
      <alignment horizontal="center" vertical="center"/>
    </xf>
    <xf numFmtId="0" fontId="2" fillId="49" borderId="72" xfId="0" applyFont="1" applyFill="1" applyBorder="1" applyAlignment="1">
      <alignment horizontal="center" vertical="center"/>
    </xf>
    <xf numFmtId="0" fontId="2" fillId="49" borderId="73" xfId="0" applyFont="1" applyFill="1" applyBorder="1" applyAlignment="1">
      <alignment horizontal="center" vertical="center"/>
    </xf>
    <xf numFmtId="0" fontId="80" fillId="49" borderId="39" xfId="0" applyFont="1" applyFill="1" applyBorder="1" applyAlignment="1">
      <alignment horizontal="center" vertical="center"/>
    </xf>
    <xf numFmtId="0" fontId="80" fillId="49" borderId="40" xfId="0" applyFont="1" applyFill="1" applyBorder="1" applyAlignment="1">
      <alignment horizontal="center" vertical="center"/>
    </xf>
    <xf numFmtId="0" fontId="80" fillId="49" borderId="41" xfId="0" applyFont="1" applyFill="1" applyBorder="1" applyAlignment="1">
      <alignment horizontal="center" vertical="center"/>
    </xf>
    <xf numFmtId="0" fontId="80" fillId="49" borderId="44" xfId="0" applyFont="1" applyFill="1" applyBorder="1" applyAlignment="1">
      <alignment horizontal="center" vertical="center"/>
    </xf>
    <xf numFmtId="0" fontId="80" fillId="49" borderId="45" xfId="0" applyFont="1" applyFill="1" applyBorder="1" applyAlignment="1">
      <alignment horizontal="center" vertical="center"/>
    </xf>
    <xf numFmtId="0" fontId="80" fillId="49" borderId="46" xfId="0" applyFont="1" applyFill="1" applyBorder="1" applyAlignment="1">
      <alignment horizontal="center" vertical="center"/>
    </xf>
    <xf numFmtId="176" fontId="8" fillId="0" borderId="49" xfId="0" applyNumberFormat="1" applyFont="1" applyBorder="1" applyAlignment="1">
      <alignment horizontal="center" vertical="center"/>
    </xf>
    <xf numFmtId="176" fontId="8" fillId="0" borderId="70" xfId="0" applyNumberFormat="1" applyFont="1" applyBorder="1" applyAlignment="1">
      <alignment horizontal="center" vertical="center"/>
    </xf>
    <xf numFmtId="20" fontId="3" fillId="0" borderId="3" xfId="0" applyNumberFormat="1" applyFont="1" applyBorder="1" applyAlignment="1">
      <alignment horizontal="center"/>
    </xf>
    <xf numFmtId="20" fontId="3" fillId="0" borderId="5" xfId="0" applyNumberFormat="1" applyFont="1" applyBorder="1" applyAlignment="1">
      <alignment horizontal="center"/>
    </xf>
    <xf numFmtId="0" fontId="2" fillId="10" borderId="3" xfId="0" applyFont="1" applyFill="1" applyBorder="1" applyAlignment="1">
      <alignment horizontal="center"/>
    </xf>
    <xf numFmtId="0" fontId="2" fillId="10" borderId="5" xfId="0" applyFont="1" applyFill="1" applyBorder="1" applyAlignment="1">
      <alignment horizontal="center"/>
    </xf>
    <xf numFmtId="0" fontId="2" fillId="49" borderId="8" xfId="0" applyFont="1" applyFill="1" applyBorder="1" applyAlignment="1">
      <alignment horizontal="center" vertical="center"/>
    </xf>
    <xf numFmtId="0" fontId="2" fillId="49" borderId="7" xfId="0" applyFont="1" applyFill="1" applyBorder="1" applyAlignment="1">
      <alignment horizontal="center" vertical="center"/>
    </xf>
    <xf numFmtId="177" fontId="82" fillId="0" borderId="0" xfId="0" quotePrefix="1" applyNumberFormat="1" applyFont="1" applyFill="1" applyBorder="1" applyAlignment="1"/>
  </cellXfs>
  <cellStyles count="8">
    <cellStyle name="Comma" xfId="1" builtinId="3"/>
    <cellStyle name="Comma [0]" xfId="2" builtinId="6"/>
    <cellStyle name="Normal" xfId="0" builtinId="0"/>
    <cellStyle name="Normal 2" xfId="4" xr:uid="{00000000-0005-0000-0000-000003000000}"/>
    <cellStyle name="Normal 2 2" xfId="6" xr:uid="{00000000-0005-0000-0000-000004000000}"/>
    <cellStyle name="Normal 3" xfId="7" xr:uid="{00000000-0005-0000-0000-000005000000}"/>
    <cellStyle name="Normal 4" xfId="3" xr:uid="{00000000-0005-0000-0000-000006000000}"/>
    <cellStyle name="Percent" xfId="5" builtinId="5"/>
  </cellStyles>
  <dxfs count="207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0" tint="-0.1499679555650502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0" tint="-0.1499679555650502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0" tint="-0.1499679555650502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0" tint="-0.1499679555650502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0" tint="-0.1499679555650502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00B0F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 tint="4.9989318521683403E-2"/>
      </font>
      <fill>
        <patternFill>
          <bgColor rgb="FFC00000"/>
        </patternFill>
      </fill>
    </dxf>
    <dxf>
      <font>
        <color theme="1" tint="4.9989318521683403E-2"/>
      </font>
      <fill>
        <patternFill>
          <bgColor rgb="FF0070C0"/>
        </patternFill>
      </fill>
    </dxf>
    <dxf>
      <font>
        <color theme="1" tint="4.9989318521683403E-2"/>
      </font>
      <fill>
        <patternFill>
          <bgColor rgb="FFFF0000"/>
        </patternFill>
      </fill>
    </dxf>
    <dxf>
      <font>
        <color theme="1" tint="4.9989318521683403E-2"/>
      </font>
      <fill>
        <patternFill>
          <bgColor rgb="FF92D050"/>
        </patternFill>
      </fill>
    </dxf>
    <dxf>
      <fill>
        <patternFill>
          <bgColor theme="9" tint="-0.24994659260841701"/>
        </patternFill>
      </fill>
    </dxf>
    <dxf>
      <font>
        <color auto="1"/>
      </font>
      <fill>
        <patternFill>
          <bgColor rgb="FF00B050"/>
        </patternFill>
      </fill>
    </dxf>
    <dxf>
      <font>
        <color theme="1"/>
      </font>
      <fill>
        <patternFill>
          <bgColor rgb="FF00FF00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rgb="FFFF0000"/>
      </font>
      <fill>
        <patternFill>
          <bgColor rgb="FF00FF00"/>
        </patternFill>
      </fill>
    </dxf>
    <dxf>
      <font>
        <color theme="1"/>
      </font>
      <fill>
        <patternFill>
          <bgColor rgb="FF00FF00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00B0F0"/>
        </patternFill>
      </fill>
    </dxf>
    <dxf>
      <font>
        <color rgb="FF0070C0"/>
      </font>
      <fill>
        <patternFill>
          <bgColor rgb="FFFFFF00"/>
        </patternFill>
      </fill>
    </dxf>
    <dxf>
      <font>
        <color rgb="FFFF0000"/>
      </font>
      <fill>
        <patternFill>
          <bgColor rgb="FF00B0F0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00FF00"/>
      </font>
      <fill>
        <patternFill>
          <bgColor rgb="FFFF0000"/>
        </patternFill>
      </fill>
    </dxf>
    <dxf>
      <font>
        <color theme="1" tint="4.9989318521683403E-2"/>
      </font>
      <fill>
        <patternFill>
          <bgColor rgb="FFC00000"/>
        </patternFill>
      </fill>
    </dxf>
    <dxf>
      <font>
        <color theme="1" tint="4.9989318521683403E-2"/>
      </font>
      <fill>
        <patternFill>
          <bgColor rgb="FF0070C0"/>
        </patternFill>
      </fill>
    </dxf>
    <dxf>
      <font>
        <color theme="1" tint="4.9989318521683403E-2"/>
      </font>
      <fill>
        <patternFill>
          <bgColor rgb="FFFF0000"/>
        </patternFill>
      </fill>
    </dxf>
    <dxf>
      <font>
        <color theme="1" tint="4.9989318521683403E-2"/>
      </font>
      <fill>
        <patternFill>
          <bgColor rgb="FF92D050"/>
        </patternFill>
      </fill>
    </dxf>
    <dxf>
      <fill>
        <patternFill>
          <bgColor theme="9" tint="-0.24994659260841701"/>
        </patternFill>
      </fill>
    </dxf>
    <dxf>
      <font>
        <color theme="1" tint="4.9989318521683403E-2"/>
      </font>
      <fill>
        <patternFill>
          <bgColor rgb="FFC00000"/>
        </patternFill>
      </fill>
    </dxf>
    <dxf>
      <font>
        <color theme="1" tint="4.9989318521683403E-2"/>
      </font>
      <fill>
        <patternFill>
          <bgColor rgb="FF0070C0"/>
        </patternFill>
      </fill>
    </dxf>
    <dxf>
      <font>
        <color theme="1" tint="4.9989318521683403E-2"/>
      </font>
      <fill>
        <patternFill>
          <bgColor rgb="FFFF0000"/>
        </patternFill>
      </fill>
    </dxf>
    <dxf>
      <font>
        <color theme="1" tint="4.9989318521683403E-2"/>
      </font>
      <fill>
        <patternFill>
          <bgColor rgb="FF92D050"/>
        </patternFill>
      </fill>
    </dxf>
    <dxf>
      <fill>
        <patternFill>
          <bgColor theme="9" tint="-0.24994659260841701"/>
        </patternFill>
      </fill>
    </dxf>
    <dxf>
      <font>
        <color auto="1"/>
      </font>
      <fill>
        <patternFill>
          <bgColor rgb="FF00B050"/>
        </patternFill>
      </fill>
    </dxf>
    <dxf>
      <font>
        <color theme="1"/>
      </font>
      <fill>
        <patternFill>
          <bgColor rgb="FF00FF00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rgb="FFFF0000"/>
      </font>
      <fill>
        <patternFill>
          <bgColor rgb="FF00FF00"/>
        </patternFill>
      </fill>
    </dxf>
    <dxf>
      <font>
        <color theme="1"/>
      </font>
      <fill>
        <patternFill>
          <bgColor rgb="FF00FF00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00B0F0"/>
        </patternFill>
      </fill>
    </dxf>
    <dxf>
      <font>
        <color rgb="FF0070C0"/>
      </font>
      <fill>
        <patternFill>
          <bgColor rgb="FFFFFF00"/>
        </patternFill>
      </fill>
    </dxf>
    <dxf>
      <font>
        <color rgb="FFFF0000"/>
      </font>
      <fill>
        <patternFill>
          <bgColor rgb="FF00B0F0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00FF00"/>
      </font>
      <fill>
        <patternFill>
          <bgColor rgb="FFFF0000"/>
        </patternFill>
      </fill>
    </dxf>
    <dxf>
      <font>
        <color theme="1" tint="4.9989318521683403E-2"/>
      </font>
      <fill>
        <patternFill>
          <bgColor rgb="FFC00000"/>
        </patternFill>
      </fill>
    </dxf>
    <dxf>
      <font>
        <color theme="1" tint="4.9989318521683403E-2"/>
      </font>
      <fill>
        <patternFill>
          <bgColor rgb="FF0070C0"/>
        </patternFill>
      </fill>
    </dxf>
    <dxf>
      <font>
        <color theme="1" tint="4.9989318521683403E-2"/>
      </font>
      <fill>
        <patternFill>
          <bgColor rgb="FFFF0000"/>
        </patternFill>
      </fill>
    </dxf>
    <dxf>
      <font>
        <color theme="1" tint="4.9989318521683403E-2"/>
      </font>
      <fill>
        <patternFill>
          <bgColor rgb="FF92D050"/>
        </patternFill>
      </fill>
    </dxf>
    <dxf>
      <fill>
        <patternFill>
          <bgColor theme="9" tint="-0.24994659260841701"/>
        </patternFill>
      </fill>
    </dxf>
    <dxf>
      <font>
        <color theme="1" tint="4.9989318521683403E-2"/>
      </font>
      <fill>
        <patternFill>
          <bgColor rgb="FFC00000"/>
        </patternFill>
      </fill>
    </dxf>
    <dxf>
      <font>
        <color theme="1" tint="4.9989318521683403E-2"/>
      </font>
      <fill>
        <patternFill>
          <bgColor rgb="FF0070C0"/>
        </patternFill>
      </fill>
    </dxf>
    <dxf>
      <font>
        <color theme="1" tint="4.9989318521683403E-2"/>
      </font>
      <fill>
        <patternFill>
          <bgColor rgb="FFFF0000"/>
        </patternFill>
      </fill>
    </dxf>
    <dxf>
      <font>
        <color theme="1" tint="4.9989318521683403E-2"/>
      </font>
      <fill>
        <patternFill>
          <bgColor rgb="FF92D050"/>
        </patternFill>
      </fill>
    </dxf>
    <dxf>
      <fill>
        <patternFill>
          <bgColor theme="9" tint="-0.24994659260841701"/>
        </patternFill>
      </fill>
    </dxf>
    <dxf>
      <font>
        <color auto="1"/>
      </font>
      <fill>
        <patternFill>
          <bgColor rgb="FF00B050"/>
        </patternFill>
      </fill>
    </dxf>
    <dxf>
      <font>
        <color theme="1"/>
      </font>
      <fill>
        <patternFill>
          <bgColor rgb="FF00FF00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00FF00"/>
      </font>
      <fill>
        <patternFill>
          <bgColor rgb="FFFF0000"/>
        </patternFill>
      </fill>
    </dxf>
    <dxf>
      <font>
        <color rgb="FFFF0000"/>
      </font>
      <fill>
        <patternFill>
          <bgColor rgb="FF00FF00"/>
        </patternFill>
      </fill>
    </dxf>
    <dxf>
      <font>
        <color theme="1"/>
      </font>
      <fill>
        <patternFill>
          <bgColor rgb="FF00FF00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00B0F0"/>
        </patternFill>
      </fill>
    </dxf>
    <dxf>
      <font>
        <color rgb="FF0070C0"/>
      </font>
      <fill>
        <patternFill>
          <bgColor rgb="FFFFFF00"/>
        </patternFill>
      </fill>
    </dxf>
    <dxf>
      <font>
        <color rgb="FFFF0000"/>
      </font>
      <fill>
        <patternFill>
          <bgColor rgb="FF00B0F0"/>
        </patternFill>
      </fill>
    </dxf>
    <dxf>
      <font>
        <color theme="1" tint="4.9989318521683403E-2"/>
      </font>
      <fill>
        <patternFill>
          <bgColor rgb="FFC00000"/>
        </patternFill>
      </fill>
    </dxf>
    <dxf>
      <font>
        <color theme="1" tint="4.9989318521683403E-2"/>
      </font>
      <fill>
        <patternFill>
          <bgColor rgb="FF0070C0"/>
        </patternFill>
      </fill>
    </dxf>
    <dxf>
      <font>
        <color theme="1" tint="4.9989318521683403E-2"/>
      </font>
      <fill>
        <patternFill>
          <bgColor rgb="FFFF0000"/>
        </patternFill>
      </fill>
    </dxf>
    <dxf>
      <font>
        <color theme="1" tint="4.9989318521683403E-2"/>
      </font>
      <fill>
        <patternFill>
          <bgColor rgb="FF92D050"/>
        </patternFill>
      </fill>
    </dxf>
    <dxf>
      <fill>
        <patternFill>
          <bgColor theme="9" tint="-0.24994659260841701"/>
        </patternFill>
      </fill>
    </dxf>
    <dxf>
      <font>
        <color auto="1"/>
      </font>
      <fill>
        <patternFill>
          <bgColor rgb="FF00B050"/>
        </patternFill>
      </fill>
    </dxf>
    <dxf>
      <font>
        <color theme="1"/>
      </font>
      <fill>
        <patternFill>
          <bgColor rgb="FF00FF00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rgb="FFFF0000"/>
      </font>
      <fill>
        <patternFill>
          <bgColor rgb="FF00FF00"/>
        </patternFill>
      </fill>
    </dxf>
    <dxf>
      <font>
        <color theme="1"/>
      </font>
      <fill>
        <patternFill>
          <bgColor rgb="FF00FF00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00B0F0"/>
        </patternFill>
      </fill>
    </dxf>
    <dxf>
      <font>
        <color rgb="FF0070C0"/>
      </font>
      <fill>
        <patternFill>
          <bgColor rgb="FFFFFF00"/>
        </patternFill>
      </fill>
    </dxf>
    <dxf>
      <font>
        <color rgb="FFFF0000"/>
      </font>
      <fill>
        <patternFill>
          <bgColor rgb="FF00B0F0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00FF00"/>
      </font>
      <fill>
        <patternFill>
          <bgColor rgb="FFFF0000"/>
        </patternFill>
      </fill>
    </dxf>
    <dxf>
      <font>
        <color theme="1" tint="4.9989318521683403E-2"/>
      </font>
      <fill>
        <patternFill>
          <bgColor rgb="FFC00000"/>
        </patternFill>
      </fill>
    </dxf>
    <dxf>
      <font>
        <color theme="1" tint="4.9989318521683403E-2"/>
      </font>
      <fill>
        <patternFill>
          <bgColor rgb="FF0070C0"/>
        </patternFill>
      </fill>
    </dxf>
    <dxf>
      <font>
        <color theme="1" tint="4.9989318521683403E-2"/>
      </font>
      <fill>
        <patternFill>
          <bgColor rgb="FFFF0000"/>
        </patternFill>
      </fill>
    </dxf>
    <dxf>
      <font>
        <color theme="1" tint="4.9989318521683403E-2"/>
      </font>
      <fill>
        <patternFill>
          <bgColor rgb="FF92D050"/>
        </patternFill>
      </fill>
    </dxf>
    <dxf>
      <fill>
        <patternFill>
          <bgColor theme="9" tint="-0.24994659260841701"/>
        </patternFill>
      </fill>
    </dxf>
    <dxf>
      <font>
        <color theme="1" tint="4.9989318521683403E-2"/>
      </font>
      <fill>
        <patternFill>
          <bgColor rgb="FFC00000"/>
        </patternFill>
      </fill>
    </dxf>
    <dxf>
      <font>
        <color theme="1" tint="4.9989318521683403E-2"/>
      </font>
      <fill>
        <patternFill>
          <bgColor rgb="FF0070C0"/>
        </patternFill>
      </fill>
    </dxf>
    <dxf>
      <font>
        <color theme="1" tint="4.9989318521683403E-2"/>
      </font>
      <fill>
        <patternFill>
          <bgColor rgb="FFFF0000"/>
        </patternFill>
      </fill>
    </dxf>
    <dxf>
      <font>
        <color theme="1" tint="4.9989318521683403E-2"/>
      </font>
      <fill>
        <patternFill>
          <bgColor rgb="FF92D050"/>
        </patternFill>
      </fill>
    </dxf>
    <dxf>
      <fill>
        <patternFill>
          <bgColor theme="9" tint="-0.24994659260841701"/>
        </patternFill>
      </fill>
    </dxf>
    <dxf>
      <font>
        <color auto="1"/>
      </font>
      <fill>
        <patternFill>
          <bgColor rgb="FF00B050"/>
        </patternFill>
      </fill>
    </dxf>
    <dxf>
      <font>
        <color theme="1"/>
      </font>
      <fill>
        <patternFill>
          <bgColor rgb="FF00FF00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rgb="FFFF0000"/>
      </font>
      <fill>
        <patternFill>
          <bgColor rgb="FF00FF00"/>
        </patternFill>
      </fill>
    </dxf>
    <dxf>
      <font>
        <color theme="1"/>
      </font>
      <fill>
        <patternFill>
          <bgColor rgb="FF00FF00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00B0F0"/>
        </patternFill>
      </fill>
    </dxf>
    <dxf>
      <font>
        <color rgb="FF0070C0"/>
      </font>
      <fill>
        <patternFill>
          <bgColor rgb="FFFFFF00"/>
        </patternFill>
      </fill>
    </dxf>
    <dxf>
      <font>
        <color rgb="FFFF0000"/>
      </font>
      <fill>
        <patternFill>
          <bgColor rgb="FF00B0F0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00FF00"/>
      </font>
      <fill>
        <patternFill>
          <bgColor rgb="FFFF0000"/>
        </patternFill>
      </fill>
    </dxf>
    <dxf>
      <font>
        <color theme="1" tint="4.9989318521683403E-2"/>
      </font>
      <fill>
        <patternFill>
          <bgColor rgb="FFC00000"/>
        </patternFill>
      </fill>
    </dxf>
    <dxf>
      <font>
        <color theme="1" tint="4.9989318521683403E-2"/>
      </font>
      <fill>
        <patternFill>
          <bgColor rgb="FF0070C0"/>
        </patternFill>
      </fill>
    </dxf>
    <dxf>
      <font>
        <color theme="1" tint="4.9989318521683403E-2"/>
      </font>
      <fill>
        <patternFill>
          <bgColor rgb="FFFF0000"/>
        </patternFill>
      </fill>
    </dxf>
    <dxf>
      <font>
        <color theme="1" tint="4.9989318521683403E-2"/>
      </font>
      <fill>
        <patternFill>
          <bgColor rgb="FF92D050"/>
        </patternFill>
      </fill>
    </dxf>
    <dxf>
      <fill>
        <patternFill>
          <bgColor theme="9" tint="-0.24994659260841701"/>
        </patternFill>
      </fill>
    </dxf>
    <dxf>
      <font>
        <color theme="1" tint="4.9989318521683403E-2"/>
      </font>
      <fill>
        <patternFill>
          <bgColor rgb="FFC00000"/>
        </patternFill>
      </fill>
    </dxf>
    <dxf>
      <font>
        <color theme="1" tint="4.9989318521683403E-2"/>
      </font>
      <fill>
        <patternFill>
          <bgColor rgb="FF0070C0"/>
        </patternFill>
      </fill>
    </dxf>
    <dxf>
      <font>
        <color theme="1" tint="4.9989318521683403E-2"/>
      </font>
      <fill>
        <patternFill>
          <bgColor rgb="FFFF0000"/>
        </patternFill>
      </fill>
    </dxf>
    <dxf>
      <font>
        <color theme="1" tint="4.9989318521683403E-2"/>
      </font>
      <fill>
        <patternFill>
          <bgColor rgb="FF92D050"/>
        </patternFill>
      </fill>
    </dxf>
    <dxf>
      <fill>
        <patternFill>
          <bgColor theme="9" tint="-0.24994659260841701"/>
        </patternFill>
      </fill>
    </dxf>
    <dxf>
      <font>
        <color auto="1"/>
      </font>
      <fill>
        <patternFill>
          <bgColor rgb="FF00B050"/>
        </patternFill>
      </fill>
    </dxf>
    <dxf>
      <font>
        <color theme="1"/>
      </font>
      <fill>
        <patternFill>
          <bgColor rgb="FF00FF00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00FF00"/>
      </font>
      <fill>
        <patternFill>
          <bgColor rgb="FFFF0000"/>
        </patternFill>
      </fill>
    </dxf>
    <dxf>
      <font>
        <color rgb="FFFF0000"/>
      </font>
      <fill>
        <patternFill>
          <bgColor rgb="FF00FF00"/>
        </patternFill>
      </fill>
    </dxf>
    <dxf>
      <font>
        <color theme="1"/>
      </font>
      <fill>
        <patternFill>
          <bgColor rgb="FF00FF00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00B0F0"/>
        </patternFill>
      </fill>
    </dxf>
    <dxf>
      <font>
        <color rgb="FF0070C0"/>
      </font>
      <fill>
        <patternFill>
          <bgColor rgb="FFFFFF00"/>
        </patternFill>
      </fill>
    </dxf>
    <dxf>
      <font>
        <color rgb="FFFF0000"/>
      </font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00B0F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 tint="4.9989318521683403E-2"/>
      </font>
      <fill>
        <patternFill>
          <bgColor rgb="FFC00000"/>
        </patternFill>
      </fill>
    </dxf>
    <dxf>
      <font>
        <color theme="1" tint="4.9989318521683403E-2"/>
      </font>
      <fill>
        <patternFill>
          <bgColor rgb="FF0070C0"/>
        </patternFill>
      </fill>
    </dxf>
    <dxf>
      <font>
        <color theme="1" tint="4.9989318521683403E-2"/>
      </font>
      <fill>
        <patternFill>
          <bgColor rgb="FFFF0000"/>
        </patternFill>
      </fill>
    </dxf>
    <dxf>
      <font>
        <color theme="1" tint="4.9989318521683403E-2"/>
      </font>
      <fill>
        <patternFill>
          <bgColor rgb="FF92D050"/>
        </patternFill>
      </fill>
    </dxf>
    <dxf>
      <fill>
        <patternFill>
          <bgColor theme="9" tint="-0.24994659260841701"/>
        </patternFill>
      </fill>
    </dxf>
    <dxf>
      <font>
        <color auto="1"/>
      </font>
      <fill>
        <patternFill>
          <bgColor rgb="FF00B050"/>
        </patternFill>
      </fill>
    </dxf>
    <dxf>
      <font>
        <color theme="1"/>
      </font>
      <fill>
        <patternFill>
          <bgColor rgb="FF00FF00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rgb="FFFF0000"/>
      </font>
      <fill>
        <patternFill>
          <bgColor rgb="FF00FF00"/>
        </patternFill>
      </fill>
    </dxf>
    <dxf>
      <font>
        <color theme="1"/>
      </font>
      <fill>
        <patternFill>
          <bgColor rgb="FF00FF00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00B0F0"/>
        </patternFill>
      </fill>
    </dxf>
    <dxf>
      <font>
        <color rgb="FF0070C0"/>
      </font>
      <fill>
        <patternFill>
          <bgColor rgb="FFFFFF00"/>
        </patternFill>
      </fill>
    </dxf>
    <dxf>
      <font>
        <color rgb="FFFF0000"/>
      </font>
      <fill>
        <patternFill>
          <bgColor rgb="FF00B0F0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00FF00"/>
      </font>
      <fill>
        <patternFill>
          <bgColor rgb="FFFF0000"/>
        </patternFill>
      </fill>
    </dxf>
    <dxf>
      <font>
        <color theme="1" tint="4.9989318521683403E-2"/>
      </font>
      <fill>
        <patternFill>
          <bgColor rgb="FFC00000"/>
        </patternFill>
      </fill>
    </dxf>
    <dxf>
      <font>
        <color theme="1" tint="4.9989318521683403E-2"/>
      </font>
      <fill>
        <patternFill>
          <bgColor rgb="FF0070C0"/>
        </patternFill>
      </fill>
    </dxf>
    <dxf>
      <font>
        <color theme="1" tint="4.9989318521683403E-2"/>
      </font>
      <fill>
        <patternFill>
          <bgColor rgb="FFFF0000"/>
        </patternFill>
      </fill>
    </dxf>
    <dxf>
      <font>
        <color theme="1" tint="4.9989318521683403E-2"/>
      </font>
      <fill>
        <patternFill>
          <bgColor rgb="FF92D050"/>
        </patternFill>
      </fill>
    </dxf>
    <dxf>
      <fill>
        <patternFill>
          <bgColor theme="9" tint="-0.24994659260841701"/>
        </patternFill>
      </fill>
    </dxf>
    <dxf>
      <font>
        <color theme="1" tint="4.9989318521683403E-2"/>
      </font>
      <fill>
        <patternFill>
          <bgColor rgb="FFC00000"/>
        </patternFill>
      </fill>
    </dxf>
    <dxf>
      <font>
        <color theme="1" tint="4.9989318521683403E-2"/>
      </font>
      <fill>
        <patternFill>
          <bgColor rgb="FF0070C0"/>
        </patternFill>
      </fill>
    </dxf>
    <dxf>
      <font>
        <color theme="1" tint="4.9989318521683403E-2"/>
      </font>
      <fill>
        <patternFill>
          <bgColor rgb="FFFF0000"/>
        </patternFill>
      </fill>
    </dxf>
    <dxf>
      <font>
        <color theme="1" tint="4.9989318521683403E-2"/>
      </font>
      <fill>
        <patternFill>
          <bgColor rgb="FF92D050"/>
        </patternFill>
      </fill>
    </dxf>
    <dxf>
      <fill>
        <patternFill>
          <bgColor theme="9" tint="-0.24994659260841701"/>
        </patternFill>
      </fill>
    </dxf>
    <dxf>
      <font>
        <color auto="1"/>
      </font>
      <fill>
        <patternFill>
          <bgColor rgb="FF00B050"/>
        </patternFill>
      </fill>
    </dxf>
    <dxf>
      <font>
        <color theme="1"/>
      </font>
      <fill>
        <patternFill>
          <bgColor rgb="FF00FF00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rgb="FFFF0000"/>
      </font>
      <fill>
        <patternFill>
          <bgColor rgb="FF00FF00"/>
        </patternFill>
      </fill>
    </dxf>
    <dxf>
      <font>
        <color theme="1"/>
      </font>
      <fill>
        <patternFill>
          <bgColor rgb="FF00FF00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00B0F0"/>
        </patternFill>
      </fill>
    </dxf>
    <dxf>
      <font>
        <color rgb="FF0070C0"/>
      </font>
      <fill>
        <patternFill>
          <bgColor rgb="FFFFFF00"/>
        </patternFill>
      </fill>
    </dxf>
    <dxf>
      <font>
        <color rgb="FFFF0000"/>
      </font>
      <fill>
        <patternFill>
          <bgColor rgb="FF00B0F0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00FF00"/>
      </font>
      <fill>
        <patternFill>
          <bgColor rgb="FFFF0000"/>
        </patternFill>
      </fill>
    </dxf>
    <dxf>
      <font>
        <color theme="1" tint="4.9989318521683403E-2"/>
      </font>
      <fill>
        <patternFill>
          <bgColor rgb="FFC00000"/>
        </patternFill>
      </fill>
    </dxf>
    <dxf>
      <font>
        <color theme="1" tint="4.9989318521683403E-2"/>
      </font>
      <fill>
        <patternFill>
          <bgColor rgb="FF0070C0"/>
        </patternFill>
      </fill>
    </dxf>
    <dxf>
      <font>
        <color theme="1" tint="4.9989318521683403E-2"/>
      </font>
      <fill>
        <patternFill>
          <bgColor rgb="FFFF0000"/>
        </patternFill>
      </fill>
    </dxf>
    <dxf>
      <font>
        <color theme="1" tint="4.9989318521683403E-2"/>
      </font>
      <fill>
        <patternFill>
          <bgColor rgb="FF92D050"/>
        </patternFill>
      </fill>
    </dxf>
    <dxf>
      <fill>
        <patternFill>
          <bgColor theme="9" tint="-0.24994659260841701"/>
        </patternFill>
      </fill>
    </dxf>
    <dxf>
      <font>
        <color theme="1" tint="4.9989318521683403E-2"/>
      </font>
      <fill>
        <patternFill>
          <bgColor rgb="FFC00000"/>
        </patternFill>
      </fill>
    </dxf>
    <dxf>
      <font>
        <color theme="1" tint="4.9989318521683403E-2"/>
      </font>
      <fill>
        <patternFill>
          <bgColor rgb="FF0070C0"/>
        </patternFill>
      </fill>
    </dxf>
    <dxf>
      <font>
        <color theme="1" tint="4.9989318521683403E-2"/>
      </font>
      <fill>
        <patternFill>
          <bgColor rgb="FFFF0000"/>
        </patternFill>
      </fill>
    </dxf>
    <dxf>
      <font>
        <color theme="1" tint="4.9989318521683403E-2"/>
      </font>
      <fill>
        <patternFill>
          <bgColor rgb="FF92D050"/>
        </patternFill>
      </fill>
    </dxf>
    <dxf>
      <fill>
        <patternFill>
          <bgColor theme="9" tint="-0.24994659260841701"/>
        </patternFill>
      </fill>
    </dxf>
    <dxf>
      <font>
        <color auto="1"/>
      </font>
      <fill>
        <patternFill>
          <bgColor rgb="FF00B050"/>
        </patternFill>
      </fill>
    </dxf>
    <dxf>
      <font>
        <color theme="1"/>
      </font>
      <fill>
        <patternFill>
          <bgColor rgb="FF00FF00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00FF00"/>
      </font>
      <fill>
        <patternFill>
          <bgColor rgb="FFFF0000"/>
        </patternFill>
      </fill>
    </dxf>
    <dxf>
      <font>
        <color rgb="FFFF0000"/>
      </font>
      <fill>
        <patternFill>
          <bgColor rgb="FF00FF00"/>
        </patternFill>
      </fill>
    </dxf>
    <dxf>
      <font>
        <color theme="1"/>
      </font>
      <fill>
        <patternFill>
          <bgColor rgb="FF00FF00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00B0F0"/>
        </patternFill>
      </fill>
    </dxf>
    <dxf>
      <font>
        <color rgb="FF0070C0"/>
      </font>
      <fill>
        <patternFill>
          <bgColor rgb="FFFFFF00"/>
        </patternFill>
      </fill>
    </dxf>
    <dxf>
      <font>
        <color rgb="FFFF0000"/>
      </font>
      <fill>
        <patternFill>
          <bgColor rgb="FF00B0F0"/>
        </patternFill>
      </fill>
    </dxf>
    <dxf>
      <font>
        <color theme="1" tint="4.9989318521683403E-2"/>
      </font>
      <fill>
        <patternFill>
          <bgColor rgb="FFC00000"/>
        </patternFill>
      </fill>
    </dxf>
    <dxf>
      <font>
        <color theme="1" tint="4.9989318521683403E-2"/>
      </font>
      <fill>
        <patternFill>
          <bgColor rgb="FF0070C0"/>
        </patternFill>
      </fill>
    </dxf>
    <dxf>
      <font>
        <color theme="1" tint="4.9989318521683403E-2"/>
      </font>
      <fill>
        <patternFill>
          <bgColor rgb="FFFF0000"/>
        </patternFill>
      </fill>
    </dxf>
    <dxf>
      <font>
        <color theme="1" tint="4.9989318521683403E-2"/>
      </font>
      <fill>
        <patternFill>
          <bgColor rgb="FF92D050"/>
        </patternFill>
      </fill>
    </dxf>
    <dxf>
      <fill>
        <patternFill>
          <bgColor theme="9" tint="-0.24994659260841701"/>
        </patternFill>
      </fill>
    </dxf>
    <dxf>
      <font>
        <color auto="1"/>
      </font>
      <fill>
        <patternFill>
          <bgColor rgb="FF00B050"/>
        </patternFill>
      </fill>
    </dxf>
    <dxf>
      <font>
        <color theme="1"/>
      </font>
      <fill>
        <patternFill>
          <bgColor rgb="FF00FF00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rgb="FFFF0000"/>
      </font>
      <fill>
        <patternFill>
          <bgColor rgb="FF00FF00"/>
        </patternFill>
      </fill>
    </dxf>
    <dxf>
      <font>
        <color theme="1"/>
      </font>
      <fill>
        <patternFill>
          <bgColor rgb="FF00FF00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00B0F0"/>
        </patternFill>
      </fill>
    </dxf>
    <dxf>
      <font>
        <color rgb="FF0070C0"/>
      </font>
      <fill>
        <patternFill>
          <bgColor rgb="FFFFFF00"/>
        </patternFill>
      </fill>
    </dxf>
    <dxf>
      <font>
        <color rgb="FFFF0000"/>
      </font>
      <fill>
        <patternFill>
          <bgColor rgb="FF00B0F0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00FF00"/>
      </font>
      <fill>
        <patternFill>
          <bgColor rgb="FFFF0000"/>
        </patternFill>
      </fill>
    </dxf>
    <dxf>
      <font>
        <color theme="1" tint="4.9989318521683403E-2"/>
      </font>
      <fill>
        <patternFill>
          <bgColor rgb="FFC00000"/>
        </patternFill>
      </fill>
    </dxf>
    <dxf>
      <font>
        <color theme="1" tint="4.9989318521683403E-2"/>
      </font>
      <fill>
        <patternFill>
          <bgColor rgb="FF0070C0"/>
        </patternFill>
      </fill>
    </dxf>
    <dxf>
      <font>
        <color theme="1" tint="4.9989318521683403E-2"/>
      </font>
      <fill>
        <patternFill>
          <bgColor rgb="FFFF0000"/>
        </patternFill>
      </fill>
    </dxf>
    <dxf>
      <font>
        <color theme="1" tint="4.9989318521683403E-2"/>
      </font>
      <fill>
        <patternFill>
          <bgColor rgb="FF92D050"/>
        </patternFill>
      </fill>
    </dxf>
    <dxf>
      <fill>
        <patternFill>
          <bgColor theme="9" tint="-0.24994659260841701"/>
        </patternFill>
      </fill>
    </dxf>
    <dxf>
      <font>
        <color theme="1" tint="4.9989318521683403E-2"/>
      </font>
      <fill>
        <patternFill>
          <bgColor rgb="FFC00000"/>
        </patternFill>
      </fill>
    </dxf>
    <dxf>
      <font>
        <color theme="1" tint="4.9989318521683403E-2"/>
      </font>
      <fill>
        <patternFill>
          <bgColor rgb="FF0070C0"/>
        </patternFill>
      </fill>
    </dxf>
    <dxf>
      <font>
        <color theme="1" tint="4.9989318521683403E-2"/>
      </font>
      <fill>
        <patternFill>
          <bgColor rgb="FFFF0000"/>
        </patternFill>
      </fill>
    </dxf>
    <dxf>
      <font>
        <color theme="1" tint="4.9989318521683403E-2"/>
      </font>
      <fill>
        <patternFill>
          <bgColor rgb="FF92D050"/>
        </patternFill>
      </fill>
    </dxf>
    <dxf>
      <fill>
        <patternFill>
          <bgColor theme="9" tint="-0.24994659260841701"/>
        </patternFill>
      </fill>
    </dxf>
    <dxf>
      <font>
        <color auto="1"/>
      </font>
      <fill>
        <patternFill>
          <bgColor rgb="FF00B050"/>
        </patternFill>
      </fill>
    </dxf>
    <dxf>
      <font>
        <color theme="1"/>
      </font>
      <fill>
        <patternFill>
          <bgColor rgb="FF00FF00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rgb="FFFF0000"/>
      </font>
      <fill>
        <patternFill>
          <bgColor rgb="FF00FF00"/>
        </patternFill>
      </fill>
    </dxf>
    <dxf>
      <font>
        <color theme="1"/>
      </font>
      <fill>
        <patternFill>
          <bgColor rgb="FF00FF00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00B0F0"/>
        </patternFill>
      </fill>
    </dxf>
    <dxf>
      <font>
        <color rgb="FF0070C0"/>
      </font>
      <fill>
        <patternFill>
          <bgColor rgb="FFFFFF00"/>
        </patternFill>
      </fill>
    </dxf>
    <dxf>
      <font>
        <color rgb="FFFF0000"/>
      </font>
      <fill>
        <patternFill>
          <bgColor rgb="FF00B0F0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00FF00"/>
      </font>
      <fill>
        <patternFill>
          <bgColor rgb="FFFF0000"/>
        </patternFill>
      </fill>
    </dxf>
    <dxf>
      <font>
        <color theme="1" tint="4.9989318521683403E-2"/>
      </font>
      <fill>
        <patternFill>
          <bgColor rgb="FFC00000"/>
        </patternFill>
      </fill>
    </dxf>
    <dxf>
      <font>
        <color theme="1" tint="4.9989318521683403E-2"/>
      </font>
      <fill>
        <patternFill>
          <bgColor rgb="FF0070C0"/>
        </patternFill>
      </fill>
    </dxf>
    <dxf>
      <font>
        <color theme="1" tint="4.9989318521683403E-2"/>
      </font>
      <fill>
        <patternFill>
          <bgColor rgb="FFFF0000"/>
        </patternFill>
      </fill>
    </dxf>
    <dxf>
      <font>
        <color theme="1" tint="4.9989318521683403E-2"/>
      </font>
      <fill>
        <patternFill>
          <bgColor rgb="FF92D050"/>
        </patternFill>
      </fill>
    </dxf>
    <dxf>
      <fill>
        <patternFill>
          <bgColor theme="9" tint="-0.24994659260841701"/>
        </patternFill>
      </fill>
    </dxf>
    <dxf>
      <font>
        <color theme="1" tint="4.9989318521683403E-2"/>
      </font>
      <fill>
        <patternFill>
          <bgColor rgb="FFC00000"/>
        </patternFill>
      </fill>
    </dxf>
    <dxf>
      <font>
        <color theme="1" tint="4.9989318521683403E-2"/>
      </font>
      <fill>
        <patternFill>
          <bgColor rgb="FF0070C0"/>
        </patternFill>
      </fill>
    </dxf>
    <dxf>
      <font>
        <color theme="1" tint="4.9989318521683403E-2"/>
      </font>
      <fill>
        <patternFill>
          <bgColor rgb="FFFF0000"/>
        </patternFill>
      </fill>
    </dxf>
    <dxf>
      <font>
        <color theme="1" tint="4.9989318521683403E-2"/>
      </font>
      <fill>
        <patternFill>
          <bgColor rgb="FF92D050"/>
        </patternFill>
      </fill>
    </dxf>
    <dxf>
      <fill>
        <patternFill>
          <bgColor theme="9" tint="-0.24994659260841701"/>
        </patternFill>
      </fill>
    </dxf>
    <dxf>
      <font>
        <color auto="1"/>
      </font>
      <fill>
        <patternFill>
          <bgColor rgb="FF00B050"/>
        </patternFill>
      </fill>
    </dxf>
    <dxf>
      <font>
        <color theme="1"/>
      </font>
      <fill>
        <patternFill>
          <bgColor rgb="FF00FF00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00FF00"/>
      </font>
      <fill>
        <patternFill>
          <bgColor rgb="FFFF0000"/>
        </patternFill>
      </fill>
    </dxf>
    <dxf>
      <font>
        <color rgb="FFFF0000"/>
      </font>
      <fill>
        <patternFill>
          <bgColor rgb="FF00FF00"/>
        </patternFill>
      </fill>
    </dxf>
    <dxf>
      <font>
        <color theme="1"/>
      </font>
      <fill>
        <patternFill>
          <bgColor rgb="FF00FF00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00B0F0"/>
        </patternFill>
      </fill>
    </dxf>
    <dxf>
      <font>
        <color rgb="FF0070C0"/>
      </font>
      <fill>
        <patternFill>
          <bgColor rgb="FFFFFF00"/>
        </patternFill>
      </fill>
    </dxf>
    <dxf>
      <font>
        <color rgb="FFFF0000"/>
      </font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00B0F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B05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</dxf>
    <dxf>
      <font>
        <color rgb="FF00B050"/>
      </font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00FF"/>
      <color rgb="FFFFFFCC"/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>
                <a:latin typeface="Arial Narrow" pitchFamily="34" charset="0"/>
              </a:defRPr>
            </a:pPr>
            <a:r>
              <a:rPr lang="en-US" sz="1400">
                <a:latin typeface="Arial Narrow" pitchFamily="34" charset="0"/>
              </a:rPr>
              <a:t>PASSING </a:t>
            </a:r>
            <a:r>
              <a:rPr lang="en-US" sz="1400" baseline="0">
                <a:latin typeface="Arial Narrow" pitchFamily="34" charset="0"/>
              </a:rPr>
              <a:t> PLAN VS ACTUAL DISPATCH 3</a:t>
            </a:r>
            <a:r>
              <a:rPr lang="id-ID" sz="1400" baseline="0">
                <a:latin typeface="Arial Narrow" pitchFamily="34" charset="0"/>
              </a:rPr>
              <a:t>4</a:t>
            </a:r>
            <a:r>
              <a:rPr lang="en-US" sz="1400" baseline="0">
                <a:latin typeface="Arial Narrow" pitchFamily="34" charset="0"/>
              </a:rPr>
              <a:t> </a:t>
            </a:r>
            <a:endParaRPr lang="en-US" sz="1400">
              <a:latin typeface="Arial Narrow" pitchFamily="34" charset="0"/>
            </a:endParaRPr>
          </a:p>
        </c:rich>
      </c:tx>
      <c:layout>
        <c:manualLayout>
          <c:xMode val="edge"/>
          <c:yMode val="edge"/>
          <c:x val="0.34793996861373633"/>
          <c:y val="1.6306950741452945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2.9664881981870454E-2"/>
          <c:y val="0.10233638799757065"/>
          <c:w val="0.92624387310145762"/>
          <c:h val="0.69186636261264856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output_031!$D$7</c:f>
              <c:strCache>
                <c:ptCount val="1"/>
                <c:pt idx="0">
                  <c:v>Plan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>
              <a:softEdge rad="12700"/>
            </a:effectLst>
          </c:spPr>
          <c:invertIfNegative val="0"/>
          <c:dLbls>
            <c:dLbl>
              <c:idx val="1"/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734-45CF-BEC2-AE70C69F0F6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b="1">
                    <a:latin typeface="Arial Narrow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output_031!$B$8:$B$19</c:f>
              <c:strCache>
                <c:ptCount val="12"/>
                <c:pt idx="0">
                  <c:v>06-07</c:v>
                </c:pt>
                <c:pt idx="1">
                  <c:v>07-08</c:v>
                </c:pt>
                <c:pt idx="2">
                  <c:v>08-09</c:v>
                </c:pt>
                <c:pt idx="3">
                  <c:v>09-10</c:v>
                </c:pt>
                <c:pt idx="4">
                  <c:v>10-11</c:v>
                </c:pt>
                <c:pt idx="5">
                  <c:v>11-12</c:v>
                </c:pt>
                <c:pt idx="6">
                  <c:v>12-13</c:v>
                </c:pt>
                <c:pt idx="7">
                  <c:v>13-14</c:v>
                </c:pt>
                <c:pt idx="8">
                  <c:v>14-15</c:v>
                </c:pt>
                <c:pt idx="9">
                  <c:v>15-16</c:v>
                </c:pt>
                <c:pt idx="10">
                  <c:v>16-17</c:v>
                </c:pt>
                <c:pt idx="11">
                  <c:v>17-18</c:v>
                </c:pt>
              </c:strCache>
            </c:strRef>
          </c:cat>
          <c:val>
            <c:numRef>
              <c:f>output_031!$D$8:$D$19</c:f>
              <c:numCache>
                <c:formatCode>General</c:formatCode>
                <c:ptCount val="12"/>
                <c:pt idx="0">
                  <c:v>31</c:v>
                </c:pt>
                <c:pt idx="1">
                  <c:v>31</c:v>
                </c:pt>
                <c:pt idx="2">
                  <c:v>31</c:v>
                </c:pt>
                <c:pt idx="3">
                  <c:v>31</c:v>
                </c:pt>
                <c:pt idx="4">
                  <c:v>31</c:v>
                </c:pt>
                <c:pt idx="5">
                  <c:v>31</c:v>
                </c:pt>
                <c:pt idx="6">
                  <c:v>31</c:v>
                </c:pt>
                <c:pt idx="7">
                  <c:v>31</c:v>
                </c:pt>
                <c:pt idx="8">
                  <c:v>31</c:v>
                </c:pt>
                <c:pt idx="9">
                  <c:v>31</c:v>
                </c:pt>
                <c:pt idx="10">
                  <c:v>31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34-45CF-BEC2-AE70C69F0F67}"/>
            </c:ext>
          </c:extLst>
        </c:ser>
        <c:ser>
          <c:idx val="1"/>
          <c:order val="1"/>
          <c:tx>
            <c:strRef>
              <c:f>output_031!$E$7</c:f>
              <c:strCache>
                <c:ptCount val="1"/>
                <c:pt idx="0">
                  <c:v>Actual</c:v>
                </c:pt>
              </c:strCache>
            </c:strRef>
          </c:tx>
          <c:spPr>
            <a:noFill/>
            <a:ln w="38100">
              <a:solidFill>
                <a:srgbClr val="FF0000"/>
              </a:solidFill>
            </a:ln>
          </c:spPr>
          <c:invertIfNegative val="0"/>
          <c:dLbls>
            <c:spPr>
              <a:ln w="3175">
                <a:noFill/>
              </a:ln>
            </c:spPr>
            <c:txPr>
              <a:bodyPr/>
              <a:lstStyle/>
              <a:p>
                <a:pPr>
                  <a:defRPr lang="en-US" b="1">
                    <a:latin typeface="Arial Narrow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output_031!$B$8:$B$19</c:f>
              <c:strCache>
                <c:ptCount val="12"/>
                <c:pt idx="0">
                  <c:v>06-07</c:v>
                </c:pt>
                <c:pt idx="1">
                  <c:v>07-08</c:v>
                </c:pt>
                <c:pt idx="2">
                  <c:v>08-09</c:v>
                </c:pt>
                <c:pt idx="3">
                  <c:v>09-10</c:v>
                </c:pt>
                <c:pt idx="4">
                  <c:v>10-11</c:v>
                </c:pt>
                <c:pt idx="5">
                  <c:v>11-12</c:v>
                </c:pt>
                <c:pt idx="6">
                  <c:v>12-13</c:v>
                </c:pt>
                <c:pt idx="7">
                  <c:v>13-14</c:v>
                </c:pt>
                <c:pt idx="8">
                  <c:v>14-15</c:v>
                </c:pt>
                <c:pt idx="9">
                  <c:v>15-16</c:v>
                </c:pt>
                <c:pt idx="10">
                  <c:v>16-17</c:v>
                </c:pt>
                <c:pt idx="11">
                  <c:v>17-18</c:v>
                </c:pt>
              </c:strCache>
            </c:strRef>
          </c:cat>
          <c:val>
            <c:numRef>
              <c:f>output_031!$E$8:$E$19</c:f>
              <c:numCache>
                <c:formatCode>General</c:formatCode>
                <c:ptCount val="12"/>
                <c:pt idx="0">
                  <c:v>27</c:v>
                </c:pt>
                <c:pt idx="1">
                  <c:v>24</c:v>
                </c:pt>
                <c:pt idx="2">
                  <c:v>30</c:v>
                </c:pt>
                <c:pt idx="3">
                  <c:v>32</c:v>
                </c:pt>
                <c:pt idx="4">
                  <c:v>40</c:v>
                </c:pt>
                <c:pt idx="5">
                  <c:v>38</c:v>
                </c:pt>
                <c:pt idx="6">
                  <c:v>37</c:v>
                </c:pt>
                <c:pt idx="7">
                  <c:v>14</c:v>
                </c:pt>
                <c:pt idx="8">
                  <c:v>28</c:v>
                </c:pt>
                <c:pt idx="9">
                  <c:v>20</c:v>
                </c:pt>
                <c:pt idx="10">
                  <c:v>21</c:v>
                </c:pt>
                <c:pt idx="11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734-45CF-BEC2-AE70C69F0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overlap val="100"/>
        <c:axId val="477729480"/>
        <c:axId val="477730656"/>
      </c:barChart>
      <c:lineChart>
        <c:grouping val="standard"/>
        <c:varyColors val="0"/>
        <c:ser>
          <c:idx val="3"/>
          <c:order val="2"/>
          <c:tx>
            <c:strRef>
              <c:f>output_031!$F$7</c:f>
              <c:strCache>
                <c:ptCount val="1"/>
                <c:pt idx="0">
                  <c:v>QUALITY</c:v>
                </c:pt>
              </c:strCache>
            </c:strRef>
          </c:tx>
          <c:spPr>
            <a:ln>
              <a:solidFill>
                <a:srgbClr val="FFFF00"/>
              </a:solidFill>
            </a:ln>
          </c:spPr>
          <c:marker>
            <c:symbol val="circle"/>
            <c:size val="6"/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dLbls>
            <c:spPr>
              <a:solidFill>
                <a:srgbClr val="FFFF00"/>
              </a:solidFill>
            </c:spPr>
            <c:txPr>
              <a:bodyPr/>
              <a:lstStyle/>
              <a:p>
                <a:pPr>
                  <a:defRPr lang="en-US">
                    <a:ln w="3175">
                      <a:noFill/>
                    </a:ln>
                    <a:solidFill>
                      <a:srgbClr val="0F16A1"/>
                    </a:solidFill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output_031!$F$8:$F$19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734-45CF-BEC2-AE70C69F0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7731440"/>
        <c:axId val="477732224"/>
      </c:lineChart>
      <c:scatterChart>
        <c:scatterStyle val="smoothMarker"/>
        <c:varyColors val="0"/>
        <c:ser>
          <c:idx val="0"/>
          <c:order val="3"/>
          <c:tx>
            <c:strRef>
              <c:f>output_031!$C$6:$C$7</c:f>
              <c:strCache>
                <c:ptCount val="2"/>
                <c:pt idx="0">
                  <c:v>ANTRIAN     </c:v>
                </c:pt>
              </c:strCache>
            </c:strRef>
          </c:tx>
          <c:spPr>
            <a:ln>
              <a:solidFill>
                <a:srgbClr val="002060"/>
              </a:solidFill>
            </a:ln>
          </c:spPr>
          <c:marker>
            <c:symbol val="none"/>
          </c:marker>
          <c:dLbls>
            <c:spPr>
              <a:solidFill>
                <a:srgbClr val="00B050"/>
              </a:solidFill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yVal>
            <c:numRef>
              <c:f>output_031!$C$8:$C$19</c:f>
              <c:numCache>
                <c:formatCode>General</c:formatCode>
                <c:ptCount val="1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734-45CF-BEC2-AE70C69F0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7729480"/>
        <c:axId val="477730656"/>
      </c:scatterChart>
      <c:catAx>
        <c:axId val="4777294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en-US" b="1"/>
            </a:pPr>
            <a:endParaRPr lang="en-US"/>
          </a:p>
        </c:txPr>
        <c:crossAx val="477730656"/>
        <c:crosses val="autoZero"/>
        <c:auto val="1"/>
        <c:lblAlgn val="ctr"/>
        <c:lblOffset val="100"/>
        <c:noMultiLvlLbl val="0"/>
      </c:catAx>
      <c:valAx>
        <c:axId val="477730656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 b="1"/>
            </a:pPr>
            <a:endParaRPr lang="en-US"/>
          </a:p>
        </c:txPr>
        <c:crossAx val="477729480"/>
        <c:crosses val="autoZero"/>
        <c:crossBetween val="between"/>
      </c:valAx>
      <c:valAx>
        <c:axId val="477732224"/>
        <c:scaling>
          <c:orientation val="minMax"/>
          <c:max val="1"/>
          <c:min val="0"/>
        </c:scaling>
        <c:delete val="0"/>
        <c:axPos val="r"/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lang="en-US" b="1"/>
            </a:pPr>
            <a:endParaRPr lang="en-US"/>
          </a:p>
        </c:txPr>
        <c:crossAx val="477731440"/>
        <c:crosses val="max"/>
        <c:crossBetween val="between"/>
        <c:majorUnit val="0.2"/>
      </c:valAx>
      <c:catAx>
        <c:axId val="477731440"/>
        <c:scaling>
          <c:orientation val="minMax"/>
        </c:scaling>
        <c:delete val="1"/>
        <c:axPos val="t"/>
        <c:majorTickMark val="out"/>
        <c:minorTickMark val="none"/>
        <c:tickLblPos val="nextTo"/>
        <c:crossAx val="477732224"/>
        <c:crosses val="max"/>
        <c:auto val="1"/>
        <c:lblAlgn val="ctr"/>
        <c:lblOffset val="100"/>
        <c:noMultiLvlLbl val="0"/>
      </c:catAx>
      <c:spPr>
        <a:solidFill>
          <a:schemeClr val="tx1">
            <a:lumMod val="50000"/>
            <a:lumOff val="50000"/>
          </a:schemeClr>
        </a:solidFill>
      </c:spPr>
    </c:plotArea>
    <c:legend>
      <c:legendPos val="r"/>
      <c:layout>
        <c:manualLayout>
          <c:xMode val="edge"/>
          <c:yMode val="edge"/>
          <c:x val="0.25534969477838776"/>
          <c:y val="0.91532005921862769"/>
          <c:w val="0.50300036068122056"/>
          <c:h val="8.4679940781374266E-2"/>
        </c:manualLayout>
      </c:layout>
      <c:overlay val="0"/>
      <c:spPr>
        <a:solidFill>
          <a:schemeClr val="bg1">
            <a:lumMod val="65000"/>
          </a:schemeClr>
        </a:solidFill>
        <a:ln>
          <a:solidFill>
            <a:sysClr val="windowText" lastClr="000000"/>
          </a:solidFill>
        </a:ln>
      </c:spPr>
      <c:txPr>
        <a:bodyPr/>
        <a:lstStyle/>
        <a:p>
          <a:pPr>
            <a:defRPr lang="en-US" b="1"/>
          </a:pPr>
          <a:endParaRPr lang="en-US"/>
        </a:p>
      </c:txPr>
    </c:legend>
    <c:plotVisOnly val="1"/>
    <c:dispBlanksAs val="zero"/>
    <c:showDLblsOverMax val="0"/>
  </c:chart>
  <c:spPr>
    <a:solidFill>
      <a:schemeClr val="accent1">
        <a:lumMod val="20000"/>
        <a:lumOff val="80000"/>
      </a:schemeClr>
    </a:solidFill>
    <a:ln w="25400" cap="flat" cmpd="sng" algn="ctr">
      <a:solidFill>
        <a:schemeClr val="dk1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101" l="0.70000000000000062" r="0.70000000000000062" t="0.750000000000010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>
                <a:latin typeface="Arial Narrow" pitchFamily="34" charset="0"/>
              </a:defRPr>
            </a:pPr>
            <a:r>
              <a:rPr lang="en-US" sz="1400">
                <a:latin typeface="Arial Narrow" pitchFamily="34" charset="0"/>
              </a:rPr>
              <a:t>PASSING </a:t>
            </a:r>
            <a:r>
              <a:rPr lang="en-US" sz="1400" baseline="0">
                <a:latin typeface="Arial Narrow" pitchFamily="34" charset="0"/>
              </a:rPr>
              <a:t> PLAN VS ACTUAL DISPATCH 3</a:t>
            </a:r>
            <a:r>
              <a:rPr lang="id-ID" sz="1400" baseline="0">
                <a:latin typeface="Arial Narrow" pitchFamily="34" charset="0"/>
              </a:rPr>
              <a:t>4</a:t>
            </a:r>
            <a:r>
              <a:rPr lang="en-US" sz="1400" baseline="0">
                <a:latin typeface="Arial Narrow" pitchFamily="34" charset="0"/>
              </a:rPr>
              <a:t> </a:t>
            </a:r>
            <a:endParaRPr lang="en-US" sz="1400">
              <a:latin typeface="Arial Narrow" pitchFamily="34" charset="0"/>
            </a:endParaRPr>
          </a:p>
        </c:rich>
      </c:tx>
      <c:layout>
        <c:manualLayout>
          <c:xMode val="edge"/>
          <c:yMode val="edge"/>
          <c:x val="0.34793996861373633"/>
          <c:y val="1.6306950741452945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2.9664881981870454E-2"/>
          <c:y val="0.10233638799757065"/>
          <c:w val="0.92624387310145762"/>
          <c:h val="0.69186636261264856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output_032!$D$7</c:f>
              <c:strCache>
                <c:ptCount val="1"/>
                <c:pt idx="0">
                  <c:v>Plan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>
              <a:softEdge rad="12700"/>
            </a:effectLst>
          </c:spPr>
          <c:invertIfNegative val="0"/>
          <c:dLbls>
            <c:dLbl>
              <c:idx val="1"/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E5C-482A-A9C3-4C63E36F8C0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b="1">
                    <a:latin typeface="Arial Narrow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output_032!$B$8:$B$19</c:f>
              <c:strCache>
                <c:ptCount val="12"/>
                <c:pt idx="0">
                  <c:v>18-19</c:v>
                </c:pt>
                <c:pt idx="1">
                  <c:v>19-20</c:v>
                </c:pt>
                <c:pt idx="2">
                  <c:v>20-21</c:v>
                </c:pt>
                <c:pt idx="3">
                  <c:v>21-22</c:v>
                </c:pt>
                <c:pt idx="4">
                  <c:v>22-23</c:v>
                </c:pt>
                <c:pt idx="5">
                  <c:v>23-24</c:v>
                </c:pt>
                <c:pt idx="6">
                  <c:v>00-01</c:v>
                </c:pt>
                <c:pt idx="7">
                  <c:v>01-02</c:v>
                </c:pt>
                <c:pt idx="8">
                  <c:v>02-03</c:v>
                </c:pt>
                <c:pt idx="9">
                  <c:v>03-04</c:v>
                </c:pt>
                <c:pt idx="10">
                  <c:v>04-05</c:v>
                </c:pt>
                <c:pt idx="11">
                  <c:v>05-06</c:v>
                </c:pt>
              </c:strCache>
            </c:strRef>
          </c:cat>
          <c:val>
            <c:numRef>
              <c:f>output_032!$D$8:$D$19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5C-482A-A9C3-4C63E36F8C04}"/>
            </c:ext>
          </c:extLst>
        </c:ser>
        <c:ser>
          <c:idx val="1"/>
          <c:order val="1"/>
          <c:tx>
            <c:strRef>
              <c:f>output_032!$E$7</c:f>
              <c:strCache>
                <c:ptCount val="1"/>
                <c:pt idx="0">
                  <c:v>Actual</c:v>
                </c:pt>
              </c:strCache>
            </c:strRef>
          </c:tx>
          <c:spPr>
            <a:noFill/>
            <a:ln w="38100">
              <a:solidFill>
                <a:srgbClr val="FF0000"/>
              </a:solidFill>
            </a:ln>
          </c:spPr>
          <c:invertIfNegative val="0"/>
          <c:dLbls>
            <c:spPr>
              <a:ln w="3175">
                <a:noFill/>
              </a:ln>
            </c:spPr>
            <c:txPr>
              <a:bodyPr/>
              <a:lstStyle/>
              <a:p>
                <a:pPr>
                  <a:defRPr lang="en-US" b="1">
                    <a:latin typeface="Arial Narrow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output_032!$B$8:$B$19</c:f>
              <c:strCache>
                <c:ptCount val="12"/>
                <c:pt idx="0">
                  <c:v>18-19</c:v>
                </c:pt>
                <c:pt idx="1">
                  <c:v>19-20</c:v>
                </c:pt>
                <c:pt idx="2">
                  <c:v>20-21</c:v>
                </c:pt>
                <c:pt idx="3">
                  <c:v>21-22</c:v>
                </c:pt>
                <c:pt idx="4">
                  <c:v>22-23</c:v>
                </c:pt>
                <c:pt idx="5">
                  <c:v>23-24</c:v>
                </c:pt>
                <c:pt idx="6">
                  <c:v>00-01</c:v>
                </c:pt>
                <c:pt idx="7">
                  <c:v>01-02</c:v>
                </c:pt>
                <c:pt idx="8">
                  <c:v>02-03</c:v>
                </c:pt>
                <c:pt idx="9">
                  <c:v>03-04</c:v>
                </c:pt>
                <c:pt idx="10">
                  <c:v>04-05</c:v>
                </c:pt>
                <c:pt idx="11">
                  <c:v>05-06</c:v>
                </c:pt>
              </c:strCache>
            </c:strRef>
          </c:cat>
          <c:val>
            <c:numRef>
              <c:f>output_032!$E$8:$E$19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5C-482A-A9C3-4C63E36F8C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overlap val="100"/>
        <c:axId val="477730264"/>
        <c:axId val="477734576"/>
      </c:barChart>
      <c:lineChart>
        <c:grouping val="standard"/>
        <c:varyColors val="0"/>
        <c:ser>
          <c:idx val="3"/>
          <c:order val="2"/>
          <c:tx>
            <c:strRef>
              <c:f>output_032!$F$7</c:f>
              <c:strCache>
                <c:ptCount val="1"/>
                <c:pt idx="0">
                  <c:v>QUALITY</c:v>
                </c:pt>
              </c:strCache>
            </c:strRef>
          </c:tx>
          <c:spPr>
            <a:ln>
              <a:solidFill>
                <a:srgbClr val="FFFF00"/>
              </a:solidFill>
            </a:ln>
          </c:spPr>
          <c:marker>
            <c:symbol val="circle"/>
            <c:size val="6"/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dLbls>
            <c:spPr>
              <a:solidFill>
                <a:srgbClr val="FFFF00"/>
              </a:solidFill>
            </c:spPr>
            <c:txPr>
              <a:bodyPr/>
              <a:lstStyle/>
              <a:p>
                <a:pPr>
                  <a:defRPr lang="en-US">
                    <a:ln w="3175">
                      <a:noFill/>
                    </a:ln>
                    <a:solidFill>
                      <a:srgbClr val="0F16A1"/>
                    </a:solidFill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output_032!$F$8:$F$19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E5C-482A-A9C3-4C63E36F8C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7734968"/>
        <c:axId val="477733400"/>
      </c:lineChart>
      <c:scatterChart>
        <c:scatterStyle val="smoothMarker"/>
        <c:varyColors val="0"/>
        <c:ser>
          <c:idx val="0"/>
          <c:order val="3"/>
          <c:tx>
            <c:strRef>
              <c:f>output_032!$C$6:$C$7</c:f>
              <c:strCache>
                <c:ptCount val="2"/>
                <c:pt idx="0">
                  <c:v>ANTRIAN     </c:v>
                </c:pt>
              </c:strCache>
            </c:strRef>
          </c:tx>
          <c:spPr>
            <a:ln>
              <a:solidFill>
                <a:srgbClr val="002060"/>
              </a:solidFill>
            </a:ln>
          </c:spPr>
          <c:marker>
            <c:symbol val="none"/>
          </c:marker>
          <c:dLbls>
            <c:spPr>
              <a:solidFill>
                <a:srgbClr val="00B050"/>
              </a:solidFill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yVal>
            <c:numRef>
              <c:f>output_032!$C$8:$C$19</c:f>
              <c:numCache>
                <c:formatCode>General</c:formatCode>
                <c:ptCount val="1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E5C-482A-A9C3-4C63E36F8C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7730264"/>
        <c:axId val="477734576"/>
      </c:scatterChart>
      <c:catAx>
        <c:axId val="4777302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en-US" b="1"/>
            </a:pPr>
            <a:endParaRPr lang="en-US"/>
          </a:p>
        </c:txPr>
        <c:crossAx val="477734576"/>
        <c:crosses val="autoZero"/>
        <c:auto val="1"/>
        <c:lblAlgn val="ctr"/>
        <c:lblOffset val="100"/>
        <c:noMultiLvlLbl val="0"/>
      </c:catAx>
      <c:valAx>
        <c:axId val="477734576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 b="1"/>
            </a:pPr>
            <a:endParaRPr lang="en-US"/>
          </a:p>
        </c:txPr>
        <c:crossAx val="477730264"/>
        <c:crosses val="autoZero"/>
        <c:crossBetween val="between"/>
      </c:valAx>
      <c:valAx>
        <c:axId val="477733400"/>
        <c:scaling>
          <c:orientation val="minMax"/>
          <c:max val="1"/>
          <c:min val="0"/>
        </c:scaling>
        <c:delete val="0"/>
        <c:axPos val="r"/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lang="en-US" b="1"/>
            </a:pPr>
            <a:endParaRPr lang="en-US"/>
          </a:p>
        </c:txPr>
        <c:crossAx val="477734968"/>
        <c:crosses val="max"/>
        <c:crossBetween val="between"/>
        <c:majorUnit val="0.2"/>
      </c:valAx>
      <c:catAx>
        <c:axId val="477734968"/>
        <c:scaling>
          <c:orientation val="minMax"/>
        </c:scaling>
        <c:delete val="1"/>
        <c:axPos val="t"/>
        <c:majorTickMark val="out"/>
        <c:minorTickMark val="none"/>
        <c:tickLblPos val="nextTo"/>
        <c:crossAx val="477733400"/>
        <c:crosses val="max"/>
        <c:auto val="1"/>
        <c:lblAlgn val="ctr"/>
        <c:lblOffset val="100"/>
        <c:noMultiLvlLbl val="0"/>
      </c:catAx>
      <c:spPr>
        <a:solidFill>
          <a:schemeClr val="tx1">
            <a:lumMod val="50000"/>
            <a:lumOff val="50000"/>
          </a:schemeClr>
        </a:solidFill>
      </c:spPr>
    </c:plotArea>
    <c:legend>
      <c:legendPos val="r"/>
      <c:layout>
        <c:manualLayout>
          <c:xMode val="edge"/>
          <c:yMode val="edge"/>
          <c:x val="0.25534969477838776"/>
          <c:y val="0.91532005921862769"/>
          <c:w val="0.50300036068122056"/>
          <c:h val="8.4679940781374266E-2"/>
        </c:manualLayout>
      </c:layout>
      <c:overlay val="0"/>
      <c:spPr>
        <a:solidFill>
          <a:schemeClr val="bg1">
            <a:lumMod val="65000"/>
          </a:schemeClr>
        </a:solidFill>
        <a:ln>
          <a:solidFill>
            <a:sysClr val="windowText" lastClr="000000"/>
          </a:solidFill>
        </a:ln>
      </c:spPr>
      <c:txPr>
        <a:bodyPr/>
        <a:lstStyle/>
        <a:p>
          <a:pPr>
            <a:defRPr lang="en-US" b="1"/>
          </a:pPr>
          <a:endParaRPr lang="en-US"/>
        </a:p>
      </c:txPr>
    </c:legend>
    <c:plotVisOnly val="1"/>
    <c:dispBlanksAs val="zero"/>
    <c:showDLblsOverMax val="0"/>
  </c:chart>
  <c:spPr>
    <a:solidFill>
      <a:schemeClr val="accent1">
        <a:lumMod val="20000"/>
        <a:lumOff val="80000"/>
      </a:schemeClr>
    </a:solidFill>
    <a:ln w="25400" cap="flat" cmpd="sng" algn="ctr">
      <a:solidFill>
        <a:schemeClr val="dk1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101" l="0.70000000000000062" r="0.70000000000000062" t="0.750000000000010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jpeg"/><Relationship Id="rId1" Type="http://schemas.openxmlformats.org/officeDocument/2006/relationships/image" Target="../media/image6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0</xdr:row>
      <xdr:rowOff>85725</xdr:rowOff>
    </xdr:from>
    <xdr:to>
      <xdr:col>6</xdr:col>
      <xdr:colOff>809625</xdr:colOff>
      <xdr:row>3</xdr:row>
      <xdr:rowOff>75125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131109" y="85725"/>
          <a:ext cx="3491192" cy="460047"/>
          <a:chOff x="266700" y="152400"/>
          <a:chExt cx="1714500" cy="446600"/>
        </a:xfrm>
      </xdr:grpSpPr>
      <xdr:pic>
        <xdr:nvPicPr>
          <xdr:cNvPr id="3" name="Picture 2" descr="SIS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266700" y="152400"/>
            <a:ext cx="457200" cy="4466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4" name="TextBox 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 txBox="1"/>
        </xdr:nvSpPr>
        <xdr:spPr>
          <a:xfrm>
            <a:off x="695326" y="200024"/>
            <a:ext cx="1285874" cy="31432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r>
              <a:rPr lang="en-US" sz="700" b="1">
                <a:latin typeface="Arial" pitchFamily="34" charset="0"/>
                <a:cs typeface="Arial" pitchFamily="34" charset="0"/>
              </a:rPr>
              <a:t>PT.</a:t>
            </a:r>
            <a:r>
              <a:rPr lang="en-US" sz="700" b="1" baseline="0">
                <a:latin typeface="Arial" pitchFamily="34" charset="0"/>
                <a:cs typeface="Arial" pitchFamily="34" charset="0"/>
              </a:rPr>
              <a:t> SAPTAINDRA SEJATI</a:t>
            </a:r>
          </a:p>
          <a:p>
            <a:r>
              <a:rPr lang="en-US" sz="700" b="1" baseline="0">
                <a:latin typeface="Arial" pitchFamily="34" charset="0"/>
                <a:cs typeface="Arial" pitchFamily="34" charset="0"/>
              </a:rPr>
              <a:t>PLANT  ADMO  KM35</a:t>
            </a:r>
            <a:endParaRPr lang="en-US" sz="700" b="1">
              <a:latin typeface="Arial" pitchFamily="34" charset="0"/>
              <a:cs typeface="Arial" pitchFamily="34" charset="0"/>
            </a:endParaRP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408990</xdr:colOff>
      <xdr:row>9</xdr:row>
      <xdr:rowOff>40620</xdr:rowOff>
    </xdr:from>
    <xdr:to>
      <xdr:col>0</xdr:col>
      <xdr:colOff>1403837</xdr:colOff>
      <xdr:row>9</xdr:row>
      <xdr:rowOff>336176</xdr:rowOff>
    </xdr:to>
    <xdr:grpSp>
      <xdr:nvGrpSpPr>
        <xdr:cNvPr id="10" name="Group 9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GrpSpPr/>
      </xdr:nvGrpSpPr>
      <xdr:grpSpPr>
        <a:xfrm>
          <a:off x="408990" y="2721227"/>
          <a:ext cx="994847" cy="295556"/>
          <a:chOff x="408990" y="2721227"/>
          <a:chExt cx="994847" cy="295556"/>
        </a:xfrm>
      </xdr:grpSpPr>
      <xdr:pic>
        <xdr:nvPicPr>
          <xdr:cNvPr id="3" name="Picture 2">
            <a:extLst>
              <a:ext uri="{FF2B5EF4-FFF2-40B4-BE49-F238E27FC236}">
                <a16:creationId xmlns:a16="http://schemas.microsoft.com/office/drawing/2014/main" id="{00000000-0008-0000-0500-00000300000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/>
          <a:srcRect l="5052" t="8574" r="6943" b="11944"/>
          <a:stretch/>
        </xdr:blipFill>
        <xdr:spPr>
          <a:xfrm>
            <a:off x="766852" y="2721227"/>
            <a:ext cx="636985" cy="295556"/>
          </a:xfrm>
          <a:prstGeom prst="rect">
            <a:avLst/>
          </a:prstGeom>
        </xdr:spPr>
      </xdr:pic>
      <xdr:grpSp>
        <xdr:nvGrpSpPr>
          <xdr:cNvPr id="9" name="Group 8">
            <a:extLst>
              <a:ext uri="{FF2B5EF4-FFF2-40B4-BE49-F238E27FC236}">
                <a16:creationId xmlns:a16="http://schemas.microsoft.com/office/drawing/2014/main" id="{00000000-0008-0000-0500-000009000000}"/>
              </a:ext>
            </a:extLst>
          </xdr:cNvPr>
          <xdr:cNvGrpSpPr/>
        </xdr:nvGrpSpPr>
        <xdr:grpSpPr>
          <a:xfrm>
            <a:off x="408990" y="2728290"/>
            <a:ext cx="313055" cy="283464"/>
            <a:chOff x="8857979" y="1163669"/>
            <a:chExt cx="313055" cy="287791"/>
          </a:xfrm>
        </xdr:grpSpPr>
        <xdr:sp macro="" textlink="">
          <xdr:nvSpPr>
            <xdr:cNvPr id="7" name="Rectangle 6">
              <a:extLst>
                <a:ext uri="{FF2B5EF4-FFF2-40B4-BE49-F238E27FC236}">
                  <a16:creationId xmlns:a16="http://schemas.microsoft.com/office/drawing/2014/main" id="{00000000-0008-0000-0500-000007000000}"/>
                </a:ext>
              </a:extLst>
            </xdr:cNvPr>
            <xdr:cNvSpPr/>
          </xdr:nvSpPr>
          <xdr:spPr>
            <a:xfrm>
              <a:off x="8857979" y="1163669"/>
              <a:ext cx="313055" cy="287791"/>
            </a:xfrm>
            <a:prstGeom prst="rect">
              <a:avLst/>
            </a:prstGeom>
            <a:solidFill>
              <a:srgbClr val="FFFF00"/>
            </a:solidFill>
            <a:ln>
              <a:solidFill>
                <a:schemeClr val="bg1">
                  <a:lumMod val="7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8" name="Up-Down Arrow 7">
              <a:extLst>
                <a:ext uri="{FF2B5EF4-FFF2-40B4-BE49-F238E27FC236}">
                  <a16:creationId xmlns:a16="http://schemas.microsoft.com/office/drawing/2014/main" id="{00000000-0008-0000-0500-000008000000}"/>
                </a:ext>
              </a:extLst>
            </xdr:cNvPr>
            <xdr:cNvSpPr/>
          </xdr:nvSpPr>
          <xdr:spPr>
            <a:xfrm>
              <a:off x="8948557" y="1196453"/>
              <a:ext cx="146538" cy="205153"/>
            </a:xfrm>
            <a:prstGeom prst="upDownArrow">
              <a:avLst/>
            </a:prstGeom>
            <a:solidFill>
              <a:schemeClr val="tx1"/>
            </a:solidFill>
            <a:ln>
              <a:solidFill>
                <a:schemeClr val="bg1">
                  <a:lumMod val="7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</xdr:grpSp>
    </xdr:grpSp>
    <xdr:clientData/>
  </xdr:twoCellAnchor>
  <xdr:twoCellAnchor>
    <xdr:from>
      <xdr:col>0</xdr:col>
      <xdr:colOff>1460767</xdr:colOff>
      <xdr:row>1</xdr:row>
      <xdr:rowOff>201705</xdr:rowOff>
    </xdr:from>
    <xdr:to>
      <xdr:col>16</xdr:col>
      <xdr:colOff>8068</xdr:colOff>
      <xdr:row>6</xdr:row>
      <xdr:rowOff>304482</xdr:rowOff>
    </xdr:to>
    <xdr:grpSp>
      <xdr:nvGrpSpPr>
        <xdr:cNvPr id="15" name="Group 14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GrpSpPr/>
      </xdr:nvGrpSpPr>
      <xdr:grpSpPr>
        <a:xfrm>
          <a:off x="1460767" y="460241"/>
          <a:ext cx="19801658" cy="1640384"/>
          <a:chOff x="1483179" y="449035"/>
          <a:chExt cx="15270480" cy="1640384"/>
        </a:xfrm>
      </xdr:grpSpPr>
      <xdr:pic>
        <xdr:nvPicPr>
          <xdr:cNvPr id="11" name="Picture 10">
            <a:extLst>
              <a:ext uri="{FF2B5EF4-FFF2-40B4-BE49-F238E27FC236}">
                <a16:creationId xmlns:a16="http://schemas.microsoft.com/office/drawing/2014/main" id="{00000000-0008-0000-0500-00000B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1483179" y="449035"/>
            <a:ext cx="15270480" cy="1640384"/>
          </a:xfrm>
          <a:prstGeom prst="rect">
            <a:avLst/>
          </a:prstGeom>
        </xdr:spPr>
      </xdr:pic>
      <xdr:sp macro="" textlink="">
        <xdr:nvSpPr>
          <xdr:cNvPr id="12" name="TextBox 11">
            <a:extLst>
              <a:ext uri="{FF2B5EF4-FFF2-40B4-BE49-F238E27FC236}">
                <a16:creationId xmlns:a16="http://schemas.microsoft.com/office/drawing/2014/main" id="{00000000-0008-0000-0500-00000C000000}"/>
              </a:ext>
            </a:extLst>
          </xdr:cNvPr>
          <xdr:cNvSpPr txBox="1"/>
        </xdr:nvSpPr>
        <xdr:spPr>
          <a:xfrm>
            <a:off x="2136322" y="571500"/>
            <a:ext cx="816428" cy="272143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400" b="1"/>
              <a:t>Unit</a:t>
            </a:r>
          </a:p>
        </xdr:txBody>
      </xdr:sp>
      <xdr:sp macro="" textlink="">
        <xdr:nvSpPr>
          <xdr:cNvPr id="13" name="TextBox 12">
            <a:extLst>
              <a:ext uri="{FF2B5EF4-FFF2-40B4-BE49-F238E27FC236}">
                <a16:creationId xmlns:a16="http://schemas.microsoft.com/office/drawing/2014/main" id="{00000000-0008-0000-0500-00000D000000}"/>
              </a:ext>
            </a:extLst>
          </xdr:cNvPr>
          <xdr:cNvSpPr txBox="1"/>
        </xdr:nvSpPr>
        <xdr:spPr>
          <a:xfrm>
            <a:off x="3156858" y="571499"/>
            <a:ext cx="914400" cy="272143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400" b="1"/>
              <a:t>Standby</a:t>
            </a:r>
          </a:p>
        </xdr:txBody>
      </xdr:sp>
      <xdr:sp macro="" textlink="">
        <xdr:nvSpPr>
          <xdr:cNvPr id="14" name="TextBox 13">
            <a:extLst>
              <a:ext uri="{FF2B5EF4-FFF2-40B4-BE49-F238E27FC236}">
                <a16:creationId xmlns:a16="http://schemas.microsoft.com/office/drawing/2014/main" id="{00000000-0008-0000-0500-00000E000000}"/>
              </a:ext>
            </a:extLst>
          </xdr:cNvPr>
          <xdr:cNvSpPr txBox="1"/>
        </xdr:nvSpPr>
        <xdr:spPr>
          <a:xfrm>
            <a:off x="4231822" y="571500"/>
            <a:ext cx="576072" cy="272143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400" b="1"/>
              <a:t>Opt</a:t>
            </a:r>
          </a:p>
        </xdr:txBody>
      </xdr:sp>
    </xdr:grpSp>
    <xdr:clientData/>
  </xdr:twoCellAnchor>
  <xdr:twoCellAnchor>
    <xdr:from>
      <xdr:col>0</xdr:col>
      <xdr:colOff>402630</xdr:colOff>
      <xdr:row>10</xdr:row>
      <xdr:rowOff>32845</xdr:rowOff>
    </xdr:from>
    <xdr:to>
      <xdr:col>0</xdr:col>
      <xdr:colOff>1397477</xdr:colOff>
      <xdr:row>10</xdr:row>
      <xdr:rowOff>328401</xdr:rowOff>
    </xdr:to>
    <xdr:grpSp>
      <xdr:nvGrpSpPr>
        <xdr:cNvPr id="131" name="Group 130">
          <a:extLst>
            <a:ext uri="{FF2B5EF4-FFF2-40B4-BE49-F238E27FC236}">
              <a16:creationId xmlns:a16="http://schemas.microsoft.com/office/drawing/2014/main" id="{00000000-0008-0000-0500-000083000000}"/>
            </a:ext>
          </a:extLst>
        </xdr:cNvPr>
        <xdr:cNvGrpSpPr/>
      </xdr:nvGrpSpPr>
      <xdr:grpSpPr>
        <a:xfrm>
          <a:off x="402630" y="3067238"/>
          <a:ext cx="994847" cy="295556"/>
          <a:chOff x="408990" y="2721227"/>
          <a:chExt cx="994847" cy="295556"/>
        </a:xfrm>
      </xdr:grpSpPr>
      <xdr:pic>
        <xdr:nvPicPr>
          <xdr:cNvPr id="132" name="Picture 131">
            <a:extLst>
              <a:ext uri="{FF2B5EF4-FFF2-40B4-BE49-F238E27FC236}">
                <a16:creationId xmlns:a16="http://schemas.microsoft.com/office/drawing/2014/main" id="{00000000-0008-0000-0500-00008400000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/>
          <a:srcRect l="5052" t="8574" r="6943" b="11944"/>
          <a:stretch/>
        </xdr:blipFill>
        <xdr:spPr>
          <a:xfrm>
            <a:off x="766852" y="2721227"/>
            <a:ext cx="636985" cy="295556"/>
          </a:xfrm>
          <a:prstGeom prst="rect">
            <a:avLst/>
          </a:prstGeom>
        </xdr:spPr>
      </xdr:pic>
      <xdr:grpSp>
        <xdr:nvGrpSpPr>
          <xdr:cNvPr id="133" name="Group 132">
            <a:extLst>
              <a:ext uri="{FF2B5EF4-FFF2-40B4-BE49-F238E27FC236}">
                <a16:creationId xmlns:a16="http://schemas.microsoft.com/office/drawing/2014/main" id="{00000000-0008-0000-0500-000085000000}"/>
              </a:ext>
            </a:extLst>
          </xdr:cNvPr>
          <xdr:cNvGrpSpPr/>
        </xdr:nvGrpSpPr>
        <xdr:grpSpPr>
          <a:xfrm>
            <a:off x="408990" y="2728290"/>
            <a:ext cx="313055" cy="283464"/>
            <a:chOff x="8857979" y="1163669"/>
            <a:chExt cx="313055" cy="287791"/>
          </a:xfrm>
        </xdr:grpSpPr>
        <xdr:sp macro="" textlink="">
          <xdr:nvSpPr>
            <xdr:cNvPr id="134" name="Rectangle 133">
              <a:extLst>
                <a:ext uri="{FF2B5EF4-FFF2-40B4-BE49-F238E27FC236}">
                  <a16:creationId xmlns:a16="http://schemas.microsoft.com/office/drawing/2014/main" id="{00000000-0008-0000-0500-000086000000}"/>
                </a:ext>
              </a:extLst>
            </xdr:cNvPr>
            <xdr:cNvSpPr/>
          </xdr:nvSpPr>
          <xdr:spPr>
            <a:xfrm>
              <a:off x="8857979" y="1163669"/>
              <a:ext cx="313055" cy="287791"/>
            </a:xfrm>
            <a:prstGeom prst="rect">
              <a:avLst/>
            </a:prstGeom>
            <a:solidFill>
              <a:srgbClr val="FFFF00"/>
            </a:solidFill>
            <a:ln>
              <a:solidFill>
                <a:schemeClr val="bg1">
                  <a:lumMod val="7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135" name="Up-Down Arrow 134">
              <a:extLst>
                <a:ext uri="{FF2B5EF4-FFF2-40B4-BE49-F238E27FC236}">
                  <a16:creationId xmlns:a16="http://schemas.microsoft.com/office/drawing/2014/main" id="{00000000-0008-0000-0500-000087000000}"/>
                </a:ext>
              </a:extLst>
            </xdr:cNvPr>
            <xdr:cNvSpPr/>
          </xdr:nvSpPr>
          <xdr:spPr>
            <a:xfrm>
              <a:off x="8948557" y="1196453"/>
              <a:ext cx="146538" cy="205153"/>
            </a:xfrm>
            <a:prstGeom prst="upDownArrow">
              <a:avLst/>
            </a:prstGeom>
            <a:solidFill>
              <a:schemeClr val="tx1"/>
            </a:solidFill>
            <a:ln>
              <a:solidFill>
                <a:schemeClr val="bg1">
                  <a:lumMod val="7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</xdr:grpSp>
    </xdr:grpSp>
    <xdr:clientData/>
  </xdr:twoCellAnchor>
  <xdr:twoCellAnchor>
    <xdr:from>
      <xdr:col>0</xdr:col>
      <xdr:colOff>405945</xdr:colOff>
      <xdr:row>11</xdr:row>
      <xdr:rowOff>23232</xdr:rowOff>
    </xdr:from>
    <xdr:to>
      <xdr:col>0</xdr:col>
      <xdr:colOff>1400792</xdr:colOff>
      <xdr:row>11</xdr:row>
      <xdr:rowOff>318788</xdr:rowOff>
    </xdr:to>
    <xdr:grpSp>
      <xdr:nvGrpSpPr>
        <xdr:cNvPr id="136" name="Group 135">
          <a:extLst>
            <a:ext uri="{FF2B5EF4-FFF2-40B4-BE49-F238E27FC236}">
              <a16:creationId xmlns:a16="http://schemas.microsoft.com/office/drawing/2014/main" id="{00000000-0008-0000-0500-000088000000}"/>
            </a:ext>
          </a:extLst>
        </xdr:cNvPr>
        <xdr:cNvGrpSpPr/>
      </xdr:nvGrpSpPr>
      <xdr:grpSpPr>
        <a:xfrm>
          <a:off x="405945" y="3411411"/>
          <a:ext cx="994847" cy="295556"/>
          <a:chOff x="408990" y="2721227"/>
          <a:chExt cx="994847" cy="295556"/>
        </a:xfrm>
      </xdr:grpSpPr>
      <xdr:pic>
        <xdr:nvPicPr>
          <xdr:cNvPr id="137" name="Picture 136">
            <a:extLst>
              <a:ext uri="{FF2B5EF4-FFF2-40B4-BE49-F238E27FC236}">
                <a16:creationId xmlns:a16="http://schemas.microsoft.com/office/drawing/2014/main" id="{00000000-0008-0000-0500-00008900000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/>
          <a:srcRect l="5052" t="8574" r="6943" b="11944"/>
          <a:stretch/>
        </xdr:blipFill>
        <xdr:spPr>
          <a:xfrm>
            <a:off x="766852" y="2721227"/>
            <a:ext cx="636985" cy="295556"/>
          </a:xfrm>
          <a:prstGeom prst="rect">
            <a:avLst/>
          </a:prstGeom>
        </xdr:spPr>
      </xdr:pic>
      <xdr:grpSp>
        <xdr:nvGrpSpPr>
          <xdr:cNvPr id="138" name="Group 137">
            <a:extLst>
              <a:ext uri="{FF2B5EF4-FFF2-40B4-BE49-F238E27FC236}">
                <a16:creationId xmlns:a16="http://schemas.microsoft.com/office/drawing/2014/main" id="{00000000-0008-0000-0500-00008A000000}"/>
              </a:ext>
            </a:extLst>
          </xdr:cNvPr>
          <xdr:cNvGrpSpPr/>
        </xdr:nvGrpSpPr>
        <xdr:grpSpPr>
          <a:xfrm>
            <a:off x="408990" y="2728290"/>
            <a:ext cx="313055" cy="283464"/>
            <a:chOff x="8857979" y="1163669"/>
            <a:chExt cx="313055" cy="287791"/>
          </a:xfrm>
        </xdr:grpSpPr>
        <xdr:sp macro="" textlink="">
          <xdr:nvSpPr>
            <xdr:cNvPr id="139" name="Rectangle 138">
              <a:extLst>
                <a:ext uri="{FF2B5EF4-FFF2-40B4-BE49-F238E27FC236}">
                  <a16:creationId xmlns:a16="http://schemas.microsoft.com/office/drawing/2014/main" id="{00000000-0008-0000-0500-00008B000000}"/>
                </a:ext>
              </a:extLst>
            </xdr:cNvPr>
            <xdr:cNvSpPr/>
          </xdr:nvSpPr>
          <xdr:spPr>
            <a:xfrm>
              <a:off x="8857979" y="1163669"/>
              <a:ext cx="313055" cy="287791"/>
            </a:xfrm>
            <a:prstGeom prst="rect">
              <a:avLst/>
            </a:prstGeom>
            <a:solidFill>
              <a:srgbClr val="FFFF00"/>
            </a:solidFill>
            <a:ln>
              <a:solidFill>
                <a:schemeClr val="bg1">
                  <a:lumMod val="7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140" name="Up-Down Arrow 139">
              <a:extLst>
                <a:ext uri="{FF2B5EF4-FFF2-40B4-BE49-F238E27FC236}">
                  <a16:creationId xmlns:a16="http://schemas.microsoft.com/office/drawing/2014/main" id="{00000000-0008-0000-0500-00008C000000}"/>
                </a:ext>
              </a:extLst>
            </xdr:cNvPr>
            <xdr:cNvSpPr/>
          </xdr:nvSpPr>
          <xdr:spPr>
            <a:xfrm>
              <a:off x="8948557" y="1196453"/>
              <a:ext cx="146538" cy="205153"/>
            </a:xfrm>
            <a:prstGeom prst="upDownArrow">
              <a:avLst/>
            </a:prstGeom>
            <a:solidFill>
              <a:schemeClr val="tx1"/>
            </a:solidFill>
            <a:ln>
              <a:solidFill>
                <a:schemeClr val="bg1">
                  <a:lumMod val="7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</xdr:grpSp>
    </xdr:grpSp>
    <xdr:clientData/>
  </xdr:twoCellAnchor>
  <xdr:twoCellAnchor>
    <xdr:from>
      <xdr:col>0</xdr:col>
      <xdr:colOff>406912</xdr:colOff>
      <xdr:row>12</xdr:row>
      <xdr:rowOff>22784</xdr:rowOff>
    </xdr:from>
    <xdr:to>
      <xdr:col>0</xdr:col>
      <xdr:colOff>1401759</xdr:colOff>
      <xdr:row>12</xdr:row>
      <xdr:rowOff>318340</xdr:rowOff>
    </xdr:to>
    <xdr:grpSp>
      <xdr:nvGrpSpPr>
        <xdr:cNvPr id="141" name="Group 140">
          <a:extLst>
            <a:ext uri="{FF2B5EF4-FFF2-40B4-BE49-F238E27FC236}">
              <a16:creationId xmlns:a16="http://schemas.microsoft.com/office/drawing/2014/main" id="{00000000-0008-0000-0500-00008D000000}"/>
            </a:ext>
          </a:extLst>
        </xdr:cNvPr>
        <xdr:cNvGrpSpPr/>
      </xdr:nvGrpSpPr>
      <xdr:grpSpPr>
        <a:xfrm>
          <a:off x="406912" y="3764748"/>
          <a:ext cx="994847" cy="295556"/>
          <a:chOff x="408990" y="2721227"/>
          <a:chExt cx="994847" cy="295556"/>
        </a:xfrm>
      </xdr:grpSpPr>
      <xdr:pic>
        <xdr:nvPicPr>
          <xdr:cNvPr id="142" name="Picture 141">
            <a:extLst>
              <a:ext uri="{FF2B5EF4-FFF2-40B4-BE49-F238E27FC236}">
                <a16:creationId xmlns:a16="http://schemas.microsoft.com/office/drawing/2014/main" id="{00000000-0008-0000-0500-00008E00000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/>
          <a:srcRect l="5052" t="8574" r="6943" b="11944"/>
          <a:stretch/>
        </xdr:blipFill>
        <xdr:spPr>
          <a:xfrm>
            <a:off x="766852" y="2721227"/>
            <a:ext cx="636985" cy="295556"/>
          </a:xfrm>
          <a:prstGeom prst="rect">
            <a:avLst/>
          </a:prstGeom>
        </xdr:spPr>
      </xdr:pic>
      <xdr:grpSp>
        <xdr:nvGrpSpPr>
          <xdr:cNvPr id="143" name="Group 142">
            <a:extLst>
              <a:ext uri="{FF2B5EF4-FFF2-40B4-BE49-F238E27FC236}">
                <a16:creationId xmlns:a16="http://schemas.microsoft.com/office/drawing/2014/main" id="{00000000-0008-0000-0500-00008F000000}"/>
              </a:ext>
            </a:extLst>
          </xdr:cNvPr>
          <xdr:cNvGrpSpPr/>
        </xdr:nvGrpSpPr>
        <xdr:grpSpPr>
          <a:xfrm>
            <a:off x="408990" y="2728290"/>
            <a:ext cx="313055" cy="283464"/>
            <a:chOff x="8857979" y="1163669"/>
            <a:chExt cx="313055" cy="287791"/>
          </a:xfrm>
        </xdr:grpSpPr>
        <xdr:sp macro="" textlink="">
          <xdr:nvSpPr>
            <xdr:cNvPr id="144" name="Rectangle 143">
              <a:extLst>
                <a:ext uri="{FF2B5EF4-FFF2-40B4-BE49-F238E27FC236}">
                  <a16:creationId xmlns:a16="http://schemas.microsoft.com/office/drawing/2014/main" id="{00000000-0008-0000-0500-000090000000}"/>
                </a:ext>
              </a:extLst>
            </xdr:cNvPr>
            <xdr:cNvSpPr/>
          </xdr:nvSpPr>
          <xdr:spPr>
            <a:xfrm>
              <a:off x="8857979" y="1163669"/>
              <a:ext cx="313055" cy="287791"/>
            </a:xfrm>
            <a:prstGeom prst="rect">
              <a:avLst/>
            </a:prstGeom>
            <a:solidFill>
              <a:srgbClr val="FFFF00"/>
            </a:solidFill>
            <a:ln>
              <a:solidFill>
                <a:schemeClr val="bg1">
                  <a:lumMod val="7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145" name="Up-Down Arrow 144">
              <a:extLst>
                <a:ext uri="{FF2B5EF4-FFF2-40B4-BE49-F238E27FC236}">
                  <a16:creationId xmlns:a16="http://schemas.microsoft.com/office/drawing/2014/main" id="{00000000-0008-0000-0500-000091000000}"/>
                </a:ext>
              </a:extLst>
            </xdr:cNvPr>
            <xdr:cNvSpPr/>
          </xdr:nvSpPr>
          <xdr:spPr>
            <a:xfrm>
              <a:off x="8948557" y="1196453"/>
              <a:ext cx="146538" cy="205153"/>
            </a:xfrm>
            <a:prstGeom prst="upDownArrow">
              <a:avLst/>
            </a:prstGeom>
            <a:solidFill>
              <a:schemeClr val="tx1"/>
            </a:solidFill>
            <a:ln>
              <a:solidFill>
                <a:schemeClr val="bg1">
                  <a:lumMod val="7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</xdr:grpSp>
    </xdr:grpSp>
    <xdr:clientData/>
  </xdr:twoCellAnchor>
  <xdr:twoCellAnchor>
    <xdr:from>
      <xdr:col>0</xdr:col>
      <xdr:colOff>401299</xdr:colOff>
      <xdr:row>13</xdr:row>
      <xdr:rowOff>18585</xdr:rowOff>
    </xdr:from>
    <xdr:to>
      <xdr:col>0</xdr:col>
      <xdr:colOff>1396146</xdr:colOff>
      <xdr:row>13</xdr:row>
      <xdr:rowOff>314141</xdr:rowOff>
    </xdr:to>
    <xdr:grpSp>
      <xdr:nvGrpSpPr>
        <xdr:cNvPr id="146" name="Group 145">
          <a:extLst>
            <a:ext uri="{FF2B5EF4-FFF2-40B4-BE49-F238E27FC236}">
              <a16:creationId xmlns:a16="http://schemas.microsoft.com/office/drawing/2014/main" id="{00000000-0008-0000-0500-000092000000}"/>
            </a:ext>
          </a:extLst>
        </xdr:cNvPr>
        <xdr:cNvGrpSpPr/>
      </xdr:nvGrpSpPr>
      <xdr:grpSpPr>
        <a:xfrm>
          <a:off x="401299" y="4114335"/>
          <a:ext cx="994847" cy="295556"/>
          <a:chOff x="408990" y="2721227"/>
          <a:chExt cx="994847" cy="295556"/>
        </a:xfrm>
      </xdr:grpSpPr>
      <xdr:pic>
        <xdr:nvPicPr>
          <xdr:cNvPr id="147" name="Picture 146">
            <a:extLst>
              <a:ext uri="{FF2B5EF4-FFF2-40B4-BE49-F238E27FC236}">
                <a16:creationId xmlns:a16="http://schemas.microsoft.com/office/drawing/2014/main" id="{00000000-0008-0000-0500-00009300000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/>
          <a:srcRect l="5052" t="8574" r="6943" b="11944"/>
          <a:stretch/>
        </xdr:blipFill>
        <xdr:spPr>
          <a:xfrm>
            <a:off x="766852" y="2721227"/>
            <a:ext cx="636985" cy="295556"/>
          </a:xfrm>
          <a:prstGeom prst="rect">
            <a:avLst/>
          </a:prstGeom>
        </xdr:spPr>
      </xdr:pic>
      <xdr:grpSp>
        <xdr:nvGrpSpPr>
          <xdr:cNvPr id="148" name="Group 147">
            <a:extLst>
              <a:ext uri="{FF2B5EF4-FFF2-40B4-BE49-F238E27FC236}">
                <a16:creationId xmlns:a16="http://schemas.microsoft.com/office/drawing/2014/main" id="{00000000-0008-0000-0500-000094000000}"/>
              </a:ext>
            </a:extLst>
          </xdr:cNvPr>
          <xdr:cNvGrpSpPr/>
        </xdr:nvGrpSpPr>
        <xdr:grpSpPr>
          <a:xfrm>
            <a:off x="408990" y="2728290"/>
            <a:ext cx="313055" cy="283464"/>
            <a:chOff x="8857979" y="1163669"/>
            <a:chExt cx="313055" cy="287791"/>
          </a:xfrm>
        </xdr:grpSpPr>
        <xdr:sp macro="" textlink="">
          <xdr:nvSpPr>
            <xdr:cNvPr id="149" name="Rectangle 148">
              <a:extLst>
                <a:ext uri="{FF2B5EF4-FFF2-40B4-BE49-F238E27FC236}">
                  <a16:creationId xmlns:a16="http://schemas.microsoft.com/office/drawing/2014/main" id="{00000000-0008-0000-0500-000095000000}"/>
                </a:ext>
              </a:extLst>
            </xdr:cNvPr>
            <xdr:cNvSpPr/>
          </xdr:nvSpPr>
          <xdr:spPr>
            <a:xfrm>
              <a:off x="8857979" y="1163669"/>
              <a:ext cx="313055" cy="287791"/>
            </a:xfrm>
            <a:prstGeom prst="rect">
              <a:avLst/>
            </a:prstGeom>
            <a:solidFill>
              <a:srgbClr val="FFFF00"/>
            </a:solidFill>
            <a:ln>
              <a:solidFill>
                <a:schemeClr val="bg1">
                  <a:lumMod val="7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150" name="Up-Down Arrow 149">
              <a:extLst>
                <a:ext uri="{FF2B5EF4-FFF2-40B4-BE49-F238E27FC236}">
                  <a16:creationId xmlns:a16="http://schemas.microsoft.com/office/drawing/2014/main" id="{00000000-0008-0000-0500-000096000000}"/>
                </a:ext>
              </a:extLst>
            </xdr:cNvPr>
            <xdr:cNvSpPr/>
          </xdr:nvSpPr>
          <xdr:spPr>
            <a:xfrm>
              <a:off x="8948557" y="1196453"/>
              <a:ext cx="146538" cy="205153"/>
            </a:xfrm>
            <a:prstGeom prst="upDownArrow">
              <a:avLst/>
            </a:prstGeom>
            <a:solidFill>
              <a:schemeClr val="tx1"/>
            </a:solidFill>
            <a:ln>
              <a:solidFill>
                <a:schemeClr val="bg1">
                  <a:lumMod val="7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</xdr:grpSp>
    </xdr:grpSp>
    <xdr:clientData/>
  </xdr:twoCellAnchor>
  <xdr:twoCellAnchor>
    <xdr:from>
      <xdr:col>0</xdr:col>
      <xdr:colOff>402266</xdr:colOff>
      <xdr:row>14</xdr:row>
      <xdr:rowOff>18138</xdr:rowOff>
    </xdr:from>
    <xdr:to>
      <xdr:col>0</xdr:col>
      <xdr:colOff>1397113</xdr:colOff>
      <xdr:row>14</xdr:row>
      <xdr:rowOff>313694</xdr:rowOff>
    </xdr:to>
    <xdr:grpSp>
      <xdr:nvGrpSpPr>
        <xdr:cNvPr id="151" name="Group 150">
          <a:extLst>
            <a:ext uri="{FF2B5EF4-FFF2-40B4-BE49-F238E27FC236}">
              <a16:creationId xmlns:a16="http://schemas.microsoft.com/office/drawing/2014/main" id="{00000000-0008-0000-0500-000097000000}"/>
            </a:ext>
          </a:extLst>
        </xdr:cNvPr>
        <xdr:cNvGrpSpPr/>
      </xdr:nvGrpSpPr>
      <xdr:grpSpPr>
        <a:xfrm>
          <a:off x="402266" y="4467674"/>
          <a:ext cx="994847" cy="295556"/>
          <a:chOff x="408990" y="2721227"/>
          <a:chExt cx="994847" cy="295556"/>
        </a:xfrm>
      </xdr:grpSpPr>
      <xdr:pic>
        <xdr:nvPicPr>
          <xdr:cNvPr id="152" name="Picture 151">
            <a:extLst>
              <a:ext uri="{FF2B5EF4-FFF2-40B4-BE49-F238E27FC236}">
                <a16:creationId xmlns:a16="http://schemas.microsoft.com/office/drawing/2014/main" id="{00000000-0008-0000-0500-00009800000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/>
          <a:srcRect l="5052" t="8574" r="6943" b="11944"/>
          <a:stretch/>
        </xdr:blipFill>
        <xdr:spPr>
          <a:xfrm>
            <a:off x="766852" y="2721227"/>
            <a:ext cx="636985" cy="295556"/>
          </a:xfrm>
          <a:prstGeom prst="rect">
            <a:avLst/>
          </a:prstGeom>
        </xdr:spPr>
      </xdr:pic>
      <xdr:grpSp>
        <xdr:nvGrpSpPr>
          <xdr:cNvPr id="153" name="Group 152">
            <a:extLst>
              <a:ext uri="{FF2B5EF4-FFF2-40B4-BE49-F238E27FC236}">
                <a16:creationId xmlns:a16="http://schemas.microsoft.com/office/drawing/2014/main" id="{00000000-0008-0000-0500-000099000000}"/>
              </a:ext>
            </a:extLst>
          </xdr:cNvPr>
          <xdr:cNvGrpSpPr/>
        </xdr:nvGrpSpPr>
        <xdr:grpSpPr>
          <a:xfrm>
            <a:off x="408990" y="2728290"/>
            <a:ext cx="313055" cy="283464"/>
            <a:chOff x="8857979" y="1163669"/>
            <a:chExt cx="313055" cy="287791"/>
          </a:xfrm>
        </xdr:grpSpPr>
        <xdr:sp macro="" textlink="">
          <xdr:nvSpPr>
            <xdr:cNvPr id="154" name="Rectangle 153">
              <a:extLst>
                <a:ext uri="{FF2B5EF4-FFF2-40B4-BE49-F238E27FC236}">
                  <a16:creationId xmlns:a16="http://schemas.microsoft.com/office/drawing/2014/main" id="{00000000-0008-0000-0500-00009A000000}"/>
                </a:ext>
              </a:extLst>
            </xdr:cNvPr>
            <xdr:cNvSpPr/>
          </xdr:nvSpPr>
          <xdr:spPr>
            <a:xfrm>
              <a:off x="8857979" y="1163669"/>
              <a:ext cx="313055" cy="287791"/>
            </a:xfrm>
            <a:prstGeom prst="rect">
              <a:avLst/>
            </a:prstGeom>
            <a:solidFill>
              <a:srgbClr val="FFFF00"/>
            </a:solidFill>
            <a:ln>
              <a:solidFill>
                <a:schemeClr val="bg1">
                  <a:lumMod val="7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155" name="Up-Down Arrow 154">
              <a:extLst>
                <a:ext uri="{FF2B5EF4-FFF2-40B4-BE49-F238E27FC236}">
                  <a16:creationId xmlns:a16="http://schemas.microsoft.com/office/drawing/2014/main" id="{00000000-0008-0000-0500-00009B000000}"/>
                </a:ext>
              </a:extLst>
            </xdr:cNvPr>
            <xdr:cNvSpPr/>
          </xdr:nvSpPr>
          <xdr:spPr>
            <a:xfrm>
              <a:off x="8948557" y="1196453"/>
              <a:ext cx="146538" cy="205153"/>
            </a:xfrm>
            <a:prstGeom prst="upDownArrow">
              <a:avLst/>
            </a:prstGeom>
            <a:solidFill>
              <a:schemeClr val="tx1"/>
            </a:solidFill>
            <a:ln>
              <a:solidFill>
                <a:schemeClr val="bg1">
                  <a:lumMod val="7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</xdr:grpSp>
    </xdr:grpSp>
    <xdr:clientData/>
  </xdr:twoCellAnchor>
  <xdr:twoCellAnchor>
    <xdr:from>
      <xdr:col>0</xdr:col>
      <xdr:colOff>402014</xdr:colOff>
      <xdr:row>15</xdr:row>
      <xdr:rowOff>21549</xdr:rowOff>
    </xdr:from>
    <xdr:to>
      <xdr:col>0</xdr:col>
      <xdr:colOff>1396861</xdr:colOff>
      <xdr:row>15</xdr:row>
      <xdr:rowOff>317105</xdr:rowOff>
    </xdr:to>
    <xdr:grpSp>
      <xdr:nvGrpSpPr>
        <xdr:cNvPr id="156" name="Group 155">
          <a:extLst>
            <a:ext uri="{FF2B5EF4-FFF2-40B4-BE49-F238E27FC236}">
              <a16:creationId xmlns:a16="http://schemas.microsoft.com/office/drawing/2014/main" id="{00000000-0008-0000-0500-00009C000000}"/>
            </a:ext>
          </a:extLst>
        </xdr:cNvPr>
        <xdr:cNvGrpSpPr/>
      </xdr:nvGrpSpPr>
      <xdr:grpSpPr>
        <a:xfrm>
          <a:off x="402014" y="4824870"/>
          <a:ext cx="994847" cy="295556"/>
          <a:chOff x="408990" y="2721227"/>
          <a:chExt cx="994847" cy="295556"/>
        </a:xfrm>
      </xdr:grpSpPr>
      <xdr:pic>
        <xdr:nvPicPr>
          <xdr:cNvPr id="157" name="Picture 156">
            <a:extLst>
              <a:ext uri="{FF2B5EF4-FFF2-40B4-BE49-F238E27FC236}">
                <a16:creationId xmlns:a16="http://schemas.microsoft.com/office/drawing/2014/main" id="{00000000-0008-0000-0500-00009D00000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/>
          <a:srcRect l="5052" t="8574" r="6943" b="11944"/>
          <a:stretch/>
        </xdr:blipFill>
        <xdr:spPr>
          <a:xfrm>
            <a:off x="766852" y="2721227"/>
            <a:ext cx="636985" cy="295556"/>
          </a:xfrm>
          <a:prstGeom prst="rect">
            <a:avLst/>
          </a:prstGeom>
        </xdr:spPr>
      </xdr:pic>
      <xdr:grpSp>
        <xdr:nvGrpSpPr>
          <xdr:cNvPr id="158" name="Group 157">
            <a:extLst>
              <a:ext uri="{FF2B5EF4-FFF2-40B4-BE49-F238E27FC236}">
                <a16:creationId xmlns:a16="http://schemas.microsoft.com/office/drawing/2014/main" id="{00000000-0008-0000-0500-00009E000000}"/>
              </a:ext>
            </a:extLst>
          </xdr:cNvPr>
          <xdr:cNvGrpSpPr/>
        </xdr:nvGrpSpPr>
        <xdr:grpSpPr>
          <a:xfrm>
            <a:off x="408990" y="2728290"/>
            <a:ext cx="313055" cy="283464"/>
            <a:chOff x="8857979" y="1163669"/>
            <a:chExt cx="313055" cy="287791"/>
          </a:xfrm>
        </xdr:grpSpPr>
        <xdr:sp macro="" textlink="">
          <xdr:nvSpPr>
            <xdr:cNvPr id="159" name="Rectangle 158">
              <a:extLst>
                <a:ext uri="{FF2B5EF4-FFF2-40B4-BE49-F238E27FC236}">
                  <a16:creationId xmlns:a16="http://schemas.microsoft.com/office/drawing/2014/main" id="{00000000-0008-0000-0500-00009F000000}"/>
                </a:ext>
              </a:extLst>
            </xdr:cNvPr>
            <xdr:cNvSpPr/>
          </xdr:nvSpPr>
          <xdr:spPr>
            <a:xfrm>
              <a:off x="8857979" y="1163669"/>
              <a:ext cx="313055" cy="287791"/>
            </a:xfrm>
            <a:prstGeom prst="rect">
              <a:avLst/>
            </a:prstGeom>
            <a:solidFill>
              <a:srgbClr val="FFFF00"/>
            </a:solidFill>
            <a:ln>
              <a:solidFill>
                <a:schemeClr val="bg1">
                  <a:lumMod val="7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160" name="Up-Down Arrow 159">
              <a:extLst>
                <a:ext uri="{FF2B5EF4-FFF2-40B4-BE49-F238E27FC236}">
                  <a16:creationId xmlns:a16="http://schemas.microsoft.com/office/drawing/2014/main" id="{00000000-0008-0000-0500-0000A0000000}"/>
                </a:ext>
              </a:extLst>
            </xdr:cNvPr>
            <xdr:cNvSpPr/>
          </xdr:nvSpPr>
          <xdr:spPr>
            <a:xfrm>
              <a:off x="8948557" y="1196453"/>
              <a:ext cx="146538" cy="205153"/>
            </a:xfrm>
            <a:prstGeom prst="upDownArrow">
              <a:avLst/>
            </a:prstGeom>
            <a:solidFill>
              <a:schemeClr val="tx1"/>
            </a:solidFill>
            <a:ln>
              <a:solidFill>
                <a:schemeClr val="bg1">
                  <a:lumMod val="7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</xdr:grpSp>
    </xdr:grpSp>
    <xdr:clientData/>
  </xdr:twoCellAnchor>
  <xdr:twoCellAnchor>
    <xdr:from>
      <xdr:col>0</xdr:col>
      <xdr:colOff>406860</xdr:colOff>
      <xdr:row>16</xdr:row>
      <xdr:rowOff>9464</xdr:rowOff>
    </xdr:from>
    <xdr:to>
      <xdr:col>0</xdr:col>
      <xdr:colOff>1401707</xdr:colOff>
      <xdr:row>16</xdr:row>
      <xdr:rowOff>309330</xdr:rowOff>
    </xdr:to>
    <xdr:grpSp>
      <xdr:nvGrpSpPr>
        <xdr:cNvPr id="161" name="Group 160">
          <a:extLst>
            <a:ext uri="{FF2B5EF4-FFF2-40B4-BE49-F238E27FC236}">
              <a16:creationId xmlns:a16="http://schemas.microsoft.com/office/drawing/2014/main" id="{00000000-0008-0000-0500-0000A1000000}"/>
            </a:ext>
          </a:extLst>
        </xdr:cNvPr>
        <xdr:cNvGrpSpPr/>
      </xdr:nvGrpSpPr>
      <xdr:grpSpPr>
        <a:xfrm>
          <a:off x="406860" y="5166571"/>
          <a:ext cx="994847" cy="299866"/>
          <a:chOff x="408990" y="2721227"/>
          <a:chExt cx="994847" cy="295556"/>
        </a:xfrm>
      </xdr:grpSpPr>
      <xdr:pic>
        <xdr:nvPicPr>
          <xdr:cNvPr id="162" name="Picture 161">
            <a:extLst>
              <a:ext uri="{FF2B5EF4-FFF2-40B4-BE49-F238E27FC236}">
                <a16:creationId xmlns:a16="http://schemas.microsoft.com/office/drawing/2014/main" id="{00000000-0008-0000-0500-0000A200000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/>
          <a:srcRect l="5052" t="8574" r="6943" b="11944"/>
          <a:stretch/>
        </xdr:blipFill>
        <xdr:spPr>
          <a:xfrm>
            <a:off x="766852" y="2721227"/>
            <a:ext cx="636985" cy="295556"/>
          </a:xfrm>
          <a:prstGeom prst="rect">
            <a:avLst/>
          </a:prstGeom>
        </xdr:spPr>
      </xdr:pic>
      <xdr:grpSp>
        <xdr:nvGrpSpPr>
          <xdr:cNvPr id="163" name="Group 162">
            <a:extLst>
              <a:ext uri="{FF2B5EF4-FFF2-40B4-BE49-F238E27FC236}">
                <a16:creationId xmlns:a16="http://schemas.microsoft.com/office/drawing/2014/main" id="{00000000-0008-0000-0500-0000A3000000}"/>
              </a:ext>
            </a:extLst>
          </xdr:cNvPr>
          <xdr:cNvGrpSpPr/>
        </xdr:nvGrpSpPr>
        <xdr:grpSpPr>
          <a:xfrm>
            <a:off x="408990" y="2728290"/>
            <a:ext cx="313055" cy="283464"/>
            <a:chOff x="8857979" y="1163669"/>
            <a:chExt cx="313055" cy="287791"/>
          </a:xfrm>
        </xdr:grpSpPr>
        <xdr:sp macro="" textlink="">
          <xdr:nvSpPr>
            <xdr:cNvPr id="164" name="Rectangle 163">
              <a:extLst>
                <a:ext uri="{FF2B5EF4-FFF2-40B4-BE49-F238E27FC236}">
                  <a16:creationId xmlns:a16="http://schemas.microsoft.com/office/drawing/2014/main" id="{00000000-0008-0000-0500-0000A4000000}"/>
                </a:ext>
              </a:extLst>
            </xdr:cNvPr>
            <xdr:cNvSpPr/>
          </xdr:nvSpPr>
          <xdr:spPr>
            <a:xfrm>
              <a:off x="8857979" y="1163669"/>
              <a:ext cx="313055" cy="287791"/>
            </a:xfrm>
            <a:prstGeom prst="rect">
              <a:avLst/>
            </a:prstGeom>
            <a:solidFill>
              <a:srgbClr val="FFFF00"/>
            </a:solidFill>
            <a:ln>
              <a:solidFill>
                <a:schemeClr val="bg1">
                  <a:lumMod val="7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165" name="Up-Down Arrow 164">
              <a:extLst>
                <a:ext uri="{FF2B5EF4-FFF2-40B4-BE49-F238E27FC236}">
                  <a16:creationId xmlns:a16="http://schemas.microsoft.com/office/drawing/2014/main" id="{00000000-0008-0000-0500-0000A5000000}"/>
                </a:ext>
              </a:extLst>
            </xdr:cNvPr>
            <xdr:cNvSpPr/>
          </xdr:nvSpPr>
          <xdr:spPr>
            <a:xfrm>
              <a:off x="8948557" y="1196453"/>
              <a:ext cx="146538" cy="205153"/>
            </a:xfrm>
            <a:prstGeom prst="upDownArrow">
              <a:avLst/>
            </a:prstGeom>
            <a:solidFill>
              <a:schemeClr val="tx1"/>
            </a:solidFill>
            <a:ln>
              <a:solidFill>
                <a:schemeClr val="bg1">
                  <a:lumMod val="7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</xdr:grpSp>
    </xdr:grpSp>
    <xdr:clientData/>
  </xdr:twoCellAnchor>
  <xdr:twoCellAnchor>
    <xdr:from>
      <xdr:col>0</xdr:col>
      <xdr:colOff>414618</xdr:colOff>
      <xdr:row>17</xdr:row>
      <xdr:rowOff>22412</xdr:rowOff>
    </xdr:from>
    <xdr:to>
      <xdr:col>0</xdr:col>
      <xdr:colOff>1409465</xdr:colOff>
      <xdr:row>17</xdr:row>
      <xdr:rowOff>317968</xdr:rowOff>
    </xdr:to>
    <xdr:grpSp>
      <xdr:nvGrpSpPr>
        <xdr:cNvPr id="201" name="Group 200">
          <a:extLst>
            <a:ext uri="{FF2B5EF4-FFF2-40B4-BE49-F238E27FC236}">
              <a16:creationId xmlns:a16="http://schemas.microsoft.com/office/drawing/2014/main" id="{00000000-0008-0000-0500-0000C9000000}"/>
            </a:ext>
          </a:extLst>
        </xdr:cNvPr>
        <xdr:cNvGrpSpPr/>
      </xdr:nvGrpSpPr>
      <xdr:grpSpPr>
        <a:xfrm>
          <a:off x="414618" y="5533305"/>
          <a:ext cx="994847" cy="295556"/>
          <a:chOff x="408990" y="2721227"/>
          <a:chExt cx="994847" cy="295556"/>
        </a:xfrm>
      </xdr:grpSpPr>
      <xdr:pic>
        <xdr:nvPicPr>
          <xdr:cNvPr id="202" name="Picture 201">
            <a:extLst>
              <a:ext uri="{FF2B5EF4-FFF2-40B4-BE49-F238E27FC236}">
                <a16:creationId xmlns:a16="http://schemas.microsoft.com/office/drawing/2014/main" id="{00000000-0008-0000-0500-0000CA00000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/>
          <a:srcRect l="5052" t="8574" r="6943" b="11944"/>
          <a:stretch/>
        </xdr:blipFill>
        <xdr:spPr>
          <a:xfrm>
            <a:off x="766852" y="2721227"/>
            <a:ext cx="636985" cy="295556"/>
          </a:xfrm>
          <a:prstGeom prst="rect">
            <a:avLst/>
          </a:prstGeom>
        </xdr:spPr>
      </xdr:pic>
      <xdr:grpSp>
        <xdr:nvGrpSpPr>
          <xdr:cNvPr id="203" name="Group 202">
            <a:extLst>
              <a:ext uri="{FF2B5EF4-FFF2-40B4-BE49-F238E27FC236}">
                <a16:creationId xmlns:a16="http://schemas.microsoft.com/office/drawing/2014/main" id="{00000000-0008-0000-0500-0000CB000000}"/>
              </a:ext>
            </a:extLst>
          </xdr:cNvPr>
          <xdr:cNvGrpSpPr/>
        </xdr:nvGrpSpPr>
        <xdr:grpSpPr>
          <a:xfrm>
            <a:off x="408990" y="2728290"/>
            <a:ext cx="313055" cy="283464"/>
            <a:chOff x="8857979" y="1163669"/>
            <a:chExt cx="313055" cy="287791"/>
          </a:xfrm>
        </xdr:grpSpPr>
        <xdr:sp macro="" textlink="">
          <xdr:nvSpPr>
            <xdr:cNvPr id="204" name="Rectangle 203">
              <a:extLst>
                <a:ext uri="{FF2B5EF4-FFF2-40B4-BE49-F238E27FC236}">
                  <a16:creationId xmlns:a16="http://schemas.microsoft.com/office/drawing/2014/main" id="{00000000-0008-0000-0500-0000CC000000}"/>
                </a:ext>
              </a:extLst>
            </xdr:cNvPr>
            <xdr:cNvSpPr/>
          </xdr:nvSpPr>
          <xdr:spPr>
            <a:xfrm>
              <a:off x="8857979" y="1163669"/>
              <a:ext cx="313055" cy="287791"/>
            </a:xfrm>
            <a:prstGeom prst="rect">
              <a:avLst/>
            </a:prstGeom>
            <a:solidFill>
              <a:srgbClr val="FFFF00"/>
            </a:solidFill>
            <a:ln>
              <a:solidFill>
                <a:schemeClr val="bg1">
                  <a:lumMod val="7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205" name="Up-Down Arrow 204">
              <a:extLst>
                <a:ext uri="{FF2B5EF4-FFF2-40B4-BE49-F238E27FC236}">
                  <a16:creationId xmlns:a16="http://schemas.microsoft.com/office/drawing/2014/main" id="{00000000-0008-0000-0500-0000CD000000}"/>
                </a:ext>
              </a:extLst>
            </xdr:cNvPr>
            <xdr:cNvSpPr/>
          </xdr:nvSpPr>
          <xdr:spPr>
            <a:xfrm>
              <a:off x="8948557" y="1196453"/>
              <a:ext cx="146538" cy="205153"/>
            </a:xfrm>
            <a:prstGeom prst="upDownArrow">
              <a:avLst/>
            </a:prstGeom>
            <a:solidFill>
              <a:schemeClr val="tx1"/>
            </a:solidFill>
            <a:ln>
              <a:solidFill>
                <a:schemeClr val="bg1">
                  <a:lumMod val="7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</xdr:grpSp>
    </xdr:grpSp>
    <xdr:clientData/>
  </xdr:twoCellAnchor>
  <xdr:twoCellAnchor>
    <xdr:from>
      <xdr:col>0</xdr:col>
      <xdr:colOff>419464</xdr:colOff>
      <xdr:row>18</xdr:row>
      <xdr:rowOff>14636</xdr:rowOff>
    </xdr:from>
    <xdr:to>
      <xdr:col>0</xdr:col>
      <xdr:colOff>1414311</xdr:colOff>
      <xdr:row>18</xdr:row>
      <xdr:rowOff>310192</xdr:rowOff>
    </xdr:to>
    <xdr:grpSp>
      <xdr:nvGrpSpPr>
        <xdr:cNvPr id="206" name="Group 205">
          <a:extLst>
            <a:ext uri="{FF2B5EF4-FFF2-40B4-BE49-F238E27FC236}">
              <a16:creationId xmlns:a16="http://schemas.microsoft.com/office/drawing/2014/main" id="{00000000-0008-0000-0500-0000CE000000}"/>
            </a:ext>
          </a:extLst>
        </xdr:cNvPr>
        <xdr:cNvGrpSpPr/>
      </xdr:nvGrpSpPr>
      <xdr:grpSpPr>
        <a:xfrm>
          <a:off x="419464" y="5879315"/>
          <a:ext cx="994847" cy="295556"/>
          <a:chOff x="408990" y="2721227"/>
          <a:chExt cx="994847" cy="295556"/>
        </a:xfrm>
      </xdr:grpSpPr>
      <xdr:pic>
        <xdr:nvPicPr>
          <xdr:cNvPr id="207" name="Picture 206">
            <a:extLst>
              <a:ext uri="{FF2B5EF4-FFF2-40B4-BE49-F238E27FC236}">
                <a16:creationId xmlns:a16="http://schemas.microsoft.com/office/drawing/2014/main" id="{00000000-0008-0000-0500-0000CF00000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/>
          <a:srcRect l="5052" t="8574" r="6943" b="11944"/>
          <a:stretch/>
        </xdr:blipFill>
        <xdr:spPr>
          <a:xfrm>
            <a:off x="766852" y="2721227"/>
            <a:ext cx="636985" cy="295556"/>
          </a:xfrm>
          <a:prstGeom prst="rect">
            <a:avLst/>
          </a:prstGeom>
        </xdr:spPr>
      </xdr:pic>
      <xdr:grpSp>
        <xdr:nvGrpSpPr>
          <xdr:cNvPr id="208" name="Group 207">
            <a:extLst>
              <a:ext uri="{FF2B5EF4-FFF2-40B4-BE49-F238E27FC236}">
                <a16:creationId xmlns:a16="http://schemas.microsoft.com/office/drawing/2014/main" id="{00000000-0008-0000-0500-0000D0000000}"/>
              </a:ext>
            </a:extLst>
          </xdr:cNvPr>
          <xdr:cNvGrpSpPr/>
        </xdr:nvGrpSpPr>
        <xdr:grpSpPr>
          <a:xfrm>
            <a:off x="408990" y="2728290"/>
            <a:ext cx="313055" cy="283464"/>
            <a:chOff x="8857979" y="1163669"/>
            <a:chExt cx="313055" cy="287791"/>
          </a:xfrm>
        </xdr:grpSpPr>
        <xdr:sp macro="" textlink="">
          <xdr:nvSpPr>
            <xdr:cNvPr id="209" name="Rectangle 208">
              <a:extLst>
                <a:ext uri="{FF2B5EF4-FFF2-40B4-BE49-F238E27FC236}">
                  <a16:creationId xmlns:a16="http://schemas.microsoft.com/office/drawing/2014/main" id="{00000000-0008-0000-0500-0000D1000000}"/>
                </a:ext>
              </a:extLst>
            </xdr:cNvPr>
            <xdr:cNvSpPr/>
          </xdr:nvSpPr>
          <xdr:spPr>
            <a:xfrm>
              <a:off x="8857979" y="1163669"/>
              <a:ext cx="313055" cy="287791"/>
            </a:xfrm>
            <a:prstGeom prst="rect">
              <a:avLst/>
            </a:prstGeom>
            <a:solidFill>
              <a:srgbClr val="FFFF00"/>
            </a:solidFill>
            <a:ln>
              <a:solidFill>
                <a:schemeClr val="bg1">
                  <a:lumMod val="7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210" name="Up-Down Arrow 209">
              <a:extLst>
                <a:ext uri="{FF2B5EF4-FFF2-40B4-BE49-F238E27FC236}">
                  <a16:creationId xmlns:a16="http://schemas.microsoft.com/office/drawing/2014/main" id="{00000000-0008-0000-0500-0000D2000000}"/>
                </a:ext>
              </a:extLst>
            </xdr:cNvPr>
            <xdr:cNvSpPr/>
          </xdr:nvSpPr>
          <xdr:spPr>
            <a:xfrm>
              <a:off x="8948557" y="1196453"/>
              <a:ext cx="146538" cy="205153"/>
            </a:xfrm>
            <a:prstGeom prst="upDownArrow">
              <a:avLst/>
            </a:prstGeom>
            <a:solidFill>
              <a:schemeClr val="tx1"/>
            </a:solidFill>
            <a:ln>
              <a:solidFill>
                <a:schemeClr val="bg1">
                  <a:lumMod val="7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</xdr:grpSp>
    </xdr:grpSp>
    <xdr:clientData/>
  </xdr:twoCellAnchor>
  <xdr:twoCellAnchor>
    <xdr:from>
      <xdr:col>0</xdr:col>
      <xdr:colOff>417635</xdr:colOff>
      <xdr:row>19</xdr:row>
      <xdr:rowOff>21980</xdr:rowOff>
    </xdr:from>
    <xdr:to>
      <xdr:col>0</xdr:col>
      <xdr:colOff>1412482</xdr:colOff>
      <xdr:row>19</xdr:row>
      <xdr:rowOff>317536</xdr:rowOff>
    </xdr:to>
    <xdr:grpSp>
      <xdr:nvGrpSpPr>
        <xdr:cNvPr id="211" name="Group 210">
          <a:extLst>
            <a:ext uri="{FF2B5EF4-FFF2-40B4-BE49-F238E27FC236}">
              <a16:creationId xmlns:a16="http://schemas.microsoft.com/office/drawing/2014/main" id="{00000000-0008-0000-0500-0000D3000000}"/>
            </a:ext>
          </a:extLst>
        </xdr:cNvPr>
        <xdr:cNvGrpSpPr/>
      </xdr:nvGrpSpPr>
      <xdr:grpSpPr>
        <a:xfrm>
          <a:off x="417635" y="6240444"/>
          <a:ext cx="994847" cy="295556"/>
          <a:chOff x="408990" y="2721227"/>
          <a:chExt cx="994847" cy="295556"/>
        </a:xfrm>
      </xdr:grpSpPr>
      <xdr:pic>
        <xdr:nvPicPr>
          <xdr:cNvPr id="212" name="Picture 211">
            <a:extLst>
              <a:ext uri="{FF2B5EF4-FFF2-40B4-BE49-F238E27FC236}">
                <a16:creationId xmlns:a16="http://schemas.microsoft.com/office/drawing/2014/main" id="{00000000-0008-0000-0500-0000D400000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/>
          <a:srcRect l="5052" t="8574" r="6943" b="11944"/>
          <a:stretch/>
        </xdr:blipFill>
        <xdr:spPr>
          <a:xfrm>
            <a:off x="766852" y="2721227"/>
            <a:ext cx="636985" cy="295556"/>
          </a:xfrm>
          <a:prstGeom prst="rect">
            <a:avLst/>
          </a:prstGeom>
        </xdr:spPr>
      </xdr:pic>
      <xdr:grpSp>
        <xdr:nvGrpSpPr>
          <xdr:cNvPr id="213" name="Group 212">
            <a:extLst>
              <a:ext uri="{FF2B5EF4-FFF2-40B4-BE49-F238E27FC236}">
                <a16:creationId xmlns:a16="http://schemas.microsoft.com/office/drawing/2014/main" id="{00000000-0008-0000-0500-0000D5000000}"/>
              </a:ext>
            </a:extLst>
          </xdr:cNvPr>
          <xdr:cNvGrpSpPr/>
        </xdr:nvGrpSpPr>
        <xdr:grpSpPr>
          <a:xfrm>
            <a:off x="408990" y="2728290"/>
            <a:ext cx="313055" cy="283464"/>
            <a:chOff x="8857979" y="1163669"/>
            <a:chExt cx="313055" cy="287791"/>
          </a:xfrm>
        </xdr:grpSpPr>
        <xdr:sp macro="" textlink="">
          <xdr:nvSpPr>
            <xdr:cNvPr id="214" name="Rectangle 213">
              <a:extLst>
                <a:ext uri="{FF2B5EF4-FFF2-40B4-BE49-F238E27FC236}">
                  <a16:creationId xmlns:a16="http://schemas.microsoft.com/office/drawing/2014/main" id="{00000000-0008-0000-0500-0000D6000000}"/>
                </a:ext>
              </a:extLst>
            </xdr:cNvPr>
            <xdr:cNvSpPr/>
          </xdr:nvSpPr>
          <xdr:spPr>
            <a:xfrm>
              <a:off x="8857979" y="1163669"/>
              <a:ext cx="313055" cy="287791"/>
            </a:xfrm>
            <a:prstGeom prst="rect">
              <a:avLst/>
            </a:prstGeom>
            <a:solidFill>
              <a:srgbClr val="FFFF00"/>
            </a:solidFill>
            <a:ln>
              <a:solidFill>
                <a:schemeClr val="bg1">
                  <a:lumMod val="7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215" name="Up-Down Arrow 214">
              <a:extLst>
                <a:ext uri="{FF2B5EF4-FFF2-40B4-BE49-F238E27FC236}">
                  <a16:creationId xmlns:a16="http://schemas.microsoft.com/office/drawing/2014/main" id="{00000000-0008-0000-0500-0000D7000000}"/>
                </a:ext>
              </a:extLst>
            </xdr:cNvPr>
            <xdr:cNvSpPr/>
          </xdr:nvSpPr>
          <xdr:spPr>
            <a:xfrm>
              <a:off x="8948557" y="1196453"/>
              <a:ext cx="146538" cy="205153"/>
            </a:xfrm>
            <a:prstGeom prst="upDownArrow">
              <a:avLst/>
            </a:prstGeom>
            <a:solidFill>
              <a:schemeClr val="tx1"/>
            </a:solidFill>
            <a:ln>
              <a:solidFill>
                <a:schemeClr val="bg1">
                  <a:lumMod val="7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</xdr:grpSp>
    </xdr:grpSp>
    <xdr:clientData/>
  </xdr:twoCellAnchor>
  <xdr:twoCellAnchor>
    <xdr:from>
      <xdr:col>0</xdr:col>
      <xdr:colOff>422481</xdr:colOff>
      <xdr:row>20</xdr:row>
      <xdr:rowOff>14205</xdr:rowOff>
    </xdr:from>
    <xdr:to>
      <xdr:col>0</xdr:col>
      <xdr:colOff>1417328</xdr:colOff>
      <xdr:row>20</xdr:row>
      <xdr:rowOff>309761</xdr:rowOff>
    </xdr:to>
    <xdr:grpSp>
      <xdr:nvGrpSpPr>
        <xdr:cNvPr id="216" name="Group 215">
          <a:extLst>
            <a:ext uri="{FF2B5EF4-FFF2-40B4-BE49-F238E27FC236}">
              <a16:creationId xmlns:a16="http://schemas.microsoft.com/office/drawing/2014/main" id="{00000000-0008-0000-0500-0000D8000000}"/>
            </a:ext>
          </a:extLst>
        </xdr:cNvPr>
        <xdr:cNvGrpSpPr/>
      </xdr:nvGrpSpPr>
      <xdr:grpSpPr>
        <a:xfrm>
          <a:off x="422481" y="6586455"/>
          <a:ext cx="994847" cy="295556"/>
          <a:chOff x="408990" y="2721227"/>
          <a:chExt cx="994847" cy="295556"/>
        </a:xfrm>
      </xdr:grpSpPr>
      <xdr:pic>
        <xdr:nvPicPr>
          <xdr:cNvPr id="217" name="Picture 216">
            <a:extLst>
              <a:ext uri="{FF2B5EF4-FFF2-40B4-BE49-F238E27FC236}">
                <a16:creationId xmlns:a16="http://schemas.microsoft.com/office/drawing/2014/main" id="{00000000-0008-0000-0500-0000D900000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/>
          <a:srcRect l="5052" t="8574" r="6943" b="11944"/>
          <a:stretch/>
        </xdr:blipFill>
        <xdr:spPr>
          <a:xfrm>
            <a:off x="766852" y="2721227"/>
            <a:ext cx="636985" cy="295556"/>
          </a:xfrm>
          <a:prstGeom prst="rect">
            <a:avLst/>
          </a:prstGeom>
        </xdr:spPr>
      </xdr:pic>
      <xdr:grpSp>
        <xdr:nvGrpSpPr>
          <xdr:cNvPr id="218" name="Group 217">
            <a:extLst>
              <a:ext uri="{FF2B5EF4-FFF2-40B4-BE49-F238E27FC236}">
                <a16:creationId xmlns:a16="http://schemas.microsoft.com/office/drawing/2014/main" id="{00000000-0008-0000-0500-0000DA000000}"/>
              </a:ext>
            </a:extLst>
          </xdr:cNvPr>
          <xdr:cNvGrpSpPr/>
        </xdr:nvGrpSpPr>
        <xdr:grpSpPr>
          <a:xfrm>
            <a:off x="408990" y="2728290"/>
            <a:ext cx="313055" cy="283464"/>
            <a:chOff x="8857979" y="1163669"/>
            <a:chExt cx="313055" cy="287791"/>
          </a:xfrm>
        </xdr:grpSpPr>
        <xdr:sp macro="" textlink="">
          <xdr:nvSpPr>
            <xdr:cNvPr id="219" name="Rectangle 218">
              <a:extLst>
                <a:ext uri="{FF2B5EF4-FFF2-40B4-BE49-F238E27FC236}">
                  <a16:creationId xmlns:a16="http://schemas.microsoft.com/office/drawing/2014/main" id="{00000000-0008-0000-0500-0000DB000000}"/>
                </a:ext>
              </a:extLst>
            </xdr:cNvPr>
            <xdr:cNvSpPr/>
          </xdr:nvSpPr>
          <xdr:spPr>
            <a:xfrm>
              <a:off x="8857979" y="1163669"/>
              <a:ext cx="313055" cy="287791"/>
            </a:xfrm>
            <a:prstGeom prst="rect">
              <a:avLst/>
            </a:prstGeom>
            <a:solidFill>
              <a:srgbClr val="FFFF00"/>
            </a:solidFill>
            <a:ln>
              <a:solidFill>
                <a:schemeClr val="bg1">
                  <a:lumMod val="7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220" name="Up-Down Arrow 219">
              <a:extLst>
                <a:ext uri="{FF2B5EF4-FFF2-40B4-BE49-F238E27FC236}">
                  <a16:creationId xmlns:a16="http://schemas.microsoft.com/office/drawing/2014/main" id="{00000000-0008-0000-0500-0000DC000000}"/>
                </a:ext>
              </a:extLst>
            </xdr:cNvPr>
            <xdr:cNvSpPr/>
          </xdr:nvSpPr>
          <xdr:spPr>
            <a:xfrm>
              <a:off x="8948557" y="1196453"/>
              <a:ext cx="146538" cy="205153"/>
            </a:xfrm>
            <a:prstGeom prst="upDownArrow">
              <a:avLst/>
            </a:prstGeom>
            <a:solidFill>
              <a:schemeClr val="tx1"/>
            </a:solidFill>
            <a:ln>
              <a:solidFill>
                <a:schemeClr val="bg1">
                  <a:lumMod val="7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</xdr:grpSp>
    </xdr:grpSp>
    <xdr:clientData/>
  </xdr:twoCellAnchor>
  <xdr:twoCellAnchor>
    <xdr:from>
      <xdr:col>0</xdr:col>
      <xdr:colOff>425824</xdr:colOff>
      <xdr:row>21</xdr:row>
      <xdr:rowOff>22411</xdr:rowOff>
    </xdr:from>
    <xdr:to>
      <xdr:col>0</xdr:col>
      <xdr:colOff>1420671</xdr:colOff>
      <xdr:row>21</xdr:row>
      <xdr:rowOff>317967</xdr:rowOff>
    </xdr:to>
    <xdr:grpSp>
      <xdr:nvGrpSpPr>
        <xdr:cNvPr id="221" name="Group 220">
          <a:extLst>
            <a:ext uri="{FF2B5EF4-FFF2-40B4-BE49-F238E27FC236}">
              <a16:creationId xmlns:a16="http://schemas.microsoft.com/office/drawing/2014/main" id="{00000000-0008-0000-0500-0000DD000000}"/>
            </a:ext>
          </a:extLst>
        </xdr:cNvPr>
        <xdr:cNvGrpSpPr/>
      </xdr:nvGrpSpPr>
      <xdr:grpSpPr>
        <a:xfrm>
          <a:off x="425824" y="6948447"/>
          <a:ext cx="994847" cy="295556"/>
          <a:chOff x="408990" y="2721227"/>
          <a:chExt cx="994847" cy="295556"/>
        </a:xfrm>
      </xdr:grpSpPr>
      <xdr:pic>
        <xdr:nvPicPr>
          <xdr:cNvPr id="222" name="Picture 221">
            <a:extLst>
              <a:ext uri="{FF2B5EF4-FFF2-40B4-BE49-F238E27FC236}">
                <a16:creationId xmlns:a16="http://schemas.microsoft.com/office/drawing/2014/main" id="{00000000-0008-0000-0500-0000DE00000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/>
          <a:srcRect l="5052" t="8574" r="6943" b="11944"/>
          <a:stretch/>
        </xdr:blipFill>
        <xdr:spPr>
          <a:xfrm>
            <a:off x="766852" y="2721227"/>
            <a:ext cx="636985" cy="295556"/>
          </a:xfrm>
          <a:prstGeom prst="rect">
            <a:avLst/>
          </a:prstGeom>
        </xdr:spPr>
      </xdr:pic>
      <xdr:grpSp>
        <xdr:nvGrpSpPr>
          <xdr:cNvPr id="223" name="Group 222">
            <a:extLst>
              <a:ext uri="{FF2B5EF4-FFF2-40B4-BE49-F238E27FC236}">
                <a16:creationId xmlns:a16="http://schemas.microsoft.com/office/drawing/2014/main" id="{00000000-0008-0000-0500-0000DF000000}"/>
              </a:ext>
            </a:extLst>
          </xdr:cNvPr>
          <xdr:cNvGrpSpPr/>
        </xdr:nvGrpSpPr>
        <xdr:grpSpPr>
          <a:xfrm>
            <a:off x="408990" y="2728290"/>
            <a:ext cx="313055" cy="283464"/>
            <a:chOff x="8857979" y="1163669"/>
            <a:chExt cx="313055" cy="287791"/>
          </a:xfrm>
        </xdr:grpSpPr>
        <xdr:sp macro="" textlink="">
          <xdr:nvSpPr>
            <xdr:cNvPr id="224" name="Rectangle 223">
              <a:extLst>
                <a:ext uri="{FF2B5EF4-FFF2-40B4-BE49-F238E27FC236}">
                  <a16:creationId xmlns:a16="http://schemas.microsoft.com/office/drawing/2014/main" id="{00000000-0008-0000-0500-0000E0000000}"/>
                </a:ext>
              </a:extLst>
            </xdr:cNvPr>
            <xdr:cNvSpPr/>
          </xdr:nvSpPr>
          <xdr:spPr>
            <a:xfrm>
              <a:off x="8857979" y="1163669"/>
              <a:ext cx="313055" cy="287791"/>
            </a:xfrm>
            <a:prstGeom prst="rect">
              <a:avLst/>
            </a:prstGeom>
            <a:solidFill>
              <a:srgbClr val="FFFF00"/>
            </a:solidFill>
            <a:ln>
              <a:solidFill>
                <a:schemeClr val="bg1">
                  <a:lumMod val="7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225" name="Up-Down Arrow 224">
              <a:extLst>
                <a:ext uri="{FF2B5EF4-FFF2-40B4-BE49-F238E27FC236}">
                  <a16:creationId xmlns:a16="http://schemas.microsoft.com/office/drawing/2014/main" id="{00000000-0008-0000-0500-0000E1000000}"/>
                </a:ext>
              </a:extLst>
            </xdr:cNvPr>
            <xdr:cNvSpPr/>
          </xdr:nvSpPr>
          <xdr:spPr>
            <a:xfrm>
              <a:off x="8948557" y="1196453"/>
              <a:ext cx="146538" cy="205153"/>
            </a:xfrm>
            <a:prstGeom prst="upDownArrow">
              <a:avLst/>
            </a:prstGeom>
            <a:solidFill>
              <a:schemeClr val="tx1"/>
            </a:solidFill>
            <a:ln>
              <a:solidFill>
                <a:schemeClr val="bg1">
                  <a:lumMod val="7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</xdr:grpSp>
    </xdr:grpSp>
    <xdr:clientData/>
  </xdr:twoCellAnchor>
  <xdr:twoCellAnchor>
    <xdr:from>
      <xdr:col>0</xdr:col>
      <xdr:colOff>430670</xdr:colOff>
      <xdr:row>22</xdr:row>
      <xdr:rowOff>14636</xdr:rowOff>
    </xdr:from>
    <xdr:to>
      <xdr:col>0</xdr:col>
      <xdr:colOff>1425517</xdr:colOff>
      <xdr:row>22</xdr:row>
      <xdr:rowOff>310192</xdr:rowOff>
    </xdr:to>
    <xdr:grpSp>
      <xdr:nvGrpSpPr>
        <xdr:cNvPr id="226" name="Group 225">
          <a:extLst>
            <a:ext uri="{FF2B5EF4-FFF2-40B4-BE49-F238E27FC236}">
              <a16:creationId xmlns:a16="http://schemas.microsoft.com/office/drawing/2014/main" id="{00000000-0008-0000-0500-0000E2000000}"/>
            </a:ext>
          </a:extLst>
        </xdr:cNvPr>
        <xdr:cNvGrpSpPr/>
      </xdr:nvGrpSpPr>
      <xdr:grpSpPr>
        <a:xfrm>
          <a:off x="430670" y="7294457"/>
          <a:ext cx="994847" cy="295556"/>
          <a:chOff x="408990" y="2721227"/>
          <a:chExt cx="994847" cy="295556"/>
        </a:xfrm>
      </xdr:grpSpPr>
      <xdr:pic>
        <xdr:nvPicPr>
          <xdr:cNvPr id="227" name="Picture 226">
            <a:extLst>
              <a:ext uri="{FF2B5EF4-FFF2-40B4-BE49-F238E27FC236}">
                <a16:creationId xmlns:a16="http://schemas.microsoft.com/office/drawing/2014/main" id="{00000000-0008-0000-0500-0000E300000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/>
          <a:srcRect l="5052" t="8574" r="6943" b="11944"/>
          <a:stretch/>
        </xdr:blipFill>
        <xdr:spPr>
          <a:xfrm>
            <a:off x="766852" y="2721227"/>
            <a:ext cx="636985" cy="295556"/>
          </a:xfrm>
          <a:prstGeom prst="rect">
            <a:avLst/>
          </a:prstGeom>
        </xdr:spPr>
      </xdr:pic>
      <xdr:grpSp>
        <xdr:nvGrpSpPr>
          <xdr:cNvPr id="228" name="Group 227">
            <a:extLst>
              <a:ext uri="{FF2B5EF4-FFF2-40B4-BE49-F238E27FC236}">
                <a16:creationId xmlns:a16="http://schemas.microsoft.com/office/drawing/2014/main" id="{00000000-0008-0000-0500-0000E4000000}"/>
              </a:ext>
            </a:extLst>
          </xdr:cNvPr>
          <xdr:cNvGrpSpPr/>
        </xdr:nvGrpSpPr>
        <xdr:grpSpPr>
          <a:xfrm>
            <a:off x="408990" y="2728290"/>
            <a:ext cx="313055" cy="283464"/>
            <a:chOff x="8857979" y="1163669"/>
            <a:chExt cx="313055" cy="287791"/>
          </a:xfrm>
        </xdr:grpSpPr>
        <xdr:sp macro="" textlink="">
          <xdr:nvSpPr>
            <xdr:cNvPr id="229" name="Rectangle 228">
              <a:extLst>
                <a:ext uri="{FF2B5EF4-FFF2-40B4-BE49-F238E27FC236}">
                  <a16:creationId xmlns:a16="http://schemas.microsoft.com/office/drawing/2014/main" id="{00000000-0008-0000-0500-0000E5000000}"/>
                </a:ext>
              </a:extLst>
            </xdr:cNvPr>
            <xdr:cNvSpPr/>
          </xdr:nvSpPr>
          <xdr:spPr>
            <a:xfrm>
              <a:off x="8857979" y="1163669"/>
              <a:ext cx="313055" cy="287791"/>
            </a:xfrm>
            <a:prstGeom prst="rect">
              <a:avLst/>
            </a:prstGeom>
            <a:solidFill>
              <a:srgbClr val="FFFF00"/>
            </a:solidFill>
            <a:ln>
              <a:solidFill>
                <a:schemeClr val="bg1">
                  <a:lumMod val="7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230" name="Up-Down Arrow 229">
              <a:extLst>
                <a:ext uri="{FF2B5EF4-FFF2-40B4-BE49-F238E27FC236}">
                  <a16:creationId xmlns:a16="http://schemas.microsoft.com/office/drawing/2014/main" id="{00000000-0008-0000-0500-0000E6000000}"/>
                </a:ext>
              </a:extLst>
            </xdr:cNvPr>
            <xdr:cNvSpPr/>
          </xdr:nvSpPr>
          <xdr:spPr>
            <a:xfrm>
              <a:off x="8948557" y="1196453"/>
              <a:ext cx="146538" cy="205153"/>
            </a:xfrm>
            <a:prstGeom prst="upDownArrow">
              <a:avLst/>
            </a:prstGeom>
            <a:solidFill>
              <a:schemeClr val="tx1"/>
            </a:solidFill>
            <a:ln>
              <a:solidFill>
                <a:schemeClr val="bg1">
                  <a:lumMod val="7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</xdr:grpSp>
    </xdr:grpSp>
    <xdr:clientData/>
  </xdr:twoCellAnchor>
  <xdr:twoCellAnchor>
    <xdr:from>
      <xdr:col>0</xdr:col>
      <xdr:colOff>425823</xdr:colOff>
      <xdr:row>23</xdr:row>
      <xdr:rowOff>33618</xdr:rowOff>
    </xdr:from>
    <xdr:to>
      <xdr:col>0</xdr:col>
      <xdr:colOff>1420670</xdr:colOff>
      <xdr:row>23</xdr:row>
      <xdr:rowOff>329174</xdr:rowOff>
    </xdr:to>
    <xdr:grpSp>
      <xdr:nvGrpSpPr>
        <xdr:cNvPr id="231" name="Group 230">
          <a:extLst>
            <a:ext uri="{FF2B5EF4-FFF2-40B4-BE49-F238E27FC236}">
              <a16:creationId xmlns:a16="http://schemas.microsoft.com/office/drawing/2014/main" id="{00000000-0008-0000-0500-0000E7000000}"/>
            </a:ext>
          </a:extLst>
        </xdr:cNvPr>
        <xdr:cNvGrpSpPr/>
      </xdr:nvGrpSpPr>
      <xdr:grpSpPr>
        <a:xfrm>
          <a:off x="425823" y="7667225"/>
          <a:ext cx="994847" cy="295556"/>
          <a:chOff x="408990" y="2721227"/>
          <a:chExt cx="994847" cy="295556"/>
        </a:xfrm>
      </xdr:grpSpPr>
      <xdr:pic>
        <xdr:nvPicPr>
          <xdr:cNvPr id="232" name="Picture 231">
            <a:extLst>
              <a:ext uri="{FF2B5EF4-FFF2-40B4-BE49-F238E27FC236}">
                <a16:creationId xmlns:a16="http://schemas.microsoft.com/office/drawing/2014/main" id="{00000000-0008-0000-0500-0000E800000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/>
          <a:srcRect l="5052" t="8574" r="6943" b="11944"/>
          <a:stretch/>
        </xdr:blipFill>
        <xdr:spPr>
          <a:xfrm>
            <a:off x="766852" y="2721227"/>
            <a:ext cx="636985" cy="295556"/>
          </a:xfrm>
          <a:prstGeom prst="rect">
            <a:avLst/>
          </a:prstGeom>
        </xdr:spPr>
      </xdr:pic>
      <xdr:grpSp>
        <xdr:nvGrpSpPr>
          <xdr:cNvPr id="233" name="Group 232">
            <a:extLst>
              <a:ext uri="{FF2B5EF4-FFF2-40B4-BE49-F238E27FC236}">
                <a16:creationId xmlns:a16="http://schemas.microsoft.com/office/drawing/2014/main" id="{00000000-0008-0000-0500-0000E9000000}"/>
              </a:ext>
            </a:extLst>
          </xdr:cNvPr>
          <xdr:cNvGrpSpPr/>
        </xdr:nvGrpSpPr>
        <xdr:grpSpPr>
          <a:xfrm>
            <a:off x="408990" y="2728290"/>
            <a:ext cx="313055" cy="283464"/>
            <a:chOff x="8857979" y="1163669"/>
            <a:chExt cx="313055" cy="287791"/>
          </a:xfrm>
        </xdr:grpSpPr>
        <xdr:sp macro="" textlink="">
          <xdr:nvSpPr>
            <xdr:cNvPr id="234" name="Rectangle 233">
              <a:extLst>
                <a:ext uri="{FF2B5EF4-FFF2-40B4-BE49-F238E27FC236}">
                  <a16:creationId xmlns:a16="http://schemas.microsoft.com/office/drawing/2014/main" id="{00000000-0008-0000-0500-0000EA000000}"/>
                </a:ext>
              </a:extLst>
            </xdr:cNvPr>
            <xdr:cNvSpPr/>
          </xdr:nvSpPr>
          <xdr:spPr>
            <a:xfrm>
              <a:off x="8857979" y="1163669"/>
              <a:ext cx="313055" cy="287791"/>
            </a:xfrm>
            <a:prstGeom prst="rect">
              <a:avLst/>
            </a:prstGeom>
            <a:solidFill>
              <a:srgbClr val="FFFF00"/>
            </a:solidFill>
            <a:ln>
              <a:solidFill>
                <a:schemeClr val="bg1">
                  <a:lumMod val="7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235" name="Up-Down Arrow 234">
              <a:extLst>
                <a:ext uri="{FF2B5EF4-FFF2-40B4-BE49-F238E27FC236}">
                  <a16:creationId xmlns:a16="http://schemas.microsoft.com/office/drawing/2014/main" id="{00000000-0008-0000-0500-0000EB000000}"/>
                </a:ext>
              </a:extLst>
            </xdr:cNvPr>
            <xdr:cNvSpPr/>
          </xdr:nvSpPr>
          <xdr:spPr>
            <a:xfrm>
              <a:off x="8948557" y="1196453"/>
              <a:ext cx="146538" cy="205153"/>
            </a:xfrm>
            <a:prstGeom prst="upDownArrow">
              <a:avLst/>
            </a:prstGeom>
            <a:solidFill>
              <a:schemeClr val="tx1"/>
            </a:solidFill>
            <a:ln>
              <a:solidFill>
                <a:schemeClr val="bg1">
                  <a:lumMod val="7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</xdr:grp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</xdr:colOff>
      <xdr:row>3</xdr:row>
      <xdr:rowOff>152400</xdr:rowOff>
    </xdr:from>
    <xdr:to>
      <xdr:col>15</xdr:col>
      <xdr:colOff>251012</xdr:colOff>
      <xdr:row>11</xdr:row>
      <xdr:rowOff>104469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pSpPr/>
      </xdr:nvGrpSpPr>
      <xdr:grpSpPr>
        <a:xfrm>
          <a:off x="184513" y="723900"/>
          <a:ext cx="9781999" cy="1476069"/>
          <a:chOff x="1" y="2503660"/>
          <a:chExt cx="9143999" cy="1415109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00000000-0008-0000-0800-000003000000}"/>
              </a:ext>
            </a:extLst>
          </xdr:cNvPr>
          <xdr:cNvSpPr/>
        </xdr:nvSpPr>
        <xdr:spPr>
          <a:xfrm>
            <a:off x="1" y="2507158"/>
            <a:ext cx="9143999" cy="1411611"/>
          </a:xfrm>
          <a:prstGeom prst="rect">
            <a:avLst/>
          </a:prstGeom>
          <a:solidFill>
            <a:schemeClr val="accent5">
              <a:lumMod val="60000"/>
              <a:lumOff val="40000"/>
              <a:alpha val="30000"/>
            </a:schemeClr>
          </a:solidFill>
          <a:ln>
            <a:noFill/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ID"/>
          </a:p>
        </xdr:txBody>
      </xdr:sp>
      <xdr:grpSp>
        <xdr:nvGrpSpPr>
          <xdr:cNvPr id="4" name="Group 3">
            <a:extLst>
              <a:ext uri="{FF2B5EF4-FFF2-40B4-BE49-F238E27FC236}">
                <a16:creationId xmlns:a16="http://schemas.microsoft.com/office/drawing/2014/main" id="{00000000-0008-0000-0800-000004000000}"/>
              </a:ext>
            </a:extLst>
          </xdr:cNvPr>
          <xdr:cNvGrpSpPr/>
        </xdr:nvGrpSpPr>
        <xdr:grpSpPr>
          <a:xfrm>
            <a:off x="123846" y="2629208"/>
            <a:ext cx="8915401" cy="1198517"/>
            <a:chOff x="0" y="1377440"/>
            <a:chExt cx="9181531" cy="1198517"/>
          </a:xfrm>
        </xdr:grpSpPr>
        <xdr:pic>
          <xdr:nvPicPr>
            <xdr:cNvPr id="14" name="Picture 13">
              <a:extLst>
                <a:ext uri="{FF2B5EF4-FFF2-40B4-BE49-F238E27FC236}">
                  <a16:creationId xmlns:a16="http://schemas.microsoft.com/office/drawing/2014/main" id="{00000000-0008-0000-0800-00000E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0" y="1510099"/>
              <a:ext cx="9144000" cy="852449"/>
            </a:xfrm>
            <a:prstGeom prst="rect">
              <a:avLst/>
            </a:prstGeom>
          </xdr:spPr>
        </xdr:pic>
        <xdr:pic>
          <xdr:nvPicPr>
            <xdr:cNvPr id="15" name="Picture 14">
              <a:extLst>
                <a:ext uri="{FF2B5EF4-FFF2-40B4-BE49-F238E27FC236}">
                  <a16:creationId xmlns:a16="http://schemas.microsoft.com/office/drawing/2014/main" id="{00000000-0008-0000-0800-00000F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913120" y="1936323"/>
              <a:ext cx="829110" cy="192257"/>
            </a:xfrm>
            <a:prstGeom prst="rect">
              <a:avLst/>
            </a:prstGeom>
          </xdr:spPr>
        </xdr:pic>
        <xdr:pic>
          <xdr:nvPicPr>
            <xdr:cNvPr id="16" name="Picture 15">
              <a:extLst>
                <a:ext uri="{FF2B5EF4-FFF2-40B4-BE49-F238E27FC236}">
                  <a16:creationId xmlns:a16="http://schemas.microsoft.com/office/drawing/2014/main" id="{00000000-0008-0000-0800-000010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 rot="10800000">
              <a:off x="2720340" y="1762695"/>
              <a:ext cx="829110" cy="192257"/>
            </a:xfrm>
            <a:prstGeom prst="rect">
              <a:avLst/>
            </a:prstGeom>
          </xdr:spPr>
        </xdr:pic>
        <xdr:sp macro="" textlink="">
          <xdr:nvSpPr>
            <xdr:cNvPr id="17" name="TextBox 17">
              <a:extLst>
                <a:ext uri="{FF2B5EF4-FFF2-40B4-BE49-F238E27FC236}">
                  <a16:creationId xmlns:a16="http://schemas.microsoft.com/office/drawing/2014/main" id="{00000000-0008-0000-0800-000011000000}"/>
                </a:ext>
              </a:extLst>
            </xdr:cNvPr>
            <xdr:cNvSpPr txBox="1"/>
          </xdr:nvSpPr>
          <xdr:spPr>
            <a:xfrm>
              <a:off x="45151" y="1804431"/>
              <a:ext cx="734685" cy="311449"/>
            </a:xfrm>
            <a:prstGeom prst="rect">
              <a:avLst/>
            </a:prstGeom>
            <a:noFill/>
          </xdr:spPr>
          <xdr:txBody>
            <a:bodyPr wrap="square" rtlCol="0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>
                <a:spcBef>
                  <a:spcPts val="300"/>
                </a:spcBef>
                <a:spcAft>
                  <a:spcPts val="300"/>
                </a:spcAft>
              </a:pPr>
              <a:r>
                <a:rPr lang="id-ID" sz="1200" b="1">
                  <a:solidFill>
                    <a:schemeClr val="bg1"/>
                  </a:solidFill>
                </a:rPr>
                <a:t>ROM</a:t>
              </a:r>
            </a:p>
          </xdr:txBody>
        </xdr:sp>
        <xdr:sp macro="" textlink="">
          <xdr:nvSpPr>
            <xdr:cNvPr id="18" name="TextBox 18">
              <a:extLst>
                <a:ext uri="{FF2B5EF4-FFF2-40B4-BE49-F238E27FC236}">
                  <a16:creationId xmlns:a16="http://schemas.microsoft.com/office/drawing/2014/main" id="{00000000-0008-0000-0800-000012000000}"/>
                </a:ext>
              </a:extLst>
            </xdr:cNvPr>
            <xdr:cNvSpPr txBox="1"/>
          </xdr:nvSpPr>
          <xdr:spPr>
            <a:xfrm>
              <a:off x="8446846" y="1817489"/>
              <a:ext cx="734685" cy="311449"/>
            </a:xfrm>
            <a:prstGeom prst="rect">
              <a:avLst/>
            </a:prstGeom>
            <a:noFill/>
          </xdr:spPr>
          <xdr:txBody>
            <a:bodyPr wrap="square" rtlCol="0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>
                <a:spcBef>
                  <a:spcPts val="300"/>
                </a:spcBef>
                <a:spcAft>
                  <a:spcPts val="300"/>
                </a:spcAft>
              </a:pPr>
              <a:r>
                <a:rPr lang="id-ID" sz="900" b="1">
                  <a:solidFill>
                    <a:schemeClr val="bg1"/>
                  </a:solidFill>
                </a:rPr>
                <a:t>KELANIS</a:t>
              </a:r>
            </a:p>
          </xdr:txBody>
        </xdr:sp>
        <xdr:sp macro="" textlink="">
          <xdr:nvSpPr>
            <xdr:cNvPr id="19" name="TextBox 19">
              <a:extLst>
                <a:ext uri="{FF2B5EF4-FFF2-40B4-BE49-F238E27FC236}">
                  <a16:creationId xmlns:a16="http://schemas.microsoft.com/office/drawing/2014/main" id="{00000000-0008-0000-0800-000013000000}"/>
                </a:ext>
              </a:extLst>
            </xdr:cNvPr>
            <xdr:cNvSpPr txBox="1"/>
          </xdr:nvSpPr>
          <xdr:spPr>
            <a:xfrm>
              <a:off x="1387383" y="1377440"/>
              <a:ext cx="260124" cy="155725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>
                <a:spcBef>
                  <a:spcPts val="300"/>
                </a:spcBef>
                <a:spcAft>
                  <a:spcPts val="300"/>
                </a:spcAft>
              </a:pPr>
              <a:r>
                <a:rPr lang="id-ID" sz="1000" b="1"/>
                <a:t>67</a:t>
              </a:r>
            </a:p>
          </xdr:txBody>
        </xdr:sp>
        <xdr:sp macro="" textlink="">
          <xdr:nvSpPr>
            <xdr:cNvPr id="20" name="TextBox 20">
              <a:extLst>
                <a:ext uri="{FF2B5EF4-FFF2-40B4-BE49-F238E27FC236}">
                  <a16:creationId xmlns:a16="http://schemas.microsoft.com/office/drawing/2014/main" id="{00000000-0008-0000-0800-000014000000}"/>
                </a:ext>
              </a:extLst>
            </xdr:cNvPr>
            <xdr:cNvSpPr txBox="1"/>
          </xdr:nvSpPr>
          <xdr:spPr>
            <a:xfrm>
              <a:off x="3415229" y="1381058"/>
              <a:ext cx="260124" cy="155725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>
                <a:spcBef>
                  <a:spcPts val="300"/>
                </a:spcBef>
                <a:spcAft>
                  <a:spcPts val="300"/>
                </a:spcAft>
              </a:pPr>
              <a:r>
                <a:rPr lang="id-ID" sz="1000" b="1"/>
                <a:t>36</a:t>
              </a:r>
            </a:p>
          </xdr:txBody>
        </xdr:sp>
        <xdr:sp macro="" textlink="">
          <xdr:nvSpPr>
            <xdr:cNvPr id="21" name="TextBox 21">
              <a:extLst>
                <a:ext uri="{FF2B5EF4-FFF2-40B4-BE49-F238E27FC236}">
                  <a16:creationId xmlns:a16="http://schemas.microsoft.com/office/drawing/2014/main" id="{00000000-0008-0000-0800-000015000000}"/>
                </a:ext>
              </a:extLst>
            </xdr:cNvPr>
            <xdr:cNvSpPr txBox="1"/>
          </xdr:nvSpPr>
          <xdr:spPr>
            <a:xfrm>
              <a:off x="3844569" y="1381058"/>
              <a:ext cx="260124" cy="155725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>
                <a:spcBef>
                  <a:spcPts val="300"/>
                </a:spcBef>
                <a:spcAft>
                  <a:spcPts val="300"/>
                </a:spcAft>
              </a:pPr>
              <a:r>
                <a:rPr lang="id-ID" sz="1000" b="1"/>
                <a:t>35</a:t>
              </a:r>
            </a:p>
          </xdr:txBody>
        </xdr:sp>
        <xdr:sp macro="" textlink="">
          <xdr:nvSpPr>
            <xdr:cNvPr id="22" name="TextBox 22">
              <a:extLst>
                <a:ext uri="{FF2B5EF4-FFF2-40B4-BE49-F238E27FC236}">
                  <a16:creationId xmlns:a16="http://schemas.microsoft.com/office/drawing/2014/main" id="{00000000-0008-0000-0800-000016000000}"/>
                </a:ext>
              </a:extLst>
            </xdr:cNvPr>
            <xdr:cNvSpPr txBox="1"/>
          </xdr:nvSpPr>
          <xdr:spPr>
            <a:xfrm>
              <a:off x="5266908" y="1377440"/>
              <a:ext cx="260124" cy="155725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>
                <a:spcBef>
                  <a:spcPts val="300"/>
                </a:spcBef>
                <a:spcAft>
                  <a:spcPts val="300"/>
                </a:spcAft>
              </a:pPr>
              <a:r>
                <a:rPr lang="id-ID" sz="1000" b="1"/>
                <a:t>29</a:t>
              </a:r>
            </a:p>
          </xdr:txBody>
        </xdr:sp>
        <xdr:sp macro="" textlink="">
          <xdr:nvSpPr>
            <xdr:cNvPr id="23" name="TextBox 23">
              <a:extLst>
                <a:ext uri="{FF2B5EF4-FFF2-40B4-BE49-F238E27FC236}">
                  <a16:creationId xmlns:a16="http://schemas.microsoft.com/office/drawing/2014/main" id="{00000000-0008-0000-0800-000017000000}"/>
                </a:ext>
              </a:extLst>
            </xdr:cNvPr>
            <xdr:cNvSpPr txBox="1"/>
          </xdr:nvSpPr>
          <xdr:spPr>
            <a:xfrm>
              <a:off x="5686085" y="1381058"/>
              <a:ext cx="260124" cy="155725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>
                <a:spcBef>
                  <a:spcPts val="300"/>
                </a:spcBef>
                <a:spcAft>
                  <a:spcPts val="300"/>
                </a:spcAft>
              </a:pPr>
              <a:r>
                <a:rPr lang="id-ID" sz="1000" b="1"/>
                <a:t>28</a:t>
              </a:r>
            </a:p>
          </xdr:txBody>
        </xdr:sp>
        <xdr:sp macro="" textlink="">
          <xdr:nvSpPr>
            <xdr:cNvPr id="24" name="TextBox 24">
              <a:extLst>
                <a:ext uri="{FF2B5EF4-FFF2-40B4-BE49-F238E27FC236}">
                  <a16:creationId xmlns:a16="http://schemas.microsoft.com/office/drawing/2014/main" id="{00000000-0008-0000-0800-000018000000}"/>
                </a:ext>
              </a:extLst>
            </xdr:cNvPr>
            <xdr:cNvSpPr txBox="1"/>
          </xdr:nvSpPr>
          <xdr:spPr>
            <a:xfrm>
              <a:off x="6891639" y="1377440"/>
              <a:ext cx="260124" cy="155725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>
                <a:spcBef>
                  <a:spcPts val="300"/>
                </a:spcBef>
                <a:spcAft>
                  <a:spcPts val="300"/>
                </a:spcAft>
              </a:pPr>
              <a:r>
                <a:rPr lang="id-ID" sz="1000" b="1"/>
                <a:t>2</a:t>
              </a:r>
            </a:p>
          </xdr:txBody>
        </xdr:sp>
        <xdr:sp macro="" textlink="">
          <xdr:nvSpPr>
            <xdr:cNvPr id="25" name="TextBox 25">
              <a:extLst>
                <a:ext uri="{FF2B5EF4-FFF2-40B4-BE49-F238E27FC236}">
                  <a16:creationId xmlns:a16="http://schemas.microsoft.com/office/drawing/2014/main" id="{00000000-0008-0000-0800-000019000000}"/>
                </a:ext>
              </a:extLst>
            </xdr:cNvPr>
            <xdr:cNvSpPr txBox="1"/>
          </xdr:nvSpPr>
          <xdr:spPr>
            <a:xfrm>
              <a:off x="8206886" y="1377440"/>
              <a:ext cx="260124" cy="155725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>
                <a:spcBef>
                  <a:spcPts val="300"/>
                </a:spcBef>
                <a:spcAft>
                  <a:spcPts val="300"/>
                </a:spcAft>
              </a:pPr>
              <a:r>
                <a:rPr lang="id-ID" sz="1000" b="1"/>
                <a:t>0</a:t>
              </a:r>
            </a:p>
          </xdr:txBody>
        </xdr:sp>
        <xdr:sp macro="" textlink="">
          <xdr:nvSpPr>
            <xdr:cNvPr id="26" name="TextBox 26">
              <a:extLst>
                <a:ext uri="{FF2B5EF4-FFF2-40B4-BE49-F238E27FC236}">
                  <a16:creationId xmlns:a16="http://schemas.microsoft.com/office/drawing/2014/main" id="{00000000-0008-0000-0800-00001A000000}"/>
                </a:ext>
              </a:extLst>
            </xdr:cNvPr>
            <xdr:cNvSpPr txBox="1"/>
          </xdr:nvSpPr>
          <xdr:spPr>
            <a:xfrm>
              <a:off x="8071312" y="2364792"/>
              <a:ext cx="260124" cy="155725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>
                <a:spcBef>
                  <a:spcPts val="300"/>
                </a:spcBef>
                <a:spcAft>
                  <a:spcPts val="300"/>
                </a:spcAft>
              </a:pPr>
              <a:r>
                <a:rPr lang="id-ID" sz="1000" b="1"/>
                <a:t>0.5</a:t>
              </a:r>
            </a:p>
          </xdr:txBody>
        </xdr:sp>
        <xdr:sp macro="" textlink="">
          <xdr:nvSpPr>
            <xdr:cNvPr id="27" name="TextBox 27">
              <a:extLst>
                <a:ext uri="{FF2B5EF4-FFF2-40B4-BE49-F238E27FC236}">
                  <a16:creationId xmlns:a16="http://schemas.microsoft.com/office/drawing/2014/main" id="{00000000-0008-0000-0800-00001B000000}"/>
                </a:ext>
              </a:extLst>
            </xdr:cNvPr>
            <xdr:cNvSpPr txBox="1"/>
          </xdr:nvSpPr>
          <xdr:spPr>
            <a:xfrm>
              <a:off x="5301636" y="2394290"/>
              <a:ext cx="260124" cy="155725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>
                <a:spcBef>
                  <a:spcPts val="300"/>
                </a:spcBef>
                <a:spcAft>
                  <a:spcPts val="300"/>
                </a:spcAft>
              </a:pPr>
              <a:r>
                <a:rPr lang="id-ID" sz="1400" b="1"/>
                <a:t>29</a:t>
              </a:r>
            </a:p>
          </xdr:txBody>
        </xdr:sp>
        <xdr:sp macro="" textlink="">
          <xdr:nvSpPr>
            <xdr:cNvPr id="28" name="TextBox 28">
              <a:extLst>
                <a:ext uri="{FF2B5EF4-FFF2-40B4-BE49-F238E27FC236}">
                  <a16:creationId xmlns:a16="http://schemas.microsoft.com/office/drawing/2014/main" id="{00000000-0008-0000-0800-00001C000000}"/>
                </a:ext>
              </a:extLst>
            </xdr:cNvPr>
            <xdr:cNvSpPr txBox="1"/>
          </xdr:nvSpPr>
          <xdr:spPr>
            <a:xfrm>
              <a:off x="1376511" y="2420232"/>
              <a:ext cx="260124" cy="155725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>
                <a:spcBef>
                  <a:spcPts val="300"/>
                </a:spcBef>
                <a:spcAft>
                  <a:spcPts val="300"/>
                </a:spcAft>
              </a:pPr>
              <a:r>
                <a:rPr lang="id-ID" sz="1400" b="1"/>
                <a:t>67</a:t>
              </a:r>
            </a:p>
          </xdr:txBody>
        </xdr:sp>
        <xdr:sp macro="" textlink="">
          <xdr:nvSpPr>
            <xdr:cNvPr id="29" name="TextBox 29">
              <a:extLst>
                <a:ext uri="{FF2B5EF4-FFF2-40B4-BE49-F238E27FC236}">
                  <a16:creationId xmlns:a16="http://schemas.microsoft.com/office/drawing/2014/main" id="{00000000-0008-0000-0800-00001D000000}"/>
                </a:ext>
              </a:extLst>
            </xdr:cNvPr>
            <xdr:cNvSpPr txBox="1"/>
          </xdr:nvSpPr>
          <xdr:spPr>
            <a:xfrm>
              <a:off x="1036548" y="2420232"/>
              <a:ext cx="260124" cy="155725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>
                <a:spcBef>
                  <a:spcPts val="300"/>
                </a:spcBef>
                <a:spcAft>
                  <a:spcPts val="300"/>
                </a:spcAft>
              </a:pPr>
              <a:r>
                <a:rPr lang="id-ID" sz="1400" b="1"/>
                <a:t>69</a:t>
              </a:r>
            </a:p>
          </xdr:txBody>
        </xdr:sp>
      </xdr:grpSp>
      <xdr:sp macro="" textlink="">
        <xdr:nvSpPr>
          <xdr:cNvPr id="5" name="Oval 4">
            <a:extLst>
              <a:ext uri="{FF2B5EF4-FFF2-40B4-BE49-F238E27FC236}">
                <a16:creationId xmlns:a16="http://schemas.microsoft.com/office/drawing/2014/main" id="{00000000-0008-0000-0800-000005000000}"/>
              </a:ext>
            </a:extLst>
          </xdr:cNvPr>
          <xdr:cNvSpPr/>
        </xdr:nvSpPr>
        <xdr:spPr>
          <a:xfrm>
            <a:off x="1475886" y="3446328"/>
            <a:ext cx="228600" cy="216515"/>
          </a:xfrm>
          <a:prstGeom prst="ellipse">
            <a:avLst/>
          </a:prstGeom>
          <a:solidFill>
            <a:srgbClr val="3333FF"/>
          </a:solidFill>
          <a:ln>
            <a:solidFill>
              <a:schemeClr val="tx1"/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ID"/>
          </a:p>
        </xdr:txBody>
      </xdr:sp>
      <xdr:sp macro="" textlink="">
        <xdr:nvSpPr>
          <xdr:cNvPr id="6" name="Oval 5">
            <a:extLst>
              <a:ext uri="{FF2B5EF4-FFF2-40B4-BE49-F238E27FC236}">
                <a16:creationId xmlns:a16="http://schemas.microsoft.com/office/drawing/2014/main" id="{00000000-0008-0000-0800-000006000000}"/>
              </a:ext>
            </a:extLst>
          </xdr:cNvPr>
          <xdr:cNvSpPr/>
        </xdr:nvSpPr>
        <xdr:spPr>
          <a:xfrm>
            <a:off x="5273590" y="3446328"/>
            <a:ext cx="228600" cy="216515"/>
          </a:xfrm>
          <a:prstGeom prst="ellipse">
            <a:avLst/>
          </a:prstGeom>
          <a:solidFill>
            <a:srgbClr val="3333FF"/>
          </a:solidFill>
          <a:ln>
            <a:solidFill>
              <a:schemeClr val="tx1"/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ID"/>
          </a:p>
        </xdr:txBody>
      </xdr:sp>
      <xdr:sp macro="" textlink="">
        <xdr:nvSpPr>
          <xdr:cNvPr id="7" name="Oval 6">
            <a:extLst>
              <a:ext uri="{FF2B5EF4-FFF2-40B4-BE49-F238E27FC236}">
                <a16:creationId xmlns:a16="http://schemas.microsoft.com/office/drawing/2014/main" id="{00000000-0008-0000-0800-000007000000}"/>
              </a:ext>
            </a:extLst>
          </xdr:cNvPr>
          <xdr:cNvSpPr/>
        </xdr:nvSpPr>
        <xdr:spPr>
          <a:xfrm>
            <a:off x="1137261" y="3444958"/>
            <a:ext cx="228600" cy="216515"/>
          </a:xfrm>
          <a:prstGeom prst="ellipse">
            <a:avLst/>
          </a:prstGeom>
          <a:solidFill>
            <a:srgbClr val="FF66FF"/>
          </a:solidFill>
          <a:ln>
            <a:solidFill>
              <a:schemeClr val="tx1"/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ID"/>
          </a:p>
        </xdr:txBody>
      </xdr:sp>
      <xdr:sp macro="" textlink="">
        <xdr:nvSpPr>
          <xdr:cNvPr id="8" name="Oval 7">
            <a:extLst>
              <a:ext uri="{FF2B5EF4-FFF2-40B4-BE49-F238E27FC236}">
                <a16:creationId xmlns:a16="http://schemas.microsoft.com/office/drawing/2014/main" id="{00000000-0008-0000-0800-000008000000}"/>
              </a:ext>
            </a:extLst>
          </xdr:cNvPr>
          <xdr:cNvSpPr/>
        </xdr:nvSpPr>
        <xdr:spPr>
          <a:xfrm>
            <a:off x="4011135" y="3449871"/>
            <a:ext cx="228600" cy="216515"/>
          </a:xfrm>
          <a:prstGeom prst="ellipse">
            <a:avLst/>
          </a:prstGeom>
          <a:solidFill>
            <a:srgbClr val="3333FF"/>
          </a:solidFill>
          <a:ln>
            <a:solidFill>
              <a:schemeClr val="tx1"/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ID"/>
          </a:p>
        </xdr:txBody>
      </xdr:sp>
      <xdr:sp macro="" textlink="">
        <xdr:nvSpPr>
          <xdr:cNvPr id="9" name="TextBox 36">
            <a:extLst>
              <a:ext uri="{FF2B5EF4-FFF2-40B4-BE49-F238E27FC236}">
                <a16:creationId xmlns:a16="http://schemas.microsoft.com/office/drawing/2014/main" id="{00000000-0008-0000-0800-000009000000}"/>
              </a:ext>
            </a:extLst>
          </xdr:cNvPr>
          <xdr:cNvSpPr txBox="1"/>
        </xdr:nvSpPr>
        <xdr:spPr>
          <a:xfrm>
            <a:off x="4053908" y="3672000"/>
            <a:ext cx="260124" cy="155725"/>
          </a:xfrm>
          <a:prstGeom prst="rect">
            <a:avLst/>
          </a:prstGeom>
          <a:noFill/>
        </xdr:spPr>
        <xdr:txBody>
          <a:bodyPr wrap="square" lIns="0" tIns="0" rIns="0" bIns="0" rtlCol="0"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>
              <a:spcBef>
                <a:spcPts val="300"/>
              </a:spcBef>
              <a:spcAft>
                <a:spcPts val="300"/>
              </a:spcAft>
            </a:pPr>
            <a:r>
              <a:rPr lang="id-ID" sz="1400" b="1"/>
              <a:t>34</a:t>
            </a:r>
          </a:p>
        </xdr:txBody>
      </xdr:sp>
      <xdr:sp macro="" textlink="">
        <xdr:nvSpPr>
          <xdr:cNvPr id="10" name="Oval 9">
            <a:extLst>
              <a:ext uri="{FF2B5EF4-FFF2-40B4-BE49-F238E27FC236}">
                <a16:creationId xmlns:a16="http://schemas.microsoft.com/office/drawing/2014/main" id="{00000000-0008-0000-0800-00000A000000}"/>
              </a:ext>
            </a:extLst>
          </xdr:cNvPr>
          <xdr:cNvSpPr/>
        </xdr:nvSpPr>
        <xdr:spPr>
          <a:xfrm>
            <a:off x="4124034" y="3448113"/>
            <a:ext cx="228600" cy="216515"/>
          </a:xfrm>
          <a:prstGeom prst="ellipse">
            <a:avLst/>
          </a:prstGeom>
          <a:solidFill>
            <a:srgbClr val="FF66FF"/>
          </a:solidFill>
          <a:ln>
            <a:solidFill>
              <a:schemeClr val="tx1"/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ID"/>
          </a:p>
        </xdr:txBody>
      </xdr:sp>
      <xdr:sp macro="" textlink="">
        <xdr:nvSpPr>
          <xdr:cNvPr id="11" name="Oval 10">
            <a:extLst>
              <a:ext uri="{FF2B5EF4-FFF2-40B4-BE49-F238E27FC236}">
                <a16:creationId xmlns:a16="http://schemas.microsoft.com/office/drawing/2014/main" id="{00000000-0008-0000-0800-00000B000000}"/>
              </a:ext>
            </a:extLst>
          </xdr:cNvPr>
          <xdr:cNvSpPr/>
        </xdr:nvSpPr>
        <xdr:spPr>
          <a:xfrm>
            <a:off x="1890460" y="2690398"/>
            <a:ext cx="228600" cy="216515"/>
          </a:xfrm>
          <a:prstGeom prst="ellipse">
            <a:avLst/>
          </a:prstGeom>
          <a:solidFill>
            <a:srgbClr val="3333FF"/>
          </a:solidFill>
          <a:ln>
            <a:solidFill>
              <a:schemeClr val="tx1"/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ID"/>
          </a:p>
        </xdr:txBody>
      </xdr:sp>
      <xdr:sp macro="" textlink="">
        <xdr:nvSpPr>
          <xdr:cNvPr id="12" name="TextBox 41">
            <a:extLst>
              <a:ext uri="{FF2B5EF4-FFF2-40B4-BE49-F238E27FC236}">
                <a16:creationId xmlns:a16="http://schemas.microsoft.com/office/drawing/2014/main" id="{00000000-0008-0000-0800-00000C000000}"/>
              </a:ext>
            </a:extLst>
          </xdr:cNvPr>
          <xdr:cNvSpPr txBox="1"/>
        </xdr:nvSpPr>
        <xdr:spPr>
          <a:xfrm>
            <a:off x="1973441" y="2503660"/>
            <a:ext cx="252584" cy="155725"/>
          </a:xfrm>
          <a:prstGeom prst="rect">
            <a:avLst/>
          </a:prstGeom>
          <a:noFill/>
        </xdr:spPr>
        <xdr:txBody>
          <a:bodyPr wrap="square" lIns="0" tIns="0" rIns="0" bIns="0" rtlCol="0"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>
              <a:spcBef>
                <a:spcPts val="300"/>
              </a:spcBef>
              <a:spcAft>
                <a:spcPts val="300"/>
              </a:spcAft>
            </a:pPr>
            <a:r>
              <a:rPr lang="id-ID" sz="1400" b="1"/>
              <a:t>6</a:t>
            </a:r>
            <a:r>
              <a:rPr lang="en-US" sz="1400" b="1"/>
              <a:t>5</a:t>
            </a:r>
            <a:endParaRPr lang="id-ID" sz="1400" b="1"/>
          </a:p>
        </xdr:txBody>
      </xdr:sp>
      <xdr:sp macro="" textlink="">
        <xdr:nvSpPr>
          <xdr:cNvPr id="13" name="Oval 12">
            <a:extLst>
              <a:ext uri="{FF2B5EF4-FFF2-40B4-BE49-F238E27FC236}">
                <a16:creationId xmlns:a16="http://schemas.microsoft.com/office/drawing/2014/main" id="{00000000-0008-0000-0800-00000D000000}"/>
              </a:ext>
            </a:extLst>
          </xdr:cNvPr>
          <xdr:cNvSpPr/>
        </xdr:nvSpPr>
        <xdr:spPr>
          <a:xfrm>
            <a:off x="2035682" y="2686625"/>
            <a:ext cx="228600" cy="216515"/>
          </a:xfrm>
          <a:prstGeom prst="ellipse">
            <a:avLst/>
          </a:prstGeom>
          <a:solidFill>
            <a:srgbClr val="FF66FF"/>
          </a:solidFill>
          <a:ln>
            <a:solidFill>
              <a:schemeClr val="tx1"/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ID"/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85727</xdr:colOff>
      <xdr:row>4</xdr:row>
      <xdr:rowOff>85725</xdr:rowOff>
    </xdr:from>
    <xdr:to>
      <xdr:col>1</xdr:col>
      <xdr:colOff>571500</xdr:colOff>
      <xdr:row>5</xdr:row>
      <xdr:rowOff>152401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00027" y="85725"/>
          <a:ext cx="485773" cy="340995"/>
        </a:xfrm>
        <a:prstGeom prst="rect">
          <a:avLst/>
        </a:prstGeom>
        <a:ln>
          <a:noFill/>
        </a:ln>
        <a:effectLst>
          <a:softEdge rad="12700"/>
        </a:effectLst>
      </xdr:spPr>
    </xdr:pic>
    <xdr:clientData/>
  </xdr:twoCellAnchor>
  <xdr:twoCellAnchor>
    <xdr:from>
      <xdr:col>1</xdr:col>
      <xdr:colOff>632732</xdr:colOff>
      <xdr:row>4</xdr:row>
      <xdr:rowOff>14967</xdr:rowOff>
    </xdr:from>
    <xdr:to>
      <xdr:col>4</xdr:col>
      <xdr:colOff>289832</xdr:colOff>
      <xdr:row>5</xdr:row>
      <xdr:rowOff>195941</xdr:rowOff>
    </xdr:to>
    <xdr:pic>
      <xdr:nvPicPr>
        <xdr:cNvPr id="3" name="Picture 1" descr="IMOREsmall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52475" y="14967"/>
          <a:ext cx="1660071" cy="4531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oneCellAnchor>
    <xdr:from>
      <xdr:col>1</xdr:col>
      <xdr:colOff>85727</xdr:colOff>
      <xdr:row>25</xdr:row>
      <xdr:rowOff>85725</xdr:rowOff>
    </xdr:from>
    <xdr:ext cx="485773" cy="338818"/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05470" y="85725"/>
          <a:ext cx="485773" cy="338818"/>
        </a:xfrm>
        <a:prstGeom prst="rect">
          <a:avLst/>
        </a:prstGeom>
        <a:ln>
          <a:noFill/>
        </a:ln>
        <a:effectLst>
          <a:softEdge rad="12700"/>
        </a:effectLst>
      </xdr:spPr>
    </xdr:pic>
    <xdr:clientData/>
  </xdr:oneCellAnchor>
  <xdr:twoCellAnchor>
    <xdr:from>
      <xdr:col>1</xdr:col>
      <xdr:colOff>632732</xdr:colOff>
      <xdr:row>25</xdr:row>
      <xdr:rowOff>14967</xdr:rowOff>
    </xdr:from>
    <xdr:to>
      <xdr:col>4</xdr:col>
      <xdr:colOff>289832</xdr:colOff>
      <xdr:row>26</xdr:row>
      <xdr:rowOff>195941</xdr:rowOff>
    </xdr:to>
    <xdr:pic>
      <xdr:nvPicPr>
        <xdr:cNvPr id="5" name="Picture 1" descr="IMOREsmall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52475" y="14967"/>
          <a:ext cx="1660071" cy="4531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571498</xdr:colOff>
      <xdr:row>20</xdr:row>
      <xdr:rowOff>78442</xdr:rowOff>
    </xdr:from>
    <xdr:to>
      <xdr:col>8</xdr:col>
      <xdr:colOff>22412</xdr:colOff>
      <xdr:row>36</xdr:row>
      <xdr:rowOff>145678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571498</xdr:colOff>
      <xdr:row>20</xdr:row>
      <xdr:rowOff>78442</xdr:rowOff>
    </xdr:from>
    <xdr:to>
      <xdr:col>8</xdr:col>
      <xdr:colOff>22412</xdr:colOff>
      <xdr:row>36</xdr:row>
      <xdr:rowOff>145678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56</xdr:col>
      <xdr:colOff>347382</xdr:colOff>
      <xdr:row>1</xdr:row>
      <xdr:rowOff>77041</xdr:rowOff>
    </xdr:from>
    <xdr:to>
      <xdr:col>56</xdr:col>
      <xdr:colOff>527382</xdr:colOff>
      <xdr:row>1</xdr:row>
      <xdr:rowOff>221041</xdr:rowOff>
    </xdr:to>
    <xdr:sp macro="" textlink="">
      <xdr:nvSpPr>
        <xdr:cNvPr id="5" name="Isosceles Triangle 4">
          <a:extLst>
            <a:ext uri="{FF2B5EF4-FFF2-40B4-BE49-F238E27FC236}">
              <a16:creationId xmlns:a16="http://schemas.microsoft.com/office/drawing/2014/main" id="{00000000-0008-0000-0E00-000005000000}"/>
            </a:ext>
          </a:extLst>
        </xdr:cNvPr>
        <xdr:cNvSpPr/>
      </xdr:nvSpPr>
      <xdr:spPr>
        <a:xfrm flipV="1">
          <a:off x="13408538" y="315166"/>
          <a:ext cx="180000" cy="144000"/>
        </a:xfrm>
        <a:prstGeom prst="triangle">
          <a:avLst/>
        </a:prstGeom>
        <a:solidFill>
          <a:srgbClr val="FFFF00"/>
        </a:solidFill>
        <a:ln w="1905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56</xdr:col>
      <xdr:colOff>347382</xdr:colOff>
      <xdr:row>2</xdr:row>
      <xdr:rowOff>65135</xdr:rowOff>
    </xdr:from>
    <xdr:to>
      <xdr:col>56</xdr:col>
      <xdr:colOff>527382</xdr:colOff>
      <xdr:row>2</xdr:row>
      <xdr:rowOff>209135</xdr:rowOff>
    </xdr:to>
    <xdr:sp macro="" textlink="">
      <xdr:nvSpPr>
        <xdr:cNvPr id="6" name="Isosceles Triangle 5">
          <a:extLst>
            <a:ext uri="{FF2B5EF4-FFF2-40B4-BE49-F238E27FC236}">
              <a16:creationId xmlns:a16="http://schemas.microsoft.com/office/drawing/2014/main" id="{00000000-0008-0000-0E00-000006000000}"/>
            </a:ext>
          </a:extLst>
        </xdr:cNvPr>
        <xdr:cNvSpPr/>
      </xdr:nvSpPr>
      <xdr:spPr>
        <a:xfrm flipV="1">
          <a:off x="13408538" y="577104"/>
          <a:ext cx="180000" cy="144000"/>
        </a:xfrm>
        <a:prstGeom prst="triangle">
          <a:avLst/>
        </a:prstGeom>
        <a:solidFill>
          <a:srgbClr val="FFFF00"/>
        </a:solidFill>
        <a:ln w="1905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707142</xdr:colOff>
      <xdr:row>3</xdr:row>
      <xdr:rowOff>23224</xdr:rowOff>
    </xdr:from>
    <xdr:to>
      <xdr:col>2</xdr:col>
      <xdr:colOff>424908</xdr:colOff>
      <xdr:row>4</xdr:row>
      <xdr:rowOff>182950</xdr:rowOff>
    </xdr:to>
    <xdr:pic>
      <xdr:nvPicPr>
        <xdr:cNvPr id="2" name="Picture 1" descr="IMOREsmall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23099" y="611289"/>
          <a:ext cx="604005" cy="34194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43899</xdr:colOff>
      <xdr:row>3</xdr:row>
      <xdr:rowOff>26586</xdr:rowOff>
    </xdr:from>
    <xdr:to>
      <xdr:col>1</xdr:col>
      <xdr:colOff>596348</xdr:colOff>
      <xdr:row>4</xdr:row>
      <xdr:rowOff>167787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9856" y="614651"/>
          <a:ext cx="552449" cy="323419"/>
        </a:xfrm>
        <a:prstGeom prst="rect">
          <a:avLst/>
        </a:prstGeom>
      </xdr:spPr>
    </xdr:pic>
    <xdr:clientData/>
  </xdr:twoCellAnchor>
  <xdr:twoCellAnchor>
    <xdr:from>
      <xdr:col>1</xdr:col>
      <xdr:colOff>707142</xdr:colOff>
      <xdr:row>27</xdr:row>
      <xdr:rowOff>23224</xdr:rowOff>
    </xdr:from>
    <xdr:to>
      <xdr:col>2</xdr:col>
      <xdr:colOff>424908</xdr:colOff>
      <xdr:row>28</xdr:row>
      <xdr:rowOff>182950</xdr:rowOff>
    </xdr:to>
    <xdr:pic>
      <xdr:nvPicPr>
        <xdr:cNvPr id="4" name="Picture 3" descr="IMOREsmall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23099" y="611289"/>
          <a:ext cx="678548" cy="34194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oneCellAnchor>
    <xdr:from>
      <xdr:col>1</xdr:col>
      <xdr:colOff>43899</xdr:colOff>
      <xdr:row>27</xdr:row>
      <xdr:rowOff>26586</xdr:rowOff>
    </xdr:from>
    <xdr:ext cx="552449" cy="323419"/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9856" y="614651"/>
          <a:ext cx="552449" cy="323419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UHAMMAD%20FARIS\Desktop\Dispatch%20Hauling\00.%20Record%20MF\03.%20Konsep%20&amp;%20Development\08.%20Pos%20Pantau%20KM33\01.%20Control%20PI%20dan%20PS%20Unit\DISTRIBUSI%20%20SPP%2000-SEPTEMBER-2019%20DISPATCH%2033%20Shift%20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50.63\data%20user2\5.RECORD%20KOSONGAN\2020\8.%20AGUSTUS\SHIFT%201\Daily%20kosongan%20Tgl%2002%2008%202020%20Shift%2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STRIBUSI RTK"/>
      <sheetName val="SETTINGAN OPERASI"/>
      <sheetName val="QUALITY RTK"/>
      <sheetName val="UPDATE MUATAN"/>
      <sheetName val="CONTROL ALL PASSING"/>
      <sheetName val="SERVIS"/>
      <sheetName val="SPP"/>
    </sheetNames>
    <sheetDataSet>
      <sheetData sheetId="0" refreshError="1"/>
      <sheetData sheetId="1" refreshError="1"/>
      <sheetData sheetId="2">
        <row r="19">
          <cell r="E19" t="str">
            <v/>
          </cell>
          <cell r="H19" t="str">
            <v/>
          </cell>
          <cell r="K19" t="str">
            <v/>
          </cell>
          <cell r="N19" t="str">
            <v/>
          </cell>
          <cell r="Q19" t="str">
            <v/>
          </cell>
          <cell r="T19" t="str">
            <v/>
          </cell>
          <cell r="W19" t="str">
            <v/>
          </cell>
          <cell r="Z19" t="str">
            <v/>
          </cell>
          <cell r="AC19" t="str">
            <v/>
          </cell>
          <cell r="AF19" t="str">
            <v/>
          </cell>
          <cell r="AI19" t="str">
            <v/>
          </cell>
          <cell r="AL19" t="str">
            <v/>
          </cell>
        </row>
      </sheetData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TRI QUOTA"/>
      <sheetName val="UNIT JAM CS"/>
      <sheetName val="Database Quality"/>
      <sheetName val="Qty"/>
      <sheetName val="Summary Quality"/>
      <sheetName val="UNIT UNREG"/>
      <sheetName val="Distribution To ROM"/>
      <sheetName val="Loading RTK"/>
      <sheetName val="RA"/>
      <sheetName val="SIS"/>
      <sheetName val="Aktual"/>
      <sheetName val="Antrian dan alat loading"/>
      <sheetName val="SKEMA"/>
      <sheetName val="PTR"/>
      <sheetName val="PENCAPAIAN SEAM"/>
      <sheetName val="TREND"/>
      <sheetName val="STOCK"/>
      <sheetName val="Monitoring Passing"/>
      <sheetName val="Absen Rom"/>
      <sheetName val="Chart2"/>
      <sheetName val="SUMMARY RATA-RATA"/>
      <sheetName val="unit menimbang tbg67"/>
      <sheetName val="SETT AREA UNI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4">
          <cell r="C4">
            <v>44045</v>
          </cell>
        </row>
        <row r="28">
          <cell r="C28">
            <v>22</v>
          </cell>
        </row>
      </sheetData>
      <sheetData sheetId="14"/>
      <sheetData sheetId="15"/>
      <sheetData sheetId="16"/>
      <sheetData sheetId="17"/>
      <sheetData sheetId="18"/>
      <sheetData sheetId="19" refreshError="1"/>
      <sheetData sheetId="20"/>
      <sheetData sheetId="21"/>
      <sheetData sheetId="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tabColor rgb="FFFFFF00"/>
  </sheetPr>
  <dimension ref="A1:X1001"/>
  <sheetViews>
    <sheetView showGridLines="0" zoomScale="85" zoomScaleNormal="85" workbookViewId="0">
      <pane xSplit="6" ySplit="9" topLeftCell="L10" activePane="bottomRight" state="frozen"/>
      <selection activeCell="D38" sqref="D38:D46"/>
      <selection pane="topRight" activeCell="D38" sqref="D38:D46"/>
      <selection pane="bottomLeft" activeCell="D38" sqref="D38:D46"/>
      <selection pane="bottomRight" activeCell="S39" sqref="S39"/>
    </sheetView>
  </sheetViews>
  <sheetFormatPr defaultColWidth="9.42578125" defaultRowHeight="12" outlineLevelCol="1"/>
  <cols>
    <col min="1" max="1" width="11" style="126" hidden="1" customWidth="1" outlineLevel="1"/>
    <col min="2" max="2" width="1.7109375" style="126" customWidth="1" collapsed="1"/>
    <col min="3" max="3" width="4.42578125" style="126" customWidth="1"/>
    <col min="4" max="5" width="11.85546875" style="126" customWidth="1"/>
    <col min="6" max="6" width="12.28515625" style="127" bestFit="1" customWidth="1"/>
    <col min="7" max="7" width="21.28515625" style="127" customWidth="1"/>
    <col min="8" max="8" width="18.85546875" style="127" customWidth="1" outlineLevel="1"/>
    <col min="9" max="9" width="13" style="127" customWidth="1" outlineLevel="1"/>
    <col min="10" max="10" width="16.140625" style="127" customWidth="1" outlineLevel="1"/>
    <col min="11" max="11" width="15.5703125" style="127" customWidth="1" outlineLevel="1"/>
    <col min="12" max="12" width="13" style="127" customWidth="1" outlineLevel="1"/>
    <col min="13" max="13" width="18.5703125" style="127" customWidth="1" outlineLevel="1"/>
    <col min="14" max="14" width="15.7109375" style="127" customWidth="1" outlineLevel="1"/>
    <col min="15" max="15" width="16.140625" style="127" customWidth="1" outlineLevel="1"/>
    <col min="16" max="16" width="12.85546875" style="127" customWidth="1" outlineLevel="1"/>
    <col min="17" max="17" width="12.85546875" style="127" customWidth="1"/>
    <col min="18" max="18" width="11" style="127" customWidth="1"/>
    <col min="19" max="20" width="13" style="127" customWidth="1"/>
    <col min="21" max="22" width="13" style="127" customWidth="1" outlineLevel="1"/>
    <col min="23" max="23" width="23.5703125" style="127" customWidth="1" outlineLevel="1"/>
    <col min="24" max="24" width="17.5703125" style="126" bestFit="1" customWidth="1"/>
    <col min="25" max="16384" width="9.42578125" style="126"/>
  </cols>
  <sheetData>
    <row r="1" spans="1:24">
      <c r="C1" s="127"/>
      <c r="D1" s="127"/>
      <c r="E1" s="127"/>
      <c r="N1" s="128"/>
      <c r="O1" s="128"/>
      <c r="P1" s="128"/>
    </row>
    <row r="2" spans="1:24">
      <c r="C2" s="127"/>
      <c r="D2" s="127"/>
      <c r="E2" s="127"/>
      <c r="N2" s="128"/>
      <c r="O2" s="128"/>
      <c r="P2" s="128"/>
    </row>
    <row r="3" spans="1:24">
      <c r="C3" s="127"/>
      <c r="D3" s="127"/>
      <c r="E3" s="127"/>
      <c r="N3" s="128"/>
      <c r="O3" s="128"/>
      <c r="P3" s="128"/>
    </row>
    <row r="4" spans="1:24">
      <c r="C4" s="127"/>
      <c r="D4" s="127"/>
      <c r="E4" s="127"/>
      <c r="N4" s="128"/>
      <c r="O4" s="128"/>
      <c r="P4" s="128"/>
    </row>
    <row r="5" spans="1:24">
      <c r="C5" s="129" t="s">
        <v>287</v>
      </c>
      <c r="D5" s="129"/>
      <c r="E5" s="129"/>
      <c r="F5" s="130"/>
      <c r="G5" s="130"/>
      <c r="N5" s="128"/>
      <c r="O5" s="128"/>
      <c r="P5" s="128"/>
    </row>
    <row r="6" spans="1:24" ht="9.9499999999999993" customHeight="1">
      <c r="B6" s="127"/>
      <c r="C6" s="127"/>
      <c r="D6" s="127"/>
      <c r="E6" s="127"/>
      <c r="N6" s="128"/>
      <c r="O6" s="128"/>
      <c r="P6" s="128"/>
    </row>
    <row r="7" spans="1:24">
      <c r="C7" s="131" t="s">
        <v>288</v>
      </c>
      <c r="D7" s="131"/>
      <c r="E7" s="131"/>
      <c r="F7" s="132"/>
      <c r="G7" s="133">
        <v>43812</v>
      </c>
      <c r="N7" s="128"/>
      <c r="O7" s="128"/>
      <c r="P7" s="128"/>
    </row>
    <row r="8" spans="1:24" ht="5.0999999999999996" customHeight="1">
      <c r="C8" s="127"/>
      <c r="D8" s="127"/>
      <c r="E8" s="127"/>
      <c r="N8" s="128"/>
      <c r="O8" s="128"/>
      <c r="P8" s="128"/>
    </row>
    <row r="9" spans="1:24" s="127" customFormat="1">
      <c r="A9" s="127" t="s">
        <v>289</v>
      </c>
      <c r="C9" s="134" t="s">
        <v>55</v>
      </c>
      <c r="D9" s="180" t="s">
        <v>1336</v>
      </c>
      <c r="E9" s="180" t="s">
        <v>1328</v>
      </c>
      <c r="F9" s="134" t="s">
        <v>241</v>
      </c>
      <c r="G9" s="134" t="s">
        <v>290</v>
      </c>
      <c r="H9" s="134" t="s">
        <v>291</v>
      </c>
      <c r="I9" s="134" t="s">
        <v>292</v>
      </c>
      <c r="J9" s="134" t="s">
        <v>293</v>
      </c>
      <c r="K9" s="134" t="s">
        <v>294</v>
      </c>
      <c r="L9" s="134" t="s">
        <v>295</v>
      </c>
      <c r="M9" s="134" t="s">
        <v>296</v>
      </c>
      <c r="N9" s="134" t="s">
        <v>297</v>
      </c>
      <c r="O9" s="134" t="s">
        <v>298</v>
      </c>
      <c r="P9" s="134" t="s">
        <v>299</v>
      </c>
      <c r="Q9" s="134" t="s">
        <v>300</v>
      </c>
      <c r="R9" s="134" t="s">
        <v>301</v>
      </c>
      <c r="S9" s="135" t="s">
        <v>302</v>
      </c>
      <c r="T9" s="135" t="s">
        <v>303</v>
      </c>
      <c r="U9" s="135" t="s">
        <v>304</v>
      </c>
      <c r="V9" s="136" t="s">
        <v>305</v>
      </c>
      <c r="W9" s="135" t="s">
        <v>306</v>
      </c>
      <c r="X9" s="127" t="s">
        <v>307</v>
      </c>
    </row>
    <row r="10" spans="1:24" hidden="1">
      <c r="A10" s="126" t="str">
        <f>LEFT(F10,10)</f>
        <v>HT140-0040</v>
      </c>
      <c r="C10" s="137">
        <f>IF(F10&lt;&gt;"",MAX($C$9:C9)+1,"")</f>
        <v>1</v>
      </c>
      <c r="D10" s="137" t="s">
        <v>1355</v>
      </c>
      <c r="E10" s="156">
        <v>40</v>
      </c>
      <c r="F10" s="137" t="s">
        <v>308</v>
      </c>
      <c r="G10" s="137" t="s">
        <v>309</v>
      </c>
      <c r="H10" s="137" t="s">
        <v>310</v>
      </c>
      <c r="I10" s="137" t="s">
        <v>311</v>
      </c>
      <c r="J10" s="137" t="s">
        <v>312</v>
      </c>
      <c r="K10" s="137" t="s">
        <v>313</v>
      </c>
      <c r="L10" s="138">
        <v>38921</v>
      </c>
      <c r="M10" s="137" t="s">
        <v>314</v>
      </c>
      <c r="N10" s="137" t="s">
        <v>315</v>
      </c>
      <c r="O10" s="137" t="s">
        <v>316</v>
      </c>
      <c r="P10" s="137" t="s">
        <v>317</v>
      </c>
      <c r="Q10" s="137" t="s">
        <v>318</v>
      </c>
      <c r="R10" s="137" t="s">
        <v>319</v>
      </c>
      <c r="S10" s="137" t="s">
        <v>320</v>
      </c>
      <c r="T10" s="137" t="s">
        <v>320</v>
      </c>
      <c r="U10" s="137"/>
      <c r="V10" s="137" t="str">
        <f t="shared" ref="V10:V73" si="0">IFERROR(IF($U10&lt;&gt;"","Set Fix",""),"")</f>
        <v/>
      </c>
      <c r="W10" s="137" t="s">
        <v>321</v>
      </c>
      <c r="X10" s="126" t="str">
        <f>Q10&amp;"_"&amp;T10</f>
        <v>Support_Dispose</v>
      </c>
    </row>
    <row r="11" spans="1:24" hidden="1">
      <c r="A11" s="126" t="str">
        <f t="shared" ref="A11:A74" si="1">LEFT(F11,10)</f>
        <v>HT140-0041</v>
      </c>
      <c r="C11" s="137">
        <f>IF(F11&lt;&gt;"",MAX($C$9:C10)+1,"")</f>
        <v>2</v>
      </c>
      <c r="D11" s="137" t="s">
        <v>1356</v>
      </c>
      <c r="E11" s="156">
        <v>41</v>
      </c>
      <c r="F11" s="137" t="s">
        <v>322</v>
      </c>
      <c r="G11" s="137" t="s">
        <v>309</v>
      </c>
      <c r="H11" s="137" t="s">
        <v>323</v>
      </c>
      <c r="I11" s="137" t="s">
        <v>311</v>
      </c>
      <c r="J11" s="137" t="s">
        <v>312</v>
      </c>
      <c r="K11" s="137" t="s">
        <v>313</v>
      </c>
      <c r="L11" s="138">
        <v>38921</v>
      </c>
      <c r="M11" s="137" t="s">
        <v>324</v>
      </c>
      <c r="N11" s="137" t="s">
        <v>315</v>
      </c>
      <c r="O11" s="137" t="s">
        <v>316</v>
      </c>
      <c r="P11" s="137" t="s">
        <v>317</v>
      </c>
      <c r="Q11" s="137" t="s">
        <v>318</v>
      </c>
      <c r="R11" s="137" t="s">
        <v>319</v>
      </c>
      <c r="S11" s="137" t="s">
        <v>320</v>
      </c>
      <c r="T11" s="137" t="s">
        <v>320</v>
      </c>
      <c r="U11" s="137"/>
      <c r="V11" s="137" t="str">
        <f t="shared" si="0"/>
        <v/>
      </c>
      <c r="W11" s="137"/>
      <c r="X11" s="126" t="str">
        <f t="shared" ref="X11:X74" si="2">Q11&amp;"_"&amp;T11</f>
        <v>Support_Dispose</v>
      </c>
    </row>
    <row r="12" spans="1:24" hidden="1">
      <c r="A12" s="126" t="str">
        <f t="shared" si="1"/>
        <v>HT140-0049</v>
      </c>
      <c r="C12" s="137">
        <f>IF(F12&lt;&gt;"",MAX($C$9:C11)+1,"")</f>
        <v>3</v>
      </c>
      <c r="D12" s="137" t="s">
        <v>1357</v>
      </c>
      <c r="E12" s="156">
        <v>49</v>
      </c>
      <c r="F12" s="137" t="s">
        <v>325</v>
      </c>
      <c r="G12" s="137" t="s">
        <v>309</v>
      </c>
      <c r="H12" s="137" t="s">
        <v>326</v>
      </c>
      <c r="I12" s="137" t="s">
        <v>311</v>
      </c>
      <c r="J12" s="137" t="s">
        <v>312</v>
      </c>
      <c r="K12" s="137" t="s">
        <v>327</v>
      </c>
      <c r="L12" s="138">
        <v>39024</v>
      </c>
      <c r="M12" s="137" t="s">
        <v>328</v>
      </c>
      <c r="N12" s="137" t="s">
        <v>315</v>
      </c>
      <c r="O12" s="137" t="s">
        <v>316</v>
      </c>
      <c r="P12" s="137" t="s">
        <v>317</v>
      </c>
      <c r="Q12" s="137" t="s">
        <v>318</v>
      </c>
      <c r="R12" s="137" t="s">
        <v>319</v>
      </c>
      <c r="S12" s="137" t="s">
        <v>320</v>
      </c>
      <c r="T12" s="137" t="s">
        <v>320</v>
      </c>
      <c r="U12" s="137"/>
      <c r="V12" s="137" t="str">
        <f t="shared" si="0"/>
        <v/>
      </c>
      <c r="W12" s="137"/>
      <c r="X12" s="126" t="str">
        <f t="shared" si="2"/>
        <v>Support_Dispose</v>
      </c>
    </row>
    <row r="13" spans="1:24" hidden="1">
      <c r="A13" s="126" t="str">
        <f t="shared" si="1"/>
        <v>HT140-0051</v>
      </c>
      <c r="C13" s="137">
        <f>IF(F13&lt;&gt;"",MAX($C$9:C12)+1,"")</f>
        <v>4</v>
      </c>
      <c r="D13" s="137" t="s">
        <v>1358</v>
      </c>
      <c r="E13" s="156">
        <v>51</v>
      </c>
      <c r="F13" s="137" t="s">
        <v>329</v>
      </c>
      <c r="G13" s="137" t="s">
        <v>309</v>
      </c>
      <c r="H13" s="137" t="s">
        <v>330</v>
      </c>
      <c r="I13" s="137" t="s">
        <v>311</v>
      </c>
      <c r="J13" s="137" t="s">
        <v>312</v>
      </c>
      <c r="K13" s="137" t="s">
        <v>331</v>
      </c>
      <c r="L13" s="138">
        <v>39024</v>
      </c>
      <c r="M13" s="137" t="s">
        <v>332</v>
      </c>
      <c r="N13" s="137" t="s">
        <v>315</v>
      </c>
      <c r="O13" s="137" t="s">
        <v>316</v>
      </c>
      <c r="P13" s="137" t="s">
        <v>317</v>
      </c>
      <c r="Q13" s="137" t="s">
        <v>318</v>
      </c>
      <c r="R13" s="137" t="s">
        <v>319</v>
      </c>
      <c r="S13" s="137" t="s">
        <v>320</v>
      </c>
      <c r="T13" s="137" t="s">
        <v>320</v>
      </c>
      <c r="U13" s="137"/>
      <c r="V13" s="137" t="str">
        <f t="shared" si="0"/>
        <v/>
      </c>
      <c r="W13" s="137" t="s">
        <v>321</v>
      </c>
      <c r="X13" s="126" t="str">
        <f t="shared" si="2"/>
        <v>Support_Dispose</v>
      </c>
    </row>
    <row r="14" spans="1:24" hidden="1">
      <c r="A14" s="126" t="str">
        <f t="shared" si="1"/>
        <v>HT140-0052</v>
      </c>
      <c r="C14" s="137">
        <f>IF(F14&lt;&gt;"",MAX($C$9:C13)+1,"")</f>
        <v>5</v>
      </c>
      <c r="D14" s="137" t="s">
        <v>1359</v>
      </c>
      <c r="E14" s="156">
        <v>52</v>
      </c>
      <c r="F14" s="137" t="s">
        <v>333</v>
      </c>
      <c r="G14" s="137" t="s">
        <v>309</v>
      </c>
      <c r="H14" s="137" t="s">
        <v>334</v>
      </c>
      <c r="I14" s="137" t="s">
        <v>311</v>
      </c>
      <c r="J14" s="137" t="s">
        <v>312</v>
      </c>
      <c r="K14" s="137" t="s">
        <v>331</v>
      </c>
      <c r="L14" s="138">
        <v>39024</v>
      </c>
      <c r="M14" s="137" t="s">
        <v>335</v>
      </c>
      <c r="N14" s="137" t="s">
        <v>315</v>
      </c>
      <c r="O14" s="137" t="s">
        <v>316</v>
      </c>
      <c r="P14" s="137" t="s">
        <v>317</v>
      </c>
      <c r="Q14" s="137" t="s">
        <v>318</v>
      </c>
      <c r="R14" s="137" t="s">
        <v>319</v>
      </c>
      <c r="S14" s="137" t="s">
        <v>320</v>
      </c>
      <c r="T14" s="137" t="s">
        <v>320</v>
      </c>
      <c r="U14" s="137"/>
      <c r="V14" s="137" t="str">
        <f t="shared" si="0"/>
        <v/>
      </c>
      <c r="W14" s="137"/>
      <c r="X14" s="126" t="str">
        <f t="shared" si="2"/>
        <v>Support_Dispose</v>
      </c>
    </row>
    <row r="15" spans="1:24" hidden="1">
      <c r="A15" s="126" t="str">
        <f t="shared" si="1"/>
        <v>HT140-0053</v>
      </c>
      <c r="C15" s="137">
        <f>IF(F15&lt;&gt;"",MAX($C$9:C14)+1,"")</f>
        <v>6</v>
      </c>
      <c r="D15" s="137" t="s">
        <v>1360</v>
      </c>
      <c r="E15" s="156">
        <v>53</v>
      </c>
      <c r="F15" s="137" t="s">
        <v>336</v>
      </c>
      <c r="G15" s="137" t="s">
        <v>309</v>
      </c>
      <c r="H15" s="137" t="s">
        <v>337</v>
      </c>
      <c r="I15" s="137" t="s">
        <v>311</v>
      </c>
      <c r="J15" s="137" t="s">
        <v>312</v>
      </c>
      <c r="K15" s="137" t="s">
        <v>327</v>
      </c>
      <c r="L15" s="138">
        <v>39024</v>
      </c>
      <c r="M15" s="137" t="s">
        <v>338</v>
      </c>
      <c r="N15" s="137" t="s">
        <v>315</v>
      </c>
      <c r="O15" s="137" t="s">
        <v>316</v>
      </c>
      <c r="P15" s="137" t="s">
        <v>317</v>
      </c>
      <c r="Q15" s="137" t="s">
        <v>318</v>
      </c>
      <c r="R15" s="137" t="s">
        <v>319</v>
      </c>
      <c r="S15" s="137" t="s">
        <v>320</v>
      </c>
      <c r="T15" s="137" t="s">
        <v>320</v>
      </c>
      <c r="U15" s="137"/>
      <c r="V15" s="137" t="str">
        <f t="shared" si="0"/>
        <v/>
      </c>
      <c r="W15" s="137" t="s">
        <v>321</v>
      </c>
      <c r="X15" s="126" t="str">
        <f t="shared" si="2"/>
        <v>Support_Dispose</v>
      </c>
    </row>
    <row r="16" spans="1:24" hidden="1">
      <c r="A16" s="126" t="str">
        <f t="shared" si="1"/>
        <v>HT140-0056</v>
      </c>
      <c r="C16" s="137">
        <f>IF(F16&lt;&gt;"",MAX($C$9:C15)+1,"")</f>
        <v>7</v>
      </c>
      <c r="D16" s="137" t="s">
        <v>1361</v>
      </c>
      <c r="E16" s="156">
        <v>56</v>
      </c>
      <c r="F16" s="137" t="s">
        <v>339</v>
      </c>
      <c r="G16" s="137" t="s">
        <v>309</v>
      </c>
      <c r="H16" s="137" t="s">
        <v>340</v>
      </c>
      <c r="I16" s="137" t="s">
        <v>311</v>
      </c>
      <c r="J16" s="137" t="s">
        <v>312</v>
      </c>
      <c r="K16" s="137" t="s">
        <v>331</v>
      </c>
      <c r="L16" s="138">
        <v>39052</v>
      </c>
      <c r="M16" s="137" t="s">
        <v>341</v>
      </c>
      <c r="N16" s="137" t="s">
        <v>315</v>
      </c>
      <c r="O16" s="137" t="s">
        <v>316</v>
      </c>
      <c r="P16" s="137" t="s">
        <v>317</v>
      </c>
      <c r="Q16" s="137" t="s">
        <v>318</v>
      </c>
      <c r="R16" s="137" t="s">
        <v>319</v>
      </c>
      <c r="S16" s="137" t="s">
        <v>320</v>
      </c>
      <c r="T16" s="137" t="s">
        <v>320</v>
      </c>
      <c r="U16" s="137"/>
      <c r="V16" s="137" t="str">
        <f t="shared" si="0"/>
        <v/>
      </c>
      <c r="W16" s="137" t="s">
        <v>321</v>
      </c>
      <c r="X16" s="126" t="str">
        <f t="shared" si="2"/>
        <v>Support_Dispose</v>
      </c>
    </row>
    <row r="17" spans="1:24" hidden="1">
      <c r="A17" s="126" t="str">
        <f t="shared" si="1"/>
        <v>HT140-0057</v>
      </c>
      <c r="C17" s="137">
        <f>IF(F17&lt;&gt;"",MAX($C$9:C16)+1,"")</f>
        <v>8</v>
      </c>
      <c r="D17" s="137" t="s">
        <v>1362</v>
      </c>
      <c r="E17" s="156">
        <v>57</v>
      </c>
      <c r="F17" s="137" t="s">
        <v>342</v>
      </c>
      <c r="G17" s="137" t="s">
        <v>309</v>
      </c>
      <c r="H17" s="137" t="s">
        <v>343</v>
      </c>
      <c r="I17" s="137" t="s">
        <v>311</v>
      </c>
      <c r="J17" s="137" t="s">
        <v>312</v>
      </c>
      <c r="K17" s="137" t="s">
        <v>327</v>
      </c>
      <c r="L17" s="138">
        <v>39052</v>
      </c>
      <c r="M17" s="137" t="s">
        <v>344</v>
      </c>
      <c r="N17" s="137" t="s">
        <v>315</v>
      </c>
      <c r="O17" s="137" t="s">
        <v>316</v>
      </c>
      <c r="P17" s="137" t="s">
        <v>317</v>
      </c>
      <c r="Q17" s="137" t="s">
        <v>318</v>
      </c>
      <c r="R17" s="137" t="s">
        <v>319</v>
      </c>
      <c r="S17" s="137" t="s">
        <v>320</v>
      </c>
      <c r="T17" s="137" t="s">
        <v>320</v>
      </c>
      <c r="U17" s="137"/>
      <c r="V17" s="137" t="str">
        <f t="shared" si="0"/>
        <v/>
      </c>
      <c r="W17" s="137" t="s">
        <v>321</v>
      </c>
      <c r="X17" s="126" t="str">
        <f t="shared" si="2"/>
        <v>Support_Dispose</v>
      </c>
    </row>
    <row r="18" spans="1:24" hidden="1">
      <c r="A18" s="126" t="str">
        <f t="shared" si="1"/>
        <v>HT140-0058</v>
      </c>
      <c r="C18" s="137">
        <f>IF(F18&lt;&gt;"",MAX($C$9:C17)+1,"")</f>
        <v>9</v>
      </c>
      <c r="D18" s="137" t="s">
        <v>1363</v>
      </c>
      <c r="E18" s="156">
        <v>58</v>
      </c>
      <c r="F18" s="137" t="s">
        <v>345</v>
      </c>
      <c r="G18" s="137" t="s">
        <v>309</v>
      </c>
      <c r="H18" s="137" t="s">
        <v>346</v>
      </c>
      <c r="I18" s="137" t="s">
        <v>311</v>
      </c>
      <c r="J18" s="137" t="s">
        <v>312</v>
      </c>
      <c r="K18" s="137" t="s">
        <v>327</v>
      </c>
      <c r="L18" s="138">
        <v>39052</v>
      </c>
      <c r="M18" s="137" t="s">
        <v>347</v>
      </c>
      <c r="N18" s="137" t="s">
        <v>315</v>
      </c>
      <c r="O18" s="137" t="s">
        <v>316</v>
      </c>
      <c r="P18" s="137" t="s">
        <v>317</v>
      </c>
      <c r="Q18" s="137" t="s">
        <v>318</v>
      </c>
      <c r="R18" s="137" t="s">
        <v>319</v>
      </c>
      <c r="S18" s="137" t="s">
        <v>320</v>
      </c>
      <c r="T18" s="137" t="s">
        <v>320</v>
      </c>
      <c r="U18" s="137"/>
      <c r="V18" s="137" t="str">
        <f t="shared" si="0"/>
        <v/>
      </c>
      <c r="W18" s="137" t="s">
        <v>321</v>
      </c>
      <c r="X18" s="126" t="str">
        <f t="shared" si="2"/>
        <v>Support_Dispose</v>
      </c>
    </row>
    <row r="19" spans="1:24" hidden="1">
      <c r="A19" s="126" t="str">
        <f t="shared" si="1"/>
        <v>HT140-0060</v>
      </c>
      <c r="C19" s="137">
        <f>IF(F19&lt;&gt;"",MAX($C$9:C18)+1,"")</f>
        <v>10</v>
      </c>
      <c r="D19" s="137" t="s">
        <v>1364</v>
      </c>
      <c r="E19" s="156">
        <v>60</v>
      </c>
      <c r="F19" s="137" t="s">
        <v>348</v>
      </c>
      <c r="G19" s="137" t="s">
        <v>309</v>
      </c>
      <c r="H19" s="137" t="s">
        <v>349</v>
      </c>
      <c r="I19" s="137" t="s">
        <v>311</v>
      </c>
      <c r="J19" s="137" t="s">
        <v>312</v>
      </c>
      <c r="K19" s="137" t="s">
        <v>327</v>
      </c>
      <c r="L19" s="138">
        <v>39052</v>
      </c>
      <c r="M19" s="137" t="s">
        <v>350</v>
      </c>
      <c r="N19" s="137" t="s">
        <v>315</v>
      </c>
      <c r="O19" s="137" t="s">
        <v>316</v>
      </c>
      <c r="P19" s="137" t="s">
        <v>317</v>
      </c>
      <c r="Q19" s="137" t="s">
        <v>318</v>
      </c>
      <c r="R19" s="137" t="s">
        <v>319</v>
      </c>
      <c r="S19" s="137" t="s">
        <v>320</v>
      </c>
      <c r="T19" s="137" t="s">
        <v>320</v>
      </c>
      <c r="U19" s="137"/>
      <c r="V19" s="137" t="str">
        <f t="shared" si="0"/>
        <v/>
      </c>
      <c r="W19" s="137" t="s">
        <v>321</v>
      </c>
      <c r="X19" s="126" t="str">
        <f t="shared" si="2"/>
        <v>Support_Dispose</v>
      </c>
    </row>
    <row r="20" spans="1:24" hidden="1">
      <c r="A20" s="126" t="str">
        <f t="shared" si="1"/>
        <v>HT140-0061</v>
      </c>
      <c r="C20" s="137">
        <f>IF(F20&lt;&gt;"",MAX($C$9:C19)+1,"")</f>
        <v>11</v>
      </c>
      <c r="D20" s="137" t="s">
        <v>1365</v>
      </c>
      <c r="E20" s="156">
        <v>61</v>
      </c>
      <c r="F20" s="137" t="s">
        <v>351</v>
      </c>
      <c r="G20" s="137" t="s">
        <v>309</v>
      </c>
      <c r="H20" s="137" t="s">
        <v>352</v>
      </c>
      <c r="I20" s="137" t="s">
        <v>311</v>
      </c>
      <c r="J20" s="137" t="s">
        <v>312</v>
      </c>
      <c r="K20" s="137" t="s">
        <v>327</v>
      </c>
      <c r="L20" s="138">
        <v>39052</v>
      </c>
      <c r="M20" s="137" t="s">
        <v>353</v>
      </c>
      <c r="N20" s="137" t="s">
        <v>315</v>
      </c>
      <c r="O20" s="137" t="s">
        <v>316</v>
      </c>
      <c r="P20" s="137" t="s">
        <v>317</v>
      </c>
      <c r="Q20" s="137" t="s">
        <v>318</v>
      </c>
      <c r="R20" s="137" t="s">
        <v>319</v>
      </c>
      <c r="S20" s="137" t="s">
        <v>320</v>
      </c>
      <c r="T20" s="137" t="s">
        <v>320</v>
      </c>
      <c r="U20" s="137"/>
      <c r="V20" s="137" t="str">
        <f t="shared" si="0"/>
        <v/>
      </c>
      <c r="W20" s="137" t="s">
        <v>321</v>
      </c>
      <c r="X20" s="126" t="str">
        <f t="shared" si="2"/>
        <v>Support_Dispose</v>
      </c>
    </row>
    <row r="21" spans="1:24" hidden="1">
      <c r="A21" s="126" t="str">
        <f t="shared" si="1"/>
        <v>HT140-0062</v>
      </c>
      <c r="C21" s="137">
        <f>IF(F21&lt;&gt;"",MAX($C$9:C20)+1,"")</f>
        <v>12</v>
      </c>
      <c r="D21" s="137" t="s">
        <v>1366</v>
      </c>
      <c r="E21" s="156">
        <v>62</v>
      </c>
      <c r="F21" s="137" t="s">
        <v>354</v>
      </c>
      <c r="G21" s="137" t="s">
        <v>309</v>
      </c>
      <c r="H21" s="137" t="s">
        <v>355</v>
      </c>
      <c r="I21" s="137" t="s">
        <v>311</v>
      </c>
      <c r="J21" s="137" t="s">
        <v>312</v>
      </c>
      <c r="K21" s="137" t="s">
        <v>327</v>
      </c>
      <c r="L21" s="138">
        <v>39052</v>
      </c>
      <c r="M21" s="137" t="s">
        <v>356</v>
      </c>
      <c r="N21" s="137" t="s">
        <v>315</v>
      </c>
      <c r="O21" s="137" t="s">
        <v>316</v>
      </c>
      <c r="P21" s="137" t="s">
        <v>317</v>
      </c>
      <c r="Q21" s="137" t="s">
        <v>318</v>
      </c>
      <c r="R21" s="137" t="s">
        <v>319</v>
      </c>
      <c r="S21" s="137" t="s">
        <v>320</v>
      </c>
      <c r="T21" s="137" t="s">
        <v>320</v>
      </c>
      <c r="U21" s="137"/>
      <c r="V21" s="137" t="str">
        <f t="shared" si="0"/>
        <v/>
      </c>
      <c r="W21" s="137" t="s">
        <v>321</v>
      </c>
      <c r="X21" s="126" t="str">
        <f t="shared" si="2"/>
        <v>Support_Dispose</v>
      </c>
    </row>
    <row r="22" spans="1:24" hidden="1">
      <c r="A22" s="126" t="str">
        <f t="shared" si="1"/>
        <v>HT140-0063</v>
      </c>
      <c r="C22" s="137">
        <f>IF(F22&lt;&gt;"",MAX($C$9:C21)+1,"")</f>
        <v>13</v>
      </c>
      <c r="D22" s="137" t="s">
        <v>1367</v>
      </c>
      <c r="E22" s="156">
        <v>63</v>
      </c>
      <c r="F22" s="137" t="s">
        <v>357</v>
      </c>
      <c r="G22" s="137" t="s">
        <v>309</v>
      </c>
      <c r="H22" s="137" t="s">
        <v>343</v>
      </c>
      <c r="I22" s="137" t="s">
        <v>311</v>
      </c>
      <c r="J22" s="137" t="s">
        <v>312</v>
      </c>
      <c r="K22" s="137" t="s">
        <v>327</v>
      </c>
      <c r="L22" s="138">
        <v>39052</v>
      </c>
      <c r="M22" s="137" t="s">
        <v>358</v>
      </c>
      <c r="N22" s="137" t="s">
        <v>315</v>
      </c>
      <c r="O22" s="137" t="s">
        <v>316</v>
      </c>
      <c r="P22" s="137" t="s">
        <v>317</v>
      </c>
      <c r="Q22" s="137" t="s">
        <v>318</v>
      </c>
      <c r="R22" s="137" t="s">
        <v>319</v>
      </c>
      <c r="S22" s="137" t="s">
        <v>320</v>
      </c>
      <c r="T22" s="137" t="s">
        <v>320</v>
      </c>
      <c r="U22" s="137"/>
      <c r="V22" s="137" t="str">
        <f t="shared" si="0"/>
        <v/>
      </c>
      <c r="W22" s="137"/>
      <c r="X22" s="126" t="str">
        <f t="shared" si="2"/>
        <v>Support_Dispose</v>
      </c>
    </row>
    <row r="23" spans="1:24" hidden="1">
      <c r="A23" s="126" t="str">
        <f t="shared" si="1"/>
        <v>HT140-0064</v>
      </c>
      <c r="C23" s="137">
        <f>IF(F23&lt;&gt;"",MAX($C$9:C22)+1,"")</f>
        <v>14</v>
      </c>
      <c r="D23" s="137" t="s">
        <v>1368</v>
      </c>
      <c r="E23" s="156">
        <v>64</v>
      </c>
      <c r="F23" s="137" t="s">
        <v>359</v>
      </c>
      <c r="G23" s="137" t="s">
        <v>309</v>
      </c>
      <c r="H23" s="137" t="s">
        <v>360</v>
      </c>
      <c r="I23" s="137" t="s">
        <v>311</v>
      </c>
      <c r="J23" s="137" t="s">
        <v>312</v>
      </c>
      <c r="K23" s="137" t="s">
        <v>331</v>
      </c>
      <c r="L23" s="138">
        <v>39322</v>
      </c>
      <c r="M23" s="137" t="s">
        <v>361</v>
      </c>
      <c r="N23" s="137" t="s">
        <v>315</v>
      </c>
      <c r="O23" s="137" t="s">
        <v>316</v>
      </c>
      <c r="P23" s="137" t="s">
        <v>317</v>
      </c>
      <c r="Q23" s="137" t="s">
        <v>362</v>
      </c>
      <c r="R23" s="137" t="s">
        <v>319</v>
      </c>
      <c r="S23" s="137" t="s">
        <v>320</v>
      </c>
      <c r="T23" s="137" t="s">
        <v>320</v>
      </c>
      <c r="U23" s="137" t="s">
        <v>363</v>
      </c>
      <c r="V23" s="137" t="str">
        <f t="shared" si="0"/>
        <v>Set Fix</v>
      </c>
      <c r="W23" s="137" t="s">
        <v>321</v>
      </c>
      <c r="X23" s="126" t="str">
        <f t="shared" si="2"/>
        <v>Production_Dispose</v>
      </c>
    </row>
    <row r="24" spans="1:24" hidden="1">
      <c r="A24" s="126" t="str">
        <f t="shared" si="1"/>
        <v>HT140-0065</v>
      </c>
      <c r="C24" s="137">
        <f>IF(F24&lt;&gt;"",MAX($C$9:C23)+1,"")</f>
        <v>15</v>
      </c>
      <c r="D24" s="137" t="s">
        <v>1369</v>
      </c>
      <c r="E24" s="156">
        <v>65</v>
      </c>
      <c r="F24" s="137" t="s">
        <v>364</v>
      </c>
      <c r="G24" s="137" t="s">
        <v>309</v>
      </c>
      <c r="H24" s="137" t="s">
        <v>365</v>
      </c>
      <c r="I24" s="137" t="s">
        <v>311</v>
      </c>
      <c r="J24" s="137" t="s">
        <v>312</v>
      </c>
      <c r="K24" s="137" t="s">
        <v>327</v>
      </c>
      <c r="L24" s="138">
        <v>39322</v>
      </c>
      <c r="M24" s="137" t="s">
        <v>366</v>
      </c>
      <c r="N24" s="137" t="s">
        <v>315</v>
      </c>
      <c r="O24" s="137" t="s">
        <v>316</v>
      </c>
      <c r="P24" s="137" t="s">
        <v>317</v>
      </c>
      <c r="Q24" s="137" t="s">
        <v>318</v>
      </c>
      <c r="R24" s="137" t="s">
        <v>319</v>
      </c>
      <c r="S24" s="137" t="s">
        <v>367</v>
      </c>
      <c r="T24" s="137" t="s">
        <v>368</v>
      </c>
      <c r="U24" s="137"/>
      <c r="V24" s="137" t="str">
        <f t="shared" si="0"/>
        <v/>
      </c>
      <c r="W24" s="137"/>
      <c r="X24" s="126" t="str">
        <f t="shared" si="2"/>
        <v>Support_Ready</v>
      </c>
    </row>
    <row r="25" spans="1:24" hidden="1">
      <c r="A25" s="126" t="str">
        <f t="shared" si="1"/>
        <v>HT140-0067</v>
      </c>
      <c r="C25" s="137">
        <f>IF(F25&lt;&gt;"",MAX($C$9:C24)+1,"")</f>
        <v>16</v>
      </c>
      <c r="D25" s="137" t="s">
        <v>1370</v>
      </c>
      <c r="E25" s="156">
        <v>67</v>
      </c>
      <c r="F25" s="137" t="s">
        <v>369</v>
      </c>
      <c r="G25" s="137" t="s">
        <v>309</v>
      </c>
      <c r="H25" s="137" t="s">
        <v>370</v>
      </c>
      <c r="I25" s="137" t="s">
        <v>311</v>
      </c>
      <c r="J25" s="137" t="s">
        <v>312</v>
      </c>
      <c r="K25" s="137" t="s">
        <v>327</v>
      </c>
      <c r="L25" s="138">
        <v>39322</v>
      </c>
      <c r="M25" s="137" t="s">
        <v>371</v>
      </c>
      <c r="N25" s="137" t="s">
        <v>315</v>
      </c>
      <c r="O25" s="137" t="s">
        <v>316</v>
      </c>
      <c r="P25" s="137" t="s">
        <v>317</v>
      </c>
      <c r="Q25" s="137" t="s">
        <v>362</v>
      </c>
      <c r="R25" s="137" t="s">
        <v>319</v>
      </c>
      <c r="S25" s="137" t="s">
        <v>320</v>
      </c>
      <c r="T25" s="137" t="s">
        <v>320</v>
      </c>
      <c r="U25" s="137"/>
      <c r="V25" s="137" t="str">
        <f t="shared" si="0"/>
        <v/>
      </c>
      <c r="W25" s="137" t="s">
        <v>321</v>
      </c>
      <c r="X25" s="126" t="str">
        <f t="shared" si="2"/>
        <v>Production_Dispose</v>
      </c>
    </row>
    <row r="26" spans="1:24" hidden="1">
      <c r="A26" s="126" t="str">
        <f t="shared" si="1"/>
        <v>HT140-0068</v>
      </c>
      <c r="C26" s="137">
        <f>IF(F26&lt;&gt;"",MAX($C$9:C25)+1,"")</f>
        <v>17</v>
      </c>
      <c r="D26" s="137" t="s">
        <v>1371</v>
      </c>
      <c r="E26" s="156">
        <v>68</v>
      </c>
      <c r="F26" s="137" t="s">
        <v>372</v>
      </c>
      <c r="G26" s="137" t="s">
        <v>309</v>
      </c>
      <c r="H26" s="137" t="s">
        <v>373</v>
      </c>
      <c r="I26" s="137" t="s">
        <v>311</v>
      </c>
      <c r="J26" s="137" t="s">
        <v>312</v>
      </c>
      <c r="K26" s="137" t="s">
        <v>327</v>
      </c>
      <c r="L26" s="138">
        <v>39322</v>
      </c>
      <c r="M26" s="137" t="s">
        <v>374</v>
      </c>
      <c r="N26" s="137" t="s">
        <v>315</v>
      </c>
      <c r="O26" s="137" t="s">
        <v>316</v>
      </c>
      <c r="P26" s="137" t="s">
        <v>317</v>
      </c>
      <c r="Q26" s="137" t="s">
        <v>318</v>
      </c>
      <c r="R26" s="137" t="s">
        <v>319</v>
      </c>
      <c r="S26" s="137" t="s">
        <v>320</v>
      </c>
      <c r="T26" s="137" t="s">
        <v>320</v>
      </c>
      <c r="U26" s="137"/>
      <c r="V26" s="137" t="str">
        <f t="shared" si="0"/>
        <v/>
      </c>
      <c r="W26" s="137"/>
      <c r="X26" s="126" t="str">
        <f t="shared" si="2"/>
        <v>Support_Dispose</v>
      </c>
    </row>
    <row r="27" spans="1:24" hidden="1">
      <c r="A27" s="126" t="str">
        <f t="shared" si="1"/>
        <v>HT140-0069</v>
      </c>
      <c r="C27" s="137">
        <f>IF(F27&lt;&gt;"",MAX($C$9:C26)+1,"")</f>
        <v>18</v>
      </c>
      <c r="D27" s="137" t="s">
        <v>1372</v>
      </c>
      <c r="E27" s="156">
        <v>69</v>
      </c>
      <c r="F27" s="137" t="s">
        <v>375</v>
      </c>
      <c r="G27" s="137" t="s">
        <v>309</v>
      </c>
      <c r="H27" s="137" t="s">
        <v>376</v>
      </c>
      <c r="I27" s="137" t="s">
        <v>311</v>
      </c>
      <c r="J27" s="137" t="s">
        <v>312</v>
      </c>
      <c r="K27" s="137" t="s">
        <v>331</v>
      </c>
      <c r="L27" s="138">
        <v>39322</v>
      </c>
      <c r="M27" s="137" t="s">
        <v>377</v>
      </c>
      <c r="N27" s="137" t="s">
        <v>315</v>
      </c>
      <c r="O27" s="137" t="s">
        <v>316</v>
      </c>
      <c r="P27" s="137" t="s">
        <v>317</v>
      </c>
      <c r="Q27" s="137" t="s">
        <v>362</v>
      </c>
      <c r="R27" s="137" t="s">
        <v>319</v>
      </c>
      <c r="S27" s="137" t="s">
        <v>320</v>
      </c>
      <c r="T27" s="137" t="s">
        <v>320</v>
      </c>
      <c r="U27" s="137"/>
      <c r="V27" s="137" t="str">
        <f t="shared" si="0"/>
        <v/>
      </c>
      <c r="W27" s="137" t="s">
        <v>321</v>
      </c>
      <c r="X27" s="126" t="str">
        <f t="shared" si="2"/>
        <v>Production_Dispose</v>
      </c>
    </row>
    <row r="28" spans="1:24" hidden="1">
      <c r="A28" s="126" t="str">
        <f t="shared" si="1"/>
        <v>HT140-0070</v>
      </c>
      <c r="C28" s="137">
        <f>IF(F28&lt;&gt;"",MAX($C$9:C27)+1,"")</f>
        <v>19</v>
      </c>
      <c r="D28" s="137" t="s">
        <v>1373</v>
      </c>
      <c r="E28" s="156">
        <v>70</v>
      </c>
      <c r="F28" s="137" t="s">
        <v>378</v>
      </c>
      <c r="G28" s="137" t="s">
        <v>309</v>
      </c>
      <c r="H28" s="137" t="s">
        <v>379</v>
      </c>
      <c r="I28" s="137" t="s">
        <v>311</v>
      </c>
      <c r="J28" s="137" t="s">
        <v>312</v>
      </c>
      <c r="K28" s="137" t="s">
        <v>327</v>
      </c>
      <c r="L28" s="138">
        <v>39322</v>
      </c>
      <c r="M28" s="137" t="s">
        <v>380</v>
      </c>
      <c r="N28" s="137" t="s">
        <v>315</v>
      </c>
      <c r="O28" s="137" t="s">
        <v>316</v>
      </c>
      <c r="P28" s="137" t="s">
        <v>317</v>
      </c>
      <c r="Q28" s="137" t="s">
        <v>318</v>
      </c>
      <c r="R28" s="137" t="s">
        <v>319</v>
      </c>
      <c r="S28" s="137" t="s">
        <v>320</v>
      </c>
      <c r="T28" s="137" t="s">
        <v>320</v>
      </c>
      <c r="U28" s="137" t="s">
        <v>381</v>
      </c>
      <c r="V28" s="137" t="str">
        <f t="shared" si="0"/>
        <v>Set Fix</v>
      </c>
      <c r="W28" s="137"/>
      <c r="X28" s="126" t="str">
        <f t="shared" si="2"/>
        <v>Support_Dispose</v>
      </c>
    </row>
    <row r="29" spans="1:24" hidden="1">
      <c r="A29" s="126" t="str">
        <f t="shared" si="1"/>
        <v>HT140-0071</v>
      </c>
      <c r="C29" s="137">
        <f>IF(F29&lt;&gt;"",MAX($C$9:C28)+1,"")</f>
        <v>20</v>
      </c>
      <c r="D29" s="137" t="s">
        <v>1374</v>
      </c>
      <c r="E29" s="156">
        <v>71</v>
      </c>
      <c r="F29" s="137" t="s">
        <v>382</v>
      </c>
      <c r="G29" s="137" t="s">
        <v>309</v>
      </c>
      <c r="H29" s="137" t="s">
        <v>383</v>
      </c>
      <c r="I29" s="137" t="s">
        <v>311</v>
      </c>
      <c r="J29" s="137" t="s">
        <v>312</v>
      </c>
      <c r="K29" s="137" t="s">
        <v>327</v>
      </c>
      <c r="L29" s="138">
        <v>39322</v>
      </c>
      <c r="M29" s="137" t="s">
        <v>384</v>
      </c>
      <c r="N29" s="137" t="s">
        <v>315</v>
      </c>
      <c r="O29" s="137" t="s">
        <v>316</v>
      </c>
      <c r="P29" s="137" t="s">
        <v>317</v>
      </c>
      <c r="Q29" s="137" t="s">
        <v>362</v>
      </c>
      <c r="R29" s="137" t="s">
        <v>319</v>
      </c>
      <c r="S29" s="137" t="s">
        <v>320</v>
      </c>
      <c r="T29" s="137" t="s">
        <v>385</v>
      </c>
      <c r="U29" s="137"/>
      <c r="V29" s="137" t="str">
        <f t="shared" si="0"/>
        <v/>
      </c>
      <c r="W29" s="137" t="s">
        <v>321</v>
      </c>
      <c r="X29" s="126" t="str">
        <f t="shared" si="2"/>
        <v>Production_Stand By</v>
      </c>
    </row>
    <row r="30" spans="1:24" hidden="1">
      <c r="A30" s="126" t="str">
        <f t="shared" si="1"/>
        <v>HT140-0072</v>
      </c>
      <c r="C30" s="137">
        <f>IF(F30&lt;&gt;"",MAX($C$9:C29)+1,"")</f>
        <v>21</v>
      </c>
      <c r="D30" s="137" t="s">
        <v>1375</v>
      </c>
      <c r="E30" s="156">
        <v>72</v>
      </c>
      <c r="F30" s="137" t="s">
        <v>386</v>
      </c>
      <c r="G30" s="137" t="s">
        <v>309</v>
      </c>
      <c r="H30" s="137" t="s">
        <v>387</v>
      </c>
      <c r="I30" s="137" t="s">
        <v>311</v>
      </c>
      <c r="J30" s="137" t="s">
        <v>312</v>
      </c>
      <c r="K30" s="137" t="s">
        <v>327</v>
      </c>
      <c r="L30" s="138">
        <v>39827</v>
      </c>
      <c r="M30" s="137" t="s">
        <v>388</v>
      </c>
      <c r="N30" s="137" t="s">
        <v>315</v>
      </c>
      <c r="O30" s="137" t="s">
        <v>316</v>
      </c>
      <c r="P30" s="137" t="s">
        <v>317</v>
      </c>
      <c r="Q30" s="137" t="s">
        <v>318</v>
      </c>
      <c r="R30" s="137" t="s">
        <v>319</v>
      </c>
      <c r="S30" s="137" t="s">
        <v>320</v>
      </c>
      <c r="T30" s="137" t="s">
        <v>320</v>
      </c>
      <c r="U30" s="137"/>
      <c r="V30" s="137" t="str">
        <f t="shared" si="0"/>
        <v/>
      </c>
      <c r="W30" s="137"/>
      <c r="X30" s="126" t="str">
        <f t="shared" si="2"/>
        <v>Support_Dispose</v>
      </c>
    </row>
    <row r="31" spans="1:24" hidden="1">
      <c r="A31" s="126" t="str">
        <f t="shared" si="1"/>
        <v>HT140-0073</v>
      </c>
      <c r="C31" s="137">
        <f>IF(F31&lt;&gt;"",MAX($C$9:C30)+1,"")</f>
        <v>22</v>
      </c>
      <c r="D31" s="137" t="s">
        <v>1376</v>
      </c>
      <c r="E31" s="156">
        <v>73</v>
      </c>
      <c r="F31" s="137" t="s">
        <v>389</v>
      </c>
      <c r="G31" s="137" t="s">
        <v>309</v>
      </c>
      <c r="H31" s="137" t="s">
        <v>390</v>
      </c>
      <c r="I31" s="137" t="s">
        <v>311</v>
      </c>
      <c r="J31" s="137" t="s">
        <v>312</v>
      </c>
      <c r="K31" s="137" t="s">
        <v>327</v>
      </c>
      <c r="L31" s="138">
        <v>39845</v>
      </c>
      <c r="M31" s="137" t="s">
        <v>391</v>
      </c>
      <c r="N31" s="137" t="s">
        <v>315</v>
      </c>
      <c r="O31" s="137" t="s">
        <v>316</v>
      </c>
      <c r="P31" s="137" t="s">
        <v>317</v>
      </c>
      <c r="Q31" s="137" t="s">
        <v>362</v>
      </c>
      <c r="R31" s="137" t="s">
        <v>319</v>
      </c>
      <c r="S31" s="137" t="s">
        <v>392</v>
      </c>
      <c r="T31" s="137" t="s">
        <v>393</v>
      </c>
      <c r="U31" s="137"/>
      <c r="V31" s="137" t="str">
        <f t="shared" si="0"/>
        <v/>
      </c>
      <c r="W31" s="137"/>
      <c r="X31" s="126" t="str">
        <f t="shared" si="2"/>
        <v>Production_Breakdown</v>
      </c>
    </row>
    <row r="32" spans="1:24" hidden="1">
      <c r="A32" s="126" t="str">
        <f t="shared" si="1"/>
        <v>HT140-0074</v>
      </c>
      <c r="C32" s="137">
        <f>IF(F32&lt;&gt;"",MAX($C$9:C31)+1,"")</f>
        <v>23</v>
      </c>
      <c r="D32" s="137" t="s">
        <v>1377</v>
      </c>
      <c r="E32" s="156">
        <v>74</v>
      </c>
      <c r="F32" s="137" t="s">
        <v>394</v>
      </c>
      <c r="G32" s="137" t="s">
        <v>309</v>
      </c>
      <c r="H32" s="137" t="s">
        <v>395</v>
      </c>
      <c r="I32" s="137" t="s">
        <v>311</v>
      </c>
      <c r="J32" s="137" t="s">
        <v>312</v>
      </c>
      <c r="K32" s="137" t="s">
        <v>327</v>
      </c>
      <c r="L32" s="138">
        <v>39827</v>
      </c>
      <c r="M32" s="137" t="s">
        <v>396</v>
      </c>
      <c r="N32" s="137" t="s">
        <v>315</v>
      </c>
      <c r="O32" s="137" t="s">
        <v>316</v>
      </c>
      <c r="P32" s="137" t="s">
        <v>317</v>
      </c>
      <c r="Q32" s="137" t="s">
        <v>362</v>
      </c>
      <c r="R32" s="137" t="s">
        <v>319</v>
      </c>
      <c r="S32" s="137" t="s">
        <v>385</v>
      </c>
      <c r="T32" s="137" t="s">
        <v>397</v>
      </c>
      <c r="U32" s="137"/>
      <c r="V32" s="137" t="str">
        <f t="shared" si="0"/>
        <v/>
      </c>
      <c r="W32" s="137"/>
      <c r="X32" s="126" t="str">
        <f t="shared" si="2"/>
        <v>Production_Karantina2</v>
      </c>
    </row>
    <row r="33" spans="1:24" hidden="1">
      <c r="A33" s="126" t="str">
        <f t="shared" si="1"/>
        <v>HT140-0075</v>
      </c>
      <c r="C33" s="137">
        <f>IF(F33&lt;&gt;"",MAX($C$9:C32)+1,"")</f>
        <v>24</v>
      </c>
      <c r="D33" s="137" t="s">
        <v>1378</v>
      </c>
      <c r="E33" s="156">
        <v>75</v>
      </c>
      <c r="F33" s="137" t="s">
        <v>398</v>
      </c>
      <c r="G33" s="137" t="s">
        <v>309</v>
      </c>
      <c r="H33" s="137" t="s">
        <v>399</v>
      </c>
      <c r="I33" s="137" t="s">
        <v>311</v>
      </c>
      <c r="J33" s="137" t="s">
        <v>312</v>
      </c>
      <c r="K33" s="137" t="s">
        <v>327</v>
      </c>
      <c r="L33" s="138">
        <v>39827</v>
      </c>
      <c r="M33" s="137" t="s">
        <v>400</v>
      </c>
      <c r="N33" s="137" t="s">
        <v>315</v>
      </c>
      <c r="O33" s="137" t="s">
        <v>316</v>
      </c>
      <c r="P33" s="137" t="s">
        <v>317</v>
      </c>
      <c r="Q33" s="137" t="s">
        <v>362</v>
      </c>
      <c r="R33" s="137" t="s">
        <v>319</v>
      </c>
      <c r="S33" s="137" t="s">
        <v>392</v>
      </c>
      <c r="T33" s="137" t="s">
        <v>393</v>
      </c>
      <c r="U33" s="137" t="s">
        <v>401</v>
      </c>
      <c r="V33" s="137" t="str">
        <f t="shared" si="0"/>
        <v>Set Fix</v>
      </c>
      <c r="W33" s="137"/>
      <c r="X33" s="126" t="str">
        <f t="shared" si="2"/>
        <v>Production_Breakdown</v>
      </c>
    </row>
    <row r="34" spans="1:24" hidden="1">
      <c r="A34" s="126" t="str">
        <f t="shared" si="1"/>
        <v>HT140-0076</v>
      </c>
      <c r="C34" s="137">
        <f>IF(F34&lt;&gt;"",MAX($C$9:C33)+1,"")</f>
        <v>25</v>
      </c>
      <c r="D34" s="137" t="s">
        <v>1379</v>
      </c>
      <c r="E34" s="156">
        <v>76</v>
      </c>
      <c r="F34" s="137" t="s">
        <v>402</v>
      </c>
      <c r="G34" s="137" t="s">
        <v>309</v>
      </c>
      <c r="H34" s="137" t="s">
        <v>403</v>
      </c>
      <c r="I34" s="137" t="s">
        <v>311</v>
      </c>
      <c r="J34" s="137" t="s">
        <v>312</v>
      </c>
      <c r="K34" s="137" t="s">
        <v>331</v>
      </c>
      <c r="L34" s="138">
        <v>39845</v>
      </c>
      <c r="M34" s="137" t="s">
        <v>404</v>
      </c>
      <c r="N34" s="137" t="s">
        <v>315</v>
      </c>
      <c r="O34" s="137" t="s">
        <v>316</v>
      </c>
      <c r="P34" s="137" t="s">
        <v>317</v>
      </c>
      <c r="Q34" s="137" t="s">
        <v>362</v>
      </c>
      <c r="R34" s="137" t="s">
        <v>319</v>
      </c>
      <c r="S34" s="137" t="s">
        <v>385</v>
      </c>
      <c r="T34" s="137" t="s">
        <v>405</v>
      </c>
      <c r="U34" s="137" t="s">
        <v>406</v>
      </c>
      <c r="V34" s="137" t="str">
        <f t="shared" si="0"/>
        <v>Set Fix</v>
      </c>
      <c r="W34" s="137" t="s">
        <v>321</v>
      </c>
      <c r="X34" s="126" t="str">
        <f t="shared" si="2"/>
        <v>Production_Karantina1</v>
      </c>
    </row>
    <row r="35" spans="1:24">
      <c r="A35" s="126" t="str">
        <f t="shared" si="1"/>
        <v>HT140-0092</v>
      </c>
      <c r="C35" s="137">
        <f>IF(F35&lt;&gt;"",MAX($C$9:C34)+1,"")</f>
        <v>26</v>
      </c>
      <c r="D35" s="137" t="s">
        <v>1337</v>
      </c>
      <c r="E35" s="156">
        <v>92</v>
      </c>
      <c r="F35" s="139" t="s">
        <v>407</v>
      </c>
      <c r="G35" s="137" t="s">
        <v>309</v>
      </c>
      <c r="H35" s="137" t="s">
        <v>408</v>
      </c>
      <c r="I35" s="137" t="s">
        <v>311</v>
      </c>
      <c r="J35" s="137" t="s">
        <v>312</v>
      </c>
      <c r="K35" s="137" t="s">
        <v>327</v>
      </c>
      <c r="L35" s="138">
        <v>40125</v>
      </c>
      <c r="M35" s="137" t="s">
        <v>409</v>
      </c>
      <c r="N35" s="137" t="s">
        <v>315</v>
      </c>
      <c r="O35" s="137" t="s">
        <v>316</v>
      </c>
      <c r="P35" s="137" t="s">
        <v>317</v>
      </c>
      <c r="Q35" s="137" t="s">
        <v>362</v>
      </c>
      <c r="R35" s="137" t="s">
        <v>319</v>
      </c>
      <c r="S35" s="137" t="s">
        <v>410</v>
      </c>
      <c r="T35" s="137" t="s">
        <v>368</v>
      </c>
      <c r="U35" s="137"/>
      <c r="V35" s="137" t="str">
        <f t="shared" si="0"/>
        <v/>
      </c>
      <c r="W35" s="137"/>
      <c r="X35" s="126" t="str">
        <f t="shared" si="2"/>
        <v>Production_Ready</v>
      </c>
    </row>
    <row r="36" spans="1:24">
      <c r="A36" s="126" t="str">
        <f t="shared" si="1"/>
        <v>HT140-0093</v>
      </c>
      <c r="C36" s="137">
        <f>IF(F36&lt;&gt;"",MAX($C$9:C35)+1,"")</f>
        <v>27</v>
      </c>
      <c r="D36" s="137" t="s">
        <v>1338</v>
      </c>
      <c r="E36" s="156">
        <v>93</v>
      </c>
      <c r="F36" s="139" t="s">
        <v>411</v>
      </c>
      <c r="G36" s="137" t="s">
        <v>309</v>
      </c>
      <c r="H36" s="137" t="s">
        <v>412</v>
      </c>
      <c r="I36" s="137" t="s">
        <v>311</v>
      </c>
      <c r="J36" s="137" t="s">
        <v>312</v>
      </c>
      <c r="K36" s="137" t="s">
        <v>327</v>
      </c>
      <c r="L36" s="138">
        <v>40125</v>
      </c>
      <c r="M36" s="137" t="s">
        <v>413</v>
      </c>
      <c r="N36" s="137" t="s">
        <v>315</v>
      </c>
      <c r="O36" s="137" t="s">
        <v>316</v>
      </c>
      <c r="P36" s="137" t="s">
        <v>317</v>
      </c>
      <c r="Q36" s="137" t="s">
        <v>362</v>
      </c>
      <c r="R36" s="137" t="s">
        <v>319</v>
      </c>
      <c r="S36" s="137" t="s">
        <v>410</v>
      </c>
      <c r="T36" s="137" t="s">
        <v>368</v>
      </c>
      <c r="U36" s="137"/>
      <c r="V36" s="137" t="str">
        <f t="shared" si="0"/>
        <v/>
      </c>
      <c r="W36" s="137"/>
      <c r="X36" s="126" t="str">
        <f t="shared" si="2"/>
        <v>Production_Ready</v>
      </c>
    </row>
    <row r="37" spans="1:24">
      <c r="A37" s="126" t="str">
        <f t="shared" si="1"/>
        <v>HT140-0094</v>
      </c>
      <c r="C37" s="137">
        <f>IF(F37&lt;&gt;"",MAX($C$9:C36)+1,"")</f>
        <v>28</v>
      </c>
      <c r="D37" s="137" t="s">
        <v>1339</v>
      </c>
      <c r="E37" s="156">
        <v>94</v>
      </c>
      <c r="F37" s="137" t="s">
        <v>414</v>
      </c>
      <c r="G37" s="137" t="s">
        <v>309</v>
      </c>
      <c r="H37" s="137" t="s">
        <v>415</v>
      </c>
      <c r="I37" s="137" t="s">
        <v>311</v>
      </c>
      <c r="J37" s="137" t="s">
        <v>312</v>
      </c>
      <c r="K37" s="137" t="s">
        <v>327</v>
      </c>
      <c r="L37" s="138">
        <v>40213</v>
      </c>
      <c r="M37" s="137" t="s">
        <v>416</v>
      </c>
      <c r="N37" s="137" t="s">
        <v>315</v>
      </c>
      <c r="O37" s="137" t="s">
        <v>316</v>
      </c>
      <c r="P37" s="137" t="s">
        <v>317</v>
      </c>
      <c r="Q37" s="137" t="s">
        <v>362</v>
      </c>
      <c r="R37" s="137" t="s">
        <v>319</v>
      </c>
      <c r="S37" s="137" t="s">
        <v>410</v>
      </c>
      <c r="T37" s="137" t="s">
        <v>1856</v>
      </c>
      <c r="U37" s="137"/>
      <c r="V37" s="137" t="str">
        <f t="shared" si="0"/>
        <v/>
      </c>
      <c r="W37" s="137"/>
      <c r="X37" s="126" t="str">
        <f t="shared" si="2"/>
        <v>Production_Karantina Prod</v>
      </c>
    </row>
    <row r="38" spans="1:24">
      <c r="A38" s="126" t="str">
        <f t="shared" si="1"/>
        <v>HT140-0095</v>
      </c>
      <c r="C38" s="137">
        <f>IF(F38&lt;&gt;"",MAX($C$9:C37)+1,"")</f>
        <v>29</v>
      </c>
      <c r="D38" s="137" t="s">
        <v>1340</v>
      </c>
      <c r="E38" s="156">
        <v>95</v>
      </c>
      <c r="F38" s="137" t="s">
        <v>417</v>
      </c>
      <c r="G38" s="137" t="s">
        <v>309</v>
      </c>
      <c r="H38" s="137" t="s">
        <v>418</v>
      </c>
      <c r="I38" s="137" t="s">
        <v>311</v>
      </c>
      <c r="J38" s="137" t="s">
        <v>312</v>
      </c>
      <c r="K38" s="137" t="s">
        <v>327</v>
      </c>
      <c r="L38" s="138">
        <v>40213</v>
      </c>
      <c r="M38" s="137" t="s">
        <v>419</v>
      </c>
      <c r="N38" s="137" t="s">
        <v>315</v>
      </c>
      <c r="O38" s="137" t="s">
        <v>316</v>
      </c>
      <c r="P38" s="137" t="s">
        <v>317</v>
      </c>
      <c r="Q38" s="137" t="s">
        <v>362</v>
      </c>
      <c r="R38" s="137" t="s">
        <v>319</v>
      </c>
      <c r="S38" s="137" t="s">
        <v>410</v>
      </c>
      <c r="T38" s="137" t="s">
        <v>368</v>
      </c>
      <c r="U38" s="137" t="s">
        <v>420</v>
      </c>
      <c r="V38" s="137" t="str">
        <f t="shared" si="0"/>
        <v>Set Fix</v>
      </c>
      <c r="W38" s="137"/>
      <c r="X38" s="126" t="str">
        <f t="shared" si="2"/>
        <v>Production_Ready</v>
      </c>
    </row>
    <row r="39" spans="1:24">
      <c r="A39" s="126" t="str">
        <f t="shared" si="1"/>
        <v>HT140-0096</v>
      </c>
      <c r="C39" s="137">
        <f>IF(F39&lt;&gt;"",MAX($C$9:C38)+1,"")</f>
        <v>30</v>
      </c>
      <c r="D39" s="137" t="s">
        <v>1341</v>
      </c>
      <c r="E39" s="156">
        <v>96</v>
      </c>
      <c r="F39" s="137" t="s">
        <v>421</v>
      </c>
      <c r="G39" s="137" t="s">
        <v>309</v>
      </c>
      <c r="H39" s="137" t="s">
        <v>422</v>
      </c>
      <c r="I39" s="137" t="s">
        <v>311</v>
      </c>
      <c r="J39" s="137" t="s">
        <v>312</v>
      </c>
      <c r="K39" s="137" t="s">
        <v>327</v>
      </c>
      <c r="L39" s="138">
        <v>40213</v>
      </c>
      <c r="M39" s="137" t="s">
        <v>423</v>
      </c>
      <c r="N39" s="137" t="s">
        <v>315</v>
      </c>
      <c r="O39" s="137" t="s">
        <v>316</v>
      </c>
      <c r="P39" s="137" t="s">
        <v>317</v>
      </c>
      <c r="Q39" s="137" t="s">
        <v>362</v>
      </c>
      <c r="R39" s="137" t="s">
        <v>319</v>
      </c>
      <c r="S39" s="137" t="s">
        <v>410</v>
      </c>
      <c r="T39" s="137" t="s">
        <v>368</v>
      </c>
      <c r="U39" s="137" t="s">
        <v>424</v>
      </c>
      <c r="V39" s="137" t="str">
        <f t="shared" si="0"/>
        <v>Set Fix</v>
      </c>
      <c r="W39" s="137"/>
      <c r="X39" s="126" t="str">
        <f t="shared" si="2"/>
        <v>Production_Ready</v>
      </c>
    </row>
    <row r="40" spans="1:24">
      <c r="A40" s="126" t="str">
        <f t="shared" si="1"/>
        <v>HT140-0097</v>
      </c>
      <c r="C40" s="137">
        <f>IF(F40&lt;&gt;"",MAX($C$9:C39)+1,"")</f>
        <v>31</v>
      </c>
      <c r="D40" s="137" t="s">
        <v>1342</v>
      </c>
      <c r="E40" s="156">
        <v>97</v>
      </c>
      <c r="F40" s="139" t="s">
        <v>425</v>
      </c>
      <c r="G40" s="137" t="s">
        <v>309</v>
      </c>
      <c r="H40" s="137" t="s">
        <v>426</v>
      </c>
      <c r="I40" s="137" t="s">
        <v>311</v>
      </c>
      <c r="J40" s="137" t="s">
        <v>312</v>
      </c>
      <c r="K40" s="137" t="s">
        <v>327</v>
      </c>
      <c r="L40" s="138">
        <v>40213</v>
      </c>
      <c r="M40" s="137" t="s">
        <v>427</v>
      </c>
      <c r="N40" s="137" t="s">
        <v>315</v>
      </c>
      <c r="O40" s="137" t="s">
        <v>316</v>
      </c>
      <c r="P40" s="137" t="s">
        <v>317</v>
      </c>
      <c r="Q40" s="137" t="s">
        <v>362</v>
      </c>
      <c r="R40" s="137" t="s">
        <v>319</v>
      </c>
      <c r="S40" s="137" t="s">
        <v>410</v>
      </c>
      <c r="T40" s="137" t="s">
        <v>368</v>
      </c>
      <c r="U40" s="137" t="s">
        <v>428</v>
      </c>
      <c r="V40" s="137" t="str">
        <f t="shared" si="0"/>
        <v>Set Fix</v>
      </c>
      <c r="W40" s="137"/>
      <c r="X40" s="126" t="str">
        <f t="shared" si="2"/>
        <v>Production_Ready</v>
      </c>
    </row>
    <row r="41" spans="1:24">
      <c r="A41" s="126" t="str">
        <f t="shared" si="1"/>
        <v>HT140-0098</v>
      </c>
      <c r="C41" s="137">
        <f>IF(F41&lt;&gt;"",MAX($C$9:C40)+1,"")</f>
        <v>32</v>
      </c>
      <c r="D41" s="137" t="s">
        <v>1343</v>
      </c>
      <c r="E41" s="156">
        <v>98</v>
      </c>
      <c r="F41" s="137" t="s">
        <v>429</v>
      </c>
      <c r="G41" s="137" t="s">
        <v>309</v>
      </c>
      <c r="H41" s="137" t="s">
        <v>430</v>
      </c>
      <c r="I41" s="137" t="s">
        <v>311</v>
      </c>
      <c r="J41" s="137" t="s">
        <v>312</v>
      </c>
      <c r="K41" s="137" t="s">
        <v>327</v>
      </c>
      <c r="L41" s="138">
        <v>40213</v>
      </c>
      <c r="M41" s="137" t="s">
        <v>431</v>
      </c>
      <c r="N41" s="137" t="s">
        <v>315</v>
      </c>
      <c r="O41" s="137" t="s">
        <v>316</v>
      </c>
      <c r="P41" s="137" t="s">
        <v>317</v>
      </c>
      <c r="Q41" s="137" t="s">
        <v>362</v>
      </c>
      <c r="R41" s="137" t="s">
        <v>319</v>
      </c>
      <c r="S41" s="137" t="s">
        <v>410</v>
      </c>
      <c r="T41" s="137" t="s">
        <v>368</v>
      </c>
      <c r="U41" s="137" t="s">
        <v>432</v>
      </c>
      <c r="V41" s="137" t="str">
        <f t="shared" si="0"/>
        <v>Set Fix</v>
      </c>
      <c r="W41" s="137"/>
      <c r="X41" s="126" t="str">
        <f t="shared" si="2"/>
        <v>Production_Ready</v>
      </c>
    </row>
    <row r="42" spans="1:24">
      <c r="A42" s="126" t="str">
        <f t="shared" si="1"/>
        <v>HT140-0099</v>
      </c>
      <c r="C42" s="137">
        <f>IF(F42&lt;&gt;"",MAX($C$9:C41)+1,"")</f>
        <v>33</v>
      </c>
      <c r="D42" s="137" t="s">
        <v>1344</v>
      </c>
      <c r="E42" s="156">
        <v>99</v>
      </c>
      <c r="F42" s="137" t="s">
        <v>433</v>
      </c>
      <c r="G42" s="137" t="s">
        <v>309</v>
      </c>
      <c r="H42" s="137" t="s">
        <v>434</v>
      </c>
      <c r="I42" s="137" t="s">
        <v>311</v>
      </c>
      <c r="J42" s="137" t="s">
        <v>312</v>
      </c>
      <c r="K42" s="137" t="s">
        <v>327</v>
      </c>
      <c r="L42" s="138">
        <v>40213</v>
      </c>
      <c r="M42" s="137" t="s">
        <v>435</v>
      </c>
      <c r="N42" s="137" t="s">
        <v>315</v>
      </c>
      <c r="O42" s="137" t="s">
        <v>316</v>
      </c>
      <c r="P42" s="137" t="s">
        <v>317</v>
      </c>
      <c r="Q42" s="137" t="s">
        <v>362</v>
      </c>
      <c r="R42" s="137" t="s">
        <v>319</v>
      </c>
      <c r="S42" s="137" t="s">
        <v>410</v>
      </c>
      <c r="T42" s="137" t="s">
        <v>1856</v>
      </c>
      <c r="U42" s="137"/>
      <c r="V42" s="137" t="str">
        <f t="shared" si="0"/>
        <v/>
      </c>
      <c r="W42" s="137"/>
      <c r="X42" s="126" t="str">
        <f t="shared" si="2"/>
        <v>Production_Karantina Prod</v>
      </c>
    </row>
    <row r="43" spans="1:24">
      <c r="A43" s="126" t="str">
        <f t="shared" si="1"/>
        <v>HT140-0100</v>
      </c>
      <c r="C43" s="137">
        <f>IF(F43&lt;&gt;"",MAX($C$9:C42)+1,"")</f>
        <v>34</v>
      </c>
      <c r="D43" s="137" t="s">
        <v>1345</v>
      </c>
      <c r="E43" s="156">
        <v>100</v>
      </c>
      <c r="F43" s="137" t="s">
        <v>436</v>
      </c>
      <c r="G43" s="137" t="s">
        <v>309</v>
      </c>
      <c r="H43" s="137" t="s">
        <v>437</v>
      </c>
      <c r="I43" s="137" t="s">
        <v>311</v>
      </c>
      <c r="J43" s="137" t="s">
        <v>312</v>
      </c>
      <c r="K43" s="137" t="s">
        <v>327</v>
      </c>
      <c r="L43" s="138">
        <v>40213</v>
      </c>
      <c r="M43" s="137" t="s">
        <v>438</v>
      </c>
      <c r="N43" s="137" t="s">
        <v>315</v>
      </c>
      <c r="O43" s="137" t="s">
        <v>316</v>
      </c>
      <c r="P43" s="137" t="s">
        <v>317</v>
      </c>
      <c r="Q43" s="137" t="s">
        <v>362</v>
      </c>
      <c r="R43" s="137" t="s">
        <v>319</v>
      </c>
      <c r="S43" s="137" t="s">
        <v>410</v>
      </c>
      <c r="T43" s="137" t="s">
        <v>368</v>
      </c>
      <c r="U43" s="137"/>
      <c r="V43" s="137" t="str">
        <f t="shared" si="0"/>
        <v/>
      </c>
      <c r="W43" s="137"/>
      <c r="X43" s="126" t="str">
        <f t="shared" si="2"/>
        <v>Production_Ready</v>
      </c>
    </row>
    <row r="44" spans="1:24">
      <c r="A44" s="126" t="str">
        <f t="shared" si="1"/>
        <v>HT140-0101</v>
      </c>
      <c r="C44" s="137">
        <f>IF(F44&lt;&gt;"",MAX($C$9:C43)+1,"")</f>
        <v>35</v>
      </c>
      <c r="D44" s="137" t="s">
        <v>1346</v>
      </c>
      <c r="E44" s="156">
        <v>101</v>
      </c>
      <c r="F44" s="137" t="s">
        <v>439</v>
      </c>
      <c r="G44" s="137" t="s">
        <v>309</v>
      </c>
      <c r="H44" s="137" t="s">
        <v>440</v>
      </c>
      <c r="I44" s="137" t="s">
        <v>311</v>
      </c>
      <c r="J44" s="137" t="s">
        <v>312</v>
      </c>
      <c r="K44" s="137" t="s">
        <v>327</v>
      </c>
      <c r="L44" s="138">
        <v>40213</v>
      </c>
      <c r="M44" s="137" t="s">
        <v>441</v>
      </c>
      <c r="N44" s="137" t="s">
        <v>315</v>
      </c>
      <c r="O44" s="137" t="s">
        <v>316</v>
      </c>
      <c r="P44" s="137" t="s">
        <v>317</v>
      </c>
      <c r="Q44" s="137" t="s">
        <v>362</v>
      </c>
      <c r="R44" s="137" t="s">
        <v>319</v>
      </c>
      <c r="S44" s="137" t="s">
        <v>410</v>
      </c>
      <c r="T44" s="137" t="s">
        <v>368</v>
      </c>
      <c r="U44" s="137"/>
      <c r="V44" s="137" t="str">
        <f t="shared" si="0"/>
        <v/>
      </c>
      <c r="W44" s="137"/>
      <c r="X44" s="126" t="str">
        <f t="shared" si="2"/>
        <v>Production_Ready</v>
      </c>
    </row>
    <row r="45" spans="1:24">
      <c r="A45" s="126" t="str">
        <f t="shared" si="1"/>
        <v>HT140-0102</v>
      </c>
      <c r="C45" s="137">
        <f>IF(F45&lt;&gt;"",MAX($C$9:C44)+1,"")</f>
        <v>36</v>
      </c>
      <c r="D45" s="137" t="s">
        <v>1347</v>
      </c>
      <c r="E45" s="156">
        <v>102</v>
      </c>
      <c r="F45" s="137" t="s">
        <v>442</v>
      </c>
      <c r="G45" s="137" t="s">
        <v>309</v>
      </c>
      <c r="H45" s="137" t="s">
        <v>443</v>
      </c>
      <c r="I45" s="137" t="s">
        <v>311</v>
      </c>
      <c r="J45" s="137" t="s">
        <v>312</v>
      </c>
      <c r="K45" s="137" t="s">
        <v>327</v>
      </c>
      <c r="L45" s="138">
        <v>40213</v>
      </c>
      <c r="M45" s="137" t="s">
        <v>444</v>
      </c>
      <c r="N45" s="137" t="s">
        <v>315</v>
      </c>
      <c r="O45" s="137" t="s">
        <v>316</v>
      </c>
      <c r="P45" s="137" t="s">
        <v>317</v>
      </c>
      <c r="Q45" s="137" t="s">
        <v>362</v>
      </c>
      <c r="R45" s="137" t="s">
        <v>319</v>
      </c>
      <c r="S45" s="137" t="s">
        <v>410</v>
      </c>
      <c r="T45" s="137" t="s">
        <v>1856</v>
      </c>
      <c r="U45" s="137"/>
      <c r="V45" s="137" t="str">
        <f t="shared" si="0"/>
        <v/>
      </c>
      <c r="W45" s="137"/>
      <c r="X45" s="126" t="str">
        <f t="shared" si="2"/>
        <v>Production_Karantina Prod</v>
      </c>
    </row>
    <row r="46" spans="1:24">
      <c r="A46" s="126" t="str">
        <f t="shared" si="1"/>
        <v>HT140-0103</v>
      </c>
      <c r="C46" s="137">
        <f>IF(F46&lt;&gt;"",MAX($C$9:C45)+1,"")</f>
        <v>37</v>
      </c>
      <c r="D46" s="137" t="s">
        <v>1348</v>
      </c>
      <c r="E46" s="156">
        <v>103</v>
      </c>
      <c r="F46" s="137" t="s">
        <v>445</v>
      </c>
      <c r="G46" s="137" t="s">
        <v>309</v>
      </c>
      <c r="H46" s="137" t="s">
        <v>446</v>
      </c>
      <c r="I46" s="137" t="s">
        <v>311</v>
      </c>
      <c r="J46" s="137" t="s">
        <v>312</v>
      </c>
      <c r="K46" s="137" t="s">
        <v>327</v>
      </c>
      <c r="L46" s="138">
        <v>40213</v>
      </c>
      <c r="M46" s="137" t="s">
        <v>447</v>
      </c>
      <c r="N46" s="137" t="s">
        <v>315</v>
      </c>
      <c r="O46" s="137" t="s">
        <v>316</v>
      </c>
      <c r="P46" s="137" t="s">
        <v>317</v>
      </c>
      <c r="Q46" s="137" t="s">
        <v>362</v>
      </c>
      <c r="R46" s="137" t="s">
        <v>319</v>
      </c>
      <c r="S46" s="137" t="s">
        <v>410</v>
      </c>
      <c r="T46" s="137" t="s">
        <v>368</v>
      </c>
      <c r="U46" s="137"/>
      <c r="V46" s="137" t="str">
        <f t="shared" si="0"/>
        <v/>
      </c>
      <c r="W46" s="137"/>
      <c r="X46" s="126" t="str">
        <f t="shared" si="2"/>
        <v>Production_Ready</v>
      </c>
    </row>
    <row r="47" spans="1:24" hidden="1">
      <c r="A47" s="126" t="str">
        <f t="shared" si="1"/>
        <v>HT140-0104</v>
      </c>
      <c r="C47" s="137">
        <f>IF(F47&lt;&gt;"",MAX($C$9:C46)+1,"")</f>
        <v>38</v>
      </c>
      <c r="D47" s="137" t="s">
        <v>1380</v>
      </c>
      <c r="E47" s="156">
        <v>104</v>
      </c>
      <c r="F47" s="137" t="s">
        <v>448</v>
      </c>
      <c r="G47" s="137" t="s">
        <v>309</v>
      </c>
      <c r="H47" s="137" t="s">
        <v>449</v>
      </c>
      <c r="I47" s="137" t="s">
        <v>311</v>
      </c>
      <c r="J47" s="137" t="s">
        <v>312</v>
      </c>
      <c r="K47" s="137" t="s">
        <v>327</v>
      </c>
      <c r="L47" s="138">
        <v>40554</v>
      </c>
      <c r="M47" s="137" t="s">
        <v>450</v>
      </c>
      <c r="N47" s="137" t="s">
        <v>315</v>
      </c>
      <c r="O47" s="137" t="s">
        <v>316</v>
      </c>
      <c r="P47" s="137" t="s">
        <v>317</v>
      </c>
      <c r="Q47" s="137" t="s">
        <v>362</v>
      </c>
      <c r="R47" s="137" t="s">
        <v>319</v>
      </c>
      <c r="S47" s="137" t="s">
        <v>320</v>
      </c>
      <c r="T47" s="137" t="s">
        <v>405</v>
      </c>
      <c r="U47" s="137"/>
      <c r="V47" s="137" t="str">
        <f t="shared" si="0"/>
        <v/>
      </c>
      <c r="W47" s="137"/>
      <c r="X47" s="126" t="str">
        <f t="shared" si="2"/>
        <v>Production_Karantina1</v>
      </c>
    </row>
    <row r="48" spans="1:24">
      <c r="A48" s="126" t="str">
        <f t="shared" si="1"/>
        <v>HT140-0105</v>
      </c>
      <c r="C48" s="137">
        <f>IF(F48&lt;&gt;"",MAX($C$9:C47)+1,"")</f>
        <v>39</v>
      </c>
      <c r="D48" s="137" t="s">
        <v>1381</v>
      </c>
      <c r="E48" s="156">
        <v>105</v>
      </c>
      <c r="F48" s="137" t="s">
        <v>451</v>
      </c>
      <c r="G48" s="137" t="s">
        <v>309</v>
      </c>
      <c r="H48" s="137" t="s">
        <v>452</v>
      </c>
      <c r="I48" s="137" t="s">
        <v>311</v>
      </c>
      <c r="J48" s="137" t="s">
        <v>312</v>
      </c>
      <c r="K48" s="137" t="s">
        <v>327</v>
      </c>
      <c r="L48" s="138">
        <v>40554</v>
      </c>
      <c r="M48" s="137" t="s">
        <v>453</v>
      </c>
      <c r="N48" s="137" t="s">
        <v>315</v>
      </c>
      <c r="O48" s="137" t="s">
        <v>316</v>
      </c>
      <c r="P48" s="137" t="s">
        <v>317</v>
      </c>
      <c r="Q48" s="137" t="s">
        <v>362</v>
      </c>
      <c r="R48" s="137" t="s">
        <v>319</v>
      </c>
      <c r="S48" s="137" t="s">
        <v>410</v>
      </c>
      <c r="T48" s="137" t="s">
        <v>368</v>
      </c>
      <c r="U48" s="137"/>
      <c r="V48" s="137" t="str">
        <f t="shared" si="0"/>
        <v/>
      </c>
      <c r="W48" s="137"/>
      <c r="X48" s="126" t="str">
        <f t="shared" si="2"/>
        <v>Production_Ready</v>
      </c>
    </row>
    <row r="49" spans="1:24" hidden="1">
      <c r="A49" s="126" t="str">
        <f t="shared" si="1"/>
        <v>HT140-0106</v>
      </c>
      <c r="C49" s="137">
        <f>IF(F49&lt;&gt;"",MAX($C$9:C48)+1,"")</f>
        <v>40</v>
      </c>
      <c r="D49" s="137" t="s">
        <v>1382</v>
      </c>
      <c r="E49" s="156">
        <v>106</v>
      </c>
      <c r="F49" s="137" t="s">
        <v>454</v>
      </c>
      <c r="G49" s="137" t="s">
        <v>309</v>
      </c>
      <c r="H49" s="137" t="s">
        <v>455</v>
      </c>
      <c r="I49" s="137" t="s">
        <v>311</v>
      </c>
      <c r="J49" s="137" t="s">
        <v>312</v>
      </c>
      <c r="K49" s="137" t="s">
        <v>327</v>
      </c>
      <c r="L49" s="138">
        <v>40554</v>
      </c>
      <c r="M49" s="137" t="s">
        <v>456</v>
      </c>
      <c r="N49" s="137" t="s">
        <v>315</v>
      </c>
      <c r="O49" s="137" t="s">
        <v>316</v>
      </c>
      <c r="P49" s="137" t="s">
        <v>317</v>
      </c>
      <c r="Q49" s="137" t="s">
        <v>362</v>
      </c>
      <c r="R49" s="137" t="s">
        <v>319</v>
      </c>
      <c r="S49" s="137" t="s">
        <v>320</v>
      </c>
      <c r="T49" s="137" t="s">
        <v>405</v>
      </c>
      <c r="U49" s="137"/>
      <c r="V49" s="137" t="str">
        <f t="shared" si="0"/>
        <v/>
      </c>
      <c r="W49" s="137"/>
      <c r="X49" s="126" t="str">
        <f t="shared" si="2"/>
        <v>Production_Karantina1</v>
      </c>
    </row>
    <row r="50" spans="1:24" hidden="1">
      <c r="A50" s="126" t="str">
        <f t="shared" si="1"/>
        <v>HT140-0107</v>
      </c>
      <c r="C50" s="137">
        <f>IF(F50&lt;&gt;"",MAX($C$9:C49)+1,"")</f>
        <v>41</v>
      </c>
      <c r="D50" s="137" t="s">
        <v>1383</v>
      </c>
      <c r="E50" s="156">
        <v>107</v>
      </c>
      <c r="F50" s="137" t="s">
        <v>457</v>
      </c>
      <c r="G50" s="137" t="s">
        <v>309</v>
      </c>
      <c r="H50" s="137" t="s">
        <v>458</v>
      </c>
      <c r="I50" s="137" t="s">
        <v>311</v>
      </c>
      <c r="J50" s="137" t="s">
        <v>312</v>
      </c>
      <c r="K50" s="137" t="s">
        <v>327</v>
      </c>
      <c r="L50" s="138">
        <v>40554</v>
      </c>
      <c r="M50" s="137" t="s">
        <v>459</v>
      </c>
      <c r="N50" s="137" t="s">
        <v>315</v>
      </c>
      <c r="O50" s="137" t="s">
        <v>316</v>
      </c>
      <c r="P50" s="137" t="s">
        <v>317</v>
      </c>
      <c r="Q50" s="137" t="s">
        <v>362</v>
      </c>
      <c r="R50" s="137" t="s">
        <v>319</v>
      </c>
      <c r="S50" s="137" t="s">
        <v>320</v>
      </c>
      <c r="T50" s="137" t="s">
        <v>320</v>
      </c>
      <c r="U50" s="137"/>
      <c r="V50" s="137" t="str">
        <f t="shared" si="0"/>
        <v/>
      </c>
      <c r="W50" s="137" t="s">
        <v>321</v>
      </c>
      <c r="X50" s="126" t="str">
        <f t="shared" si="2"/>
        <v>Production_Dispose</v>
      </c>
    </row>
    <row r="51" spans="1:24" hidden="1">
      <c r="A51" s="126" t="str">
        <f t="shared" si="1"/>
        <v>HT140-0108</v>
      </c>
      <c r="C51" s="137">
        <f>IF(F51&lt;&gt;"",MAX($C$9:C50)+1,"")</f>
        <v>42</v>
      </c>
      <c r="D51" s="137" t="s">
        <v>1384</v>
      </c>
      <c r="E51" s="156">
        <v>108</v>
      </c>
      <c r="F51" s="137" t="s">
        <v>460</v>
      </c>
      <c r="G51" s="137" t="s">
        <v>309</v>
      </c>
      <c r="H51" s="137" t="s">
        <v>461</v>
      </c>
      <c r="I51" s="137" t="s">
        <v>311</v>
      </c>
      <c r="J51" s="137" t="s">
        <v>312</v>
      </c>
      <c r="K51" s="137" t="s">
        <v>327</v>
      </c>
      <c r="L51" s="138">
        <v>40554</v>
      </c>
      <c r="M51" s="137" t="s">
        <v>462</v>
      </c>
      <c r="N51" s="137" t="s">
        <v>315</v>
      </c>
      <c r="O51" s="137" t="s">
        <v>316</v>
      </c>
      <c r="P51" s="137" t="s">
        <v>317</v>
      </c>
      <c r="Q51" s="137" t="s">
        <v>318</v>
      </c>
      <c r="R51" s="137" t="s">
        <v>319</v>
      </c>
      <c r="S51" s="137" t="s">
        <v>463</v>
      </c>
      <c r="T51" s="137" t="s">
        <v>368</v>
      </c>
      <c r="U51" s="137"/>
      <c r="V51" s="137" t="str">
        <f t="shared" si="0"/>
        <v/>
      </c>
      <c r="W51" s="137" t="s">
        <v>321</v>
      </c>
      <c r="X51" s="126" t="str">
        <f t="shared" si="2"/>
        <v>Support_Ready</v>
      </c>
    </row>
    <row r="52" spans="1:24" hidden="1">
      <c r="A52" s="126" t="str">
        <f t="shared" si="1"/>
        <v>HT140-0109</v>
      </c>
      <c r="C52" s="137">
        <f>IF(F52&lt;&gt;"",MAX($C$9:C51)+1,"")</f>
        <v>43</v>
      </c>
      <c r="D52" s="137" t="s">
        <v>1385</v>
      </c>
      <c r="E52" s="156">
        <v>109</v>
      </c>
      <c r="F52" s="137" t="s">
        <v>464</v>
      </c>
      <c r="G52" s="137" t="s">
        <v>309</v>
      </c>
      <c r="H52" s="137" t="s">
        <v>465</v>
      </c>
      <c r="I52" s="137" t="s">
        <v>311</v>
      </c>
      <c r="J52" s="137" t="s">
        <v>312</v>
      </c>
      <c r="K52" s="137" t="s">
        <v>327</v>
      </c>
      <c r="L52" s="138">
        <v>40554</v>
      </c>
      <c r="M52" s="137" t="s">
        <v>466</v>
      </c>
      <c r="N52" s="137" t="s">
        <v>315</v>
      </c>
      <c r="O52" s="137" t="s">
        <v>316</v>
      </c>
      <c r="P52" s="137" t="s">
        <v>317</v>
      </c>
      <c r="Q52" s="137" t="s">
        <v>362</v>
      </c>
      <c r="R52" s="137" t="s">
        <v>319</v>
      </c>
      <c r="S52" s="137" t="s">
        <v>320</v>
      </c>
      <c r="T52" s="137" t="s">
        <v>405</v>
      </c>
      <c r="U52" s="137"/>
      <c r="V52" s="137" t="str">
        <f t="shared" si="0"/>
        <v/>
      </c>
      <c r="W52" s="137"/>
      <c r="X52" s="126" t="str">
        <f t="shared" si="2"/>
        <v>Production_Karantina1</v>
      </c>
    </row>
    <row r="53" spans="1:24" hidden="1">
      <c r="A53" s="126" t="str">
        <f t="shared" si="1"/>
        <v>HT140-0110</v>
      </c>
      <c r="C53" s="137">
        <f>IF(F53&lt;&gt;"",MAX($C$9:C52)+1,"")</f>
        <v>44</v>
      </c>
      <c r="D53" s="137" t="s">
        <v>1386</v>
      </c>
      <c r="E53" s="156">
        <v>110</v>
      </c>
      <c r="F53" s="137" t="s">
        <v>467</v>
      </c>
      <c r="G53" s="137" t="s">
        <v>309</v>
      </c>
      <c r="H53" s="137" t="s">
        <v>468</v>
      </c>
      <c r="I53" s="137" t="s">
        <v>311</v>
      </c>
      <c r="J53" s="137" t="s">
        <v>312</v>
      </c>
      <c r="K53" s="137" t="s">
        <v>327</v>
      </c>
      <c r="L53" s="138">
        <v>40554</v>
      </c>
      <c r="M53" s="137" t="s">
        <v>469</v>
      </c>
      <c r="N53" s="137" t="s">
        <v>315</v>
      </c>
      <c r="O53" s="137" t="s">
        <v>316</v>
      </c>
      <c r="P53" s="137" t="s">
        <v>317</v>
      </c>
      <c r="Q53" s="137" t="s">
        <v>318</v>
      </c>
      <c r="R53" s="137" t="s">
        <v>319</v>
      </c>
      <c r="S53" s="137" t="s">
        <v>463</v>
      </c>
      <c r="T53" s="137" t="s">
        <v>368</v>
      </c>
      <c r="U53" s="137"/>
      <c r="V53" s="137" t="str">
        <f t="shared" si="0"/>
        <v/>
      </c>
      <c r="W53" s="137" t="s">
        <v>321</v>
      </c>
      <c r="X53" s="126" t="str">
        <f t="shared" si="2"/>
        <v>Support_Ready</v>
      </c>
    </row>
    <row r="54" spans="1:24" hidden="1">
      <c r="A54" s="126" t="str">
        <f t="shared" si="1"/>
        <v>HT140-0111</v>
      </c>
      <c r="C54" s="137">
        <f>IF(F54&lt;&gt;"",MAX($C$9:C53)+1,"")</f>
        <v>45</v>
      </c>
      <c r="D54" s="137" t="s">
        <v>1387</v>
      </c>
      <c r="E54" s="156">
        <v>111</v>
      </c>
      <c r="F54" s="137" t="s">
        <v>470</v>
      </c>
      <c r="G54" s="137" t="s">
        <v>309</v>
      </c>
      <c r="H54" s="137" t="s">
        <v>471</v>
      </c>
      <c r="I54" s="137" t="s">
        <v>311</v>
      </c>
      <c r="J54" s="137" t="s">
        <v>312</v>
      </c>
      <c r="K54" s="137" t="s">
        <v>327</v>
      </c>
      <c r="L54" s="138">
        <v>40554</v>
      </c>
      <c r="M54" s="137" t="s">
        <v>472</v>
      </c>
      <c r="N54" s="137" t="s">
        <v>315</v>
      </c>
      <c r="O54" s="137" t="s">
        <v>316</v>
      </c>
      <c r="P54" s="137" t="s">
        <v>317</v>
      </c>
      <c r="Q54" s="137" t="s">
        <v>362</v>
      </c>
      <c r="R54" s="137" t="s">
        <v>319</v>
      </c>
      <c r="S54" s="137" t="s">
        <v>320</v>
      </c>
      <c r="T54" s="137" t="s">
        <v>320</v>
      </c>
      <c r="U54" s="137" t="s">
        <v>473</v>
      </c>
      <c r="V54" s="137" t="str">
        <f t="shared" si="0"/>
        <v>Set Fix</v>
      </c>
      <c r="W54" s="137" t="s">
        <v>321</v>
      </c>
      <c r="X54" s="126" t="str">
        <f t="shared" si="2"/>
        <v>Production_Dispose</v>
      </c>
    </row>
    <row r="55" spans="1:24">
      <c r="A55" s="126" t="str">
        <f t="shared" si="1"/>
        <v>HT140-0112</v>
      </c>
      <c r="C55" s="137">
        <f>IF(F55&lt;&gt;"",MAX($C$9:C54)+1,"")</f>
        <v>46</v>
      </c>
      <c r="D55" s="137" t="s">
        <v>1388</v>
      </c>
      <c r="E55" s="156">
        <v>112</v>
      </c>
      <c r="F55" s="137" t="s">
        <v>474</v>
      </c>
      <c r="G55" s="137" t="s">
        <v>309</v>
      </c>
      <c r="H55" s="137" t="s">
        <v>475</v>
      </c>
      <c r="I55" s="137" t="s">
        <v>311</v>
      </c>
      <c r="J55" s="137" t="s">
        <v>312</v>
      </c>
      <c r="K55" s="137" t="s">
        <v>327</v>
      </c>
      <c r="L55" s="138">
        <v>40599</v>
      </c>
      <c r="M55" s="137" t="s">
        <v>476</v>
      </c>
      <c r="N55" s="137" t="s">
        <v>315</v>
      </c>
      <c r="O55" s="137" t="s">
        <v>316</v>
      </c>
      <c r="P55" s="137" t="s">
        <v>317</v>
      </c>
      <c r="Q55" s="137" t="s">
        <v>362</v>
      </c>
      <c r="R55" s="137" t="s">
        <v>319</v>
      </c>
      <c r="S55" s="137" t="s">
        <v>410</v>
      </c>
      <c r="T55" s="137" t="s">
        <v>368</v>
      </c>
      <c r="U55" s="137" t="s">
        <v>477</v>
      </c>
      <c r="V55" s="137" t="str">
        <f t="shared" si="0"/>
        <v>Set Fix</v>
      </c>
      <c r="W55" s="137"/>
      <c r="X55" s="126" t="str">
        <f t="shared" si="2"/>
        <v>Production_Ready</v>
      </c>
    </row>
    <row r="56" spans="1:24" hidden="1">
      <c r="A56" s="126" t="str">
        <f t="shared" si="1"/>
        <v>HT140-0113</v>
      </c>
      <c r="C56" s="137">
        <f>IF(F56&lt;&gt;"",MAX($C$9:C55)+1,"")</f>
        <v>47</v>
      </c>
      <c r="D56" s="137" t="s">
        <v>1389</v>
      </c>
      <c r="E56" s="156">
        <v>113</v>
      </c>
      <c r="F56" s="137" t="s">
        <v>478</v>
      </c>
      <c r="G56" s="137" t="s">
        <v>309</v>
      </c>
      <c r="H56" s="137" t="s">
        <v>479</v>
      </c>
      <c r="I56" s="137" t="s">
        <v>311</v>
      </c>
      <c r="J56" s="137" t="s">
        <v>312</v>
      </c>
      <c r="K56" s="137" t="s">
        <v>327</v>
      </c>
      <c r="L56" s="138">
        <v>40599</v>
      </c>
      <c r="M56" s="137" t="s">
        <v>480</v>
      </c>
      <c r="N56" s="137" t="s">
        <v>315</v>
      </c>
      <c r="O56" s="137" t="s">
        <v>316</v>
      </c>
      <c r="P56" s="137" t="s">
        <v>317</v>
      </c>
      <c r="Q56" s="137" t="s">
        <v>362</v>
      </c>
      <c r="R56" s="137" t="s">
        <v>319</v>
      </c>
      <c r="S56" s="137" t="s">
        <v>320</v>
      </c>
      <c r="T56" s="137" t="s">
        <v>320</v>
      </c>
      <c r="U56" s="137"/>
      <c r="V56" s="137" t="str">
        <f t="shared" si="0"/>
        <v/>
      </c>
      <c r="W56" s="137" t="s">
        <v>321</v>
      </c>
      <c r="X56" s="126" t="str">
        <f t="shared" si="2"/>
        <v>Production_Dispose</v>
      </c>
    </row>
    <row r="57" spans="1:24">
      <c r="A57" s="126" t="str">
        <f t="shared" si="1"/>
        <v>HT140-0114</v>
      </c>
      <c r="C57" s="137">
        <f>IF(F57&lt;&gt;"",MAX($C$9:C56)+1,"")</f>
        <v>48</v>
      </c>
      <c r="D57" s="137" t="s">
        <v>1390</v>
      </c>
      <c r="E57" s="156">
        <v>114</v>
      </c>
      <c r="F57" s="137" t="s">
        <v>481</v>
      </c>
      <c r="G57" s="137" t="s">
        <v>309</v>
      </c>
      <c r="H57" s="137" t="s">
        <v>482</v>
      </c>
      <c r="I57" s="137" t="s">
        <v>311</v>
      </c>
      <c r="J57" s="137" t="s">
        <v>312</v>
      </c>
      <c r="K57" s="137" t="s">
        <v>327</v>
      </c>
      <c r="L57" s="138">
        <v>40599</v>
      </c>
      <c r="M57" s="137" t="s">
        <v>483</v>
      </c>
      <c r="N57" s="137" t="s">
        <v>315</v>
      </c>
      <c r="O57" s="137" t="s">
        <v>316</v>
      </c>
      <c r="P57" s="137" t="s">
        <v>317</v>
      </c>
      <c r="Q57" s="137" t="s">
        <v>362</v>
      </c>
      <c r="R57" s="137" t="s">
        <v>319</v>
      </c>
      <c r="S57" s="137" t="s">
        <v>410</v>
      </c>
      <c r="T57" s="137" t="s">
        <v>368</v>
      </c>
      <c r="U57" s="137"/>
      <c r="V57" s="137" t="str">
        <f t="shared" si="0"/>
        <v/>
      </c>
      <c r="W57" s="137" t="s">
        <v>321</v>
      </c>
      <c r="X57" s="126" t="str">
        <f t="shared" si="2"/>
        <v>Production_Ready</v>
      </c>
    </row>
    <row r="58" spans="1:24" hidden="1">
      <c r="A58" s="126" t="str">
        <f t="shared" si="1"/>
        <v>HT140-0115</v>
      </c>
      <c r="C58" s="137">
        <f>IF(F58&lt;&gt;"",MAX($C$9:C57)+1,"")</f>
        <v>49</v>
      </c>
      <c r="D58" s="137" t="s">
        <v>1391</v>
      </c>
      <c r="E58" s="156">
        <v>115</v>
      </c>
      <c r="F58" s="137" t="s">
        <v>484</v>
      </c>
      <c r="G58" s="137" t="s">
        <v>309</v>
      </c>
      <c r="H58" s="137" t="s">
        <v>485</v>
      </c>
      <c r="I58" s="137" t="s">
        <v>311</v>
      </c>
      <c r="J58" s="137" t="s">
        <v>312</v>
      </c>
      <c r="K58" s="137" t="s">
        <v>327</v>
      </c>
      <c r="L58" s="138">
        <v>40599</v>
      </c>
      <c r="M58" s="137" t="s">
        <v>486</v>
      </c>
      <c r="N58" s="137" t="s">
        <v>315</v>
      </c>
      <c r="O58" s="137" t="s">
        <v>316</v>
      </c>
      <c r="P58" s="137" t="s">
        <v>317</v>
      </c>
      <c r="Q58" s="137" t="s">
        <v>362</v>
      </c>
      <c r="R58" s="137" t="s">
        <v>319</v>
      </c>
      <c r="S58" s="137" t="s">
        <v>320</v>
      </c>
      <c r="T58" s="137" t="s">
        <v>320</v>
      </c>
      <c r="U58" s="137"/>
      <c r="V58" s="137" t="str">
        <f t="shared" si="0"/>
        <v/>
      </c>
      <c r="W58" s="137" t="s">
        <v>321</v>
      </c>
      <c r="X58" s="126" t="str">
        <f t="shared" si="2"/>
        <v>Production_Dispose</v>
      </c>
    </row>
    <row r="59" spans="1:24" hidden="1">
      <c r="A59" s="126" t="str">
        <f t="shared" si="1"/>
        <v>HT140-0116</v>
      </c>
      <c r="C59" s="137">
        <f>IF(F59&lt;&gt;"",MAX($C$9:C58)+1,"")</f>
        <v>50</v>
      </c>
      <c r="D59" s="137" t="s">
        <v>1392</v>
      </c>
      <c r="E59" s="156">
        <v>116</v>
      </c>
      <c r="F59" s="137" t="s">
        <v>487</v>
      </c>
      <c r="G59" s="137" t="s">
        <v>309</v>
      </c>
      <c r="H59" s="137" t="s">
        <v>488</v>
      </c>
      <c r="I59" s="137" t="s">
        <v>311</v>
      </c>
      <c r="J59" s="137" t="s">
        <v>312</v>
      </c>
      <c r="K59" s="137" t="s">
        <v>327</v>
      </c>
      <c r="L59" s="138">
        <v>40599</v>
      </c>
      <c r="M59" s="137" t="s">
        <v>489</v>
      </c>
      <c r="N59" s="137" t="s">
        <v>315</v>
      </c>
      <c r="O59" s="137" t="s">
        <v>316</v>
      </c>
      <c r="P59" s="137" t="s">
        <v>317</v>
      </c>
      <c r="Q59" s="137" t="s">
        <v>318</v>
      </c>
      <c r="R59" s="137" t="s">
        <v>319</v>
      </c>
      <c r="S59" s="137" t="s">
        <v>463</v>
      </c>
      <c r="T59" s="137" t="s">
        <v>368</v>
      </c>
      <c r="U59" s="137"/>
      <c r="V59" s="137" t="str">
        <f t="shared" si="0"/>
        <v/>
      </c>
      <c r="W59" s="137" t="s">
        <v>321</v>
      </c>
      <c r="X59" s="126" t="str">
        <f t="shared" si="2"/>
        <v>Support_Ready</v>
      </c>
    </row>
    <row r="60" spans="1:24" hidden="1">
      <c r="A60" s="126" t="str">
        <f t="shared" si="1"/>
        <v>HT140-0117</v>
      </c>
      <c r="C60" s="137">
        <f>IF(F60&lt;&gt;"",MAX($C$9:C59)+1,"")</f>
        <v>51</v>
      </c>
      <c r="D60" s="137" t="s">
        <v>1393</v>
      </c>
      <c r="E60" s="156">
        <v>117</v>
      </c>
      <c r="F60" s="137" t="s">
        <v>490</v>
      </c>
      <c r="G60" s="137" t="s">
        <v>309</v>
      </c>
      <c r="H60" s="137" t="s">
        <v>491</v>
      </c>
      <c r="I60" s="137" t="s">
        <v>311</v>
      </c>
      <c r="J60" s="137" t="s">
        <v>312</v>
      </c>
      <c r="K60" s="137" t="s">
        <v>327</v>
      </c>
      <c r="L60" s="138">
        <v>40619</v>
      </c>
      <c r="M60" s="137" t="s">
        <v>492</v>
      </c>
      <c r="N60" s="137" t="s">
        <v>315</v>
      </c>
      <c r="O60" s="137" t="s">
        <v>316</v>
      </c>
      <c r="P60" s="137" t="s">
        <v>317</v>
      </c>
      <c r="Q60" s="137" t="s">
        <v>362</v>
      </c>
      <c r="R60" s="137" t="s">
        <v>319</v>
      </c>
      <c r="S60" s="137" t="s">
        <v>320</v>
      </c>
      <c r="T60" s="137" t="s">
        <v>320</v>
      </c>
      <c r="U60" s="137" t="s">
        <v>493</v>
      </c>
      <c r="V60" s="137" t="str">
        <f t="shared" si="0"/>
        <v>Set Fix</v>
      </c>
      <c r="W60" s="137" t="s">
        <v>321</v>
      </c>
      <c r="X60" s="126" t="str">
        <f t="shared" si="2"/>
        <v>Production_Dispose</v>
      </c>
    </row>
    <row r="61" spans="1:24">
      <c r="A61" s="126" t="str">
        <f t="shared" si="1"/>
        <v>HT140-0118</v>
      </c>
      <c r="C61" s="137">
        <f>IF(F61&lt;&gt;"",MAX($C$9:C60)+1,"")</f>
        <v>52</v>
      </c>
      <c r="D61" s="137" t="s">
        <v>1394</v>
      </c>
      <c r="E61" s="156">
        <v>118</v>
      </c>
      <c r="F61" s="137" t="s">
        <v>494</v>
      </c>
      <c r="G61" s="137" t="s">
        <v>309</v>
      </c>
      <c r="H61" s="137" t="s">
        <v>495</v>
      </c>
      <c r="I61" s="137" t="s">
        <v>311</v>
      </c>
      <c r="J61" s="137" t="s">
        <v>312</v>
      </c>
      <c r="K61" s="137" t="s">
        <v>327</v>
      </c>
      <c r="L61" s="138">
        <v>40619</v>
      </c>
      <c r="M61" s="137" t="s">
        <v>496</v>
      </c>
      <c r="N61" s="137" t="s">
        <v>315</v>
      </c>
      <c r="O61" s="137" t="s">
        <v>316</v>
      </c>
      <c r="P61" s="137" t="s">
        <v>317</v>
      </c>
      <c r="Q61" s="137" t="s">
        <v>362</v>
      </c>
      <c r="R61" s="137" t="s">
        <v>319</v>
      </c>
      <c r="S61" s="137" t="s">
        <v>410</v>
      </c>
      <c r="T61" s="137" t="s">
        <v>1856</v>
      </c>
      <c r="U61" s="137"/>
      <c r="V61" s="137" t="str">
        <f t="shared" si="0"/>
        <v/>
      </c>
      <c r="W61" s="137"/>
      <c r="X61" s="126" t="str">
        <f t="shared" si="2"/>
        <v>Production_Karantina Prod</v>
      </c>
    </row>
    <row r="62" spans="1:24" hidden="1">
      <c r="A62" s="126" t="str">
        <f t="shared" si="1"/>
        <v>HT140-0119</v>
      </c>
      <c r="C62" s="137">
        <f>IF(F62&lt;&gt;"",MAX($C$9:C61)+1,"")</f>
        <v>53</v>
      </c>
      <c r="D62" s="137" t="s">
        <v>1395</v>
      </c>
      <c r="E62" s="156">
        <v>119</v>
      </c>
      <c r="F62" s="137" t="s">
        <v>497</v>
      </c>
      <c r="G62" s="137" t="s">
        <v>309</v>
      </c>
      <c r="H62" s="137" t="s">
        <v>498</v>
      </c>
      <c r="I62" s="137" t="s">
        <v>311</v>
      </c>
      <c r="J62" s="137" t="s">
        <v>312</v>
      </c>
      <c r="K62" s="137" t="s">
        <v>327</v>
      </c>
      <c r="L62" s="138">
        <v>40619</v>
      </c>
      <c r="M62" s="137" t="s">
        <v>499</v>
      </c>
      <c r="N62" s="137" t="s">
        <v>315</v>
      </c>
      <c r="O62" s="137" t="s">
        <v>316</v>
      </c>
      <c r="P62" s="137" t="s">
        <v>317</v>
      </c>
      <c r="Q62" s="137" t="s">
        <v>318</v>
      </c>
      <c r="R62" s="137" t="s">
        <v>319</v>
      </c>
      <c r="S62" s="137" t="s">
        <v>500</v>
      </c>
      <c r="T62" s="137" t="s">
        <v>368</v>
      </c>
      <c r="U62" s="137" t="s">
        <v>501</v>
      </c>
      <c r="V62" s="137" t="str">
        <f t="shared" si="0"/>
        <v>Set Fix</v>
      </c>
      <c r="W62" s="137" t="s">
        <v>321</v>
      </c>
      <c r="X62" s="126" t="str">
        <f t="shared" si="2"/>
        <v>Support_Ready</v>
      </c>
    </row>
    <row r="63" spans="1:24">
      <c r="A63" s="126" t="str">
        <f t="shared" si="1"/>
        <v>HT140-0121</v>
      </c>
      <c r="C63" s="137">
        <f>IF(F63&lt;&gt;"",MAX($C$9:C62)+1,"")</f>
        <v>54</v>
      </c>
      <c r="D63" s="137" t="s">
        <v>1396</v>
      </c>
      <c r="E63" s="156">
        <v>121</v>
      </c>
      <c r="F63" s="137" t="s">
        <v>502</v>
      </c>
      <c r="G63" s="137" t="s">
        <v>309</v>
      </c>
      <c r="H63" s="137" t="s">
        <v>503</v>
      </c>
      <c r="I63" s="137" t="s">
        <v>311</v>
      </c>
      <c r="J63" s="137" t="s">
        <v>312</v>
      </c>
      <c r="K63" s="137" t="s">
        <v>327</v>
      </c>
      <c r="L63" s="138">
        <v>40619</v>
      </c>
      <c r="M63" s="137" t="s">
        <v>504</v>
      </c>
      <c r="N63" s="137" t="s">
        <v>315</v>
      </c>
      <c r="O63" s="137" t="s">
        <v>316</v>
      </c>
      <c r="P63" s="137" t="s">
        <v>317</v>
      </c>
      <c r="Q63" s="137" t="s">
        <v>362</v>
      </c>
      <c r="R63" s="137" t="s">
        <v>319</v>
      </c>
      <c r="S63" s="137" t="s">
        <v>410</v>
      </c>
      <c r="T63" s="137" t="s">
        <v>368</v>
      </c>
      <c r="U63" s="137"/>
      <c r="V63" s="137" t="str">
        <f t="shared" si="0"/>
        <v/>
      </c>
      <c r="W63" s="137"/>
      <c r="X63" s="126" t="str">
        <f t="shared" si="2"/>
        <v>Production_Ready</v>
      </c>
    </row>
    <row r="64" spans="1:24">
      <c r="A64" s="126" t="str">
        <f t="shared" si="1"/>
        <v>HT140-0122</v>
      </c>
      <c r="C64" s="137">
        <f>IF(F64&lt;&gt;"",MAX($C$9:C63)+1,"")</f>
        <v>55</v>
      </c>
      <c r="D64" s="137" t="s">
        <v>1397</v>
      </c>
      <c r="E64" s="156">
        <v>122</v>
      </c>
      <c r="F64" s="137" t="s">
        <v>505</v>
      </c>
      <c r="G64" s="137" t="s">
        <v>309</v>
      </c>
      <c r="H64" s="137" t="s">
        <v>506</v>
      </c>
      <c r="I64" s="137" t="s">
        <v>311</v>
      </c>
      <c r="J64" s="137" t="s">
        <v>312</v>
      </c>
      <c r="K64" s="137" t="s">
        <v>327</v>
      </c>
      <c r="L64" s="138">
        <v>40619</v>
      </c>
      <c r="M64" s="137" t="s">
        <v>507</v>
      </c>
      <c r="N64" s="137" t="s">
        <v>315</v>
      </c>
      <c r="O64" s="137" t="s">
        <v>316</v>
      </c>
      <c r="P64" s="137" t="s">
        <v>317</v>
      </c>
      <c r="Q64" s="137" t="s">
        <v>362</v>
      </c>
      <c r="R64" s="137" t="s">
        <v>319</v>
      </c>
      <c r="S64" s="137" t="s">
        <v>410</v>
      </c>
      <c r="T64" s="137" t="s">
        <v>368</v>
      </c>
      <c r="U64" s="137" t="s">
        <v>508</v>
      </c>
      <c r="V64" s="137" t="str">
        <f t="shared" si="0"/>
        <v>Set Fix</v>
      </c>
      <c r="W64" s="137"/>
      <c r="X64" s="126" t="str">
        <f t="shared" si="2"/>
        <v>Production_Ready</v>
      </c>
    </row>
    <row r="65" spans="1:24">
      <c r="A65" s="126" t="str">
        <f t="shared" si="1"/>
        <v>HT140-0123</v>
      </c>
      <c r="C65" s="137">
        <f>IF(F65&lt;&gt;"",MAX($C$9:C64)+1,"")</f>
        <v>56</v>
      </c>
      <c r="D65" s="137" t="s">
        <v>1398</v>
      </c>
      <c r="E65" s="156">
        <v>123</v>
      </c>
      <c r="F65" s="137" t="s">
        <v>509</v>
      </c>
      <c r="G65" s="137" t="s">
        <v>309</v>
      </c>
      <c r="H65" s="137" t="s">
        <v>510</v>
      </c>
      <c r="I65" s="137" t="s">
        <v>311</v>
      </c>
      <c r="J65" s="137" t="s">
        <v>312</v>
      </c>
      <c r="K65" s="137" t="s">
        <v>327</v>
      </c>
      <c r="L65" s="138">
        <v>40659</v>
      </c>
      <c r="M65" s="137" t="s">
        <v>511</v>
      </c>
      <c r="N65" s="137" t="s">
        <v>315</v>
      </c>
      <c r="O65" s="137" t="s">
        <v>316</v>
      </c>
      <c r="P65" s="137" t="s">
        <v>317</v>
      </c>
      <c r="Q65" s="137" t="s">
        <v>362</v>
      </c>
      <c r="R65" s="137" t="s">
        <v>319</v>
      </c>
      <c r="S65" s="137" t="s">
        <v>410</v>
      </c>
      <c r="T65" s="137" t="s">
        <v>368</v>
      </c>
      <c r="U65" s="137"/>
      <c r="V65" s="137" t="str">
        <f t="shared" si="0"/>
        <v/>
      </c>
      <c r="W65" s="137"/>
      <c r="X65" s="126" t="str">
        <f t="shared" si="2"/>
        <v>Production_Ready</v>
      </c>
    </row>
    <row r="66" spans="1:24" hidden="1">
      <c r="A66" s="126" t="str">
        <f t="shared" si="1"/>
        <v>HT140-0124</v>
      </c>
      <c r="C66" s="137">
        <f>IF(F66&lt;&gt;"",MAX($C$9:C65)+1,"")</f>
        <v>57</v>
      </c>
      <c r="D66" s="137" t="s">
        <v>1399</v>
      </c>
      <c r="E66" s="156">
        <v>124</v>
      </c>
      <c r="F66" s="137" t="s">
        <v>512</v>
      </c>
      <c r="G66" s="137" t="s">
        <v>309</v>
      </c>
      <c r="H66" s="137" t="s">
        <v>513</v>
      </c>
      <c r="I66" s="137" t="s">
        <v>311</v>
      </c>
      <c r="J66" s="137" t="s">
        <v>312</v>
      </c>
      <c r="K66" s="137" t="s">
        <v>327</v>
      </c>
      <c r="L66" s="138">
        <v>40659</v>
      </c>
      <c r="M66" s="137" t="s">
        <v>514</v>
      </c>
      <c r="N66" s="137" t="s">
        <v>315</v>
      </c>
      <c r="O66" s="137" t="s">
        <v>316</v>
      </c>
      <c r="P66" s="137" t="s">
        <v>317</v>
      </c>
      <c r="Q66" s="137" t="s">
        <v>362</v>
      </c>
      <c r="R66" s="137" t="s">
        <v>319</v>
      </c>
      <c r="S66" s="137" t="s">
        <v>320</v>
      </c>
      <c r="T66" s="137" t="s">
        <v>320</v>
      </c>
      <c r="U66" s="137"/>
      <c r="V66" s="137" t="str">
        <f t="shared" si="0"/>
        <v/>
      </c>
      <c r="W66" s="137" t="s">
        <v>321</v>
      </c>
      <c r="X66" s="126" t="str">
        <f t="shared" si="2"/>
        <v>Production_Dispose</v>
      </c>
    </row>
    <row r="67" spans="1:24" hidden="1">
      <c r="A67" s="126" t="str">
        <f t="shared" si="1"/>
        <v>HT140-0125</v>
      </c>
      <c r="C67" s="137">
        <f>IF(F67&lt;&gt;"",MAX($C$9:C66)+1,"")</f>
        <v>58</v>
      </c>
      <c r="D67" s="137" t="s">
        <v>1400</v>
      </c>
      <c r="E67" s="156">
        <v>125</v>
      </c>
      <c r="F67" s="137" t="s">
        <v>515</v>
      </c>
      <c r="G67" s="137" t="s">
        <v>309</v>
      </c>
      <c r="H67" s="137" t="s">
        <v>516</v>
      </c>
      <c r="I67" s="137" t="s">
        <v>311</v>
      </c>
      <c r="J67" s="137" t="s">
        <v>312</v>
      </c>
      <c r="K67" s="137" t="s">
        <v>327</v>
      </c>
      <c r="L67" s="138">
        <v>40659</v>
      </c>
      <c r="M67" s="137" t="s">
        <v>517</v>
      </c>
      <c r="N67" s="137" t="s">
        <v>315</v>
      </c>
      <c r="O67" s="137" t="s">
        <v>316</v>
      </c>
      <c r="P67" s="137" t="s">
        <v>317</v>
      </c>
      <c r="Q67" s="137" t="s">
        <v>318</v>
      </c>
      <c r="R67" s="137" t="s">
        <v>319</v>
      </c>
      <c r="S67" s="137" t="s">
        <v>518</v>
      </c>
      <c r="T67" s="137" t="s">
        <v>368</v>
      </c>
      <c r="U67" s="137"/>
      <c r="V67" s="137" t="str">
        <f t="shared" si="0"/>
        <v/>
      </c>
      <c r="W67" s="137" t="s">
        <v>321</v>
      </c>
      <c r="X67" s="126" t="str">
        <f t="shared" si="2"/>
        <v>Support_Ready</v>
      </c>
    </row>
    <row r="68" spans="1:24">
      <c r="A68" s="126" t="str">
        <f t="shared" si="1"/>
        <v>HT140-0126</v>
      </c>
      <c r="C68" s="137">
        <f>IF(F68&lt;&gt;"",MAX($C$9:C67)+1,"")</f>
        <v>59</v>
      </c>
      <c r="D68" s="137" t="s">
        <v>1401</v>
      </c>
      <c r="E68" s="156">
        <v>126</v>
      </c>
      <c r="F68" s="137" t="s">
        <v>519</v>
      </c>
      <c r="G68" s="137" t="s">
        <v>309</v>
      </c>
      <c r="H68" s="137" t="s">
        <v>520</v>
      </c>
      <c r="I68" s="137" t="s">
        <v>311</v>
      </c>
      <c r="J68" s="137" t="s">
        <v>312</v>
      </c>
      <c r="K68" s="137" t="s">
        <v>327</v>
      </c>
      <c r="L68" s="138">
        <v>40659</v>
      </c>
      <c r="M68" s="137" t="s">
        <v>521</v>
      </c>
      <c r="N68" s="137" t="s">
        <v>315</v>
      </c>
      <c r="O68" s="137" t="s">
        <v>316</v>
      </c>
      <c r="P68" s="137" t="s">
        <v>317</v>
      </c>
      <c r="Q68" s="137" t="s">
        <v>362</v>
      </c>
      <c r="R68" s="137" t="s">
        <v>319</v>
      </c>
      <c r="S68" s="137" t="s">
        <v>410</v>
      </c>
      <c r="T68" s="137" t="s">
        <v>368</v>
      </c>
      <c r="U68" s="137"/>
      <c r="V68" s="137" t="str">
        <f t="shared" si="0"/>
        <v/>
      </c>
      <c r="W68" s="137"/>
      <c r="X68" s="126" t="str">
        <f t="shared" si="2"/>
        <v>Production_Ready</v>
      </c>
    </row>
    <row r="69" spans="1:24" hidden="1">
      <c r="A69" s="126" t="str">
        <f t="shared" si="1"/>
        <v>HT140-0128</v>
      </c>
      <c r="C69" s="137">
        <f>IF(F69&lt;&gt;"",MAX($C$9:C68)+1,"")</f>
        <v>60</v>
      </c>
      <c r="D69" s="137" t="s">
        <v>1402</v>
      </c>
      <c r="E69" s="156">
        <v>128</v>
      </c>
      <c r="F69" s="137" t="s">
        <v>522</v>
      </c>
      <c r="G69" s="137" t="s">
        <v>309</v>
      </c>
      <c r="H69" s="137" t="s">
        <v>523</v>
      </c>
      <c r="I69" s="137" t="s">
        <v>311</v>
      </c>
      <c r="J69" s="137" t="s">
        <v>312</v>
      </c>
      <c r="K69" s="137" t="s">
        <v>327</v>
      </c>
      <c r="L69" s="138">
        <v>40659</v>
      </c>
      <c r="M69" s="137" t="s">
        <v>524</v>
      </c>
      <c r="N69" s="137" t="s">
        <v>315</v>
      </c>
      <c r="O69" s="137" t="s">
        <v>316</v>
      </c>
      <c r="P69" s="137" t="s">
        <v>317</v>
      </c>
      <c r="Q69" s="137" t="s">
        <v>362</v>
      </c>
      <c r="R69" s="137" t="s">
        <v>319</v>
      </c>
      <c r="S69" s="137" t="s">
        <v>320</v>
      </c>
      <c r="T69" s="137" t="s">
        <v>320</v>
      </c>
      <c r="U69" s="137"/>
      <c r="V69" s="137" t="str">
        <f t="shared" si="0"/>
        <v/>
      </c>
      <c r="W69" s="137" t="s">
        <v>321</v>
      </c>
      <c r="X69" s="126" t="str">
        <f t="shared" si="2"/>
        <v>Production_Dispose</v>
      </c>
    </row>
    <row r="70" spans="1:24" hidden="1">
      <c r="A70" s="126" t="str">
        <f t="shared" si="1"/>
        <v>HT140-0130</v>
      </c>
      <c r="C70" s="137">
        <f>IF(F70&lt;&gt;"",MAX($C$9:C69)+1,"")</f>
        <v>61</v>
      </c>
      <c r="D70" s="137" t="s">
        <v>1403</v>
      </c>
      <c r="E70" s="156">
        <v>130</v>
      </c>
      <c r="F70" s="137" t="s">
        <v>525</v>
      </c>
      <c r="G70" s="137" t="s">
        <v>309</v>
      </c>
      <c r="H70" s="137" t="s">
        <v>526</v>
      </c>
      <c r="I70" s="137" t="s">
        <v>311</v>
      </c>
      <c r="J70" s="137" t="s">
        <v>312</v>
      </c>
      <c r="K70" s="137" t="s">
        <v>327</v>
      </c>
      <c r="L70" s="138">
        <v>40673</v>
      </c>
      <c r="M70" s="137" t="s">
        <v>527</v>
      </c>
      <c r="N70" s="137" t="s">
        <v>315</v>
      </c>
      <c r="O70" s="137" t="s">
        <v>316</v>
      </c>
      <c r="P70" s="137" t="s">
        <v>317</v>
      </c>
      <c r="Q70" s="137" t="s">
        <v>362</v>
      </c>
      <c r="R70" s="137" t="s">
        <v>319</v>
      </c>
      <c r="S70" s="137" t="s">
        <v>320</v>
      </c>
      <c r="T70" s="137" t="s">
        <v>320</v>
      </c>
      <c r="U70" s="137"/>
      <c r="V70" s="137" t="str">
        <f t="shared" si="0"/>
        <v/>
      </c>
      <c r="W70" s="137" t="s">
        <v>321</v>
      </c>
      <c r="X70" s="126" t="str">
        <f t="shared" si="2"/>
        <v>Production_Dispose</v>
      </c>
    </row>
    <row r="71" spans="1:24" hidden="1">
      <c r="A71" s="126" t="str">
        <f t="shared" si="1"/>
        <v>HT140-0131</v>
      </c>
      <c r="C71" s="137">
        <f>IF(F71&lt;&gt;"",MAX($C$9:C70)+1,"")</f>
        <v>62</v>
      </c>
      <c r="D71" s="137" t="s">
        <v>1404</v>
      </c>
      <c r="E71" s="156">
        <v>131</v>
      </c>
      <c r="F71" s="137" t="s">
        <v>528</v>
      </c>
      <c r="G71" s="137" t="s">
        <v>309</v>
      </c>
      <c r="H71" s="137" t="s">
        <v>529</v>
      </c>
      <c r="I71" s="137" t="s">
        <v>311</v>
      </c>
      <c r="J71" s="137" t="s">
        <v>312</v>
      </c>
      <c r="K71" s="137" t="s">
        <v>327</v>
      </c>
      <c r="L71" s="138">
        <v>40680</v>
      </c>
      <c r="M71" s="137" t="s">
        <v>530</v>
      </c>
      <c r="N71" s="137" t="s">
        <v>315</v>
      </c>
      <c r="O71" s="137" t="s">
        <v>316</v>
      </c>
      <c r="P71" s="137" t="s">
        <v>317</v>
      </c>
      <c r="Q71" s="137" t="s">
        <v>362</v>
      </c>
      <c r="R71" s="137" t="s">
        <v>319</v>
      </c>
      <c r="S71" s="137" t="s">
        <v>320</v>
      </c>
      <c r="T71" s="137" t="s">
        <v>320</v>
      </c>
      <c r="U71" s="137"/>
      <c r="V71" s="137" t="str">
        <f t="shared" si="0"/>
        <v/>
      </c>
      <c r="W71" s="137" t="s">
        <v>321</v>
      </c>
      <c r="X71" s="126" t="str">
        <f t="shared" si="2"/>
        <v>Production_Dispose</v>
      </c>
    </row>
    <row r="72" spans="1:24" hidden="1">
      <c r="A72" s="126" t="str">
        <f t="shared" si="1"/>
        <v>HT140-0132</v>
      </c>
      <c r="C72" s="137">
        <f>IF(F72&lt;&gt;"",MAX($C$9:C71)+1,"")</f>
        <v>63</v>
      </c>
      <c r="D72" s="137" t="s">
        <v>1405</v>
      </c>
      <c r="E72" s="156">
        <v>132</v>
      </c>
      <c r="F72" s="137" t="s">
        <v>531</v>
      </c>
      <c r="G72" s="137" t="s">
        <v>309</v>
      </c>
      <c r="H72" s="137" t="s">
        <v>532</v>
      </c>
      <c r="I72" s="137" t="s">
        <v>311</v>
      </c>
      <c r="J72" s="137" t="s">
        <v>312</v>
      </c>
      <c r="K72" s="137" t="s">
        <v>327</v>
      </c>
      <c r="L72" s="138">
        <v>40681</v>
      </c>
      <c r="M72" s="137">
        <v>151343</v>
      </c>
      <c r="N72" s="137" t="s">
        <v>315</v>
      </c>
      <c r="O72" s="137" t="s">
        <v>316</v>
      </c>
      <c r="P72" s="137" t="s">
        <v>317</v>
      </c>
      <c r="Q72" s="137" t="s">
        <v>318</v>
      </c>
      <c r="R72" s="137" t="s">
        <v>319</v>
      </c>
      <c r="S72" s="137" t="s">
        <v>463</v>
      </c>
      <c r="T72" s="137" t="s">
        <v>368</v>
      </c>
      <c r="U72" s="137"/>
      <c r="V72" s="137" t="str">
        <f t="shared" si="0"/>
        <v/>
      </c>
      <c r="W72" s="137" t="s">
        <v>321</v>
      </c>
      <c r="X72" s="126" t="str">
        <f t="shared" si="2"/>
        <v>Support_Ready</v>
      </c>
    </row>
    <row r="73" spans="1:24" hidden="1">
      <c r="A73" s="126" t="str">
        <f t="shared" si="1"/>
        <v>HT140-0133</v>
      </c>
      <c r="C73" s="137">
        <f>IF(F73&lt;&gt;"",MAX($C$9:C72)+1,"")</f>
        <v>64</v>
      </c>
      <c r="D73" s="137" t="s">
        <v>1406</v>
      </c>
      <c r="E73" s="156">
        <v>133</v>
      </c>
      <c r="F73" s="137" t="s">
        <v>533</v>
      </c>
      <c r="G73" s="137" t="s">
        <v>309</v>
      </c>
      <c r="H73" s="137" t="s">
        <v>534</v>
      </c>
      <c r="I73" s="137" t="s">
        <v>311</v>
      </c>
      <c r="J73" s="137" t="s">
        <v>312</v>
      </c>
      <c r="K73" s="137" t="s">
        <v>327</v>
      </c>
      <c r="L73" s="138">
        <v>40681</v>
      </c>
      <c r="M73" s="137" t="s">
        <v>535</v>
      </c>
      <c r="N73" s="137" t="s">
        <v>315</v>
      </c>
      <c r="O73" s="137" t="s">
        <v>316</v>
      </c>
      <c r="P73" s="137" t="s">
        <v>317</v>
      </c>
      <c r="Q73" s="137" t="s">
        <v>362</v>
      </c>
      <c r="R73" s="137" t="s">
        <v>319</v>
      </c>
      <c r="S73" s="137" t="s">
        <v>320</v>
      </c>
      <c r="T73" s="137" t="s">
        <v>320</v>
      </c>
      <c r="U73" s="137"/>
      <c r="V73" s="137" t="str">
        <f t="shared" si="0"/>
        <v/>
      </c>
      <c r="W73" s="137" t="s">
        <v>321</v>
      </c>
      <c r="X73" s="126" t="str">
        <f t="shared" si="2"/>
        <v>Production_Dispose</v>
      </c>
    </row>
    <row r="74" spans="1:24" hidden="1">
      <c r="A74" s="126" t="str">
        <f t="shared" si="1"/>
        <v>HT140-0134</v>
      </c>
      <c r="C74" s="137">
        <f>IF(F74&lt;&gt;"",MAX($C$9:C73)+1,"")</f>
        <v>65</v>
      </c>
      <c r="D74" s="137" t="s">
        <v>1407</v>
      </c>
      <c r="E74" s="156">
        <v>134</v>
      </c>
      <c r="F74" s="137" t="s">
        <v>536</v>
      </c>
      <c r="G74" s="137" t="s">
        <v>309</v>
      </c>
      <c r="H74" s="137" t="s">
        <v>537</v>
      </c>
      <c r="I74" s="137" t="s">
        <v>311</v>
      </c>
      <c r="J74" s="137" t="s">
        <v>312</v>
      </c>
      <c r="K74" s="137" t="s">
        <v>327</v>
      </c>
      <c r="L74" s="138">
        <v>40682</v>
      </c>
      <c r="M74" s="137" t="s">
        <v>538</v>
      </c>
      <c r="N74" s="137" t="s">
        <v>315</v>
      </c>
      <c r="O74" s="137" t="s">
        <v>316</v>
      </c>
      <c r="P74" s="137" t="s">
        <v>317</v>
      </c>
      <c r="Q74" s="137" t="s">
        <v>318</v>
      </c>
      <c r="R74" s="137" t="s">
        <v>319</v>
      </c>
      <c r="S74" s="137" t="s">
        <v>463</v>
      </c>
      <c r="T74" s="137" t="s">
        <v>368</v>
      </c>
      <c r="U74" s="137"/>
      <c r="V74" s="137" t="str">
        <f t="shared" ref="V74:V137" si="3">IFERROR(IF($U74&lt;&gt;"","Set Fix",""),"")</f>
        <v/>
      </c>
      <c r="W74" s="137" t="s">
        <v>321</v>
      </c>
      <c r="X74" s="126" t="str">
        <f t="shared" si="2"/>
        <v>Support_Ready</v>
      </c>
    </row>
    <row r="75" spans="1:24" hidden="1">
      <c r="A75" s="126" t="str">
        <f t="shared" ref="A75:A138" si="4">LEFT(F75,10)</f>
        <v>HT140-0135</v>
      </c>
      <c r="C75" s="137">
        <f>IF(F75&lt;&gt;"",MAX($C$9:C74)+1,"")</f>
        <v>66</v>
      </c>
      <c r="D75" s="137" t="s">
        <v>1408</v>
      </c>
      <c r="E75" s="156">
        <v>135</v>
      </c>
      <c r="F75" s="137" t="s">
        <v>539</v>
      </c>
      <c r="G75" s="137" t="s">
        <v>309</v>
      </c>
      <c r="H75" s="137" t="s">
        <v>540</v>
      </c>
      <c r="I75" s="137" t="s">
        <v>311</v>
      </c>
      <c r="J75" s="137" t="s">
        <v>312</v>
      </c>
      <c r="K75" s="137" t="s">
        <v>327</v>
      </c>
      <c r="L75" s="138">
        <v>40682</v>
      </c>
      <c r="M75" s="137" t="s">
        <v>541</v>
      </c>
      <c r="N75" s="137" t="s">
        <v>315</v>
      </c>
      <c r="O75" s="137" t="s">
        <v>316</v>
      </c>
      <c r="P75" s="137" t="s">
        <v>317</v>
      </c>
      <c r="Q75" s="137" t="s">
        <v>362</v>
      </c>
      <c r="R75" s="137" t="s">
        <v>319</v>
      </c>
      <c r="S75" s="137" t="s">
        <v>320</v>
      </c>
      <c r="T75" s="137" t="s">
        <v>320</v>
      </c>
      <c r="U75" s="137" t="s">
        <v>542</v>
      </c>
      <c r="V75" s="137" t="str">
        <f t="shared" si="3"/>
        <v>Set Fix</v>
      </c>
      <c r="W75" s="137" t="s">
        <v>321</v>
      </c>
      <c r="X75" s="126" t="str">
        <f t="shared" ref="X75:X138" si="5">Q75&amp;"_"&amp;T75</f>
        <v>Production_Dispose</v>
      </c>
    </row>
    <row r="76" spans="1:24" hidden="1">
      <c r="A76" s="126" t="str">
        <f t="shared" si="4"/>
        <v>HT140-0136</v>
      </c>
      <c r="C76" s="137">
        <f>IF(F76&lt;&gt;"",MAX($C$9:C75)+1,"")</f>
        <v>67</v>
      </c>
      <c r="D76" s="137" t="s">
        <v>1409</v>
      </c>
      <c r="E76" s="156">
        <v>136</v>
      </c>
      <c r="F76" s="137" t="s">
        <v>543</v>
      </c>
      <c r="G76" s="137" t="s">
        <v>309</v>
      </c>
      <c r="H76" s="137" t="s">
        <v>544</v>
      </c>
      <c r="I76" s="137" t="s">
        <v>311</v>
      </c>
      <c r="J76" s="137" t="s">
        <v>312</v>
      </c>
      <c r="K76" s="137" t="s">
        <v>327</v>
      </c>
      <c r="L76" s="138">
        <v>40715</v>
      </c>
      <c r="M76" s="137" t="s">
        <v>545</v>
      </c>
      <c r="N76" s="137" t="s">
        <v>315</v>
      </c>
      <c r="O76" s="137" t="s">
        <v>316</v>
      </c>
      <c r="P76" s="137" t="s">
        <v>317</v>
      </c>
      <c r="Q76" s="137" t="s">
        <v>362</v>
      </c>
      <c r="R76" s="137" t="s">
        <v>319</v>
      </c>
      <c r="S76" s="137" t="s">
        <v>320</v>
      </c>
      <c r="T76" s="137" t="s">
        <v>320</v>
      </c>
      <c r="U76" s="137"/>
      <c r="V76" s="137" t="str">
        <f t="shared" si="3"/>
        <v/>
      </c>
      <c r="W76" s="137" t="s">
        <v>321</v>
      </c>
      <c r="X76" s="126" t="str">
        <f t="shared" si="5"/>
        <v>Production_Dispose</v>
      </c>
    </row>
    <row r="77" spans="1:24">
      <c r="A77" s="126" t="str">
        <f t="shared" si="4"/>
        <v>HT140-0137</v>
      </c>
      <c r="C77" s="137">
        <f>IF(F77&lt;&gt;"",MAX($C$9:C76)+1,"")</f>
        <v>68</v>
      </c>
      <c r="D77" s="137" t="s">
        <v>1410</v>
      </c>
      <c r="E77" s="156">
        <v>137</v>
      </c>
      <c r="F77" s="137" t="s">
        <v>546</v>
      </c>
      <c r="G77" s="137" t="s">
        <v>309</v>
      </c>
      <c r="H77" s="137" t="s">
        <v>547</v>
      </c>
      <c r="I77" s="137" t="s">
        <v>311</v>
      </c>
      <c r="J77" s="137" t="s">
        <v>312</v>
      </c>
      <c r="K77" s="137" t="s">
        <v>327</v>
      </c>
      <c r="L77" s="138">
        <v>40715</v>
      </c>
      <c r="M77" s="137" t="s">
        <v>548</v>
      </c>
      <c r="N77" s="137" t="s">
        <v>315</v>
      </c>
      <c r="O77" s="137" t="s">
        <v>316</v>
      </c>
      <c r="P77" s="137" t="s">
        <v>317</v>
      </c>
      <c r="Q77" s="137" t="s">
        <v>362</v>
      </c>
      <c r="R77" s="137" t="s">
        <v>319</v>
      </c>
      <c r="S77" s="137" t="s">
        <v>410</v>
      </c>
      <c r="T77" s="137" t="s">
        <v>368</v>
      </c>
      <c r="U77" s="137"/>
      <c r="V77" s="137" t="str">
        <f t="shared" si="3"/>
        <v/>
      </c>
      <c r="W77" s="137"/>
      <c r="X77" s="126" t="str">
        <f t="shared" si="5"/>
        <v>Production_Ready</v>
      </c>
    </row>
    <row r="78" spans="1:24" hidden="1">
      <c r="A78" s="126" t="str">
        <f t="shared" si="4"/>
        <v>HT140-0138</v>
      </c>
      <c r="C78" s="137">
        <f>IF(F78&lt;&gt;"",MAX($C$9:C77)+1,"")</f>
        <v>69</v>
      </c>
      <c r="D78" s="137" t="s">
        <v>1411</v>
      </c>
      <c r="E78" s="156">
        <v>138</v>
      </c>
      <c r="F78" s="137" t="s">
        <v>549</v>
      </c>
      <c r="G78" s="137" t="s">
        <v>309</v>
      </c>
      <c r="H78" s="137" t="s">
        <v>550</v>
      </c>
      <c r="I78" s="137" t="s">
        <v>311</v>
      </c>
      <c r="J78" s="137" t="s">
        <v>312</v>
      </c>
      <c r="K78" s="137" t="s">
        <v>327</v>
      </c>
      <c r="L78" s="138">
        <v>40715</v>
      </c>
      <c r="M78" s="137" t="s">
        <v>551</v>
      </c>
      <c r="N78" s="137" t="s">
        <v>315</v>
      </c>
      <c r="O78" s="137" t="s">
        <v>316</v>
      </c>
      <c r="P78" s="137" t="s">
        <v>317</v>
      </c>
      <c r="Q78" s="137" t="s">
        <v>318</v>
      </c>
      <c r="R78" s="137" t="s">
        <v>319</v>
      </c>
      <c r="S78" s="137" t="s">
        <v>463</v>
      </c>
      <c r="T78" s="137" t="s">
        <v>368</v>
      </c>
      <c r="U78" s="137"/>
      <c r="V78" s="137" t="str">
        <f t="shared" si="3"/>
        <v/>
      </c>
      <c r="W78" s="137" t="s">
        <v>321</v>
      </c>
      <c r="X78" s="126" t="str">
        <f t="shared" si="5"/>
        <v>Support_Ready</v>
      </c>
    </row>
    <row r="79" spans="1:24">
      <c r="A79" s="126" t="str">
        <f t="shared" si="4"/>
        <v>HT140-0139</v>
      </c>
      <c r="C79" s="137">
        <f>IF(F79&lt;&gt;"",MAX($C$9:C78)+1,"")</f>
        <v>70</v>
      </c>
      <c r="D79" s="137" t="s">
        <v>1412</v>
      </c>
      <c r="E79" s="156">
        <v>139</v>
      </c>
      <c r="F79" s="137" t="s">
        <v>552</v>
      </c>
      <c r="G79" s="137" t="s">
        <v>309</v>
      </c>
      <c r="H79" s="137" t="s">
        <v>553</v>
      </c>
      <c r="I79" s="137" t="s">
        <v>311</v>
      </c>
      <c r="J79" s="137" t="s">
        <v>312</v>
      </c>
      <c r="K79" s="137" t="s">
        <v>327</v>
      </c>
      <c r="L79" s="138">
        <v>40715</v>
      </c>
      <c r="M79" s="137" t="s">
        <v>554</v>
      </c>
      <c r="N79" s="137" t="s">
        <v>315</v>
      </c>
      <c r="O79" s="137" t="s">
        <v>316</v>
      </c>
      <c r="P79" s="137" t="s">
        <v>317</v>
      </c>
      <c r="Q79" s="137" t="s">
        <v>362</v>
      </c>
      <c r="R79" s="137" t="s">
        <v>319</v>
      </c>
      <c r="S79" s="137" t="s">
        <v>410</v>
      </c>
      <c r="T79" s="137" t="s">
        <v>1856</v>
      </c>
      <c r="U79" s="137"/>
      <c r="V79" s="137" t="str">
        <f t="shared" si="3"/>
        <v/>
      </c>
      <c r="W79" s="137"/>
      <c r="X79" s="126" t="str">
        <f t="shared" si="5"/>
        <v>Production_Karantina Prod</v>
      </c>
    </row>
    <row r="80" spans="1:24" hidden="1">
      <c r="A80" s="126" t="str">
        <f t="shared" si="4"/>
        <v>HT140-0140</v>
      </c>
      <c r="C80" s="137">
        <f>IF(F80&lt;&gt;"",MAX($C$9:C79)+1,"")</f>
        <v>71</v>
      </c>
      <c r="D80" s="137" t="s">
        <v>1413</v>
      </c>
      <c r="E80" s="156">
        <v>140</v>
      </c>
      <c r="F80" s="137" t="s">
        <v>555</v>
      </c>
      <c r="G80" s="137" t="s">
        <v>309</v>
      </c>
      <c r="H80" s="137" t="s">
        <v>556</v>
      </c>
      <c r="I80" s="137" t="s">
        <v>311</v>
      </c>
      <c r="J80" s="137" t="s">
        <v>312</v>
      </c>
      <c r="K80" s="137" t="s">
        <v>327</v>
      </c>
      <c r="L80" s="138">
        <v>40715</v>
      </c>
      <c r="M80" s="137" t="s">
        <v>557</v>
      </c>
      <c r="N80" s="137" t="s">
        <v>315</v>
      </c>
      <c r="O80" s="137" t="s">
        <v>316</v>
      </c>
      <c r="P80" s="137" t="s">
        <v>317</v>
      </c>
      <c r="Q80" s="137" t="s">
        <v>318</v>
      </c>
      <c r="R80" s="137" t="s">
        <v>319</v>
      </c>
      <c r="S80" s="137" t="s">
        <v>518</v>
      </c>
      <c r="T80" s="137" t="s">
        <v>368</v>
      </c>
      <c r="U80" s="137"/>
      <c r="V80" s="137" t="str">
        <f t="shared" si="3"/>
        <v/>
      </c>
      <c r="W80" s="137" t="s">
        <v>321</v>
      </c>
      <c r="X80" s="126" t="str">
        <f t="shared" si="5"/>
        <v>Support_Ready</v>
      </c>
    </row>
    <row r="81" spans="1:24" hidden="1">
      <c r="A81" s="126" t="str">
        <f t="shared" si="4"/>
        <v>HT140-0141</v>
      </c>
      <c r="C81" s="137">
        <f>IF(F81&lt;&gt;"",MAX($C$9:C80)+1,"")</f>
        <v>72</v>
      </c>
      <c r="D81" s="137" t="s">
        <v>1414</v>
      </c>
      <c r="E81" s="156">
        <v>141</v>
      </c>
      <c r="F81" s="137" t="s">
        <v>558</v>
      </c>
      <c r="G81" s="137" t="s">
        <v>309</v>
      </c>
      <c r="H81" s="137" t="s">
        <v>559</v>
      </c>
      <c r="I81" s="137" t="s">
        <v>311</v>
      </c>
      <c r="J81" s="137" t="s">
        <v>312</v>
      </c>
      <c r="K81" s="137" t="s">
        <v>327</v>
      </c>
      <c r="L81" s="138">
        <v>40715</v>
      </c>
      <c r="M81" s="137" t="s">
        <v>560</v>
      </c>
      <c r="N81" s="137" t="s">
        <v>315</v>
      </c>
      <c r="O81" s="137" t="s">
        <v>316</v>
      </c>
      <c r="P81" s="137" t="s">
        <v>317</v>
      </c>
      <c r="Q81" s="137" t="s">
        <v>318</v>
      </c>
      <c r="R81" s="137" t="s">
        <v>319</v>
      </c>
      <c r="S81" s="137" t="s">
        <v>500</v>
      </c>
      <c r="T81" s="137" t="s">
        <v>368</v>
      </c>
      <c r="U81" s="137"/>
      <c r="V81" s="137" t="str">
        <f t="shared" si="3"/>
        <v/>
      </c>
      <c r="W81" s="137" t="s">
        <v>321</v>
      </c>
      <c r="X81" s="126" t="str">
        <f t="shared" si="5"/>
        <v>Support_Ready</v>
      </c>
    </row>
    <row r="82" spans="1:24" hidden="1">
      <c r="A82" s="126" t="str">
        <f t="shared" si="4"/>
        <v>HT140-0142</v>
      </c>
      <c r="C82" s="137">
        <f>IF(F82&lt;&gt;"",MAX($C$9:C81)+1,"")</f>
        <v>73</v>
      </c>
      <c r="D82" s="137" t="s">
        <v>1415</v>
      </c>
      <c r="E82" s="156">
        <v>142</v>
      </c>
      <c r="F82" s="137" t="s">
        <v>561</v>
      </c>
      <c r="G82" s="137" t="s">
        <v>309</v>
      </c>
      <c r="H82" s="137" t="s">
        <v>562</v>
      </c>
      <c r="I82" s="137" t="s">
        <v>311</v>
      </c>
      <c r="J82" s="137" t="s">
        <v>312</v>
      </c>
      <c r="K82" s="137" t="s">
        <v>327</v>
      </c>
      <c r="L82" s="138">
        <v>40798</v>
      </c>
      <c r="M82" s="137" t="s">
        <v>563</v>
      </c>
      <c r="N82" s="137" t="s">
        <v>315</v>
      </c>
      <c r="O82" s="137" t="s">
        <v>316</v>
      </c>
      <c r="P82" s="137" t="s">
        <v>317</v>
      </c>
      <c r="Q82" s="137" t="s">
        <v>318</v>
      </c>
      <c r="R82" s="137" t="s">
        <v>319</v>
      </c>
      <c r="S82" s="137" t="s">
        <v>463</v>
      </c>
      <c r="T82" s="137" t="s">
        <v>368</v>
      </c>
      <c r="U82" s="137"/>
      <c r="V82" s="137" t="str">
        <f t="shared" si="3"/>
        <v/>
      </c>
      <c r="W82" s="137"/>
      <c r="X82" s="126" t="str">
        <f t="shared" si="5"/>
        <v>Support_Ready</v>
      </c>
    </row>
    <row r="83" spans="1:24">
      <c r="A83" s="126" t="str">
        <f t="shared" si="4"/>
        <v>HT140-0143</v>
      </c>
      <c r="C83" s="137">
        <f>IF(F83&lt;&gt;"",MAX($C$9:C82)+1,"")</f>
        <v>74</v>
      </c>
      <c r="D83" s="137" t="s">
        <v>1416</v>
      </c>
      <c r="E83" s="156">
        <v>143</v>
      </c>
      <c r="F83" s="137" t="s">
        <v>564</v>
      </c>
      <c r="G83" s="137" t="s">
        <v>309</v>
      </c>
      <c r="H83" s="137" t="s">
        <v>565</v>
      </c>
      <c r="I83" s="137" t="s">
        <v>311</v>
      </c>
      <c r="J83" s="137" t="s">
        <v>312</v>
      </c>
      <c r="K83" s="137" t="s">
        <v>327</v>
      </c>
      <c r="L83" s="138">
        <v>40798</v>
      </c>
      <c r="M83" s="137" t="s">
        <v>566</v>
      </c>
      <c r="N83" s="137" t="s">
        <v>315</v>
      </c>
      <c r="O83" s="137" t="s">
        <v>316</v>
      </c>
      <c r="P83" s="137" t="s">
        <v>317</v>
      </c>
      <c r="Q83" s="137" t="s">
        <v>362</v>
      </c>
      <c r="R83" s="137" t="s">
        <v>319</v>
      </c>
      <c r="S83" s="137" t="s">
        <v>410</v>
      </c>
      <c r="T83" s="137" t="s">
        <v>1856</v>
      </c>
      <c r="U83" s="137" t="s">
        <v>567</v>
      </c>
      <c r="V83" s="137" t="str">
        <f t="shared" si="3"/>
        <v>Set Fix</v>
      </c>
      <c r="W83" s="137"/>
      <c r="X83" s="126" t="str">
        <f t="shared" si="5"/>
        <v>Production_Karantina Prod</v>
      </c>
    </row>
    <row r="84" spans="1:24">
      <c r="A84" s="126" t="str">
        <f t="shared" si="4"/>
        <v>HT140-0144</v>
      </c>
      <c r="C84" s="137">
        <f>IF(F84&lt;&gt;"",MAX($C$9:C83)+1,"")</f>
        <v>75</v>
      </c>
      <c r="D84" s="137" t="s">
        <v>1417</v>
      </c>
      <c r="E84" s="156">
        <v>144</v>
      </c>
      <c r="F84" s="137" t="s">
        <v>568</v>
      </c>
      <c r="G84" s="137" t="s">
        <v>309</v>
      </c>
      <c r="H84" s="137" t="s">
        <v>569</v>
      </c>
      <c r="I84" s="137" t="s">
        <v>311</v>
      </c>
      <c r="J84" s="137" t="s">
        <v>312</v>
      </c>
      <c r="K84" s="137" t="s">
        <v>327</v>
      </c>
      <c r="L84" s="138">
        <v>40798</v>
      </c>
      <c r="M84" s="137" t="s">
        <v>570</v>
      </c>
      <c r="N84" s="137" t="s">
        <v>315</v>
      </c>
      <c r="O84" s="137" t="s">
        <v>316</v>
      </c>
      <c r="P84" s="137" t="s">
        <v>317</v>
      </c>
      <c r="Q84" s="137" t="s">
        <v>362</v>
      </c>
      <c r="R84" s="137" t="s">
        <v>319</v>
      </c>
      <c r="S84" s="137" t="s">
        <v>410</v>
      </c>
      <c r="T84" s="137" t="s">
        <v>368</v>
      </c>
      <c r="U84" s="137"/>
      <c r="V84" s="137" t="str">
        <f t="shared" si="3"/>
        <v/>
      </c>
      <c r="W84" s="137"/>
      <c r="X84" s="126" t="str">
        <f t="shared" si="5"/>
        <v>Production_Ready</v>
      </c>
    </row>
    <row r="85" spans="1:24">
      <c r="A85" s="126" t="str">
        <f t="shared" si="4"/>
        <v>HT140-0145</v>
      </c>
      <c r="C85" s="137">
        <f>IF(F85&lt;&gt;"",MAX($C$9:C84)+1,"")</f>
        <v>76</v>
      </c>
      <c r="D85" s="137" t="s">
        <v>1418</v>
      </c>
      <c r="E85" s="156">
        <v>145</v>
      </c>
      <c r="F85" s="137" t="s">
        <v>571</v>
      </c>
      <c r="G85" s="137" t="s">
        <v>309</v>
      </c>
      <c r="H85" s="137" t="s">
        <v>572</v>
      </c>
      <c r="I85" s="137" t="s">
        <v>311</v>
      </c>
      <c r="J85" s="137" t="s">
        <v>312</v>
      </c>
      <c r="K85" s="137" t="s">
        <v>327</v>
      </c>
      <c r="L85" s="138">
        <v>40798</v>
      </c>
      <c r="M85" s="137" t="s">
        <v>573</v>
      </c>
      <c r="N85" s="137" t="s">
        <v>315</v>
      </c>
      <c r="O85" s="137" t="s">
        <v>316</v>
      </c>
      <c r="P85" s="137" t="s">
        <v>317</v>
      </c>
      <c r="Q85" s="137" t="s">
        <v>362</v>
      </c>
      <c r="R85" s="137" t="s">
        <v>319</v>
      </c>
      <c r="S85" s="137" t="s">
        <v>410</v>
      </c>
      <c r="T85" s="137" t="s">
        <v>368</v>
      </c>
      <c r="U85" s="137"/>
      <c r="V85" s="137" t="str">
        <f t="shared" si="3"/>
        <v/>
      </c>
      <c r="W85" s="137"/>
      <c r="X85" s="126" t="str">
        <f t="shared" si="5"/>
        <v>Production_Ready</v>
      </c>
    </row>
    <row r="86" spans="1:24" hidden="1">
      <c r="A86" s="126" t="str">
        <f t="shared" si="4"/>
        <v>HT140-0146</v>
      </c>
      <c r="C86" s="137">
        <f>IF(F86&lt;&gt;"",MAX($C$9:C85)+1,"")</f>
        <v>77</v>
      </c>
      <c r="D86" s="137" t="s">
        <v>1419</v>
      </c>
      <c r="E86" s="156">
        <v>146</v>
      </c>
      <c r="F86" s="137" t="s">
        <v>574</v>
      </c>
      <c r="G86" s="137" t="s">
        <v>309</v>
      </c>
      <c r="H86" s="137" t="s">
        <v>575</v>
      </c>
      <c r="I86" s="137" t="s">
        <v>311</v>
      </c>
      <c r="J86" s="137" t="s">
        <v>312</v>
      </c>
      <c r="K86" s="137" t="s">
        <v>327</v>
      </c>
      <c r="L86" s="138">
        <v>40798</v>
      </c>
      <c r="M86" s="137" t="s">
        <v>576</v>
      </c>
      <c r="N86" s="137" t="s">
        <v>315</v>
      </c>
      <c r="O86" s="137" t="s">
        <v>316</v>
      </c>
      <c r="P86" s="137" t="s">
        <v>317</v>
      </c>
      <c r="Q86" s="137" t="s">
        <v>362</v>
      </c>
      <c r="R86" s="137" t="s">
        <v>319</v>
      </c>
      <c r="S86" s="137" t="s">
        <v>320</v>
      </c>
      <c r="T86" s="137" t="s">
        <v>405</v>
      </c>
      <c r="U86" s="137" t="s">
        <v>577</v>
      </c>
      <c r="V86" s="137" t="str">
        <f t="shared" si="3"/>
        <v>Set Fix</v>
      </c>
      <c r="W86" s="137"/>
      <c r="X86" s="126" t="str">
        <f t="shared" si="5"/>
        <v>Production_Karantina1</v>
      </c>
    </row>
    <row r="87" spans="1:24" hidden="1">
      <c r="A87" s="126" t="str">
        <f t="shared" si="4"/>
        <v>HT140-0147</v>
      </c>
      <c r="C87" s="137">
        <f>IF(F87&lt;&gt;"",MAX($C$9:C86)+1,"")</f>
        <v>78</v>
      </c>
      <c r="D87" s="137" t="s">
        <v>1420</v>
      </c>
      <c r="E87" s="156">
        <v>147</v>
      </c>
      <c r="F87" s="137" t="s">
        <v>578</v>
      </c>
      <c r="G87" s="137" t="s">
        <v>309</v>
      </c>
      <c r="H87" s="137" t="s">
        <v>579</v>
      </c>
      <c r="I87" s="137" t="s">
        <v>311</v>
      </c>
      <c r="J87" s="137" t="s">
        <v>312</v>
      </c>
      <c r="K87" s="137" t="s">
        <v>327</v>
      </c>
      <c r="L87" s="138">
        <v>40798</v>
      </c>
      <c r="M87" s="137" t="s">
        <v>580</v>
      </c>
      <c r="N87" s="137" t="s">
        <v>315</v>
      </c>
      <c r="O87" s="137" t="s">
        <v>316</v>
      </c>
      <c r="P87" s="137" t="s">
        <v>317</v>
      </c>
      <c r="Q87" s="137" t="s">
        <v>362</v>
      </c>
      <c r="R87" s="137" t="s">
        <v>319</v>
      </c>
      <c r="S87" s="137" t="s">
        <v>320</v>
      </c>
      <c r="T87" s="137" t="s">
        <v>405</v>
      </c>
      <c r="U87" s="137"/>
      <c r="V87" s="137" t="str">
        <f t="shared" si="3"/>
        <v/>
      </c>
      <c r="W87" s="137"/>
      <c r="X87" s="126" t="str">
        <f t="shared" si="5"/>
        <v>Production_Karantina1</v>
      </c>
    </row>
    <row r="88" spans="1:24">
      <c r="A88" s="126" t="str">
        <f t="shared" si="4"/>
        <v>HT140-0148</v>
      </c>
      <c r="C88" s="137">
        <f>IF(F88&lt;&gt;"",MAX($C$9:C87)+1,"")</f>
        <v>79</v>
      </c>
      <c r="D88" s="137" t="s">
        <v>1421</v>
      </c>
      <c r="E88" s="156">
        <v>148</v>
      </c>
      <c r="F88" s="137" t="s">
        <v>581</v>
      </c>
      <c r="G88" s="137" t="s">
        <v>309</v>
      </c>
      <c r="H88" s="137" t="s">
        <v>582</v>
      </c>
      <c r="I88" s="137" t="s">
        <v>311</v>
      </c>
      <c r="J88" s="137" t="s">
        <v>312</v>
      </c>
      <c r="K88" s="137" t="s">
        <v>327</v>
      </c>
      <c r="L88" s="138">
        <v>40925</v>
      </c>
      <c r="M88" s="137" t="s">
        <v>580</v>
      </c>
      <c r="N88" s="137" t="s">
        <v>315</v>
      </c>
      <c r="O88" s="137" t="s">
        <v>316</v>
      </c>
      <c r="P88" s="137" t="s">
        <v>317</v>
      </c>
      <c r="Q88" s="137" t="s">
        <v>362</v>
      </c>
      <c r="R88" s="137" t="s">
        <v>319</v>
      </c>
      <c r="S88" s="137" t="s">
        <v>410</v>
      </c>
      <c r="T88" s="137" t="s">
        <v>368</v>
      </c>
      <c r="U88" s="137"/>
      <c r="V88" s="137" t="str">
        <f t="shared" si="3"/>
        <v/>
      </c>
      <c r="W88" s="137"/>
      <c r="X88" s="126" t="str">
        <f t="shared" si="5"/>
        <v>Production_Ready</v>
      </c>
    </row>
    <row r="89" spans="1:24" hidden="1">
      <c r="A89" s="126" t="str">
        <f t="shared" si="4"/>
        <v>HT140-0149</v>
      </c>
      <c r="C89" s="137">
        <f>IF(F89&lt;&gt;"",MAX($C$9:C88)+1,"")</f>
        <v>80</v>
      </c>
      <c r="D89" s="137" t="s">
        <v>1422</v>
      </c>
      <c r="E89" s="156">
        <v>149</v>
      </c>
      <c r="F89" s="137" t="s">
        <v>583</v>
      </c>
      <c r="G89" s="137" t="s">
        <v>309</v>
      </c>
      <c r="H89" s="137" t="s">
        <v>584</v>
      </c>
      <c r="I89" s="137" t="s">
        <v>311</v>
      </c>
      <c r="J89" s="137" t="s">
        <v>312</v>
      </c>
      <c r="K89" s="137" t="s">
        <v>327</v>
      </c>
      <c r="L89" s="138">
        <v>40925</v>
      </c>
      <c r="M89" s="137" t="s">
        <v>580</v>
      </c>
      <c r="N89" s="137" t="s">
        <v>315</v>
      </c>
      <c r="O89" s="137" t="s">
        <v>316</v>
      </c>
      <c r="P89" s="137" t="s">
        <v>317</v>
      </c>
      <c r="Q89" s="137" t="s">
        <v>362</v>
      </c>
      <c r="R89" s="137" t="s">
        <v>319</v>
      </c>
      <c r="S89" s="137" t="s">
        <v>320</v>
      </c>
      <c r="T89" s="137" t="s">
        <v>405</v>
      </c>
      <c r="U89" s="137"/>
      <c r="V89" s="137" t="str">
        <f t="shared" si="3"/>
        <v/>
      </c>
      <c r="W89" s="137"/>
      <c r="X89" s="126" t="str">
        <f t="shared" si="5"/>
        <v>Production_Karantina1</v>
      </c>
    </row>
    <row r="90" spans="1:24">
      <c r="A90" s="126" t="str">
        <f t="shared" si="4"/>
        <v>HT140-0150</v>
      </c>
      <c r="C90" s="137">
        <f>IF(F90&lt;&gt;"",MAX($C$9:C89)+1,"")</f>
        <v>81</v>
      </c>
      <c r="D90" s="137" t="s">
        <v>1423</v>
      </c>
      <c r="E90" s="156">
        <v>150</v>
      </c>
      <c r="F90" s="137" t="s">
        <v>585</v>
      </c>
      <c r="G90" s="137" t="s">
        <v>309</v>
      </c>
      <c r="H90" s="137" t="s">
        <v>586</v>
      </c>
      <c r="I90" s="137" t="s">
        <v>311</v>
      </c>
      <c r="J90" s="137" t="s">
        <v>312</v>
      </c>
      <c r="K90" s="137" t="s">
        <v>327</v>
      </c>
      <c r="L90" s="138">
        <v>40925</v>
      </c>
      <c r="M90" s="137" t="s">
        <v>580</v>
      </c>
      <c r="N90" s="137" t="s">
        <v>315</v>
      </c>
      <c r="O90" s="137" t="s">
        <v>316</v>
      </c>
      <c r="P90" s="137" t="s">
        <v>317</v>
      </c>
      <c r="Q90" s="137" t="s">
        <v>362</v>
      </c>
      <c r="R90" s="137" t="s">
        <v>319</v>
      </c>
      <c r="S90" s="137" t="s">
        <v>410</v>
      </c>
      <c r="T90" s="137" t="s">
        <v>368</v>
      </c>
      <c r="U90" s="137"/>
      <c r="V90" s="137" t="str">
        <f t="shared" si="3"/>
        <v/>
      </c>
      <c r="W90" s="137"/>
      <c r="X90" s="126" t="str">
        <f t="shared" si="5"/>
        <v>Production_Ready</v>
      </c>
    </row>
    <row r="91" spans="1:24" hidden="1">
      <c r="A91" s="126" t="str">
        <f t="shared" si="4"/>
        <v>HT140-0151</v>
      </c>
      <c r="C91" s="137">
        <f>IF(F91&lt;&gt;"",MAX($C$9:C90)+1,"")</f>
        <v>82</v>
      </c>
      <c r="D91" s="137" t="s">
        <v>1424</v>
      </c>
      <c r="E91" s="156">
        <v>151</v>
      </c>
      <c r="F91" s="137" t="s">
        <v>587</v>
      </c>
      <c r="G91" s="137" t="s">
        <v>309</v>
      </c>
      <c r="H91" s="137" t="s">
        <v>588</v>
      </c>
      <c r="I91" s="137" t="s">
        <v>311</v>
      </c>
      <c r="J91" s="137" t="s">
        <v>312</v>
      </c>
      <c r="K91" s="137" t="s">
        <v>327</v>
      </c>
      <c r="L91" s="138">
        <v>40925</v>
      </c>
      <c r="M91" s="137" t="s">
        <v>580</v>
      </c>
      <c r="N91" s="137" t="s">
        <v>315</v>
      </c>
      <c r="O91" s="137" t="s">
        <v>316</v>
      </c>
      <c r="P91" s="137" t="s">
        <v>317</v>
      </c>
      <c r="Q91" s="137" t="s">
        <v>362</v>
      </c>
      <c r="R91" s="137" t="s">
        <v>319</v>
      </c>
      <c r="S91" s="137" t="s">
        <v>320</v>
      </c>
      <c r="T91" s="137" t="s">
        <v>405</v>
      </c>
      <c r="U91" s="137"/>
      <c r="V91" s="137" t="str">
        <f t="shared" si="3"/>
        <v/>
      </c>
      <c r="W91" s="137"/>
      <c r="X91" s="126" t="str">
        <f t="shared" si="5"/>
        <v>Production_Karantina1</v>
      </c>
    </row>
    <row r="92" spans="1:24">
      <c r="A92" s="126" t="str">
        <f t="shared" si="4"/>
        <v>HT140-0152</v>
      </c>
      <c r="C92" s="137">
        <f>IF(F92&lt;&gt;"",MAX($C$9:C91)+1,"")</f>
        <v>83</v>
      </c>
      <c r="D92" s="137" t="s">
        <v>1425</v>
      </c>
      <c r="E92" s="156">
        <v>152</v>
      </c>
      <c r="F92" s="137" t="s">
        <v>589</v>
      </c>
      <c r="G92" s="137" t="s">
        <v>309</v>
      </c>
      <c r="H92" s="137" t="s">
        <v>590</v>
      </c>
      <c r="I92" s="137" t="s">
        <v>311</v>
      </c>
      <c r="J92" s="137" t="s">
        <v>312</v>
      </c>
      <c r="K92" s="137" t="s">
        <v>327</v>
      </c>
      <c r="L92" s="138">
        <v>40925</v>
      </c>
      <c r="M92" s="137" t="s">
        <v>580</v>
      </c>
      <c r="N92" s="137" t="s">
        <v>315</v>
      </c>
      <c r="O92" s="137" t="s">
        <v>316</v>
      </c>
      <c r="P92" s="137" t="s">
        <v>317</v>
      </c>
      <c r="Q92" s="137" t="s">
        <v>362</v>
      </c>
      <c r="R92" s="137" t="s">
        <v>319</v>
      </c>
      <c r="S92" s="137" t="s">
        <v>410</v>
      </c>
      <c r="T92" s="137" t="s">
        <v>1856</v>
      </c>
      <c r="U92" s="137"/>
      <c r="V92" s="137" t="str">
        <f t="shared" si="3"/>
        <v/>
      </c>
      <c r="W92" s="137"/>
      <c r="X92" s="126" t="str">
        <f t="shared" si="5"/>
        <v>Production_Karantina Prod</v>
      </c>
    </row>
    <row r="93" spans="1:24" hidden="1">
      <c r="A93" s="126" t="str">
        <f t="shared" si="4"/>
        <v>HT140-0153</v>
      </c>
      <c r="C93" s="137">
        <f>IF(F93&lt;&gt;"",MAX($C$9:C92)+1,"")</f>
        <v>84</v>
      </c>
      <c r="D93" s="137" t="s">
        <v>1426</v>
      </c>
      <c r="E93" s="156">
        <v>153</v>
      </c>
      <c r="F93" s="137" t="s">
        <v>591</v>
      </c>
      <c r="G93" s="137" t="s">
        <v>309</v>
      </c>
      <c r="H93" s="137" t="s">
        <v>592</v>
      </c>
      <c r="I93" s="137" t="s">
        <v>311</v>
      </c>
      <c r="J93" s="137" t="s">
        <v>312</v>
      </c>
      <c r="K93" s="137" t="s">
        <v>327</v>
      </c>
      <c r="L93" s="138">
        <v>40925</v>
      </c>
      <c r="M93" s="137" t="s">
        <v>580</v>
      </c>
      <c r="N93" s="137" t="s">
        <v>315</v>
      </c>
      <c r="O93" s="137" t="s">
        <v>316</v>
      </c>
      <c r="P93" s="137" t="s">
        <v>317</v>
      </c>
      <c r="Q93" s="137" t="s">
        <v>362</v>
      </c>
      <c r="R93" s="137" t="s">
        <v>319</v>
      </c>
      <c r="S93" s="137" t="s">
        <v>320</v>
      </c>
      <c r="T93" s="137" t="s">
        <v>405</v>
      </c>
      <c r="U93" s="137"/>
      <c r="V93" s="137" t="str">
        <f t="shared" si="3"/>
        <v/>
      </c>
      <c r="W93" s="137"/>
      <c r="X93" s="126" t="str">
        <f t="shared" si="5"/>
        <v>Production_Karantina1</v>
      </c>
    </row>
    <row r="94" spans="1:24">
      <c r="A94" s="126" t="str">
        <f t="shared" si="4"/>
        <v>HT140-0155</v>
      </c>
      <c r="C94" s="137">
        <f>IF(F94&lt;&gt;"",MAX($C$9:C93)+1,"")</f>
        <v>85</v>
      </c>
      <c r="D94" s="137" t="s">
        <v>1427</v>
      </c>
      <c r="E94" s="156">
        <v>155</v>
      </c>
      <c r="F94" s="137" t="s">
        <v>593</v>
      </c>
      <c r="G94" s="137" t="s">
        <v>309</v>
      </c>
      <c r="H94" s="137" t="s">
        <v>594</v>
      </c>
      <c r="I94" s="137" t="s">
        <v>311</v>
      </c>
      <c r="J94" s="137" t="s">
        <v>312</v>
      </c>
      <c r="K94" s="137" t="s">
        <v>327</v>
      </c>
      <c r="L94" s="138">
        <v>40925</v>
      </c>
      <c r="M94" s="137" t="s">
        <v>580</v>
      </c>
      <c r="N94" s="137" t="s">
        <v>315</v>
      </c>
      <c r="O94" s="137" t="s">
        <v>316</v>
      </c>
      <c r="P94" s="137" t="s">
        <v>317</v>
      </c>
      <c r="Q94" s="137" t="s">
        <v>362</v>
      </c>
      <c r="R94" s="137" t="s">
        <v>319</v>
      </c>
      <c r="S94" s="137" t="s">
        <v>410</v>
      </c>
      <c r="T94" s="137" t="s">
        <v>1856</v>
      </c>
      <c r="U94" s="137"/>
      <c r="V94" s="137" t="str">
        <f t="shared" si="3"/>
        <v/>
      </c>
      <c r="W94" s="137"/>
      <c r="X94" s="126" t="str">
        <f t="shared" si="5"/>
        <v>Production_Karantina Prod</v>
      </c>
    </row>
    <row r="95" spans="1:24">
      <c r="A95" s="126" t="str">
        <f t="shared" si="4"/>
        <v>HT140-0156</v>
      </c>
      <c r="C95" s="137">
        <f>IF(F95&lt;&gt;"",MAX($C$9:C94)+1,"")</f>
        <v>86</v>
      </c>
      <c r="D95" s="137" t="s">
        <v>1428</v>
      </c>
      <c r="E95" s="156">
        <v>156</v>
      </c>
      <c r="F95" s="137" t="s">
        <v>595</v>
      </c>
      <c r="G95" s="137" t="s">
        <v>309</v>
      </c>
      <c r="H95" s="137" t="s">
        <v>596</v>
      </c>
      <c r="I95" s="137" t="s">
        <v>311</v>
      </c>
      <c r="J95" s="137" t="s">
        <v>312</v>
      </c>
      <c r="K95" s="137" t="s">
        <v>327</v>
      </c>
      <c r="L95" s="138">
        <v>40925</v>
      </c>
      <c r="M95" s="137" t="s">
        <v>580</v>
      </c>
      <c r="N95" s="137" t="s">
        <v>315</v>
      </c>
      <c r="O95" s="137" t="s">
        <v>316</v>
      </c>
      <c r="P95" s="137" t="s">
        <v>317</v>
      </c>
      <c r="Q95" s="137" t="s">
        <v>362</v>
      </c>
      <c r="R95" s="137" t="s">
        <v>319</v>
      </c>
      <c r="S95" s="137" t="s">
        <v>410</v>
      </c>
      <c r="T95" s="137" t="s">
        <v>368</v>
      </c>
      <c r="U95" s="137" t="s">
        <v>597</v>
      </c>
      <c r="V95" s="137" t="str">
        <f t="shared" si="3"/>
        <v>Set Fix</v>
      </c>
      <c r="W95" s="137"/>
      <c r="X95" s="126" t="str">
        <f t="shared" si="5"/>
        <v>Production_Ready</v>
      </c>
    </row>
    <row r="96" spans="1:24">
      <c r="A96" s="126" t="str">
        <f t="shared" si="4"/>
        <v>HT140-0157</v>
      </c>
      <c r="C96" s="137">
        <f>IF(F96&lt;&gt;"",MAX($C$9:C95)+1,"")</f>
        <v>87</v>
      </c>
      <c r="D96" s="137" t="s">
        <v>1429</v>
      </c>
      <c r="E96" s="156">
        <v>157</v>
      </c>
      <c r="F96" s="137" t="s">
        <v>598</v>
      </c>
      <c r="G96" s="137" t="s">
        <v>309</v>
      </c>
      <c r="H96" s="137" t="s">
        <v>599</v>
      </c>
      <c r="I96" s="137" t="s">
        <v>311</v>
      </c>
      <c r="J96" s="137" t="s">
        <v>312</v>
      </c>
      <c r="K96" s="137" t="s">
        <v>327</v>
      </c>
      <c r="L96" s="138">
        <v>40925</v>
      </c>
      <c r="M96" s="137" t="s">
        <v>580</v>
      </c>
      <c r="N96" s="137" t="s">
        <v>315</v>
      </c>
      <c r="O96" s="137" t="s">
        <v>316</v>
      </c>
      <c r="P96" s="137" t="s">
        <v>317</v>
      </c>
      <c r="Q96" s="137" t="s">
        <v>362</v>
      </c>
      <c r="R96" s="137" t="s">
        <v>319</v>
      </c>
      <c r="S96" s="137" t="s">
        <v>410</v>
      </c>
      <c r="T96" s="137" t="s">
        <v>1856</v>
      </c>
      <c r="U96" s="137"/>
      <c r="V96" s="137" t="str">
        <f t="shared" si="3"/>
        <v/>
      </c>
      <c r="W96" s="137"/>
      <c r="X96" s="126" t="str">
        <f t="shared" si="5"/>
        <v>Production_Karantina Prod</v>
      </c>
    </row>
    <row r="97" spans="1:24">
      <c r="A97" s="126" t="str">
        <f t="shared" si="4"/>
        <v>HT140-0158</v>
      </c>
      <c r="C97" s="137">
        <f>IF(F97&lt;&gt;"",MAX($C$9:C96)+1,"")</f>
        <v>88</v>
      </c>
      <c r="D97" s="137" t="s">
        <v>1430</v>
      </c>
      <c r="E97" s="156">
        <v>158</v>
      </c>
      <c r="F97" s="137" t="s">
        <v>600</v>
      </c>
      <c r="G97" s="137" t="s">
        <v>309</v>
      </c>
      <c r="H97" s="137" t="s">
        <v>601</v>
      </c>
      <c r="I97" s="137" t="s">
        <v>311</v>
      </c>
      <c r="J97" s="137" t="s">
        <v>312</v>
      </c>
      <c r="K97" s="137" t="s">
        <v>327</v>
      </c>
      <c r="L97" s="138">
        <v>40950</v>
      </c>
      <c r="M97" s="137" t="s">
        <v>580</v>
      </c>
      <c r="N97" s="137" t="s">
        <v>315</v>
      </c>
      <c r="O97" s="137" t="s">
        <v>316</v>
      </c>
      <c r="P97" s="137" t="s">
        <v>317</v>
      </c>
      <c r="Q97" s="137" t="s">
        <v>362</v>
      </c>
      <c r="R97" s="137" t="s">
        <v>319</v>
      </c>
      <c r="S97" s="137" t="s">
        <v>410</v>
      </c>
      <c r="T97" s="137" t="s">
        <v>368</v>
      </c>
      <c r="U97" s="137"/>
      <c r="V97" s="137" t="str">
        <f t="shared" si="3"/>
        <v/>
      </c>
      <c r="W97" s="137"/>
      <c r="X97" s="126" t="str">
        <f t="shared" si="5"/>
        <v>Production_Ready</v>
      </c>
    </row>
    <row r="98" spans="1:24">
      <c r="A98" s="126" t="str">
        <f t="shared" si="4"/>
        <v>HT140-0159</v>
      </c>
      <c r="C98" s="137">
        <f>IF(F98&lt;&gt;"",MAX($C$9:C97)+1,"")</f>
        <v>89</v>
      </c>
      <c r="D98" s="137" t="s">
        <v>1431</v>
      </c>
      <c r="E98" s="156">
        <v>159</v>
      </c>
      <c r="F98" s="137" t="s">
        <v>602</v>
      </c>
      <c r="G98" s="137" t="s">
        <v>309</v>
      </c>
      <c r="H98" s="137" t="s">
        <v>603</v>
      </c>
      <c r="I98" s="137" t="s">
        <v>311</v>
      </c>
      <c r="J98" s="137" t="s">
        <v>312</v>
      </c>
      <c r="K98" s="137" t="s">
        <v>327</v>
      </c>
      <c r="L98" s="138">
        <v>40950</v>
      </c>
      <c r="M98" s="137" t="s">
        <v>580</v>
      </c>
      <c r="N98" s="137" t="s">
        <v>315</v>
      </c>
      <c r="O98" s="137" t="s">
        <v>316</v>
      </c>
      <c r="P98" s="137" t="s">
        <v>317</v>
      </c>
      <c r="Q98" s="137" t="s">
        <v>362</v>
      </c>
      <c r="R98" s="137" t="s">
        <v>319</v>
      </c>
      <c r="S98" s="137" t="s">
        <v>410</v>
      </c>
      <c r="T98" s="137" t="s">
        <v>368</v>
      </c>
      <c r="U98" s="137"/>
      <c r="V98" s="137" t="str">
        <f t="shared" si="3"/>
        <v/>
      </c>
      <c r="W98" s="137"/>
      <c r="X98" s="126" t="str">
        <f t="shared" si="5"/>
        <v>Production_Ready</v>
      </c>
    </row>
    <row r="99" spans="1:24">
      <c r="A99" s="126" t="str">
        <f t="shared" si="4"/>
        <v>HT140-0160</v>
      </c>
      <c r="C99" s="137">
        <f>IF(F99&lt;&gt;"",MAX($C$9:C98)+1,"")</f>
        <v>90</v>
      </c>
      <c r="D99" s="137" t="s">
        <v>1432</v>
      </c>
      <c r="E99" s="156">
        <v>160</v>
      </c>
      <c r="F99" s="137" t="s">
        <v>604</v>
      </c>
      <c r="G99" s="137" t="s">
        <v>309</v>
      </c>
      <c r="H99" s="137" t="s">
        <v>605</v>
      </c>
      <c r="I99" s="137" t="s">
        <v>311</v>
      </c>
      <c r="J99" s="137" t="s">
        <v>312</v>
      </c>
      <c r="K99" s="137" t="s">
        <v>327</v>
      </c>
      <c r="L99" s="138">
        <v>40950</v>
      </c>
      <c r="M99" s="137" t="s">
        <v>580</v>
      </c>
      <c r="N99" s="137" t="s">
        <v>315</v>
      </c>
      <c r="O99" s="137" t="s">
        <v>316</v>
      </c>
      <c r="P99" s="137" t="s">
        <v>317</v>
      </c>
      <c r="Q99" s="137" t="s">
        <v>362</v>
      </c>
      <c r="R99" s="137" t="s">
        <v>319</v>
      </c>
      <c r="S99" s="137" t="s">
        <v>410</v>
      </c>
      <c r="T99" s="137" t="s">
        <v>1856</v>
      </c>
      <c r="U99" s="137"/>
      <c r="V99" s="137" t="str">
        <f t="shared" si="3"/>
        <v/>
      </c>
      <c r="W99" s="137"/>
      <c r="X99" s="126" t="str">
        <f t="shared" si="5"/>
        <v>Production_Karantina Prod</v>
      </c>
    </row>
    <row r="100" spans="1:24">
      <c r="A100" s="126" t="str">
        <f t="shared" si="4"/>
        <v>HT140-0161</v>
      </c>
      <c r="C100" s="137">
        <f>IF(F100&lt;&gt;"",MAX($C$9:C99)+1,"")</f>
        <v>91</v>
      </c>
      <c r="D100" s="137" t="s">
        <v>1433</v>
      </c>
      <c r="E100" s="156">
        <v>161</v>
      </c>
      <c r="F100" s="137" t="s">
        <v>606</v>
      </c>
      <c r="G100" s="137" t="s">
        <v>309</v>
      </c>
      <c r="H100" s="137" t="s">
        <v>607</v>
      </c>
      <c r="I100" s="137" t="s">
        <v>311</v>
      </c>
      <c r="J100" s="137" t="s">
        <v>312</v>
      </c>
      <c r="K100" s="137" t="s">
        <v>327</v>
      </c>
      <c r="L100" s="138">
        <v>40950</v>
      </c>
      <c r="M100" s="137" t="s">
        <v>580</v>
      </c>
      <c r="N100" s="137" t="s">
        <v>315</v>
      </c>
      <c r="O100" s="137" t="s">
        <v>316</v>
      </c>
      <c r="P100" s="137" t="s">
        <v>317</v>
      </c>
      <c r="Q100" s="137" t="s">
        <v>362</v>
      </c>
      <c r="R100" s="137" t="s">
        <v>319</v>
      </c>
      <c r="S100" s="137" t="s">
        <v>410</v>
      </c>
      <c r="T100" s="137" t="s">
        <v>1237</v>
      </c>
      <c r="U100" s="137" t="s">
        <v>608</v>
      </c>
      <c r="V100" s="137" t="str">
        <f t="shared" si="3"/>
        <v>Set Fix</v>
      </c>
      <c r="W100" s="137"/>
      <c r="X100" s="126" t="str">
        <f t="shared" si="5"/>
        <v>Production_Accident</v>
      </c>
    </row>
    <row r="101" spans="1:24">
      <c r="A101" s="126" t="str">
        <f t="shared" si="4"/>
        <v>HT140-0162</v>
      </c>
      <c r="C101" s="137">
        <f>IF(F101&lt;&gt;"",MAX($C$9:C100)+1,"")</f>
        <v>92</v>
      </c>
      <c r="D101" s="137" t="s">
        <v>1434</v>
      </c>
      <c r="E101" s="156">
        <v>162</v>
      </c>
      <c r="F101" s="137" t="s">
        <v>609</v>
      </c>
      <c r="G101" s="137" t="s">
        <v>309</v>
      </c>
      <c r="H101" s="137" t="s">
        <v>610</v>
      </c>
      <c r="I101" s="137" t="s">
        <v>311</v>
      </c>
      <c r="J101" s="137" t="s">
        <v>312</v>
      </c>
      <c r="K101" s="137" t="s">
        <v>327</v>
      </c>
      <c r="L101" s="138">
        <v>40950</v>
      </c>
      <c r="M101" s="137" t="s">
        <v>580</v>
      </c>
      <c r="N101" s="137" t="s">
        <v>315</v>
      </c>
      <c r="O101" s="137" t="s">
        <v>316</v>
      </c>
      <c r="P101" s="137" t="s">
        <v>317</v>
      </c>
      <c r="Q101" s="137" t="s">
        <v>362</v>
      </c>
      <c r="R101" s="137" t="s">
        <v>319</v>
      </c>
      <c r="S101" s="137" t="s">
        <v>410</v>
      </c>
      <c r="T101" s="137" t="s">
        <v>1856</v>
      </c>
      <c r="U101" s="137"/>
      <c r="V101" s="137" t="str">
        <f t="shared" si="3"/>
        <v/>
      </c>
      <c r="W101" s="137"/>
      <c r="X101" s="126" t="str">
        <f t="shared" si="5"/>
        <v>Production_Karantina Prod</v>
      </c>
    </row>
    <row r="102" spans="1:24">
      <c r="A102" s="126" t="str">
        <f t="shared" si="4"/>
        <v>HT140-0163</v>
      </c>
      <c r="C102" s="137">
        <f>IF(F102&lt;&gt;"",MAX($C$9:C101)+1,"")</f>
        <v>93</v>
      </c>
      <c r="D102" s="137" t="s">
        <v>1435</v>
      </c>
      <c r="E102" s="156">
        <v>163</v>
      </c>
      <c r="F102" s="137" t="s">
        <v>611</v>
      </c>
      <c r="G102" s="137" t="s">
        <v>309</v>
      </c>
      <c r="H102" s="137" t="s">
        <v>612</v>
      </c>
      <c r="I102" s="137" t="s">
        <v>311</v>
      </c>
      <c r="J102" s="137" t="s">
        <v>312</v>
      </c>
      <c r="K102" s="137" t="s">
        <v>327</v>
      </c>
      <c r="L102" s="138">
        <v>40950</v>
      </c>
      <c r="M102" s="137" t="s">
        <v>580</v>
      </c>
      <c r="N102" s="137" t="s">
        <v>315</v>
      </c>
      <c r="O102" s="137" t="s">
        <v>316</v>
      </c>
      <c r="P102" s="137" t="s">
        <v>317</v>
      </c>
      <c r="Q102" s="137" t="s">
        <v>362</v>
      </c>
      <c r="R102" s="137" t="s">
        <v>319</v>
      </c>
      <c r="S102" s="137" t="s">
        <v>410</v>
      </c>
      <c r="T102" s="137" t="s">
        <v>320</v>
      </c>
      <c r="U102" s="137" t="s">
        <v>613</v>
      </c>
      <c r="V102" s="137" t="str">
        <f t="shared" si="3"/>
        <v>Set Fix</v>
      </c>
      <c r="W102" s="137"/>
      <c r="X102" s="126" t="str">
        <f t="shared" si="5"/>
        <v>Production_Dispose</v>
      </c>
    </row>
    <row r="103" spans="1:24">
      <c r="A103" s="126" t="str">
        <f t="shared" si="4"/>
        <v>HT140-0165</v>
      </c>
      <c r="C103" s="137">
        <f>IF(F103&lt;&gt;"",MAX($C$9:C102)+1,"")</f>
        <v>94</v>
      </c>
      <c r="D103" s="137" t="s">
        <v>1436</v>
      </c>
      <c r="E103" s="156">
        <v>165</v>
      </c>
      <c r="F103" s="137" t="s">
        <v>614</v>
      </c>
      <c r="G103" s="137" t="s">
        <v>309</v>
      </c>
      <c r="H103" s="137" t="s">
        <v>615</v>
      </c>
      <c r="I103" s="137" t="s">
        <v>311</v>
      </c>
      <c r="J103" s="137" t="s">
        <v>312</v>
      </c>
      <c r="K103" s="137" t="s">
        <v>327</v>
      </c>
      <c r="L103" s="138">
        <v>40950</v>
      </c>
      <c r="M103" s="137" t="s">
        <v>580</v>
      </c>
      <c r="N103" s="137" t="s">
        <v>315</v>
      </c>
      <c r="O103" s="137" t="s">
        <v>316</v>
      </c>
      <c r="P103" s="137" t="s">
        <v>317</v>
      </c>
      <c r="Q103" s="137" t="s">
        <v>362</v>
      </c>
      <c r="R103" s="137" t="s">
        <v>319</v>
      </c>
      <c r="S103" s="137" t="s">
        <v>410</v>
      </c>
      <c r="T103" s="137" t="s">
        <v>368</v>
      </c>
      <c r="U103" s="137"/>
      <c r="V103" s="137" t="str">
        <f t="shared" si="3"/>
        <v/>
      </c>
      <c r="W103" s="137"/>
      <c r="X103" s="126" t="str">
        <f t="shared" si="5"/>
        <v>Production_Ready</v>
      </c>
    </row>
    <row r="104" spans="1:24">
      <c r="A104" s="126" t="str">
        <f t="shared" si="4"/>
        <v>HT140-0166</v>
      </c>
      <c r="C104" s="137">
        <f>IF(F104&lt;&gt;"",MAX($C$9:C103)+1,"")</f>
        <v>95</v>
      </c>
      <c r="D104" s="137" t="s">
        <v>1437</v>
      </c>
      <c r="E104" s="156">
        <v>166</v>
      </c>
      <c r="F104" s="137" t="s">
        <v>616</v>
      </c>
      <c r="G104" s="137" t="s">
        <v>309</v>
      </c>
      <c r="H104" s="137" t="s">
        <v>617</v>
      </c>
      <c r="I104" s="137" t="s">
        <v>311</v>
      </c>
      <c r="J104" s="137" t="s">
        <v>312</v>
      </c>
      <c r="K104" s="137" t="s">
        <v>327</v>
      </c>
      <c r="L104" s="138">
        <v>40999</v>
      </c>
      <c r="M104" s="137" t="s">
        <v>618</v>
      </c>
      <c r="N104" s="137" t="s">
        <v>315</v>
      </c>
      <c r="O104" s="137" t="s">
        <v>316</v>
      </c>
      <c r="P104" s="137" t="s">
        <v>317</v>
      </c>
      <c r="Q104" s="137" t="s">
        <v>362</v>
      </c>
      <c r="R104" s="137" t="s">
        <v>319</v>
      </c>
      <c r="S104" s="137" t="s">
        <v>410</v>
      </c>
      <c r="T104" s="137" t="s">
        <v>368</v>
      </c>
      <c r="U104" s="137" t="s">
        <v>619</v>
      </c>
      <c r="V104" s="137" t="str">
        <f t="shared" si="3"/>
        <v>Set Fix</v>
      </c>
      <c r="W104" s="137"/>
      <c r="X104" s="126" t="str">
        <f t="shared" si="5"/>
        <v>Production_Ready</v>
      </c>
    </row>
    <row r="105" spans="1:24">
      <c r="A105" s="126" t="str">
        <f t="shared" si="4"/>
        <v>HT140-0167</v>
      </c>
      <c r="C105" s="137">
        <f>IF(F105&lt;&gt;"",MAX($C$9:C104)+1,"")</f>
        <v>96</v>
      </c>
      <c r="D105" s="137" t="s">
        <v>1438</v>
      </c>
      <c r="E105" s="156">
        <v>167</v>
      </c>
      <c r="F105" s="137" t="s">
        <v>620</v>
      </c>
      <c r="G105" s="137" t="s">
        <v>309</v>
      </c>
      <c r="H105" s="137" t="s">
        <v>621</v>
      </c>
      <c r="I105" s="137" t="s">
        <v>311</v>
      </c>
      <c r="J105" s="137" t="s">
        <v>312</v>
      </c>
      <c r="K105" s="137" t="s">
        <v>327</v>
      </c>
      <c r="L105" s="138">
        <v>40999</v>
      </c>
      <c r="M105" s="137" t="s">
        <v>622</v>
      </c>
      <c r="N105" s="137" t="s">
        <v>315</v>
      </c>
      <c r="O105" s="137" t="s">
        <v>316</v>
      </c>
      <c r="P105" s="137" t="s">
        <v>317</v>
      </c>
      <c r="Q105" s="137" t="s">
        <v>362</v>
      </c>
      <c r="R105" s="137" t="s">
        <v>319</v>
      </c>
      <c r="S105" s="137" t="s">
        <v>410</v>
      </c>
      <c r="T105" s="137" t="s">
        <v>320</v>
      </c>
      <c r="U105" s="137"/>
      <c r="V105" s="137" t="str">
        <f t="shared" si="3"/>
        <v/>
      </c>
      <c r="W105" s="137"/>
      <c r="X105" s="126" t="str">
        <f t="shared" si="5"/>
        <v>Production_Dispose</v>
      </c>
    </row>
    <row r="106" spans="1:24">
      <c r="A106" s="126" t="str">
        <f t="shared" si="4"/>
        <v>HT140-0168</v>
      </c>
      <c r="C106" s="137">
        <f>IF(F106&lt;&gt;"",MAX($C$9:C105)+1,"")</f>
        <v>97</v>
      </c>
      <c r="D106" s="137" t="s">
        <v>1439</v>
      </c>
      <c r="E106" s="156">
        <v>168</v>
      </c>
      <c r="F106" s="137" t="s">
        <v>623</v>
      </c>
      <c r="G106" s="137" t="s">
        <v>309</v>
      </c>
      <c r="H106" s="137" t="s">
        <v>624</v>
      </c>
      <c r="I106" s="137" t="s">
        <v>311</v>
      </c>
      <c r="J106" s="137" t="s">
        <v>312</v>
      </c>
      <c r="K106" s="137" t="s">
        <v>327</v>
      </c>
      <c r="L106" s="138">
        <v>40999</v>
      </c>
      <c r="M106" s="137" t="s">
        <v>625</v>
      </c>
      <c r="N106" s="137" t="s">
        <v>315</v>
      </c>
      <c r="O106" s="137" t="s">
        <v>316</v>
      </c>
      <c r="P106" s="137" t="s">
        <v>317</v>
      </c>
      <c r="Q106" s="137" t="s">
        <v>362</v>
      </c>
      <c r="R106" s="137" t="s">
        <v>319</v>
      </c>
      <c r="S106" s="137" t="s">
        <v>410</v>
      </c>
      <c r="T106" s="137" t="s">
        <v>368</v>
      </c>
      <c r="U106" s="137"/>
      <c r="V106" s="137" t="str">
        <f t="shared" si="3"/>
        <v/>
      </c>
      <c r="W106" s="137"/>
      <c r="X106" s="126" t="str">
        <f t="shared" si="5"/>
        <v>Production_Ready</v>
      </c>
    </row>
    <row r="107" spans="1:24">
      <c r="A107" s="126" t="str">
        <f t="shared" si="4"/>
        <v>HT140-0169</v>
      </c>
      <c r="C107" s="137">
        <f>IF(F107&lt;&gt;"",MAX($C$9:C106)+1,"")</f>
        <v>98</v>
      </c>
      <c r="D107" s="137" t="s">
        <v>1440</v>
      </c>
      <c r="E107" s="156">
        <v>169</v>
      </c>
      <c r="F107" s="137" t="s">
        <v>626</v>
      </c>
      <c r="G107" s="137" t="s">
        <v>309</v>
      </c>
      <c r="H107" s="137" t="s">
        <v>627</v>
      </c>
      <c r="I107" s="137" t="s">
        <v>311</v>
      </c>
      <c r="J107" s="137" t="s">
        <v>312</v>
      </c>
      <c r="K107" s="137" t="s">
        <v>327</v>
      </c>
      <c r="L107" s="138">
        <v>40999</v>
      </c>
      <c r="M107" s="137" t="s">
        <v>628</v>
      </c>
      <c r="N107" s="137" t="s">
        <v>315</v>
      </c>
      <c r="O107" s="137" t="s">
        <v>316</v>
      </c>
      <c r="P107" s="137" t="s">
        <v>317</v>
      </c>
      <c r="Q107" s="137" t="s">
        <v>362</v>
      </c>
      <c r="R107" s="137" t="s">
        <v>319</v>
      </c>
      <c r="S107" s="137" t="s">
        <v>410</v>
      </c>
      <c r="T107" s="137" t="s">
        <v>368</v>
      </c>
      <c r="U107" s="137"/>
      <c r="V107" s="137" t="str">
        <f t="shared" si="3"/>
        <v/>
      </c>
      <c r="W107" s="137"/>
      <c r="X107" s="126" t="str">
        <f t="shared" si="5"/>
        <v>Production_Ready</v>
      </c>
    </row>
    <row r="108" spans="1:24">
      <c r="A108" s="126" t="str">
        <f t="shared" si="4"/>
        <v>HT140-0170</v>
      </c>
      <c r="C108" s="137">
        <f>IF(F108&lt;&gt;"",MAX($C$9:C107)+1,"")</f>
        <v>99</v>
      </c>
      <c r="D108" s="137" t="s">
        <v>1441</v>
      </c>
      <c r="E108" s="156">
        <v>170</v>
      </c>
      <c r="F108" s="137" t="s">
        <v>629</v>
      </c>
      <c r="G108" s="137" t="s">
        <v>309</v>
      </c>
      <c r="H108" s="137" t="s">
        <v>630</v>
      </c>
      <c r="I108" s="137" t="s">
        <v>311</v>
      </c>
      <c r="J108" s="137" t="s">
        <v>312</v>
      </c>
      <c r="K108" s="137" t="s">
        <v>327</v>
      </c>
      <c r="L108" s="138">
        <v>40999</v>
      </c>
      <c r="M108" s="137" t="s">
        <v>631</v>
      </c>
      <c r="N108" s="137" t="s">
        <v>315</v>
      </c>
      <c r="O108" s="137" t="s">
        <v>316</v>
      </c>
      <c r="P108" s="137" t="s">
        <v>317</v>
      </c>
      <c r="Q108" s="137" t="s">
        <v>362</v>
      </c>
      <c r="R108" s="137" t="s">
        <v>319</v>
      </c>
      <c r="S108" s="137" t="s">
        <v>410</v>
      </c>
      <c r="T108" s="137" t="s">
        <v>368</v>
      </c>
      <c r="U108" s="137"/>
      <c r="V108" s="137" t="str">
        <f t="shared" si="3"/>
        <v/>
      </c>
      <c r="W108" s="137"/>
      <c r="X108" s="126" t="str">
        <f t="shared" si="5"/>
        <v>Production_Ready</v>
      </c>
    </row>
    <row r="109" spans="1:24">
      <c r="A109" s="126" t="str">
        <f t="shared" si="4"/>
        <v>HT140-0171</v>
      </c>
      <c r="C109" s="137">
        <f>IF(F109&lt;&gt;"",MAX($C$9:C108)+1,"")</f>
        <v>100</v>
      </c>
      <c r="D109" s="137" t="s">
        <v>1442</v>
      </c>
      <c r="E109" s="156">
        <v>171</v>
      </c>
      <c r="F109" s="137" t="s">
        <v>632</v>
      </c>
      <c r="G109" s="137" t="s">
        <v>309</v>
      </c>
      <c r="H109" s="137" t="s">
        <v>633</v>
      </c>
      <c r="I109" s="137" t="s">
        <v>311</v>
      </c>
      <c r="J109" s="137" t="s">
        <v>312</v>
      </c>
      <c r="K109" s="137" t="s">
        <v>327</v>
      </c>
      <c r="L109" s="138">
        <v>40999</v>
      </c>
      <c r="M109" s="137" t="s">
        <v>634</v>
      </c>
      <c r="N109" s="137" t="s">
        <v>315</v>
      </c>
      <c r="O109" s="137" t="s">
        <v>316</v>
      </c>
      <c r="P109" s="137" t="s">
        <v>317</v>
      </c>
      <c r="Q109" s="137" t="s">
        <v>362</v>
      </c>
      <c r="R109" s="137" t="s">
        <v>319</v>
      </c>
      <c r="S109" s="137" t="s">
        <v>410</v>
      </c>
      <c r="T109" s="137" t="s">
        <v>368</v>
      </c>
      <c r="U109" s="137"/>
      <c r="V109" s="137" t="str">
        <f t="shared" si="3"/>
        <v/>
      </c>
      <c r="W109" s="137"/>
      <c r="X109" s="126" t="str">
        <f t="shared" si="5"/>
        <v>Production_Ready</v>
      </c>
    </row>
    <row r="110" spans="1:24">
      <c r="A110" s="126" t="str">
        <f t="shared" si="4"/>
        <v>HT140-0172</v>
      </c>
      <c r="C110" s="137">
        <f>IF(F110&lt;&gt;"",MAX($C$9:C109)+1,"")</f>
        <v>101</v>
      </c>
      <c r="D110" s="137" t="s">
        <v>1443</v>
      </c>
      <c r="E110" s="156">
        <v>172</v>
      </c>
      <c r="F110" s="137" t="s">
        <v>635</v>
      </c>
      <c r="G110" s="137" t="s">
        <v>309</v>
      </c>
      <c r="H110" s="137" t="s">
        <v>636</v>
      </c>
      <c r="I110" s="137" t="s">
        <v>311</v>
      </c>
      <c r="J110" s="137" t="s">
        <v>312</v>
      </c>
      <c r="K110" s="137" t="s">
        <v>327</v>
      </c>
      <c r="L110" s="138">
        <v>41024</v>
      </c>
      <c r="M110" s="137" t="s">
        <v>637</v>
      </c>
      <c r="N110" s="137" t="s">
        <v>315</v>
      </c>
      <c r="O110" s="137" t="s">
        <v>316</v>
      </c>
      <c r="P110" s="137" t="s">
        <v>317</v>
      </c>
      <c r="Q110" s="137" t="s">
        <v>362</v>
      </c>
      <c r="R110" s="137" t="s">
        <v>319</v>
      </c>
      <c r="S110" s="137" t="s">
        <v>410</v>
      </c>
      <c r="T110" s="137" t="s">
        <v>368</v>
      </c>
      <c r="U110" s="137"/>
      <c r="V110" s="137" t="str">
        <f t="shared" si="3"/>
        <v/>
      </c>
      <c r="W110" s="137"/>
      <c r="X110" s="126" t="str">
        <f t="shared" si="5"/>
        <v>Production_Ready</v>
      </c>
    </row>
    <row r="111" spans="1:24">
      <c r="A111" s="126" t="str">
        <f t="shared" si="4"/>
        <v>HT140-0173</v>
      </c>
      <c r="C111" s="137">
        <f>IF(F111&lt;&gt;"",MAX($C$9:C110)+1,"")</f>
        <v>102</v>
      </c>
      <c r="D111" s="137" t="s">
        <v>1444</v>
      </c>
      <c r="E111" s="156">
        <v>173</v>
      </c>
      <c r="F111" s="137" t="s">
        <v>638</v>
      </c>
      <c r="G111" s="137" t="s">
        <v>309</v>
      </c>
      <c r="H111" s="137" t="s">
        <v>639</v>
      </c>
      <c r="I111" s="137" t="s">
        <v>311</v>
      </c>
      <c r="J111" s="137" t="s">
        <v>312</v>
      </c>
      <c r="K111" s="137" t="s">
        <v>327</v>
      </c>
      <c r="L111" s="138">
        <v>41024</v>
      </c>
      <c r="M111" s="137" t="s">
        <v>640</v>
      </c>
      <c r="N111" s="137" t="s">
        <v>315</v>
      </c>
      <c r="O111" s="137" t="s">
        <v>316</v>
      </c>
      <c r="P111" s="137" t="s">
        <v>317</v>
      </c>
      <c r="Q111" s="137" t="s">
        <v>362</v>
      </c>
      <c r="R111" s="137" t="s">
        <v>319</v>
      </c>
      <c r="S111" s="137" t="s">
        <v>410</v>
      </c>
      <c r="T111" s="137" t="s">
        <v>368</v>
      </c>
      <c r="U111" s="137"/>
      <c r="V111" s="137" t="str">
        <f t="shared" si="3"/>
        <v/>
      </c>
      <c r="W111" s="137"/>
      <c r="X111" s="126" t="str">
        <f t="shared" si="5"/>
        <v>Production_Ready</v>
      </c>
    </row>
    <row r="112" spans="1:24" hidden="1">
      <c r="A112" s="126" t="str">
        <f t="shared" si="4"/>
        <v>HT140-0174</v>
      </c>
      <c r="C112" s="137">
        <f>IF(F112&lt;&gt;"",MAX($C$9:C111)+1,"")</f>
        <v>103</v>
      </c>
      <c r="D112" s="137" t="s">
        <v>1445</v>
      </c>
      <c r="E112" s="156">
        <v>174</v>
      </c>
      <c r="F112" s="137" t="s">
        <v>641</v>
      </c>
      <c r="G112" s="137" t="s">
        <v>309</v>
      </c>
      <c r="H112" s="137" t="s">
        <v>642</v>
      </c>
      <c r="I112" s="137" t="s">
        <v>311</v>
      </c>
      <c r="J112" s="137" t="s">
        <v>312</v>
      </c>
      <c r="K112" s="137" t="s">
        <v>327</v>
      </c>
      <c r="L112" s="138">
        <v>41024</v>
      </c>
      <c r="M112" s="137" t="s">
        <v>643</v>
      </c>
      <c r="N112" s="137" t="s">
        <v>315</v>
      </c>
      <c r="O112" s="137" t="s">
        <v>316</v>
      </c>
      <c r="P112" s="137" t="s">
        <v>317</v>
      </c>
      <c r="Q112" s="137" t="s">
        <v>362</v>
      </c>
      <c r="R112" s="137" t="s">
        <v>319</v>
      </c>
      <c r="S112" s="137" t="s">
        <v>320</v>
      </c>
      <c r="T112" s="137" t="s">
        <v>1857</v>
      </c>
      <c r="U112" s="137"/>
      <c r="V112" s="137" t="str">
        <f t="shared" si="3"/>
        <v/>
      </c>
      <c r="W112" s="137"/>
      <c r="X112" s="126" t="str">
        <f t="shared" si="5"/>
        <v>Production_Karantina3</v>
      </c>
    </row>
    <row r="113" spans="1:24">
      <c r="A113" s="126" t="str">
        <f t="shared" si="4"/>
        <v>HT140-0175</v>
      </c>
      <c r="C113" s="137">
        <f>IF(F113&lt;&gt;"",MAX($C$9:C112)+1,"")</f>
        <v>104</v>
      </c>
      <c r="D113" s="137" t="s">
        <v>1446</v>
      </c>
      <c r="E113" s="156">
        <v>175</v>
      </c>
      <c r="F113" s="137" t="s">
        <v>644</v>
      </c>
      <c r="G113" s="137" t="s">
        <v>309</v>
      </c>
      <c r="H113" s="137" t="s">
        <v>645</v>
      </c>
      <c r="I113" s="137" t="s">
        <v>311</v>
      </c>
      <c r="J113" s="137" t="s">
        <v>312</v>
      </c>
      <c r="K113" s="137" t="s">
        <v>327</v>
      </c>
      <c r="L113" s="138">
        <v>41024</v>
      </c>
      <c r="M113" s="137" t="s">
        <v>646</v>
      </c>
      <c r="N113" s="137" t="s">
        <v>315</v>
      </c>
      <c r="O113" s="137" t="s">
        <v>316</v>
      </c>
      <c r="P113" s="137" t="s">
        <v>317</v>
      </c>
      <c r="Q113" s="137" t="s">
        <v>362</v>
      </c>
      <c r="R113" s="137" t="s">
        <v>319</v>
      </c>
      <c r="S113" s="137" t="s">
        <v>410</v>
      </c>
      <c r="T113" s="137" t="s">
        <v>368</v>
      </c>
      <c r="U113" s="137" t="s">
        <v>647</v>
      </c>
      <c r="V113" s="137" t="str">
        <f t="shared" si="3"/>
        <v>Set Fix</v>
      </c>
      <c r="W113" s="137"/>
      <c r="X113" s="126" t="str">
        <f t="shared" si="5"/>
        <v>Production_Ready</v>
      </c>
    </row>
    <row r="114" spans="1:24">
      <c r="A114" s="126" t="str">
        <f t="shared" si="4"/>
        <v>HT140-0176</v>
      </c>
      <c r="C114" s="137">
        <f>IF(F114&lt;&gt;"",MAX($C$9:C113)+1,"")</f>
        <v>105</v>
      </c>
      <c r="D114" s="137" t="s">
        <v>1447</v>
      </c>
      <c r="E114" s="156">
        <v>176</v>
      </c>
      <c r="F114" s="137" t="s">
        <v>648</v>
      </c>
      <c r="G114" s="137" t="s">
        <v>309</v>
      </c>
      <c r="H114" s="137" t="s">
        <v>649</v>
      </c>
      <c r="I114" s="137" t="s">
        <v>311</v>
      </c>
      <c r="J114" s="137" t="s">
        <v>312</v>
      </c>
      <c r="K114" s="137" t="s">
        <v>327</v>
      </c>
      <c r="L114" s="138">
        <v>41024</v>
      </c>
      <c r="M114" s="137" t="s">
        <v>650</v>
      </c>
      <c r="N114" s="137" t="s">
        <v>315</v>
      </c>
      <c r="O114" s="137" t="s">
        <v>316</v>
      </c>
      <c r="P114" s="137" t="s">
        <v>317</v>
      </c>
      <c r="Q114" s="137" t="s">
        <v>362</v>
      </c>
      <c r="R114" s="137" t="s">
        <v>319</v>
      </c>
      <c r="S114" s="137" t="s">
        <v>410</v>
      </c>
      <c r="T114" s="137" t="s">
        <v>368</v>
      </c>
      <c r="U114" s="137"/>
      <c r="V114" s="137" t="str">
        <f t="shared" si="3"/>
        <v/>
      </c>
      <c r="W114" s="137"/>
      <c r="X114" s="126" t="str">
        <f t="shared" si="5"/>
        <v>Production_Ready</v>
      </c>
    </row>
    <row r="115" spans="1:24">
      <c r="A115" s="126" t="str">
        <f t="shared" si="4"/>
        <v>HT140-0177</v>
      </c>
      <c r="C115" s="137">
        <f>IF(F115&lt;&gt;"",MAX($C$9:C114)+1,"")</f>
        <v>106</v>
      </c>
      <c r="D115" s="137" t="s">
        <v>1448</v>
      </c>
      <c r="E115" s="156">
        <v>177</v>
      </c>
      <c r="F115" s="137" t="s">
        <v>651</v>
      </c>
      <c r="G115" s="137" t="s">
        <v>309</v>
      </c>
      <c r="H115" s="137" t="s">
        <v>652</v>
      </c>
      <c r="I115" s="137" t="s">
        <v>311</v>
      </c>
      <c r="J115" s="137" t="s">
        <v>312</v>
      </c>
      <c r="K115" s="137" t="s">
        <v>327</v>
      </c>
      <c r="L115" s="138">
        <v>41024</v>
      </c>
      <c r="M115" s="137" t="s">
        <v>653</v>
      </c>
      <c r="N115" s="137" t="s">
        <v>315</v>
      </c>
      <c r="O115" s="137" t="s">
        <v>316</v>
      </c>
      <c r="P115" s="137" t="s">
        <v>317</v>
      </c>
      <c r="Q115" s="137" t="s">
        <v>362</v>
      </c>
      <c r="R115" s="137" t="s">
        <v>319</v>
      </c>
      <c r="S115" s="137" t="s">
        <v>410</v>
      </c>
      <c r="T115" s="137" t="s">
        <v>368</v>
      </c>
      <c r="U115" s="137"/>
      <c r="V115" s="137" t="str">
        <f t="shared" si="3"/>
        <v/>
      </c>
      <c r="W115" s="137"/>
      <c r="X115" s="126" t="str">
        <f t="shared" si="5"/>
        <v>Production_Ready</v>
      </c>
    </row>
    <row r="116" spans="1:24">
      <c r="A116" s="126" t="str">
        <f t="shared" si="4"/>
        <v>HT140-0178</v>
      </c>
      <c r="C116" s="137">
        <f>IF(F116&lt;&gt;"",MAX($C$9:C115)+1,"")</f>
        <v>107</v>
      </c>
      <c r="D116" s="137" t="s">
        <v>1449</v>
      </c>
      <c r="E116" s="156">
        <v>178</v>
      </c>
      <c r="F116" s="137" t="s">
        <v>654</v>
      </c>
      <c r="G116" s="137" t="s">
        <v>309</v>
      </c>
      <c r="H116" s="137" t="s">
        <v>655</v>
      </c>
      <c r="I116" s="137" t="s">
        <v>311</v>
      </c>
      <c r="J116" s="137" t="s">
        <v>312</v>
      </c>
      <c r="K116" s="137" t="s">
        <v>327</v>
      </c>
      <c r="L116" s="138">
        <v>41087</v>
      </c>
      <c r="M116" s="137" t="s">
        <v>656</v>
      </c>
      <c r="N116" s="137" t="s">
        <v>315</v>
      </c>
      <c r="O116" s="137" t="s">
        <v>316</v>
      </c>
      <c r="P116" s="137" t="s">
        <v>317</v>
      </c>
      <c r="Q116" s="137" t="s">
        <v>362</v>
      </c>
      <c r="R116" s="137" t="s">
        <v>319</v>
      </c>
      <c r="S116" s="137" t="s">
        <v>410</v>
      </c>
      <c r="T116" s="137" t="s">
        <v>368</v>
      </c>
      <c r="U116" s="137"/>
      <c r="V116" s="137" t="str">
        <f t="shared" si="3"/>
        <v/>
      </c>
      <c r="W116" s="137"/>
      <c r="X116" s="126" t="str">
        <f t="shared" si="5"/>
        <v>Production_Ready</v>
      </c>
    </row>
    <row r="117" spans="1:24">
      <c r="A117" s="126" t="str">
        <f t="shared" si="4"/>
        <v>HT140-0179</v>
      </c>
      <c r="C117" s="137">
        <f>IF(F117&lt;&gt;"",MAX($C$9:C116)+1,"")</f>
        <v>108</v>
      </c>
      <c r="D117" s="137" t="s">
        <v>1450</v>
      </c>
      <c r="E117" s="156">
        <v>179</v>
      </c>
      <c r="F117" s="137" t="s">
        <v>657</v>
      </c>
      <c r="G117" s="137" t="s">
        <v>309</v>
      </c>
      <c r="H117" s="137" t="s">
        <v>658</v>
      </c>
      <c r="I117" s="137" t="s">
        <v>311</v>
      </c>
      <c r="J117" s="137" t="s">
        <v>312</v>
      </c>
      <c r="K117" s="137" t="s">
        <v>327</v>
      </c>
      <c r="L117" s="138">
        <v>41087</v>
      </c>
      <c r="M117" s="137" t="s">
        <v>659</v>
      </c>
      <c r="N117" s="137" t="s">
        <v>315</v>
      </c>
      <c r="O117" s="137" t="s">
        <v>316</v>
      </c>
      <c r="P117" s="137" t="s">
        <v>317</v>
      </c>
      <c r="Q117" s="137" t="s">
        <v>362</v>
      </c>
      <c r="R117" s="137" t="s">
        <v>319</v>
      </c>
      <c r="S117" s="137" t="s">
        <v>410</v>
      </c>
      <c r="T117" s="137" t="s">
        <v>368</v>
      </c>
      <c r="U117" s="137"/>
      <c r="V117" s="137" t="str">
        <f t="shared" si="3"/>
        <v/>
      </c>
      <c r="W117" s="137"/>
      <c r="X117" s="126" t="str">
        <f t="shared" si="5"/>
        <v>Production_Ready</v>
      </c>
    </row>
    <row r="118" spans="1:24">
      <c r="A118" s="126" t="str">
        <f t="shared" si="4"/>
        <v>HT140-0180</v>
      </c>
      <c r="C118" s="137">
        <f>IF(F118&lt;&gt;"",MAX($C$9:C117)+1,"")</f>
        <v>109</v>
      </c>
      <c r="D118" s="137" t="s">
        <v>1451</v>
      </c>
      <c r="E118" s="156">
        <v>180</v>
      </c>
      <c r="F118" s="137" t="s">
        <v>660</v>
      </c>
      <c r="G118" s="137" t="s">
        <v>309</v>
      </c>
      <c r="H118" s="137" t="s">
        <v>661</v>
      </c>
      <c r="I118" s="137" t="s">
        <v>311</v>
      </c>
      <c r="J118" s="137" t="s">
        <v>312</v>
      </c>
      <c r="K118" s="137" t="s">
        <v>327</v>
      </c>
      <c r="L118" s="138">
        <v>41087</v>
      </c>
      <c r="M118" s="137" t="s">
        <v>662</v>
      </c>
      <c r="N118" s="137" t="s">
        <v>315</v>
      </c>
      <c r="O118" s="137" t="s">
        <v>316</v>
      </c>
      <c r="P118" s="137" t="s">
        <v>317</v>
      </c>
      <c r="Q118" s="137" t="s">
        <v>362</v>
      </c>
      <c r="R118" s="137" t="s">
        <v>319</v>
      </c>
      <c r="S118" s="137" t="s">
        <v>410</v>
      </c>
      <c r="T118" s="137" t="s">
        <v>368</v>
      </c>
      <c r="U118" s="137" t="s">
        <v>663</v>
      </c>
      <c r="V118" s="137" t="str">
        <f t="shared" si="3"/>
        <v>Set Fix</v>
      </c>
      <c r="W118" s="137"/>
      <c r="X118" s="126" t="str">
        <f t="shared" si="5"/>
        <v>Production_Ready</v>
      </c>
    </row>
    <row r="119" spans="1:24">
      <c r="A119" s="126" t="str">
        <f t="shared" si="4"/>
        <v>HT140-0181</v>
      </c>
      <c r="C119" s="137">
        <f>IF(F119&lt;&gt;"",MAX($C$9:C118)+1,"")</f>
        <v>110</v>
      </c>
      <c r="D119" s="137" t="s">
        <v>1452</v>
      </c>
      <c r="E119" s="156">
        <v>181</v>
      </c>
      <c r="F119" s="137" t="s">
        <v>664</v>
      </c>
      <c r="G119" s="137" t="s">
        <v>309</v>
      </c>
      <c r="H119" s="137" t="s">
        <v>665</v>
      </c>
      <c r="I119" s="137" t="s">
        <v>311</v>
      </c>
      <c r="J119" s="137" t="s">
        <v>312</v>
      </c>
      <c r="K119" s="137" t="s">
        <v>327</v>
      </c>
      <c r="L119" s="138">
        <v>41087</v>
      </c>
      <c r="M119" s="137" t="s">
        <v>666</v>
      </c>
      <c r="N119" s="137" t="s">
        <v>315</v>
      </c>
      <c r="O119" s="137" t="s">
        <v>316</v>
      </c>
      <c r="P119" s="137" t="s">
        <v>317</v>
      </c>
      <c r="Q119" s="137" t="s">
        <v>362</v>
      </c>
      <c r="R119" s="137" t="s">
        <v>319</v>
      </c>
      <c r="S119" s="137" t="s">
        <v>410</v>
      </c>
      <c r="T119" s="137" t="s">
        <v>368</v>
      </c>
      <c r="U119" s="137"/>
      <c r="V119" s="137" t="str">
        <f t="shared" si="3"/>
        <v/>
      </c>
      <c r="W119" s="137"/>
      <c r="X119" s="126" t="str">
        <f t="shared" si="5"/>
        <v>Production_Ready</v>
      </c>
    </row>
    <row r="120" spans="1:24">
      <c r="A120" s="126" t="str">
        <f t="shared" si="4"/>
        <v>HT140-0182</v>
      </c>
      <c r="C120" s="137">
        <f>IF(F120&lt;&gt;"",MAX($C$9:C119)+1,"")</f>
        <v>111</v>
      </c>
      <c r="D120" s="137" t="s">
        <v>1453</v>
      </c>
      <c r="E120" s="156">
        <v>182</v>
      </c>
      <c r="F120" s="137" t="s">
        <v>667</v>
      </c>
      <c r="G120" s="137" t="s">
        <v>309</v>
      </c>
      <c r="H120" s="137" t="s">
        <v>668</v>
      </c>
      <c r="I120" s="137" t="s">
        <v>311</v>
      </c>
      <c r="J120" s="137" t="s">
        <v>312</v>
      </c>
      <c r="K120" s="137" t="s">
        <v>327</v>
      </c>
      <c r="L120" s="138">
        <v>41087</v>
      </c>
      <c r="M120" s="137" t="s">
        <v>669</v>
      </c>
      <c r="N120" s="137" t="s">
        <v>315</v>
      </c>
      <c r="O120" s="137" t="s">
        <v>316</v>
      </c>
      <c r="P120" s="137" t="s">
        <v>317</v>
      </c>
      <c r="Q120" s="137" t="s">
        <v>362</v>
      </c>
      <c r="R120" s="137" t="s">
        <v>319</v>
      </c>
      <c r="S120" s="137" t="s">
        <v>410</v>
      </c>
      <c r="T120" s="137" t="s">
        <v>368</v>
      </c>
      <c r="U120" s="137" t="s">
        <v>670</v>
      </c>
      <c r="V120" s="137" t="str">
        <f t="shared" si="3"/>
        <v>Set Fix</v>
      </c>
      <c r="W120" s="137"/>
      <c r="X120" s="126" t="str">
        <f t="shared" si="5"/>
        <v>Production_Ready</v>
      </c>
    </row>
    <row r="121" spans="1:24">
      <c r="A121" s="126" t="str">
        <f t="shared" si="4"/>
        <v>HT140-0183</v>
      </c>
      <c r="C121" s="137">
        <f>IF(F121&lt;&gt;"",MAX($C$9:C120)+1,"")</f>
        <v>112</v>
      </c>
      <c r="D121" s="137" t="s">
        <v>1454</v>
      </c>
      <c r="E121" s="156">
        <v>183</v>
      </c>
      <c r="F121" s="137" t="s">
        <v>671</v>
      </c>
      <c r="G121" s="137" t="s">
        <v>309</v>
      </c>
      <c r="H121" s="137" t="s">
        <v>672</v>
      </c>
      <c r="I121" s="137" t="s">
        <v>311</v>
      </c>
      <c r="J121" s="137" t="s">
        <v>312</v>
      </c>
      <c r="K121" s="137" t="s">
        <v>327</v>
      </c>
      <c r="L121" s="138">
        <v>41087</v>
      </c>
      <c r="M121" s="137" t="s">
        <v>673</v>
      </c>
      <c r="N121" s="137" t="s">
        <v>315</v>
      </c>
      <c r="O121" s="137" t="s">
        <v>316</v>
      </c>
      <c r="P121" s="137" t="s">
        <v>317</v>
      </c>
      <c r="Q121" s="137" t="s">
        <v>362</v>
      </c>
      <c r="R121" s="137" t="s">
        <v>319</v>
      </c>
      <c r="S121" s="137" t="s">
        <v>410</v>
      </c>
      <c r="T121" s="137" t="s">
        <v>368</v>
      </c>
      <c r="U121" s="137" t="s">
        <v>674</v>
      </c>
      <c r="V121" s="137" t="str">
        <f t="shared" si="3"/>
        <v>Set Fix</v>
      </c>
      <c r="W121" s="137"/>
      <c r="X121" s="126" t="str">
        <f t="shared" si="5"/>
        <v>Production_Ready</v>
      </c>
    </row>
    <row r="122" spans="1:24">
      <c r="A122" s="126" t="str">
        <f t="shared" si="4"/>
        <v>HT140-0184</v>
      </c>
      <c r="C122" s="137">
        <f>IF(F122&lt;&gt;"",MAX($C$9:C121)+1,"")</f>
        <v>113</v>
      </c>
      <c r="D122" s="137" t="s">
        <v>1455</v>
      </c>
      <c r="E122" s="156">
        <v>184</v>
      </c>
      <c r="F122" s="137" t="s">
        <v>675</v>
      </c>
      <c r="G122" s="137" t="s">
        <v>309</v>
      </c>
      <c r="H122" s="137" t="s">
        <v>676</v>
      </c>
      <c r="I122" s="137" t="s">
        <v>311</v>
      </c>
      <c r="J122" s="137" t="s">
        <v>312</v>
      </c>
      <c r="K122" s="137" t="s">
        <v>327</v>
      </c>
      <c r="L122" s="138">
        <v>41133</v>
      </c>
      <c r="M122" s="137" t="s">
        <v>677</v>
      </c>
      <c r="N122" s="137" t="s">
        <v>315</v>
      </c>
      <c r="O122" s="137" t="s">
        <v>316</v>
      </c>
      <c r="P122" s="137" t="s">
        <v>317</v>
      </c>
      <c r="Q122" s="137" t="s">
        <v>362</v>
      </c>
      <c r="R122" s="137" t="s">
        <v>319</v>
      </c>
      <c r="S122" s="137" t="s">
        <v>410</v>
      </c>
      <c r="T122" s="137" t="s">
        <v>368</v>
      </c>
      <c r="U122" s="137"/>
      <c r="V122" s="137" t="str">
        <f t="shared" si="3"/>
        <v/>
      </c>
      <c r="W122" s="137"/>
      <c r="X122" s="126" t="str">
        <f t="shared" si="5"/>
        <v>Production_Ready</v>
      </c>
    </row>
    <row r="123" spans="1:24">
      <c r="A123" s="126" t="str">
        <f t="shared" si="4"/>
        <v>HT140-0185</v>
      </c>
      <c r="C123" s="137">
        <f>IF(F123&lt;&gt;"",MAX($C$9:C122)+1,"")</f>
        <v>114</v>
      </c>
      <c r="D123" s="137" t="s">
        <v>1456</v>
      </c>
      <c r="E123" s="156">
        <v>185</v>
      </c>
      <c r="F123" s="137" t="s">
        <v>678</v>
      </c>
      <c r="G123" s="137" t="s">
        <v>309</v>
      </c>
      <c r="H123" s="137" t="s">
        <v>679</v>
      </c>
      <c r="I123" s="137" t="s">
        <v>311</v>
      </c>
      <c r="J123" s="137" t="s">
        <v>312</v>
      </c>
      <c r="K123" s="137" t="s">
        <v>327</v>
      </c>
      <c r="L123" s="138">
        <v>41133</v>
      </c>
      <c r="M123" s="137" t="s">
        <v>680</v>
      </c>
      <c r="N123" s="137" t="s">
        <v>315</v>
      </c>
      <c r="O123" s="137" t="s">
        <v>316</v>
      </c>
      <c r="P123" s="137" t="s">
        <v>317</v>
      </c>
      <c r="Q123" s="137" t="s">
        <v>362</v>
      </c>
      <c r="R123" s="137" t="s">
        <v>319</v>
      </c>
      <c r="S123" s="137" t="s">
        <v>410</v>
      </c>
      <c r="T123" s="137" t="s">
        <v>1856</v>
      </c>
      <c r="U123" s="137" t="s">
        <v>681</v>
      </c>
      <c r="V123" s="137" t="str">
        <f t="shared" si="3"/>
        <v>Set Fix</v>
      </c>
      <c r="W123" s="137"/>
      <c r="X123" s="126" t="str">
        <f t="shared" si="5"/>
        <v>Production_Karantina Prod</v>
      </c>
    </row>
    <row r="124" spans="1:24">
      <c r="A124" s="126" t="str">
        <f t="shared" si="4"/>
        <v>HT140-0186</v>
      </c>
      <c r="C124" s="137">
        <f>IF(F124&lt;&gt;"",MAX($C$9:C123)+1,"")</f>
        <v>115</v>
      </c>
      <c r="D124" s="137" t="s">
        <v>1457</v>
      </c>
      <c r="E124" s="156">
        <v>186</v>
      </c>
      <c r="F124" s="137" t="s">
        <v>682</v>
      </c>
      <c r="G124" s="137" t="s">
        <v>309</v>
      </c>
      <c r="H124" s="137" t="s">
        <v>683</v>
      </c>
      <c r="I124" s="137" t="s">
        <v>311</v>
      </c>
      <c r="J124" s="137" t="s">
        <v>312</v>
      </c>
      <c r="K124" s="137" t="s">
        <v>327</v>
      </c>
      <c r="L124" s="138">
        <v>41133</v>
      </c>
      <c r="M124" s="137" t="s">
        <v>684</v>
      </c>
      <c r="N124" s="137" t="s">
        <v>315</v>
      </c>
      <c r="O124" s="137" t="s">
        <v>316</v>
      </c>
      <c r="P124" s="137" t="s">
        <v>317</v>
      </c>
      <c r="Q124" s="137" t="s">
        <v>362</v>
      </c>
      <c r="R124" s="137" t="s">
        <v>319</v>
      </c>
      <c r="S124" s="137" t="s">
        <v>410</v>
      </c>
      <c r="T124" s="137" t="s">
        <v>368</v>
      </c>
      <c r="U124" s="137"/>
      <c r="V124" s="137" t="str">
        <f t="shared" si="3"/>
        <v/>
      </c>
      <c r="W124" s="137"/>
      <c r="X124" s="126" t="str">
        <f t="shared" si="5"/>
        <v>Production_Ready</v>
      </c>
    </row>
    <row r="125" spans="1:24">
      <c r="A125" s="126" t="str">
        <f t="shared" si="4"/>
        <v>HT140-0187</v>
      </c>
      <c r="C125" s="137">
        <f>IF(F125&lt;&gt;"",MAX($C$9:C124)+1,"")</f>
        <v>116</v>
      </c>
      <c r="D125" s="137" t="s">
        <v>1458</v>
      </c>
      <c r="E125" s="156">
        <v>187</v>
      </c>
      <c r="F125" s="137" t="s">
        <v>685</v>
      </c>
      <c r="G125" s="137" t="s">
        <v>309</v>
      </c>
      <c r="H125" s="137" t="s">
        <v>686</v>
      </c>
      <c r="I125" s="137" t="s">
        <v>311</v>
      </c>
      <c r="J125" s="137" t="s">
        <v>312</v>
      </c>
      <c r="K125" s="137" t="s">
        <v>327</v>
      </c>
      <c r="L125" s="138">
        <v>41133</v>
      </c>
      <c r="M125" s="137" t="s">
        <v>687</v>
      </c>
      <c r="N125" s="137" t="s">
        <v>315</v>
      </c>
      <c r="O125" s="137" t="s">
        <v>316</v>
      </c>
      <c r="P125" s="137" t="s">
        <v>317</v>
      </c>
      <c r="Q125" s="137" t="s">
        <v>362</v>
      </c>
      <c r="R125" s="137" t="s">
        <v>319</v>
      </c>
      <c r="S125" s="137" t="s">
        <v>410</v>
      </c>
      <c r="T125" s="137" t="s">
        <v>1856</v>
      </c>
      <c r="U125" s="137" t="s">
        <v>688</v>
      </c>
      <c r="V125" s="137" t="str">
        <f t="shared" si="3"/>
        <v>Set Fix</v>
      </c>
      <c r="W125" s="137"/>
      <c r="X125" s="126" t="str">
        <f t="shared" si="5"/>
        <v>Production_Karantina Prod</v>
      </c>
    </row>
    <row r="126" spans="1:24">
      <c r="A126" s="126" t="str">
        <f t="shared" si="4"/>
        <v>HT140-0188</v>
      </c>
      <c r="C126" s="137">
        <f>IF(F126&lt;&gt;"",MAX($C$9:C125)+1,"")</f>
        <v>117</v>
      </c>
      <c r="D126" s="137" t="s">
        <v>1459</v>
      </c>
      <c r="E126" s="156">
        <v>188</v>
      </c>
      <c r="F126" s="137" t="s">
        <v>689</v>
      </c>
      <c r="G126" s="137" t="s">
        <v>309</v>
      </c>
      <c r="H126" s="137" t="s">
        <v>690</v>
      </c>
      <c r="I126" s="137" t="s">
        <v>311</v>
      </c>
      <c r="J126" s="137" t="s">
        <v>312</v>
      </c>
      <c r="K126" s="137" t="s">
        <v>327</v>
      </c>
      <c r="L126" s="138">
        <v>41133</v>
      </c>
      <c r="M126" s="137" t="s">
        <v>691</v>
      </c>
      <c r="N126" s="137" t="s">
        <v>315</v>
      </c>
      <c r="O126" s="137" t="s">
        <v>316</v>
      </c>
      <c r="P126" s="137" t="s">
        <v>317</v>
      </c>
      <c r="Q126" s="137" t="s">
        <v>362</v>
      </c>
      <c r="R126" s="137" t="s">
        <v>319</v>
      </c>
      <c r="S126" s="137" t="s">
        <v>410</v>
      </c>
      <c r="T126" s="137" t="s">
        <v>1856</v>
      </c>
      <c r="U126" s="137"/>
      <c r="V126" s="137" t="str">
        <f t="shared" si="3"/>
        <v/>
      </c>
      <c r="W126" s="137"/>
      <c r="X126" s="126" t="str">
        <f t="shared" si="5"/>
        <v>Production_Karantina Prod</v>
      </c>
    </row>
    <row r="127" spans="1:24">
      <c r="A127" s="126" t="str">
        <f t="shared" si="4"/>
        <v>HT140-0189</v>
      </c>
      <c r="C127" s="137">
        <f>IF(F127&lt;&gt;"",MAX($C$9:C126)+1,"")</f>
        <v>118</v>
      </c>
      <c r="D127" s="137" t="s">
        <v>1460</v>
      </c>
      <c r="E127" s="156">
        <v>189</v>
      </c>
      <c r="F127" s="137" t="s">
        <v>692</v>
      </c>
      <c r="G127" s="137" t="s">
        <v>309</v>
      </c>
      <c r="H127" s="137" t="s">
        <v>693</v>
      </c>
      <c r="I127" s="137" t="s">
        <v>311</v>
      </c>
      <c r="J127" s="137" t="s">
        <v>312</v>
      </c>
      <c r="K127" s="137" t="s">
        <v>327</v>
      </c>
      <c r="L127" s="138">
        <v>41133</v>
      </c>
      <c r="M127" s="137" t="s">
        <v>694</v>
      </c>
      <c r="N127" s="137" t="s">
        <v>315</v>
      </c>
      <c r="O127" s="137" t="s">
        <v>316</v>
      </c>
      <c r="P127" s="137" t="s">
        <v>317</v>
      </c>
      <c r="Q127" s="137" t="s">
        <v>362</v>
      </c>
      <c r="R127" s="137" t="s">
        <v>319</v>
      </c>
      <c r="S127" s="137" t="s">
        <v>410</v>
      </c>
      <c r="T127" s="137" t="s">
        <v>368</v>
      </c>
      <c r="U127" s="137"/>
      <c r="V127" s="137" t="str">
        <f t="shared" si="3"/>
        <v/>
      </c>
      <c r="W127" s="137"/>
      <c r="X127" s="126" t="str">
        <f t="shared" si="5"/>
        <v>Production_Ready</v>
      </c>
    </row>
    <row r="128" spans="1:24">
      <c r="A128" s="126" t="str">
        <f t="shared" si="4"/>
        <v>HT140-0190</v>
      </c>
      <c r="C128" s="137">
        <f>IF(F128&lt;&gt;"",MAX($C$9:C127)+1,"")</f>
        <v>119</v>
      </c>
      <c r="D128" s="137" t="s">
        <v>1461</v>
      </c>
      <c r="E128" s="156">
        <v>190</v>
      </c>
      <c r="F128" s="137" t="s">
        <v>695</v>
      </c>
      <c r="G128" s="137" t="s">
        <v>309</v>
      </c>
      <c r="H128" s="137" t="s">
        <v>696</v>
      </c>
      <c r="I128" s="137" t="s">
        <v>311</v>
      </c>
      <c r="J128" s="137" t="s">
        <v>312</v>
      </c>
      <c r="K128" s="137" t="s">
        <v>327</v>
      </c>
      <c r="L128" s="138">
        <v>41174</v>
      </c>
      <c r="M128" s="137" t="s">
        <v>697</v>
      </c>
      <c r="N128" s="137" t="s">
        <v>315</v>
      </c>
      <c r="O128" s="137" t="s">
        <v>316</v>
      </c>
      <c r="P128" s="137" t="s">
        <v>317</v>
      </c>
      <c r="Q128" s="137" t="s">
        <v>362</v>
      </c>
      <c r="R128" s="137" t="s">
        <v>319</v>
      </c>
      <c r="S128" s="137" t="s">
        <v>410</v>
      </c>
      <c r="T128" s="137" t="s">
        <v>368</v>
      </c>
      <c r="U128" s="137"/>
      <c r="V128" s="137" t="str">
        <f t="shared" si="3"/>
        <v/>
      </c>
      <c r="W128" s="137"/>
      <c r="X128" s="126" t="str">
        <f t="shared" si="5"/>
        <v>Production_Ready</v>
      </c>
    </row>
    <row r="129" spans="1:24">
      <c r="A129" s="126" t="str">
        <f t="shared" si="4"/>
        <v>HT140-0191</v>
      </c>
      <c r="C129" s="137">
        <f>IF(F129&lt;&gt;"",MAX($C$9:C128)+1,"")</f>
        <v>120</v>
      </c>
      <c r="D129" s="137" t="s">
        <v>1462</v>
      </c>
      <c r="E129" s="156">
        <v>191</v>
      </c>
      <c r="F129" s="137" t="s">
        <v>698</v>
      </c>
      <c r="G129" s="137" t="s">
        <v>309</v>
      </c>
      <c r="H129" s="137" t="s">
        <v>699</v>
      </c>
      <c r="I129" s="137" t="s">
        <v>311</v>
      </c>
      <c r="J129" s="137" t="s">
        <v>312</v>
      </c>
      <c r="K129" s="137" t="s">
        <v>327</v>
      </c>
      <c r="L129" s="138">
        <v>41174</v>
      </c>
      <c r="M129" s="137" t="s">
        <v>700</v>
      </c>
      <c r="N129" s="137" t="s">
        <v>315</v>
      </c>
      <c r="O129" s="137" t="s">
        <v>316</v>
      </c>
      <c r="P129" s="137" t="s">
        <v>317</v>
      </c>
      <c r="Q129" s="137" t="s">
        <v>362</v>
      </c>
      <c r="R129" s="137" t="s">
        <v>319</v>
      </c>
      <c r="S129" s="137" t="s">
        <v>410</v>
      </c>
      <c r="T129" s="137" t="s">
        <v>368</v>
      </c>
      <c r="U129" s="137" t="s">
        <v>701</v>
      </c>
      <c r="V129" s="137" t="str">
        <f t="shared" si="3"/>
        <v>Set Fix</v>
      </c>
      <c r="W129" s="137"/>
      <c r="X129" s="126" t="str">
        <f t="shared" si="5"/>
        <v>Production_Ready</v>
      </c>
    </row>
    <row r="130" spans="1:24">
      <c r="A130" s="126" t="str">
        <f t="shared" si="4"/>
        <v>HT140-0192</v>
      </c>
      <c r="C130" s="137">
        <f>IF(F130&lt;&gt;"",MAX($C$9:C129)+1,"")</f>
        <v>121</v>
      </c>
      <c r="D130" s="137" t="s">
        <v>1463</v>
      </c>
      <c r="E130" s="156">
        <v>192</v>
      </c>
      <c r="F130" s="137" t="s">
        <v>702</v>
      </c>
      <c r="G130" s="137" t="s">
        <v>309</v>
      </c>
      <c r="H130" s="137" t="s">
        <v>703</v>
      </c>
      <c r="I130" s="137" t="s">
        <v>311</v>
      </c>
      <c r="J130" s="137" t="s">
        <v>312</v>
      </c>
      <c r="K130" s="137" t="s">
        <v>327</v>
      </c>
      <c r="L130" s="138">
        <v>41174</v>
      </c>
      <c r="M130" s="137" t="s">
        <v>704</v>
      </c>
      <c r="N130" s="137" t="s">
        <v>315</v>
      </c>
      <c r="O130" s="137" t="s">
        <v>316</v>
      </c>
      <c r="P130" s="137" t="s">
        <v>317</v>
      </c>
      <c r="Q130" s="137" t="s">
        <v>362</v>
      </c>
      <c r="R130" s="137" t="s">
        <v>319</v>
      </c>
      <c r="S130" s="137" t="s">
        <v>410</v>
      </c>
      <c r="T130" s="137" t="s">
        <v>368</v>
      </c>
      <c r="U130" s="137"/>
      <c r="V130" s="137" t="str">
        <f t="shared" si="3"/>
        <v/>
      </c>
      <c r="W130" s="137"/>
      <c r="X130" s="126" t="str">
        <f t="shared" si="5"/>
        <v>Production_Ready</v>
      </c>
    </row>
    <row r="131" spans="1:24">
      <c r="A131" s="126" t="str">
        <f t="shared" si="4"/>
        <v>HT140-0193</v>
      </c>
      <c r="C131" s="137">
        <f>IF(F131&lt;&gt;"",MAX($C$9:C130)+1,"")</f>
        <v>122</v>
      </c>
      <c r="D131" s="137" t="s">
        <v>1464</v>
      </c>
      <c r="E131" s="156">
        <v>193</v>
      </c>
      <c r="F131" s="137" t="s">
        <v>705</v>
      </c>
      <c r="G131" s="137" t="s">
        <v>309</v>
      </c>
      <c r="H131" s="137" t="s">
        <v>706</v>
      </c>
      <c r="I131" s="137" t="s">
        <v>311</v>
      </c>
      <c r="J131" s="137" t="s">
        <v>312</v>
      </c>
      <c r="K131" s="137" t="s">
        <v>327</v>
      </c>
      <c r="L131" s="138">
        <v>41174</v>
      </c>
      <c r="M131" s="137" t="s">
        <v>707</v>
      </c>
      <c r="N131" s="137" t="s">
        <v>315</v>
      </c>
      <c r="O131" s="137" t="s">
        <v>316</v>
      </c>
      <c r="P131" s="137" t="s">
        <v>317</v>
      </c>
      <c r="Q131" s="137" t="s">
        <v>362</v>
      </c>
      <c r="R131" s="137" t="s">
        <v>319</v>
      </c>
      <c r="S131" s="137" t="s">
        <v>410</v>
      </c>
      <c r="T131" s="137" t="s">
        <v>1856</v>
      </c>
      <c r="U131" s="137"/>
      <c r="V131" s="137" t="str">
        <f t="shared" si="3"/>
        <v/>
      </c>
      <c r="W131" s="137"/>
      <c r="X131" s="126" t="str">
        <f t="shared" si="5"/>
        <v>Production_Karantina Prod</v>
      </c>
    </row>
    <row r="132" spans="1:24">
      <c r="A132" s="126" t="str">
        <f t="shared" si="4"/>
        <v>HT140-0194</v>
      </c>
      <c r="C132" s="137">
        <f>IF(F132&lt;&gt;"",MAX($C$9:C131)+1,"")</f>
        <v>123</v>
      </c>
      <c r="D132" s="137" t="s">
        <v>1465</v>
      </c>
      <c r="E132" s="156">
        <v>194</v>
      </c>
      <c r="F132" s="137" t="s">
        <v>708</v>
      </c>
      <c r="G132" s="137" t="s">
        <v>309</v>
      </c>
      <c r="H132" s="137" t="s">
        <v>709</v>
      </c>
      <c r="I132" s="137" t="s">
        <v>311</v>
      </c>
      <c r="J132" s="137" t="s">
        <v>312</v>
      </c>
      <c r="K132" s="137" t="s">
        <v>327</v>
      </c>
      <c r="L132" s="138">
        <v>41174</v>
      </c>
      <c r="M132" s="137" t="s">
        <v>710</v>
      </c>
      <c r="N132" s="137" t="s">
        <v>315</v>
      </c>
      <c r="O132" s="137" t="s">
        <v>316</v>
      </c>
      <c r="P132" s="137" t="s">
        <v>317</v>
      </c>
      <c r="Q132" s="137" t="s">
        <v>362</v>
      </c>
      <c r="R132" s="137" t="s">
        <v>319</v>
      </c>
      <c r="S132" s="137" t="s">
        <v>410</v>
      </c>
      <c r="T132" s="137" t="s">
        <v>368</v>
      </c>
      <c r="U132" s="137"/>
      <c r="V132" s="137" t="str">
        <f t="shared" si="3"/>
        <v/>
      </c>
      <c r="W132" s="137"/>
      <c r="X132" s="126" t="str">
        <f t="shared" si="5"/>
        <v>Production_Ready</v>
      </c>
    </row>
    <row r="133" spans="1:24">
      <c r="A133" s="126" t="str">
        <f t="shared" si="4"/>
        <v>HT140-0195</v>
      </c>
      <c r="C133" s="137">
        <f>IF(F133&lt;&gt;"",MAX($C$9:C132)+1,"")</f>
        <v>124</v>
      </c>
      <c r="D133" s="137" t="s">
        <v>1466</v>
      </c>
      <c r="E133" s="156">
        <v>195</v>
      </c>
      <c r="F133" s="137" t="s">
        <v>711</v>
      </c>
      <c r="G133" s="137" t="s">
        <v>309</v>
      </c>
      <c r="H133" s="137" t="s">
        <v>712</v>
      </c>
      <c r="I133" s="137" t="s">
        <v>311</v>
      </c>
      <c r="J133" s="137" t="s">
        <v>312</v>
      </c>
      <c r="K133" s="137" t="s">
        <v>327</v>
      </c>
      <c r="L133" s="138">
        <v>41174</v>
      </c>
      <c r="M133" s="137" t="s">
        <v>713</v>
      </c>
      <c r="N133" s="137" t="s">
        <v>315</v>
      </c>
      <c r="O133" s="137" t="s">
        <v>316</v>
      </c>
      <c r="P133" s="137" t="s">
        <v>317</v>
      </c>
      <c r="Q133" s="137" t="s">
        <v>362</v>
      </c>
      <c r="R133" s="137" t="s">
        <v>319</v>
      </c>
      <c r="S133" s="137" t="s">
        <v>410</v>
      </c>
      <c r="T133" s="137" t="s">
        <v>368</v>
      </c>
      <c r="U133" s="137"/>
      <c r="V133" s="137" t="str">
        <f t="shared" si="3"/>
        <v/>
      </c>
      <c r="W133" s="137"/>
      <c r="X133" s="126" t="str">
        <f t="shared" si="5"/>
        <v>Production_Ready</v>
      </c>
    </row>
    <row r="134" spans="1:24">
      <c r="A134" s="126" t="str">
        <f t="shared" si="4"/>
        <v>HT140-0196</v>
      </c>
      <c r="C134" s="137">
        <f>IF(F134&lt;&gt;"",MAX($C$9:C133)+1,"")</f>
        <v>125</v>
      </c>
      <c r="D134" s="137" t="s">
        <v>1467</v>
      </c>
      <c r="E134" s="156">
        <v>196</v>
      </c>
      <c r="F134" s="137" t="s">
        <v>714</v>
      </c>
      <c r="G134" s="137" t="s">
        <v>309</v>
      </c>
      <c r="H134" s="137" t="s">
        <v>715</v>
      </c>
      <c r="I134" s="137" t="s">
        <v>311</v>
      </c>
      <c r="J134" s="137" t="s">
        <v>312</v>
      </c>
      <c r="K134" s="137" t="s">
        <v>327</v>
      </c>
      <c r="L134" s="138">
        <v>41232</v>
      </c>
      <c r="M134" s="137" t="s">
        <v>716</v>
      </c>
      <c r="N134" s="137" t="s">
        <v>315</v>
      </c>
      <c r="O134" s="137" t="s">
        <v>316</v>
      </c>
      <c r="P134" s="137" t="s">
        <v>317</v>
      </c>
      <c r="Q134" s="137" t="s">
        <v>362</v>
      </c>
      <c r="R134" s="137" t="s">
        <v>319</v>
      </c>
      <c r="S134" s="137" t="s">
        <v>410</v>
      </c>
      <c r="T134" s="137" t="s">
        <v>368</v>
      </c>
      <c r="U134" s="137" t="s">
        <v>717</v>
      </c>
      <c r="V134" s="137" t="str">
        <f t="shared" si="3"/>
        <v>Set Fix</v>
      </c>
      <c r="W134" s="137"/>
      <c r="X134" s="126" t="str">
        <f t="shared" si="5"/>
        <v>Production_Ready</v>
      </c>
    </row>
    <row r="135" spans="1:24">
      <c r="A135" s="126" t="str">
        <f t="shared" si="4"/>
        <v>HT140-0197</v>
      </c>
      <c r="C135" s="137">
        <f>IF(F135&lt;&gt;"",MAX($C$9:C134)+1,"")</f>
        <v>126</v>
      </c>
      <c r="D135" s="137" t="s">
        <v>1468</v>
      </c>
      <c r="E135" s="156">
        <v>197</v>
      </c>
      <c r="F135" s="137" t="s">
        <v>718</v>
      </c>
      <c r="G135" s="137" t="s">
        <v>309</v>
      </c>
      <c r="H135" s="137" t="s">
        <v>719</v>
      </c>
      <c r="I135" s="137" t="s">
        <v>311</v>
      </c>
      <c r="J135" s="137" t="s">
        <v>312</v>
      </c>
      <c r="K135" s="137" t="s">
        <v>327</v>
      </c>
      <c r="L135" s="138">
        <v>41232</v>
      </c>
      <c r="M135" s="137" t="s">
        <v>720</v>
      </c>
      <c r="N135" s="137" t="s">
        <v>315</v>
      </c>
      <c r="O135" s="137" t="s">
        <v>316</v>
      </c>
      <c r="P135" s="137" t="s">
        <v>317</v>
      </c>
      <c r="Q135" s="137" t="s">
        <v>362</v>
      </c>
      <c r="R135" s="137" t="s">
        <v>319</v>
      </c>
      <c r="S135" s="137" t="s">
        <v>410</v>
      </c>
      <c r="T135" s="137" t="s">
        <v>368</v>
      </c>
      <c r="U135" s="137"/>
      <c r="V135" s="137" t="str">
        <f t="shared" si="3"/>
        <v/>
      </c>
      <c r="W135" s="137"/>
      <c r="X135" s="126" t="str">
        <f t="shared" si="5"/>
        <v>Production_Ready</v>
      </c>
    </row>
    <row r="136" spans="1:24">
      <c r="A136" s="126" t="str">
        <f t="shared" si="4"/>
        <v>HT140-0198</v>
      </c>
      <c r="C136" s="137">
        <f>IF(F136&lt;&gt;"",MAX($C$9:C135)+1,"")</f>
        <v>127</v>
      </c>
      <c r="D136" s="137" t="s">
        <v>1469</v>
      </c>
      <c r="E136" s="156">
        <v>198</v>
      </c>
      <c r="F136" s="137" t="s">
        <v>721</v>
      </c>
      <c r="G136" s="137" t="s">
        <v>309</v>
      </c>
      <c r="H136" s="137" t="s">
        <v>722</v>
      </c>
      <c r="I136" s="137" t="s">
        <v>311</v>
      </c>
      <c r="J136" s="137" t="s">
        <v>312</v>
      </c>
      <c r="K136" s="137" t="s">
        <v>327</v>
      </c>
      <c r="L136" s="138">
        <v>41232</v>
      </c>
      <c r="M136" s="137" t="s">
        <v>723</v>
      </c>
      <c r="N136" s="137" t="s">
        <v>315</v>
      </c>
      <c r="O136" s="137" t="s">
        <v>316</v>
      </c>
      <c r="P136" s="137" t="s">
        <v>317</v>
      </c>
      <c r="Q136" s="137" t="s">
        <v>362</v>
      </c>
      <c r="R136" s="137" t="s">
        <v>319</v>
      </c>
      <c r="S136" s="137" t="s">
        <v>410</v>
      </c>
      <c r="T136" s="137" t="s">
        <v>368</v>
      </c>
      <c r="U136" s="137"/>
      <c r="V136" s="137" t="str">
        <f t="shared" si="3"/>
        <v/>
      </c>
      <c r="W136" s="137"/>
      <c r="X136" s="126" t="str">
        <f t="shared" si="5"/>
        <v>Production_Ready</v>
      </c>
    </row>
    <row r="137" spans="1:24">
      <c r="A137" s="126" t="str">
        <f t="shared" si="4"/>
        <v>HT140-0199</v>
      </c>
      <c r="C137" s="137">
        <f>IF(F137&lt;&gt;"",MAX($C$9:C136)+1,"")</f>
        <v>128</v>
      </c>
      <c r="D137" s="137" t="s">
        <v>1470</v>
      </c>
      <c r="E137" s="156">
        <v>199</v>
      </c>
      <c r="F137" s="137" t="s">
        <v>724</v>
      </c>
      <c r="G137" s="137" t="s">
        <v>309</v>
      </c>
      <c r="H137" s="137" t="s">
        <v>725</v>
      </c>
      <c r="I137" s="137" t="s">
        <v>311</v>
      </c>
      <c r="J137" s="137" t="s">
        <v>312</v>
      </c>
      <c r="K137" s="137" t="s">
        <v>327</v>
      </c>
      <c r="L137" s="138">
        <v>41232</v>
      </c>
      <c r="M137" s="137" t="s">
        <v>726</v>
      </c>
      <c r="N137" s="137" t="s">
        <v>315</v>
      </c>
      <c r="O137" s="137" t="s">
        <v>316</v>
      </c>
      <c r="P137" s="137" t="s">
        <v>317</v>
      </c>
      <c r="Q137" s="137" t="s">
        <v>362</v>
      </c>
      <c r="R137" s="137" t="s">
        <v>319</v>
      </c>
      <c r="S137" s="137" t="s">
        <v>410</v>
      </c>
      <c r="T137" s="137" t="s">
        <v>1856</v>
      </c>
      <c r="U137" s="137" t="s">
        <v>727</v>
      </c>
      <c r="V137" s="137" t="str">
        <f t="shared" si="3"/>
        <v>Set Fix</v>
      </c>
      <c r="W137" s="137"/>
      <c r="X137" s="126" t="str">
        <f t="shared" si="5"/>
        <v>Production_Karantina Prod</v>
      </c>
    </row>
    <row r="138" spans="1:24">
      <c r="A138" s="126" t="str">
        <f t="shared" si="4"/>
        <v>HT140-0200</v>
      </c>
      <c r="C138" s="137">
        <f>IF(F138&lt;&gt;"",MAX($C$9:C137)+1,"")</f>
        <v>129</v>
      </c>
      <c r="D138" s="137" t="s">
        <v>1471</v>
      </c>
      <c r="E138" s="156">
        <v>200</v>
      </c>
      <c r="F138" s="137" t="s">
        <v>728</v>
      </c>
      <c r="G138" s="137" t="s">
        <v>309</v>
      </c>
      <c r="H138" s="137" t="s">
        <v>729</v>
      </c>
      <c r="I138" s="137" t="s">
        <v>311</v>
      </c>
      <c r="J138" s="137" t="s">
        <v>312</v>
      </c>
      <c r="K138" s="137" t="s">
        <v>327</v>
      </c>
      <c r="L138" s="138">
        <v>41278</v>
      </c>
      <c r="M138" s="137" t="s">
        <v>730</v>
      </c>
      <c r="N138" s="137" t="s">
        <v>315</v>
      </c>
      <c r="O138" s="137" t="s">
        <v>316</v>
      </c>
      <c r="P138" s="137" t="s">
        <v>317</v>
      </c>
      <c r="Q138" s="137" t="s">
        <v>362</v>
      </c>
      <c r="R138" s="137" t="s">
        <v>319</v>
      </c>
      <c r="S138" s="137" t="s">
        <v>410</v>
      </c>
      <c r="T138" s="137" t="s">
        <v>368</v>
      </c>
      <c r="U138" s="137"/>
      <c r="V138" s="137" t="str">
        <f t="shared" ref="V138:V201" si="6">IFERROR(IF($U138&lt;&gt;"","Set Fix",""),"")</f>
        <v/>
      </c>
      <c r="W138" s="137"/>
      <c r="X138" s="126" t="str">
        <f t="shared" si="5"/>
        <v>Production_Ready</v>
      </c>
    </row>
    <row r="139" spans="1:24">
      <c r="A139" s="126" t="str">
        <f t="shared" ref="A139:A202" si="7">LEFT(F139,10)</f>
        <v>HT140-0201</v>
      </c>
      <c r="C139" s="137">
        <f>IF(F139&lt;&gt;"",MAX($C$9:C138)+1,"")</f>
        <v>130</v>
      </c>
      <c r="D139" s="137" t="s">
        <v>1472</v>
      </c>
      <c r="E139" s="156">
        <v>201</v>
      </c>
      <c r="F139" s="137" t="s">
        <v>731</v>
      </c>
      <c r="G139" s="137" t="s">
        <v>309</v>
      </c>
      <c r="H139" s="137" t="s">
        <v>732</v>
      </c>
      <c r="I139" s="137" t="s">
        <v>311</v>
      </c>
      <c r="J139" s="137" t="s">
        <v>312</v>
      </c>
      <c r="K139" s="137" t="s">
        <v>327</v>
      </c>
      <c r="L139" s="138">
        <v>41278</v>
      </c>
      <c r="M139" s="137" t="s">
        <v>733</v>
      </c>
      <c r="N139" s="137" t="s">
        <v>315</v>
      </c>
      <c r="O139" s="137" t="s">
        <v>316</v>
      </c>
      <c r="P139" s="137" t="s">
        <v>317</v>
      </c>
      <c r="Q139" s="137" t="s">
        <v>362</v>
      </c>
      <c r="R139" s="137" t="s">
        <v>319</v>
      </c>
      <c r="S139" s="137" t="s">
        <v>410</v>
      </c>
      <c r="T139" s="137" t="s">
        <v>1856</v>
      </c>
      <c r="U139" s="137" t="s">
        <v>734</v>
      </c>
      <c r="V139" s="137" t="str">
        <f t="shared" si="6"/>
        <v>Set Fix</v>
      </c>
      <c r="W139" s="137"/>
      <c r="X139" s="126" t="str">
        <f t="shared" ref="X139:X202" si="8">Q139&amp;"_"&amp;T139</f>
        <v>Production_Karantina Prod</v>
      </c>
    </row>
    <row r="140" spans="1:24">
      <c r="A140" s="126" t="str">
        <f t="shared" si="7"/>
        <v>HT140-0202</v>
      </c>
      <c r="C140" s="137">
        <f>IF(F140&lt;&gt;"",MAX($C$9:C139)+1,"")</f>
        <v>131</v>
      </c>
      <c r="D140" s="137" t="s">
        <v>1473</v>
      </c>
      <c r="E140" s="156">
        <v>202</v>
      </c>
      <c r="F140" s="137" t="s">
        <v>735</v>
      </c>
      <c r="G140" s="137" t="s">
        <v>309</v>
      </c>
      <c r="H140" s="137" t="s">
        <v>736</v>
      </c>
      <c r="I140" s="137" t="s">
        <v>311</v>
      </c>
      <c r="J140" s="137" t="s">
        <v>312</v>
      </c>
      <c r="K140" s="137" t="s">
        <v>327</v>
      </c>
      <c r="L140" s="138">
        <v>41278</v>
      </c>
      <c r="M140" s="137" t="s">
        <v>737</v>
      </c>
      <c r="N140" s="137" t="s">
        <v>315</v>
      </c>
      <c r="O140" s="137" t="s">
        <v>316</v>
      </c>
      <c r="P140" s="137" t="s">
        <v>317</v>
      </c>
      <c r="Q140" s="137" t="s">
        <v>362</v>
      </c>
      <c r="R140" s="137" t="s">
        <v>319</v>
      </c>
      <c r="S140" s="137" t="s">
        <v>410</v>
      </c>
      <c r="T140" s="137" t="s">
        <v>368</v>
      </c>
      <c r="U140" s="137" t="s">
        <v>738</v>
      </c>
      <c r="V140" s="137" t="str">
        <f t="shared" si="6"/>
        <v>Set Fix</v>
      </c>
      <c r="W140" s="137"/>
      <c r="X140" s="126" t="str">
        <f t="shared" si="8"/>
        <v>Production_Ready</v>
      </c>
    </row>
    <row r="141" spans="1:24">
      <c r="A141" s="126" t="str">
        <f t="shared" si="7"/>
        <v>HT140-0203</v>
      </c>
      <c r="C141" s="137">
        <f>IF(F141&lt;&gt;"",MAX($C$9:C140)+1,"")</f>
        <v>132</v>
      </c>
      <c r="D141" s="137" t="s">
        <v>1474</v>
      </c>
      <c r="E141" s="156">
        <v>203</v>
      </c>
      <c r="F141" s="137" t="s">
        <v>739</v>
      </c>
      <c r="G141" s="137" t="s">
        <v>309</v>
      </c>
      <c r="H141" s="137" t="s">
        <v>740</v>
      </c>
      <c r="I141" s="137" t="s">
        <v>311</v>
      </c>
      <c r="J141" s="137" t="s">
        <v>312</v>
      </c>
      <c r="K141" s="137" t="s">
        <v>327</v>
      </c>
      <c r="L141" s="138">
        <v>41278</v>
      </c>
      <c r="M141" s="137" t="s">
        <v>741</v>
      </c>
      <c r="N141" s="137" t="s">
        <v>315</v>
      </c>
      <c r="O141" s="137" t="s">
        <v>316</v>
      </c>
      <c r="P141" s="137" t="s">
        <v>317</v>
      </c>
      <c r="Q141" s="137" t="s">
        <v>362</v>
      </c>
      <c r="R141" s="137" t="s">
        <v>319</v>
      </c>
      <c r="S141" s="137" t="s">
        <v>410</v>
      </c>
      <c r="T141" s="137" t="s">
        <v>368</v>
      </c>
      <c r="U141" s="137"/>
      <c r="V141" s="137" t="str">
        <f t="shared" si="6"/>
        <v/>
      </c>
      <c r="W141" s="137"/>
      <c r="X141" s="126" t="str">
        <f t="shared" si="8"/>
        <v>Production_Ready</v>
      </c>
    </row>
    <row r="142" spans="1:24">
      <c r="A142" s="126" t="str">
        <f t="shared" si="7"/>
        <v>HT140-0204</v>
      </c>
      <c r="C142" s="137">
        <f>IF(F142&lt;&gt;"",MAX($C$9:C141)+1,"")</f>
        <v>133</v>
      </c>
      <c r="D142" s="137" t="s">
        <v>1475</v>
      </c>
      <c r="E142" s="156">
        <v>204</v>
      </c>
      <c r="F142" s="137" t="s">
        <v>742</v>
      </c>
      <c r="G142" s="137" t="s">
        <v>309</v>
      </c>
      <c r="H142" s="137" t="s">
        <v>743</v>
      </c>
      <c r="I142" s="137" t="s">
        <v>311</v>
      </c>
      <c r="J142" s="137" t="s">
        <v>312</v>
      </c>
      <c r="K142" s="137" t="s">
        <v>327</v>
      </c>
      <c r="L142" s="138">
        <v>41424</v>
      </c>
      <c r="M142" s="137" t="s">
        <v>744</v>
      </c>
      <c r="N142" s="137" t="s">
        <v>315</v>
      </c>
      <c r="O142" s="137" t="s">
        <v>316</v>
      </c>
      <c r="P142" s="137" t="s">
        <v>317</v>
      </c>
      <c r="Q142" s="137" t="s">
        <v>362</v>
      </c>
      <c r="R142" s="137" t="s">
        <v>319</v>
      </c>
      <c r="S142" s="137" t="s">
        <v>410</v>
      </c>
      <c r="T142" s="137" t="s">
        <v>368</v>
      </c>
      <c r="U142" s="137"/>
      <c r="V142" s="137" t="str">
        <f t="shared" si="6"/>
        <v/>
      </c>
      <c r="W142" s="137"/>
      <c r="X142" s="126" t="str">
        <f t="shared" si="8"/>
        <v>Production_Ready</v>
      </c>
    </row>
    <row r="143" spans="1:24">
      <c r="A143" s="126" t="str">
        <f t="shared" si="7"/>
        <v>HT140-0205</v>
      </c>
      <c r="C143" s="137">
        <f>IF(F143&lt;&gt;"",MAX($C$9:C142)+1,"")</f>
        <v>134</v>
      </c>
      <c r="D143" s="137" t="s">
        <v>1476</v>
      </c>
      <c r="E143" s="156">
        <v>205</v>
      </c>
      <c r="F143" s="137" t="s">
        <v>745</v>
      </c>
      <c r="G143" s="137" t="s">
        <v>309</v>
      </c>
      <c r="H143" s="137" t="s">
        <v>746</v>
      </c>
      <c r="I143" s="137" t="s">
        <v>311</v>
      </c>
      <c r="J143" s="137" t="s">
        <v>312</v>
      </c>
      <c r="K143" s="137" t="s">
        <v>327</v>
      </c>
      <c r="L143" s="138">
        <v>40950</v>
      </c>
      <c r="M143" s="137" t="s">
        <v>747</v>
      </c>
      <c r="N143" s="137" t="s">
        <v>315</v>
      </c>
      <c r="O143" s="137" t="s">
        <v>316</v>
      </c>
      <c r="P143" s="137" t="s">
        <v>317</v>
      </c>
      <c r="Q143" s="137" t="s">
        <v>362</v>
      </c>
      <c r="R143" s="137" t="s">
        <v>319</v>
      </c>
      <c r="S143" s="137" t="s">
        <v>410</v>
      </c>
      <c r="T143" s="137" t="s">
        <v>368</v>
      </c>
      <c r="U143" s="137"/>
      <c r="V143" s="137" t="str">
        <f t="shared" si="6"/>
        <v/>
      </c>
      <c r="W143" s="137"/>
      <c r="X143" s="126" t="str">
        <f t="shared" si="8"/>
        <v>Production_Ready</v>
      </c>
    </row>
    <row r="144" spans="1:24" hidden="1">
      <c r="A144" s="126" t="str">
        <f t="shared" si="7"/>
        <v>HT140-0206</v>
      </c>
      <c r="C144" s="137">
        <f>IF(F144&lt;&gt;"",MAX($C$9:C143)+1,"")</f>
        <v>135</v>
      </c>
      <c r="D144" s="137" t="s">
        <v>1477</v>
      </c>
      <c r="E144" s="156">
        <v>206</v>
      </c>
      <c r="F144" s="137" t="s">
        <v>748</v>
      </c>
      <c r="G144" s="137" t="s">
        <v>309</v>
      </c>
      <c r="H144" s="137" t="s">
        <v>749</v>
      </c>
      <c r="I144" s="137" t="s">
        <v>311</v>
      </c>
      <c r="J144" s="137" t="s">
        <v>312</v>
      </c>
      <c r="K144" s="137" t="s">
        <v>327</v>
      </c>
      <c r="L144" s="138">
        <v>41424</v>
      </c>
      <c r="M144" s="137" t="s">
        <v>750</v>
      </c>
      <c r="N144" s="137" t="s">
        <v>315</v>
      </c>
      <c r="O144" s="137" t="s">
        <v>316</v>
      </c>
      <c r="P144" s="137" t="s">
        <v>317</v>
      </c>
      <c r="Q144" s="137" t="s">
        <v>362</v>
      </c>
      <c r="R144" s="137" t="s">
        <v>319</v>
      </c>
      <c r="S144" s="137" t="s">
        <v>392</v>
      </c>
      <c r="T144" s="137" t="s">
        <v>393</v>
      </c>
      <c r="U144" s="137"/>
      <c r="V144" s="137" t="str">
        <f t="shared" si="6"/>
        <v/>
      </c>
      <c r="W144" s="137"/>
      <c r="X144" s="126" t="str">
        <f t="shared" si="8"/>
        <v>Production_Breakdown</v>
      </c>
    </row>
    <row r="145" spans="1:24">
      <c r="A145" s="126" t="str">
        <f t="shared" si="7"/>
        <v>HT140-0207</v>
      </c>
      <c r="C145" s="137">
        <f>IF(F145&lt;&gt;"",MAX($C$9:C144)+1,"")</f>
        <v>136</v>
      </c>
      <c r="D145" s="137" t="s">
        <v>1478</v>
      </c>
      <c r="E145" s="156">
        <v>207</v>
      </c>
      <c r="F145" s="137" t="s">
        <v>751</v>
      </c>
      <c r="G145" s="137" t="s">
        <v>309</v>
      </c>
      <c r="H145" s="137" t="s">
        <v>752</v>
      </c>
      <c r="I145" s="137" t="s">
        <v>311</v>
      </c>
      <c r="J145" s="137" t="s">
        <v>312</v>
      </c>
      <c r="K145" s="137" t="s">
        <v>327</v>
      </c>
      <c r="L145" s="138">
        <v>41424</v>
      </c>
      <c r="M145" s="137" t="s">
        <v>753</v>
      </c>
      <c r="N145" s="137" t="s">
        <v>315</v>
      </c>
      <c r="O145" s="137" t="s">
        <v>316</v>
      </c>
      <c r="P145" s="137" t="s">
        <v>317</v>
      </c>
      <c r="Q145" s="137" t="s">
        <v>362</v>
      </c>
      <c r="R145" s="137" t="s">
        <v>319</v>
      </c>
      <c r="S145" s="137" t="s">
        <v>410</v>
      </c>
      <c r="T145" s="137" t="s">
        <v>368</v>
      </c>
      <c r="U145" s="137"/>
      <c r="V145" s="137" t="str">
        <f t="shared" si="6"/>
        <v/>
      </c>
      <c r="W145" s="137"/>
      <c r="X145" s="126" t="str">
        <f t="shared" si="8"/>
        <v>Production_Ready</v>
      </c>
    </row>
    <row r="146" spans="1:24">
      <c r="A146" s="126" t="str">
        <f t="shared" si="7"/>
        <v>HT140-0208</v>
      </c>
      <c r="C146" s="137">
        <f>IF(F146&lt;&gt;"",MAX($C$9:C145)+1,"")</f>
        <v>137</v>
      </c>
      <c r="D146" s="137" t="s">
        <v>1479</v>
      </c>
      <c r="E146" s="156">
        <v>208</v>
      </c>
      <c r="F146" s="137" t="s">
        <v>754</v>
      </c>
      <c r="G146" s="137" t="s">
        <v>309</v>
      </c>
      <c r="H146" s="137" t="s">
        <v>755</v>
      </c>
      <c r="I146" s="137" t="s">
        <v>311</v>
      </c>
      <c r="J146" s="137" t="s">
        <v>312</v>
      </c>
      <c r="K146" s="137" t="s">
        <v>327</v>
      </c>
      <c r="L146" s="138">
        <v>41424</v>
      </c>
      <c r="M146" s="137" t="s">
        <v>756</v>
      </c>
      <c r="N146" s="137" t="s">
        <v>315</v>
      </c>
      <c r="O146" s="137" t="s">
        <v>316</v>
      </c>
      <c r="P146" s="137" t="s">
        <v>317</v>
      </c>
      <c r="Q146" s="137" t="s">
        <v>362</v>
      </c>
      <c r="R146" s="137" t="s">
        <v>319</v>
      </c>
      <c r="S146" s="137" t="s">
        <v>410</v>
      </c>
      <c r="T146" s="137" t="s">
        <v>1856</v>
      </c>
      <c r="U146" s="137" t="s">
        <v>757</v>
      </c>
      <c r="V146" s="137" t="str">
        <f t="shared" si="6"/>
        <v>Set Fix</v>
      </c>
      <c r="W146" s="137"/>
      <c r="X146" s="126" t="str">
        <f t="shared" si="8"/>
        <v>Production_Karantina Prod</v>
      </c>
    </row>
    <row r="147" spans="1:24">
      <c r="A147" s="126" t="str">
        <f t="shared" si="7"/>
        <v>HT140-0209</v>
      </c>
      <c r="C147" s="137">
        <f>IF(F147&lt;&gt;"",MAX($C$9:C146)+1,"")</f>
        <v>138</v>
      </c>
      <c r="D147" s="137" t="s">
        <v>1480</v>
      </c>
      <c r="E147" s="156">
        <v>209</v>
      </c>
      <c r="F147" s="137" t="s">
        <v>758</v>
      </c>
      <c r="G147" s="137" t="s">
        <v>309</v>
      </c>
      <c r="H147" s="137" t="s">
        <v>759</v>
      </c>
      <c r="I147" s="137" t="s">
        <v>311</v>
      </c>
      <c r="J147" s="137" t="s">
        <v>312</v>
      </c>
      <c r="K147" s="137" t="s">
        <v>327</v>
      </c>
      <c r="L147" s="138">
        <v>41465</v>
      </c>
      <c r="M147" s="137" t="s">
        <v>760</v>
      </c>
      <c r="N147" s="137" t="s">
        <v>315</v>
      </c>
      <c r="O147" s="137" t="s">
        <v>316</v>
      </c>
      <c r="P147" s="137" t="s">
        <v>317</v>
      </c>
      <c r="Q147" s="137" t="s">
        <v>362</v>
      </c>
      <c r="R147" s="137" t="s">
        <v>319</v>
      </c>
      <c r="S147" s="137" t="s">
        <v>410</v>
      </c>
      <c r="T147" s="137" t="s">
        <v>1856</v>
      </c>
      <c r="U147" s="137" t="s">
        <v>761</v>
      </c>
      <c r="V147" s="137" t="str">
        <f t="shared" si="6"/>
        <v>Set Fix</v>
      </c>
      <c r="W147" s="137"/>
      <c r="X147" s="126" t="str">
        <f t="shared" si="8"/>
        <v>Production_Karantina Prod</v>
      </c>
    </row>
    <row r="148" spans="1:24" hidden="1">
      <c r="A148" s="126" t="str">
        <f t="shared" si="7"/>
        <v>HT140-0210</v>
      </c>
      <c r="C148" s="137">
        <f>IF(F148&lt;&gt;"",MAX($C$9:C147)+1,"")</f>
        <v>139</v>
      </c>
      <c r="D148" s="137" t="s">
        <v>1481</v>
      </c>
      <c r="E148" s="156">
        <v>210</v>
      </c>
      <c r="F148" s="137" t="s">
        <v>762</v>
      </c>
      <c r="G148" s="137" t="s">
        <v>309</v>
      </c>
      <c r="H148" s="137" t="s">
        <v>763</v>
      </c>
      <c r="I148" s="137" t="s">
        <v>311</v>
      </c>
      <c r="J148" s="137" t="s">
        <v>312</v>
      </c>
      <c r="K148" s="137" t="s">
        <v>327</v>
      </c>
      <c r="L148" s="138">
        <v>41465</v>
      </c>
      <c r="M148" s="137" t="s">
        <v>764</v>
      </c>
      <c r="N148" s="137" t="s">
        <v>315</v>
      </c>
      <c r="O148" s="137" t="s">
        <v>316</v>
      </c>
      <c r="P148" s="137" t="s">
        <v>317</v>
      </c>
      <c r="Q148" s="137" t="s">
        <v>362</v>
      </c>
      <c r="R148" s="137" t="s">
        <v>319</v>
      </c>
      <c r="S148" s="137" t="s">
        <v>392</v>
      </c>
      <c r="T148" s="137" t="s">
        <v>393</v>
      </c>
      <c r="U148" s="137" t="s">
        <v>765</v>
      </c>
      <c r="V148" s="137" t="str">
        <f t="shared" si="6"/>
        <v>Set Fix</v>
      </c>
      <c r="W148" s="137"/>
      <c r="X148" s="126" t="str">
        <f t="shared" si="8"/>
        <v>Production_Breakdown</v>
      </c>
    </row>
    <row r="149" spans="1:24">
      <c r="A149" s="126" t="str">
        <f t="shared" si="7"/>
        <v>HT140-0211</v>
      </c>
      <c r="C149" s="137">
        <f>IF(F149&lt;&gt;"",MAX($C$9:C148)+1,"")</f>
        <v>140</v>
      </c>
      <c r="D149" s="137" t="s">
        <v>1482</v>
      </c>
      <c r="E149" s="156">
        <v>211</v>
      </c>
      <c r="F149" s="137" t="s">
        <v>766</v>
      </c>
      <c r="G149" s="137" t="s">
        <v>309</v>
      </c>
      <c r="H149" s="137" t="s">
        <v>767</v>
      </c>
      <c r="I149" s="137" t="s">
        <v>311</v>
      </c>
      <c r="J149" s="137" t="s">
        <v>312</v>
      </c>
      <c r="K149" s="137" t="s">
        <v>327</v>
      </c>
      <c r="L149" s="138">
        <v>41465</v>
      </c>
      <c r="M149" s="137" t="s">
        <v>768</v>
      </c>
      <c r="N149" s="137" t="s">
        <v>315</v>
      </c>
      <c r="O149" s="137" t="s">
        <v>316</v>
      </c>
      <c r="P149" s="137" t="s">
        <v>317</v>
      </c>
      <c r="Q149" s="137" t="s">
        <v>362</v>
      </c>
      <c r="R149" s="137" t="s">
        <v>319</v>
      </c>
      <c r="S149" s="137" t="s">
        <v>410</v>
      </c>
      <c r="T149" s="137" t="s">
        <v>368</v>
      </c>
      <c r="U149" s="137"/>
      <c r="V149" s="137" t="str">
        <f t="shared" si="6"/>
        <v/>
      </c>
      <c r="W149" s="137"/>
      <c r="X149" s="126" t="str">
        <f t="shared" si="8"/>
        <v>Production_Ready</v>
      </c>
    </row>
    <row r="150" spans="1:24">
      <c r="A150" s="126" t="str">
        <f t="shared" si="7"/>
        <v>HT140-0212</v>
      </c>
      <c r="C150" s="137">
        <f>IF(F150&lt;&gt;"",MAX($C$9:C149)+1,"")</f>
        <v>141</v>
      </c>
      <c r="D150" s="137" t="s">
        <v>1483</v>
      </c>
      <c r="E150" s="156">
        <v>212</v>
      </c>
      <c r="F150" s="137" t="s">
        <v>769</v>
      </c>
      <c r="G150" s="137" t="s">
        <v>309</v>
      </c>
      <c r="H150" s="137" t="s">
        <v>770</v>
      </c>
      <c r="I150" s="137" t="s">
        <v>311</v>
      </c>
      <c r="J150" s="137" t="s">
        <v>312</v>
      </c>
      <c r="K150" s="137" t="s">
        <v>327</v>
      </c>
      <c r="L150" s="138">
        <v>41510</v>
      </c>
      <c r="M150" s="137" t="s">
        <v>771</v>
      </c>
      <c r="N150" s="137" t="s">
        <v>315</v>
      </c>
      <c r="O150" s="137" t="s">
        <v>316</v>
      </c>
      <c r="P150" s="137" t="s">
        <v>317</v>
      </c>
      <c r="Q150" s="137" t="s">
        <v>362</v>
      </c>
      <c r="R150" s="137" t="s">
        <v>319</v>
      </c>
      <c r="S150" s="137" t="s">
        <v>410</v>
      </c>
      <c r="T150" s="137" t="s">
        <v>368</v>
      </c>
      <c r="U150" s="137"/>
      <c r="V150" s="137" t="str">
        <f t="shared" si="6"/>
        <v/>
      </c>
      <c r="W150" s="137"/>
      <c r="X150" s="126" t="str">
        <f t="shared" si="8"/>
        <v>Production_Ready</v>
      </c>
    </row>
    <row r="151" spans="1:24">
      <c r="A151" s="126" t="str">
        <f t="shared" si="7"/>
        <v>HT140-0213</v>
      </c>
      <c r="C151" s="137">
        <f>IF(F151&lt;&gt;"",MAX($C$9:C150)+1,"")</f>
        <v>142</v>
      </c>
      <c r="D151" s="137" t="s">
        <v>1484</v>
      </c>
      <c r="E151" s="156">
        <v>213</v>
      </c>
      <c r="F151" s="137" t="s">
        <v>772</v>
      </c>
      <c r="G151" s="137" t="s">
        <v>309</v>
      </c>
      <c r="H151" s="137" t="s">
        <v>773</v>
      </c>
      <c r="I151" s="137" t="s">
        <v>311</v>
      </c>
      <c r="J151" s="137" t="s">
        <v>312</v>
      </c>
      <c r="K151" s="137" t="s">
        <v>327</v>
      </c>
      <c r="L151" s="138">
        <v>41510</v>
      </c>
      <c r="M151" s="137" t="s">
        <v>774</v>
      </c>
      <c r="N151" s="137" t="s">
        <v>315</v>
      </c>
      <c r="O151" s="137" t="s">
        <v>316</v>
      </c>
      <c r="P151" s="137" t="s">
        <v>317</v>
      </c>
      <c r="Q151" s="137" t="s">
        <v>362</v>
      </c>
      <c r="R151" s="137" t="s">
        <v>319</v>
      </c>
      <c r="S151" s="137" t="s">
        <v>410</v>
      </c>
      <c r="T151" s="137" t="s">
        <v>368</v>
      </c>
      <c r="U151" s="137"/>
      <c r="V151" s="137" t="str">
        <f t="shared" si="6"/>
        <v/>
      </c>
      <c r="W151" s="137"/>
      <c r="X151" s="126" t="str">
        <f t="shared" si="8"/>
        <v>Production_Ready</v>
      </c>
    </row>
    <row r="152" spans="1:24">
      <c r="A152" s="126" t="str">
        <f t="shared" si="7"/>
        <v>HT140-0214</v>
      </c>
      <c r="C152" s="137">
        <f>IF(F152&lt;&gt;"",MAX($C$9:C151)+1,"")</f>
        <v>143</v>
      </c>
      <c r="D152" s="137" t="s">
        <v>1485</v>
      </c>
      <c r="E152" s="156">
        <v>214</v>
      </c>
      <c r="F152" s="137" t="s">
        <v>775</v>
      </c>
      <c r="G152" s="137" t="s">
        <v>309</v>
      </c>
      <c r="H152" s="137" t="s">
        <v>776</v>
      </c>
      <c r="I152" s="137" t="s">
        <v>311</v>
      </c>
      <c r="J152" s="137" t="s">
        <v>312</v>
      </c>
      <c r="K152" s="137" t="s">
        <v>327</v>
      </c>
      <c r="L152" s="138">
        <v>41510</v>
      </c>
      <c r="M152" s="137" t="s">
        <v>777</v>
      </c>
      <c r="N152" s="137" t="s">
        <v>315</v>
      </c>
      <c r="O152" s="137" t="s">
        <v>316</v>
      </c>
      <c r="P152" s="137" t="s">
        <v>317</v>
      </c>
      <c r="Q152" s="137" t="s">
        <v>362</v>
      </c>
      <c r="R152" s="137" t="s">
        <v>319</v>
      </c>
      <c r="S152" s="137" t="s">
        <v>410</v>
      </c>
      <c r="T152" s="137" t="s">
        <v>368</v>
      </c>
      <c r="U152" s="137"/>
      <c r="V152" s="137" t="str">
        <f t="shared" si="6"/>
        <v/>
      </c>
      <c r="W152" s="137"/>
      <c r="X152" s="126" t="str">
        <f t="shared" si="8"/>
        <v>Production_Ready</v>
      </c>
    </row>
    <row r="153" spans="1:24">
      <c r="A153" s="126" t="str">
        <f t="shared" si="7"/>
        <v>HT140-0215</v>
      </c>
      <c r="C153" s="137">
        <f>IF(F153&lt;&gt;"",MAX($C$9:C152)+1,"")</f>
        <v>144</v>
      </c>
      <c r="D153" s="137" t="s">
        <v>1486</v>
      </c>
      <c r="E153" s="156">
        <v>215</v>
      </c>
      <c r="F153" s="137" t="s">
        <v>778</v>
      </c>
      <c r="G153" s="137" t="s">
        <v>309</v>
      </c>
      <c r="H153" s="137" t="s">
        <v>779</v>
      </c>
      <c r="I153" s="137" t="s">
        <v>311</v>
      </c>
      <c r="J153" s="137" t="s">
        <v>312</v>
      </c>
      <c r="K153" s="137" t="s">
        <v>327</v>
      </c>
      <c r="L153" s="138">
        <v>41510</v>
      </c>
      <c r="M153" s="137" t="s">
        <v>780</v>
      </c>
      <c r="N153" s="137" t="s">
        <v>315</v>
      </c>
      <c r="O153" s="137" t="s">
        <v>316</v>
      </c>
      <c r="P153" s="137" t="s">
        <v>317</v>
      </c>
      <c r="Q153" s="137" t="s">
        <v>362</v>
      </c>
      <c r="R153" s="137" t="s">
        <v>319</v>
      </c>
      <c r="S153" s="137" t="s">
        <v>410</v>
      </c>
      <c r="T153" s="137" t="s">
        <v>368</v>
      </c>
      <c r="U153" s="137"/>
      <c r="V153" s="137" t="str">
        <f t="shared" si="6"/>
        <v/>
      </c>
      <c r="W153" s="137"/>
      <c r="X153" s="126" t="str">
        <f t="shared" si="8"/>
        <v>Production_Ready</v>
      </c>
    </row>
    <row r="154" spans="1:24">
      <c r="A154" s="126" t="str">
        <f t="shared" si="7"/>
        <v>HT140-0216</v>
      </c>
      <c r="C154" s="137">
        <f>IF(F154&lt;&gt;"",MAX($C$9:C153)+1,"")</f>
        <v>145</v>
      </c>
      <c r="D154" s="137" t="s">
        <v>1487</v>
      </c>
      <c r="E154" s="156">
        <v>216</v>
      </c>
      <c r="F154" s="137" t="s">
        <v>781</v>
      </c>
      <c r="G154" s="137" t="s">
        <v>309</v>
      </c>
      <c r="H154" s="137" t="s">
        <v>782</v>
      </c>
      <c r="I154" s="137" t="s">
        <v>311</v>
      </c>
      <c r="J154" s="137" t="s">
        <v>312</v>
      </c>
      <c r="K154" s="137" t="s">
        <v>327</v>
      </c>
      <c r="L154" s="138">
        <v>41510</v>
      </c>
      <c r="M154" s="137" t="s">
        <v>783</v>
      </c>
      <c r="N154" s="137" t="s">
        <v>315</v>
      </c>
      <c r="O154" s="137" t="s">
        <v>316</v>
      </c>
      <c r="P154" s="137" t="s">
        <v>317</v>
      </c>
      <c r="Q154" s="137" t="s">
        <v>362</v>
      </c>
      <c r="R154" s="137" t="s">
        <v>319</v>
      </c>
      <c r="S154" s="137" t="s">
        <v>410</v>
      </c>
      <c r="T154" s="137" t="s">
        <v>368</v>
      </c>
      <c r="U154" s="137"/>
      <c r="V154" s="137" t="str">
        <f t="shared" si="6"/>
        <v/>
      </c>
      <c r="W154" s="137"/>
      <c r="X154" s="126" t="str">
        <f t="shared" si="8"/>
        <v>Production_Ready</v>
      </c>
    </row>
    <row r="155" spans="1:24" hidden="1">
      <c r="A155" s="126" t="str">
        <f t="shared" si="7"/>
        <v>HT140-0217</v>
      </c>
      <c r="C155" s="137">
        <f>IF(F155&lt;&gt;"",MAX($C$9:C154)+1,"")</f>
        <v>146</v>
      </c>
      <c r="D155" s="137" t="s">
        <v>1488</v>
      </c>
      <c r="E155" s="156">
        <v>217</v>
      </c>
      <c r="F155" s="137" t="s">
        <v>784</v>
      </c>
      <c r="G155" s="137" t="s">
        <v>309</v>
      </c>
      <c r="H155" s="137" t="s">
        <v>785</v>
      </c>
      <c r="I155" s="137" t="s">
        <v>311</v>
      </c>
      <c r="J155" s="137" t="s">
        <v>312</v>
      </c>
      <c r="K155" s="137" t="s">
        <v>327</v>
      </c>
      <c r="L155" s="138">
        <v>41588</v>
      </c>
      <c r="M155" s="137" t="s">
        <v>786</v>
      </c>
      <c r="N155" s="137" t="s">
        <v>315</v>
      </c>
      <c r="O155" s="137" t="s">
        <v>316</v>
      </c>
      <c r="P155" s="137" t="s">
        <v>317</v>
      </c>
      <c r="Q155" s="137" t="s">
        <v>362</v>
      </c>
      <c r="R155" s="137" t="s">
        <v>319</v>
      </c>
      <c r="S155" s="137" t="s">
        <v>367</v>
      </c>
      <c r="T155" s="137" t="s">
        <v>367</v>
      </c>
      <c r="U155" s="137"/>
      <c r="V155" s="137" t="str">
        <f t="shared" si="6"/>
        <v/>
      </c>
      <c r="W155" s="137"/>
      <c r="X155" s="126" t="str">
        <f t="shared" si="8"/>
        <v>Production_Move Out</v>
      </c>
    </row>
    <row r="156" spans="1:24">
      <c r="A156" s="126" t="str">
        <f t="shared" si="7"/>
        <v>HT140-0218</v>
      </c>
      <c r="C156" s="137">
        <f>IF(F156&lt;&gt;"",MAX($C$9:C155)+1,"")</f>
        <v>147</v>
      </c>
      <c r="D156" s="137" t="s">
        <v>1489</v>
      </c>
      <c r="E156" s="156">
        <v>218</v>
      </c>
      <c r="F156" s="137" t="s">
        <v>787</v>
      </c>
      <c r="G156" s="137" t="s">
        <v>309</v>
      </c>
      <c r="H156" s="137" t="s">
        <v>788</v>
      </c>
      <c r="I156" s="137" t="s">
        <v>311</v>
      </c>
      <c r="J156" s="137" t="s">
        <v>312</v>
      </c>
      <c r="K156" s="137" t="s">
        <v>327</v>
      </c>
      <c r="L156" s="138">
        <v>41588</v>
      </c>
      <c r="M156" s="137" t="s">
        <v>789</v>
      </c>
      <c r="N156" s="137" t="s">
        <v>315</v>
      </c>
      <c r="O156" s="137" t="s">
        <v>316</v>
      </c>
      <c r="P156" s="137" t="s">
        <v>317</v>
      </c>
      <c r="Q156" s="137" t="s">
        <v>362</v>
      </c>
      <c r="R156" s="137" t="s">
        <v>319</v>
      </c>
      <c r="S156" s="137" t="s">
        <v>410</v>
      </c>
      <c r="T156" s="137" t="s">
        <v>368</v>
      </c>
      <c r="U156" s="137"/>
      <c r="V156" s="137" t="str">
        <f t="shared" si="6"/>
        <v/>
      </c>
      <c r="W156" s="137"/>
      <c r="X156" s="126" t="str">
        <f t="shared" si="8"/>
        <v>Production_Ready</v>
      </c>
    </row>
    <row r="157" spans="1:24">
      <c r="A157" s="126" t="str">
        <f t="shared" si="7"/>
        <v>HT140-0219</v>
      </c>
      <c r="C157" s="137">
        <f>IF(F157&lt;&gt;"",MAX($C$9:C156)+1,"")</f>
        <v>148</v>
      </c>
      <c r="D157" s="137" t="s">
        <v>1490</v>
      </c>
      <c r="E157" s="156">
        <v>219</v>
      </c>
      <c r="F157" s="137" t="s">
        <v>790</v>
      </c>
      <c r="G157" s="137" t="s">
        <v>309</v>
      </c>
      <c r="H157" s="137" t="s">
        <v>791</v>
      </c>
      <c r="I157" s="137" t="s">
        <v>311</v>
      </c>
      <c r="J157" s="137" t="s">
        <v>312</v>
      </c>
      <c r="K157" s="137" t="s">
        <v>327</v>
      </c>
      <c r="L157" s="138">
        <v>41588</v>
      </c>
      <c r="M157" s="137" t="s">
        <v>792</v>
      </c>
      <c r="N157" s="137" t="s">
        <v>315</v>
      </c>
      <c r="O157" s="137" t="s">
        <v>316</v>
      </c>
      <c r="P157" s="137" t="s">
        <v>317</v>
      </c>
      <c r="Q157" s="137" t="s">
        <v>362</v>
      </c>
      <c r="R157" s="137" t="s">
        <v>319</v>
      </c>
      <c r="S157" s="137" t="s">
        <v>410</v>
      </c>
      <c r="T157" s="137" t="s">
        <v>368</v>
      </c>
      <c r="U157" s="137"/>
      <c r="V157" s="137" t="str">
        <f t="shared" si="6"/>
        <v/>
      </c>
      <c r="W157" s="137"/>
      <c r="X157" s="126" t="str">
        <f t="shared" si="8"/>
        <v>Production_Ready</v>
      </c>
    </row>
    <row r="158" spans="1:24">
      <c r="A158" s="126" t="str">
        <f t="shared" si="7"/>
        <v>HT140-0220</v>
      </c>
      <c r="C158" s="137">
        <f>IF(F158&lt;&gt;"",MAX($C$9:C157)+1,"")</f>
        <v>149</v>
      </c>
      <c r="D158" s="137" t="s">
        <v>1491</v>
      </c>
      <c r="E158" s="156">
        <v>220</v>
      </c>
      <c r="F158" s="137" t="s">
        <v>793</v>
      </c>
      <c r="G158" s="137" t="s">
        <v>309</v>
      </c>
      <c r="H158" s="137" t="s">
        <v>794</v>
      </c>
      <c r="I158" s="137" t="s">
        <v>311</v>
      </c>
      <c r="J158" s="137" t="s">
        <v>312</v>
      </c>
      <c r="K158" s="137" t="s">
        <v>327</v>
      </c>
      <c r="L158" s="138">
        <v>41588</v>
      </c>
      <c r="M158" s="137" t="s">
        <v>795</v>
      </c>
      <c r="N158" s="137" t="s">
        <v>315</v>
      </c>
      <c r="O158" s="137" t="s">
        <v>316</v>
      </c>
      <c r="P158" s="137" t="s">
        <v>317</v>
      </c>
      <c r="Q158" s="137" t="s">
        <v>362</v>
      </c>
      <c r="R158" s="137" t="s">
        <v>319</v>
      </c>
      <c r="S158" s="137" t="s">
        <v>410</v>
      </c>
      <c r="T158" s="137" t="s">
        <v>368</v>
      </c>
      <c r="U158" s="137"/>
      <c r="V158" s="137" t="str">
        <f t="shared" si="6"/>
        <v/>
      </c>
      <c r="W158" s="137"/>
      <c r="X158" s="126" t="str">
        <f t="shared" si="8"/>
        <v>Production_Ready</v>
      </c>
    </row>
    <row r="159" spans="1:24">
      <c r="A159" s="126" t="str">
        <f t="shared" si="7"/>
        <v>HT140-0221</v>
      </c>
      <c r="C159" s="137">
        <f>IF(F159&lt;&gt;"",MAX($C$9:C158)+1,"")</f>
        <v>150</v>
      </c>
      <c r="D159" s="137" t="s">
        <v>1492</v>
      </c>
      <c r="E159" s="156">
        <v>221</v>
      </c>
      <c r="F159" s="137" t="s">
        <v>796</v>
      </c>
      <c r="G159" s="137" t="s">
        <v>309</v>
      </c>
      <c r="H159" s="137" t="s">
        <v>797</v>
      </c>
      <c r="I159" s="137" t="s">
        <v>311</v>
      </c>
      <c r="J159" s="137" t="s">
        <v>312</v>
      </c>
      <c r="K159" s="137" t="s">
        <v>327</v>
      </c>
      <c r="L159" s="138">
        <v>41588</v>
      </c>
      <c r="M159" s="137" t="s">
        <v>798</v>
      </c>
      <c r="N159" s="137" t="s">
        <v>315</v>
      </c>
      <c r="O159" s="137" t="s">
        <v>316</v>
      </c>
      <c r="P159" s="137" t="s">
        <v>317</v>
      </c>
      <c r="Q159" s="137" t="s">
        <v>362</v>
      </c>
      <c r="R159" s="137" t="s">
        <v>319</v>
      </c>
      <c r="S159" s="137" t="s">
        <v>410</v>
      </c>
      <c r="T159" s="137" t="s">
        <v>368</v>
      </c>
      <c r="U159" s="137"/>
      <c r="V159" s="137" t="str">
        <f t="shared" si="6"/>
        <v/>
      </c>
      <c r="W159" s="137"/>
      <c r="X159" s="126" t="str">
        <f t="shared" si="8"/>
        <v>Production_Ready</v>
      </c>
    </row>
    <row r="160" spans="1:24">
      <c r="A160" s="126" t="str">
        <f t="shared" si="7"/>
        <v>HT140-0222</v>
      </c>
      <c r="C160" s="137">
        <f>IF(F160&lt;&gt;"",MAX($C$9:C159)+1,"")</f>
        <v>151</v>
      </c>
      <c r="D160" s="137" t="s">
        <v>1493</v>
      </c>
      <c r="E160" s="156">
        <v>222</v>
      </c>
      <c r="F160" s="137" t="s">
        <v>799</v>
      </c>
      <c r="G160" s="137" t="s">
        <v>309</v>
      </c>
      <c r="H160" s="137" t="s">
        <v>800</v>
      </c>
      <c r="I160" s="137" t="s">
        <v>311</v>
      </c>
      <c r="J160" s="137" t="s">
        <v>312</v>
      </c>
      <c r="K160" s="137" t="s">
        <v>327</v>
      </c>
      <c r="L160" s="138">
        <v>41588</v>
      </c>
      <c r="M160" s="137" t="s">
        <v>801</v>
      </c>
      <c r="N160" s="137" t="s">
        <v>315</v>
      </c>
      <c r="O160" s="137" t="s">
        <v>316</v>
      </c>
      <c r="P160" s="137" t="s">
        <v>317</v>
      </c>
      <c r="Q160" s="137" t="s">
        <v>362</v>
      </c>
      <c r="R160" s="137" t="s">
        <v>319</v>
      </c>
      <c r="S160" s="137" t="s">
        <v>410</v>
      </c>
      <c r="T160" s="137" t="s">
        <v>368</v>
      </c>
      <c r="U160" s="137"/>
      <c r="V160" s="137" t="str">
        <f t="shared" si="6"/>
        <v/>
      </c>
      <c r="W160" s="137"/>
      <c r="X160" s="126" t="str">
        <f t="shared" si="8"/>
        <v>Production_Ready</v>
      </c>
    </row>
    <row r="161" spans="1:24">
      <c r="A161" s="126" t="str">
        <f t="shared" si="7"/>
        <v>HT140-0223</v>
      </c>
      <c r="C161" s="137">
        <f>IF(F161&lt;&gt;"",MAX($C$9:C160)+1,"")</f>
        <v>152</v>
      </c>
      <c r="D161" s="137" t="s">
        <v>1494</v>
      </c>
      <c r="E161" s="156">
        <v>223</v>
      </c>
      <c r="F161" s="137" t="s">
        <v>802</v>
      </c>
      <c r="G161" s="137" t="s">
        <v>309</v>
      </c>
      <c r="H161" s="137" t="s">
        <v>803</v>
      </c>
      <c r="I161" s="137" t="s">
        <v>311</v>
      </c>
      <c r="J161" s="137" t="s">
        <v>312</v>
      </c>
      <c r="K161" s="137" t="s">
        <v>327</v>
      </c>
      <c r="L161" s="138">
        <v>41588</v>
      </c>
      <c r="M161" s="137" t="s">
        <v>804</v>
      </c>
      <c r="N161" s="137" t="s">
        <v>315</v>
      </c>
      <c r="O161" s="137" t="s">
        <v>316</v>
      </c>
      <c r="P161" s="137" t="s">
        <v>317</v>
      </c>
      <c r="Q161" s="137" t="s">
        <v>362</v>
      </c>
      <c r="R161" s="137" t="s">
        <v>319</v>
      </c>
      <c r="S161" s="137" t="s">
        <v>410</v>
      </c>
      <c r="T161" s="137" t="s">
        <v>368</v>
      </c>
      <c r="U161" s="137"/>
      <c r="V161" s="137" t="str">
        <f t="shared" si="6"/>
        <v/>
      </c>
      <c r="W161" s="137"/>
      <c r="X161" s="126" t="str">
        <f t="shared" si="8"/>
        <v>Production_Ready</v>
      </c>
    </row>
    <row r="162" spans="1:24">
      <c r="A162" s="126" t="str">
        <f t="shared" si="7"/>
        <v>HT140-0224</v>
      </c>
      <c r="C162" s="137">
        <f>IF(F162&lt;&gt;"",MAX($C$9:C161)+1,"")</f>
        <v>153</v>
      </c>
      <c r="D162" s="137" t="s">
        <v>1495</v>
      </c>
      <c r="E162" s="156">
        <v>224</v>
      </c>
      <c r="F162" s="137" t="s">
        <v>805</v>
      </c>
      <c r="G162" s="137" t="s">
        <v>309</v>
      </c>
      <c r="H162" s="137" t="s">
        <v>806</v>
      </c>
      <c r="I162" s="137" t="s">
        <v>311</v>
      </c>
      <c r="J162" s="137" t="s">
        <v>312</v>
      </c>
      <c r="K162" s="137" t="s">
        <v>327</v>
      </c>
      <c r="L162" s="138">
        <v>41588</v>
      </c>
      <c r="M162" s="137" t="s">
        <v>807</v>
      </c>
      <c r="N162" s="137" t="s">
        <v>315</v>
      </c>
      <c r="O162" s="137" t="s">
        <v>316</v>
      </c>
      <c r="P162" s="137" t="s">
        <v>317</v>
      </c>
      <c r="Q162" s="137" t="s">
        <v>362</v>
      </c>
      <c r="R162" s="137" t="s">
        <v>319</v>
      </c>
      <c r="S162" s="137" t="s">
        <v>410</v>
      </c>
      <c r="T162" s="137" t="s">
        <v>368</v>
      </c>
      <c r="U162" s="137"/>
      <c r="V162" s="137" t="str">
        <f t="shared" si="6"/>
        <v/>
      </c>
      <c r="W162" s="137"/>
      <c r="X162" s="126" t="str">
        <f t="shared" si="8"/>
        <v>Production_Ready</v>
      </c>
    </row>
    <row r="163" spans="1:24">
      <c r="A163" s="126" t="str">
        <f t="shared" si="7"/>
        <v>HT140-0225</v>
      </c>
      <c r="C163" s="137">
        <f>IF(F163&lt;&gt;"",MAX($C$9:C162)+1,"")</f>
        <v>154</v>
      </c>
      <c r="D163" s="137" t="s">
        <v>1496</v>
      </c>
      <c r="E163" s="156">
        <v>225</v>
      </c>
      <c r="F163" s="137" t="s">
        <v>808</v>
      </c>
      <c r="G163" s="137" t="s">
        <v>309</v>
      </c>
      <c r="H163" s="137" t="s">
        <v>809</v>
      </c>
      <c r="I163" s="137" t="s">
        <v>311</v>
      </c>
      <c r="J163" s="137" t="s">
        <v>312</v>
      </c>
      <c r="K163" s="137" t="s">
        <v>327</v>
      </c>
      <c r="L163" s="138">
        <v>41792</v>
      </c>
      <c r="M163" s="137" t="s">
        <v>810</v>
      </c>
      <c r="N163" s="137" t="s">
        <v>315</v>
      </c>
      <c r="O163" s="137" t="s">
        <v>316</v>
      </c>
      <c r="P163" s="137" t="s">
        <v>317</v>
      </c>
      <c r="Q163" s="137" t="s">
        <v>362</v>
      </c>
      <c r="R163" s="137" t="s">
        <v>319</v>
      </c>
      <c r="S163" s="137" t="s">
        <v>410</v>
      </c>
      <c r="T163" s="137" t="s">
        <v>368</v>
      </c>
      <c r="U163" s="137"/>
      <c r="V163" s="137" t="str">
        <f t="shared" si="6"/>
        <v/>
      </c>
      <c r="W163" s="137"/>
      <c r="X163" s="126" t="str">
        <f t="shared" si="8"/>
        <v>Production_Ready</v>
      </c>
    </row>
    <row r="164" spans="1:24">
      <c r="A164" s="126" t="str">
        <f t="shared" si="7"/>
        <v>HT140-0226</v>
      </c>
      <c r="C164" s="137">
        <f>IF(F164&lt;&gt;"",MAX($C$9:C163)+1,"")</f>
        <v>155</v>
      </c>
      <c r="D164" s="137" t="s">
        <v>1497</v>
      </c>
      <c r="E164" s="156">
        <v>226</v>
      </c>
      <c r="F164" s="137" t="s">
        <v>811</v>
      </c>
      <c r="G164" s="137" t="s">
        <v>309</v>
      </c>
      <c r="H164" s="137" t="s">
        <v>812</v>
      </c>
      <c r="I164" s="137" t="s">
        <v>311</v>
      </c>
      <c r="J164" s="137" t="s">
        <v>312</v>
      </c>
      <c r="K164" s="137" t="s">
        <v>327</v>
      </c>
      <c r="L164" s="138">
        <v>41792</v>
      </c>
      <c r="M164" s="137" t="s">
        <v>813</v>
      </c>
      <c r="N164" s="137" t="s">
        <v>315</v>
      </c>
      <c r="O164" s="137" t="s">
        <v>316</v>
      </c>
      <c r="P164" s="137" t="s">
        <v>317</v>
      </c>
      <c r="Q164" s="137" t="s">
        <v>362</v>
      </c>
      <c r="R164" s="137" t="s">
        <v>319</v>
      </c>
      <c r="S164" s="137" t="s">
        <v>410</v>
      </c>
      <c r="T164" s="137" t="s">
        <v>368</v>
      </c>
      <c r="U164" s="137"/>
      <c r="V164" s="137" t="str">
        <f t="shared" si="6"/>
        <v/>
      </c>
      <c r="W164" s="137"/>
      <c r="X164" s="126" t="str">
        <f t="shared" si="8"/>
        <v>Production_Ready</v>
      </c>
    </row>
    <row r="165" spans="1:24">
      <c r="A165" s="126" t="str">
        <f t="shared" si="7"/>
        <v>HT140-0227</v>
      </c>
      <c r="C165" s="137">
        <f>IF(F165&lt;&gt;"",MAX($C$9:C164)+1,"")</f>
        <v>156</v>
      </c>
      <c r="D165" s="137" t="s">
        <v>1498</v>
      </c>
      <c r="E165" s="156">
        <v>227</v>
      </c>
      <c r="F165" s="137" t="s">
        <v>814</v>
      </c>
      <c r="G165" s="137" t="s">
        <v>309</v>
      </c>
      <c r="H165" s="137" t="s">
        <v>815</v>
      </c>
      <c r="I165" s="137" t="s">
        <v>311</v>
      </c>
      <c r="J165" s="137" t="s">
        <v>312</v>
      </c>
      <c r="K165" s="137" t="s">
        <v>327</v>
      </c>
      <c r="L165" s="138">
        <v>41792</v>
      </c>
      <c r="M165" s="137" t="s">
        <v>816</v>
      </c>
      <c r="N165" s="137" t="s">
        <v>315</v>
      </c>
      <c r="O165" s="137" t="s">
        <v>316</v>
      </c>
      <c r="P165" s="137" t="s">
        <v>317</v>
      </c>
      <c r="Q165" s="137" t="s">
        <v>362</v>
      </c>
      <c r="R165" s="137" t="s">
        <v>319</v>
      </c>
      <c r="S165" s="137" t="s">
        <v>410</v>
      </c>
      <c r="T165" s="137" t="s">
        <v>368</v>
      </c>
      <c r="U165" s="137"/>
      <c r="V165" s="137" t="str">
        <f t="shared" si="6"/>
        <v/>
      </c>
      <c r="W165" s="137"/>
      <c r="X165" s="126" t="str">
        <f t="shared" si="8"/>
        <v>Production_Ready</v>
      </c>
    </row>
    <row r="166" spans="1:24">
      <c r="A166" s="126" t="str">
        <f t="shared" si="7"/>
        <v>HT140-0228</v>
      </c>
      <c r="C166" s="137">
        <f>IF(F166&lt;&gt;"",MAX($C$9:C165)+1,"")</f>
        <v>157</v>
      </c>
      <c r="D166" s="137" t="s">
        <v>1499</v>
      </c>
      <c r="E166" s="156">
        <v>228</v>
      </c>
      <c r="F166" s="137" t="s">
        <v>817</v>
      </c>
      <c r="G166" s="137" t="s">
        <v>309</v>
      </c>
      <c r="H166" s="137" t="s">
        <v>818</v>
      </c>
      <c r="I166" s="137" t="s">
        <v>311</v>
      </c>
      <c r="J166" s="137" t="s">
        <v>312</v>
      </c>
      <c r="K166" s="137" t="s">
        <v>327</v>
      </c>
      <c r="L166" s="138">
        <v>41792</v>
      </c>
      <c r="M166" s="137" t="s">
        <v>819</v>
      </c>
      <c r="N166" s="137" t="s">
        <v>315</v>
      </c>
      <c r="O166" s="137" t="s">
        <v>316</v>
      </c>
      <c r="P166" s="137" t="s">
        <v>317</v>
      </c>
      <c r="Q166" s="137" t="s">
        <v>362</v>
      </c>
      <c r="R166" s="137" t="s">
        <v>319</v>
      </c>
      <c r="S166" s="137" t="s">
        <v>410</v>
      </c>
      <c r="T166" s="137" t="s">
        <v>368</v>
      </c>
      <c r="U166" s="137"/>
      <c r="V166" s="137" t="str">
        <f t="shared" si="6"/>
        <v/>
      </c>
      <c r="W166" s="137"/>
      <c r="X166" s="126" t="str">
        <f t="shared" si="8"/>
        <v>Production_Ready</v>
      </c>
    </row>
    <row r="167" spans="1:24">
      <c r="A167" s="126" t="str">
        <f t="shared" si="7"/>
        <v>HT140-0229</v>
      </c>
      <c r="C167" s="137">
        <f>IF(F167&lt;&gt;"",MAX($C$9:C166)+1,"")</f>
        <v>158</v>
      </c>
      <c r="D167" s="137" t="s">
        <v>1500</v>
      </c>
      <c r="E167" s="156">
        <v>229</v>
      </c>
      <c r="F167" s="137" t="s">
        <v>820</v>
      </c>
      <c r="G167" s="137" t="s">
        <v>309</v>
      </c>
      <c r="H167" s="137" t="s">
        <v>821</v>
      </c>
      <c r="I167" s="137" t="s">
        <v>311</v>
      </c>
      <c r="J167" s="137" t="s">
        <v>312</v>
      </c>
      <c r="K167" s="137" t="s">
        <v>327</v>
      </c>
      <c r="L167" s="138">
        <v>41806</v>
      </c>
      <c r="M167" s="137" t="s">
        <v>822</v>
      </c>
      <c r="N167" s="137" t="s">
        <v>315</v>
      </c>
      <c r="O167" s="137" t="s">
        <v>316</v>
      </c>
      <c r="P167" s="137" t="s">
        <v>317</v>
      </c>
      <c r="Q167" s="137" t="s">
        <v>362</v>
      </c>
      <c r="R167" s="137" t="s">
        <v>319</v>
      </c>
      <c r="S167" s="137" t="s">
        <v>410</v>
      </c>
      <c r="T167" s="137" t="s">
        <v>368</v>
      </c>
      <c r="U167" s="137"/>
      <c r="V167" s="137" t="str">
        <f t="shared" si="6"/>
        <v/>
      </c>
      <c r="W167" s="137"/>
      <c r="X167" s="126" t="str">
        <f t="shared" si="8"/>
        <v>Production_Ready</v>
      </c>
    </row>
    <row r="168" spans="1:24">
      <c r="A168" s="126" t="str">
        <f t="shared" si="7"/>
        <v>HT140-0230</v>
      </c>
      <c r="C168" s="137">
        <f>IF(F168&lt;&gt;"",MAX($C$9:C167)+1,"")</f>
        <v>159</v>
      </c>
      <c r="D168" s="137" t="s">
        <v>1501</v>
      </c>
      <c r="E168" s="156">
        <v>230</v>
      </c>
      <c r="F168" s="137" t="s">
        <v>823</v>
      </c>
      <c r="G168" s="137" t="s">
        <v>309</v>
      </c>
      <c r="H168" s="137" t="s">
        <v>824</v>
      </c>
      <c r="I168" s="137" t="s">
        <v>311</v>
      </c>
      <c r="J168" s="137" t="s">
        <v>312</v>
      </c>
      <c r="K168" s="137" t="s">
        <v>327</v>
      </c>
      <c r="L168" s="138">
        <v>41806</v>
      </c>
      <c r="M168" s="137" t="s">
        <v>825</v>
      </c>
      <c r="N168" s="137" t="s">
        <v>315</v>
      </c>
      <c r="O168" s="137" t="s">
        <v>316</v>
      </c>
      <c r="P168" s="137" t="s">
        <v>317</v>
      </c>
      <c r="Q168" s="137" t="s">
        <v>362</v>
      </c>
      <c r="R168" s="137" t="s">
        <v>319</v>
      </c>
      <c r="S168" s="137" t="s">
        <v>410</v>
      </c>
      <c r="T168" s="137" t="s">
        <v>368</v>
      </c>
      <c r="U168" s="137"/>
      <c r="V168" s="137" t="str">
        <f t="shared" si="6"/>
        <v/>
      </c>
      <c r="W168" s="137"/>
      <c r="X168" s="126" t="str">
        <f t="shared" si="8"/>
        <v>Production_Ready</v>
      </c>
    </row>
    <row r="169" spans="1:24">
      <c r="A169" s="126" t="str">
        <f t="shared" si="7"/>
        <v>HT140-0231</v>
      </c>
      <c r="C169" s="137">
        <f>IF(F169&lt;&gt;"",MAX($C$9:C168)+1,"")</f>
        <v>160</v>
      </c>
      <c r="D169" s="137" t="s">
        <v>1502</v>
      </c>
      <c r="E169" s="156">
        <v>231</v>
      </c>
      <c r="F169" s="137" t="s">
        <v>826</v>
      </c>
      <c r="G169" s="137" t="s">
        <v>309</v>
      </c>
      <c r="H169" s="137" t="s">
        <v>827</v>
      </c>
      <c r="I169" s="137" t="s">
        <v>311</v>
      </c>
      <c r="J169" s="137" t="s">
        <v>312</v>
      </c>
      <c r="K169" s="137" t="s">
        <v>327</v>
      </c>
      <c r="L169" s="138">
        <v>41806</v>
      </c>
      <c r="M169" s="137" t="s">
        <v>828</v>
      </c>
      <c r="N169" s="137" t="s">
        <v>315</v>
      </c>
      <c r="O169" s="137" t="s">
        <v>316</v>
      </c>
      <c r="P169" s="137" t="s">
        <v>317</v>
      </c>
      <c r="Q169" s="137" t="s">
        <v>362</v>
      </c>
      <c r="R169" s="137" t="s">
        <v>319</v>
      </c>
      <c r="S169" s="137" t="s">
        <v>410</v>
      </c>
      <c r="T169" s="137" t="s">
        <v>368</v>
      </c>
      <c r="U169" s="137"/>
      <c r="V169" s="137" t="str">
        <f t="shared" si="6"/>
        <v/>
      </c>
      <c r="W169" s="137"/>
      <c r="X169" s="126" t="str">
        <f t="shared" si="8"/>
        <v>Production_Ready</v>
      </c>
    </row>
    <row r="170" spans="1:24">
      <c r="A170" s="126" t="str">
        <f t="shared" si="7"/>
        <v>HT140-0232</v>
      </c>
      <c r="C170" s="137">
        <f>IF(F170&lt;&gt;"",MAX($C$9:C169)+1,"")</f>
        <v>161</v>
      </c>
      <c r="D170" s="137" t="s">
        <v>1503</v>
      </c>
      <c r="E170" s="156">
        <v>232</v>
      </c>
      <c r="F170" s="137" t="s">
        <v>829</v>
      </c>
      <c r="G170" s="137" t="s">
        <v>309</v>
      </c>
      <c r="H170" s="137" t="s">
        <v>830</v>
      </c>
      <c r="I170" s="137" t="s">
        <v>311</v>
      </c>
      <c r="J170" s="137" t="s">
        <v>312</v>
      </c>
      <c r="K170" s="137" t="s">
        <v>327</v>
      </c>
      <c r="L170" s="138">
        <v>41806</v>
      </c>
      <c r="M170" s="137" t="s">
        <v>831</v>
      </c>
      <c r="N170" s="137" t="s">
        <v>315</v>
      </c>
      <c r="O170" s="137" t="s">
        <v>316</v>
      </c>
      <c r="P170" s="137" t="s">
        <v>317</v>
      </c>
      <c r="Q170" s="137" t="s">
        <v>362</v>
      </c>
      <c r="R170" s="137" t="s">
        <v>319</v>
      </c>
      <c r="S170" s="137" t="s">
        <v>410</v>
      </c>
      <c r="T170" s="137" t="s">
        <v>368</v>
      </c>
      <c r="U170" s="137"/>
      <c r="V170" s="137" t="str">
        <f t="shared" si="6"/>
        <v/>
      </c>
      <c r="W170" s="137"/>
      <c r="X170" s="126" t="str">
        <f t="shared" si="8"/>
        <v>Production_Ready</v>
      </c>
    </row>
    <row r="171" spans="1:24">
      <c r="A171" s="126" t="str">
        <f t="shared" si="7"/>
        <v>HT140-0233</v>
      </c>
      <c r="C171" s="137">
        <f>IF(F171&lt;&gt;"",MAX($C$9:C170)+1,"")</f>
        <v>162</v>
      </c>
      <c r="D171" s="137" t="s">
        <v>1504</v>
      </c>
      <c r="E171" s="156">
        <v>233</v>
      </c>
      <c r="F171" s="137" t="s">
        <v>832</v>
      </c>
      <c r="G171" s="137" t="s">
        <v>309</v>
      </c>
      <c r="H171" s="137" t="s">
        <v>833</v>
      </c>
      <c r="I171" s="137" t="s">
        <v>311</v>
      </c>
      <c r="J171" s="137" t="s">
        <v>312</v>
      </c>
      <c r="K171" s="137" t="s">
        <v>327</v>
      </c>
      <c r="L171" s="138">
        <v>41806</v>
      </c>
      <c r="M171" s="137" t="s">
        <v>834</v>
      </c>
      <c r="N171" s="137" t="s">
        <v>315</v>
      </c>
      <c r="O171" s="137" t="s">
        <v>316</v>
      </c>
      <c r="P171" s="137" t="s">
        <v>317</v>
      </c>
      <c r="Q171" s="137" t="s">
        <v>362</v>
      </c>
      <c r="R171" s="137" t="s">
        <v>319</v>
      </c>
      <c r="S171" s="137" t="s">
        <v>410</v>
      </c>
      <c r="T171" s="137" t="s">
        <v>368</v>
      </c>
      <c r="U171" s="137"/>
      <c r="V171" s="137" t="str">
        <f t="shared" si="6"/>
        <v/>
      </c>
      <c r="W171" s="137"/>
      <c r="X171" s="126" t="str">
        <f t="shared" si="8"/>
        <v>Production_Ready</v>
      </c>
    </row>
    <row r="172" spans="1:24">
      <c r="A172" s="126" t="str">
        <f t="shared" si="7"/>
        <v>HT140-0234</v>
      </c>
      <c r="C172" s="137">
        <f>IF(F172&lt;&gt;"",MAX($C$9:C171)+1,"")</f>
        <v>163</v>
      </c>
      <c r="D172" s="137" t="s">
        <v>1505</v>
      </c>
      <c r="E172" s="156">
        <v>234</v>
      </c>
      <c r="F172" s="137" t="s">
        <v>835</v>
      </c>
      <c r="G172" s="137" t="s">
        <v>309</v>
      </c>
      <c r="H172" s="137" t="s">
        <v>836</v>
      </c>
      <c r="I172" s="137" t="s">
        <v>311</v>
      </c>
      <c r="J172" s="137" t="s">
        <v>312</v>
      </c>
      <c r="K172" s="137" t="s">
        <v>327</v>
      </c>
      <c r="L172" s="138">
        <v>41806</v>
      </c>
      <c r="M172" s="137" t="s">
        <v>837</v>
      </c>
      <c r="N172" s="137" t="s">
        <v>315</v>
      </c>
      <c r="O172" s="137" t="s">
        <v>316</v>
      </c>
      <c r="P172" s="137" t="s">
        <v>317</v>
      </c>
      <c r="Q172" s="137" t="s">
        <v>362</v>
      </c>
      <c r="R172" s="137" t="s">
        <v>319</v>
      </c>
      <c r="S172" s="137" t="s">
        <v>410</v>
      </c>
      <c r="T172" s="137" t="s">
        <v>368</v>
      </c>
      <c r="U172" s="137"/>
      <c r="V172" s="137" t="str">
        <f t="shared" si="6"/>
        <v/>
      </c>
      <c r="W172" s="137"/>
      <c r="X172" s="126" t="str">
        <f t="shared" si="8"/>
        <v>Production_Ready</v>
      </c>
    </row>
    <row r="173" spans="1:24" hidden="1">
      <c r="A173" s="126" t="str">
        <f t="shared" si="7"/>
        <v>HT140-0235</v>
      </c>
      <c r="C173" s="137">
        <f>IF(F173&lt;&gt;"",MAX($C$9:C172)+1,"")</f>
        <v>164</v>
      </c>
      <c r="D173" s="137" t="s">
        <v>1349</v>
      </c>
      <c r="E173" s="156">
        <v>235</v>
      </c>
      <c r="F173" s="137" t="s">
        <v>838</v>
      </c>
      <c r="G173" s="137" t="s">
        <v>839</v>
      </c>
      <c r="H173" s="137" t="s">
        <v>840</v>
      </c>
      <c r="I173" s="137" t="s">
        <v>311</v>
      </c>
      <c r="J173" s="137" t="s">
        <v>312</v>
      </c>
      <c r="K173" s="137" t="s">
        <v>841</v>
      </c>
      <c r="L173" s="138">
        <v>41976</v>
      </c>
      <c r="M173" s="137" t="s">
        <v>842</v>
      </c>
      <c r="N173" s="137" t="s">
        <v>315</v>
      </c>
      <c r="O173" s="137" t="s">
        <v>316</v>
      </c>
      <c r="P173" s="137" t="s">
        <v>317</v>
      </c>
      <c r="Q173" s="137" t="s">
        <v>362</v>
      </c>
      <c r="R173" s="137" t="s">
        <v>319</v>
      </c>
      <c r="S173" s="137" t="s">
        <v>320</v>
      </c>
      <c r="T173" s="137" t="s">
        <v>1858</v>
      </c>
      <c r="U173" s="137" t="s">
        <v>843</v>
      </c>
      <c r="V173" s="137" t="str">
        <f t="shared" si="6"/>
        <v>Set Fix</v>
      </c>
      <c r="W173" s="137"/>
      <c r="X173" s="126" t="str">
        <f t="shared" si="8"/>
        <v>Production_Karantina Smada</v>
      </c>
    </row>
    <row r="174" spans="1:24" hidden="1">
      <c r="A174" s="126" t="str">
        <f t="shared" si="7"/>
        <v>HT140-0236</v>
      </c>
      <c r="C174" s="137">
        <f>IF(F174&lt;&gt;"",MAX($C$9:C173)+1,"")</f>
        <v>165</v>
      </c>
      <c r="D174" s="137" t="s">
        <v>1350</v>
      </c>
      <c r="E174" s="156">
        <v>236</v>
      </c>
      <c r="F174" s="137" t="s">
        <v>844</v>
      </c>
      <c r="G174" s="137" t="s">
        <v>839</v>
      </c>
      <c r="H174" s="137" t="s">
        <v>845</v>
      </c>
      <c r="I174" s="137" t="s">
        <v>311</v>
      </c>
      <c r="J174" s="137" t="s">
        <v>312</v>
      </c>
      <c r="K174" s="137" t="s">
        <v>841</v>
      </c>
      <c r="L174" s="138">
        <v>41976</v>
      </c>
      <c r="M174" s="137" t="s">
        <v>846</v>
      </c>
      <c r="N174" s="137" t="s">
        <v>315</v>
      </c>
      <c r="O174" s="137" t="s">
        <v>316</v>
      </c>
      <c r="P174" s="137" t="s">
        <v>317</v>
      </c>
      <c r="Q174" s="137" t="s">
        <v>362</v>
      </c>
      <c r="R174" s="137" t="s">
        <v>319</v>
      </c>
      <c r="S174" s="137" t="s">
        <v>320</v>
      </c>
      <c r="T174" s="137" t="s">
        <v>1858</v>
      </c>
      <c r="U174" s="137"/>
      <c r="V174" s="137" t="str">
        <f t="shared" si="6"/>
        <v/>
      </c>
      <c r="W174" s="137"/>
      <c r="X174" s="126" t="str">
        <f t="shared" si="8"/>
        <v>Production_Karantina Smada</v>
      </c>
    </row>
    <row r="175" spans="1:24" hidden="1">
      <c r="A175" s="126" t="str">
        <f t="shared" si="7"/>
        <v>HT140-0237</v>
      </c>
      <c r="C175" s="137">
        <f>IF(F175&lt;&gt;"",MAX($C$9:C174)+1,"")</f>
        <v>166</v>
      </c>
      <c r="D175" s="137" t="s">
        <v>1351</v>
      </c>
      <c r="E175" s="156">
        <v>237</v>
      </c>
      <c r="F175" s="137" t="s">
        <v>847</v>
      </c>
      <c r="G175" s="137" t="s">
        <v>839</v>
      </c>
      <c r="H175" s="137" t="s">
        <v>848</v>
      </c>
      <c r="I175" s="137" t="s">
        <v>311</v>
      </c>
      <c r="J175" s="137" t="s">
        <v>312</v>
      </c>
      <c r="K175" s="137" t="s">
        <v>841</v>
      </c>
      <c r="L175" s="138">
        <v>41976</v>
      </c>
      <c r="M175" s="137" t="s">
        <v>849</v>
      </c>
      <c r="N175" s="137" t="s">
        <v>315</v>
      </c>
      <c r="O175" s="137" t="s">
        <v>316</v>
      </c>
      <c r="P175" s="137" t="s">
        <v>317</v>
      </c>
      <c r="Q175" s="137" t="s">
        <v>362</v>
      </c>
      <c r="R175" s="137" t="s">
        <v>319</v>
      </c>
      <c r="S175" s="137" t="s">
        <v>320</v>
      </c>
      <c r="T175" s="137" t="s">
        <v>1858</v>
      </c>
      <c r="U175" s="137"/>
      <c r="V175" s="137" t="str">
        <f t="shared" si="6"/>
        <v/>
      </c>
      <c r="W175" s="137"/>
      <c r="X175" s="126" t="str">
        <f t="shared" si="8"/>
        <v>Production_Karantina Smada</v>
      </c>
    </row>
    <row r="176" spans="1:24" hidden="1">
      <c r="A176" s="126" t="str">
        <f t="shared" si="7"/>
        <v>HT140-0238</v>
      </c>
      <c r="C176" s="137">
        <f>IF(F176&lt;&gt;"",MAX($C$9:C175)+1,"")</f>
        <v>167</v>
      </c>
      <c r="D176" s="137" t="s">
        <v>1352</v>
      </c>
      <c r="E176" s="156">
        <v>238</v>
      </c>
      <c r="F176" s="137" t="s">
        <v>850</v>
      </c>
      <c r="G176" s="137" t="s">
        <v>839</v>
      </c>
      <c r="H176" s="137" t="s">
        <v>851</v>
      </c>
      <c r="I176" s="137" t="s">
        <v>311</v>
      </c>
      <c r="J176" s="137" t="s">
        <v>312</v>
      </c>
      <c r="K176" s="137" t="s">
        <v>841</v>
      </c>
      <c r="L176" s="138">
        <v>41976</v>
      </c>
      <c r="M176" s="137" t="s">
        <v>852</v>
      </c>
      <c r="N176" s="137" t="s">
        <v>315</v>
      </c>
      <c r="O176" s="137" t="s">
        <v>316</v>
      </c>
      <c r="P176" s="137" t="s">
        <v>317</v>
      </c>
      <c r="Q176" s="137" t="s">
        <v>362</v>
      </c>
      <c r="R176" s="137" t="s">
        <v>319</v>
      </c>
      <c r="S176" s="137" t="s">
        <v>320</v>
      </c>
      <c r="T176" s="137" t="s">
        <v>1858</v>
      </c>
      <c r="U176" s="137"/>
      <c r="V176" s="137" t="str">
        <f t="shared" si="6"/>
        <v/>
      </c>
      <c r="W176" s="137"/>
      <c r="X176" s="126" t="str">
        <f t="shared" si="8"/>
        <v>Production_Karantina Smada</v>
      </c>
    </row>
    <row r="177" spans="1:24" hidden="1">
      <c r="A177" s="126" t="str">
        <f t="shared" si="7"/>
        <v>HT140-0239</v>
      </c>
      <c r="C177" s="137">
        <f>IF(F177&lt;&gt;"",MAX($C$9:C176)+1,"")</f>
        <v>168</v>
      </c>
      <c r="D177" s="137" t="s">
        <v>1353</v>
      </c>
      <c r="E177" s="156">
        <v>239</v>
      </c>
      <c r="F177" s="137" t="s">
        <v>853</v>
      </c>
      <c r="G177" s="137" t="s">
        <v>839</v>
      </c>
      <c r="H177" s="137" t="s">
        <v>854</v>
      </c>
      <c r="I177" s="137" t="s">
        <v>311</v>
      </c>
      <c r="J177" s="137" t="s">
        <v>312</v>
      </c>
      <c r="K177" s="137" t="s">
        <v>841</v>
      </c>
      <c r="L177" s="138">
        <v>41976</v>
      </c>
      <c r="M177" s="137" t="s">
        <v>855</v>
      </c>
      <c r="N177" s="137" t="s">
        <v>315</v>
      </c>
      <c r="O177" s="137" t="s">
        <v>316</v>
      </c>
      <c r="P177" s="137" t="s">
        <v>317</v>
      </c>
      <c r="Q177" s="137" t="s">
        <v>362</v>
      </c>
      <c r="R177" s="137" t="s">
        <v>319</v>
      </c>
      <c r="S177" s="137" t="s">
        <v>320</v>
      </c>
      <c r="T177" s="137" t="s">
        <v>1858</v>
      </c>
      <c r="U177" s="137"/>
      <c r="V177" s="137" t="str">
        <f t="shared" si="6"/>
        <v/>
      </c>
      <c r="W177" s="137"/>
      <c r="X177" s="126" t="str">
        <f t="shared" si="8"/>
        <v>Production_Karantina Smada</v>
      </c>
    </row>
    <row r="178" spans="1:24" hidden="1">
      <c r="A178" s="126" t="str">
        <f t="shared" si="7"/>
        <v>HT140-0240</v>
      </c>
      <c r="C178" s="137">
        <f>IF(F178&lt;&gt;"",MAX($C$9:C177)+1,"")</f>
        <v>169</v>
      </c>
      <c r="D178" s="137" t="s">
        <v>1354</v>
      </c>
      <c r="E178" s="156">
        <v>240</v>
      </c>
      <c r="F178" s="137" t="s">
        <v>856</v>
      </c>
      <c r="G178" s="137" t="s">
        <v>839</v>
      </c>
      <c r="H178" s="137" t="s">
        <v>857</v>
      </c>
      <c r="I178" s="137" t="s">
        <v>311</v>
      </c>
      <c r="J178" s="137" t="s">
        <v>312</v>
      </c>
      <c r="K178" s="137" t="s">
        <v>841</v>
      </c>
      <c r="L178" s="138">
        <v>41976</v>
      </c>
      <c r="M178" s="137" t="s">
        <v>858</v>
      </c>
      <c r="N178" s="137" t="s">
        <v>315</v>
      </c>
      <c r="O178" s="137" t="s">
        <v>316</v>
      </c>
      <c r="P178" s="137" t="s">
        <v>317</v>
      </c>
      <c r="Q178" s="137" t="s">
        <v>362</v>
      </c>
      <c r="R178" s="137" t="s">
        <v>319</v>
      </c>
      <c r="S178" s="137" t="s">
        <v>320</v>
      </c>
      <c r="T178" s="137" t="s">
        <v>1858</v>
      </c>
      <c r="U178" s="137"/>
      <c r="V178" s="137" t="str">
        <f t="shared" si="6"/>
        <v/>
      </c>
      <c r="W178" s="137"/>
      <c r="X178" s="126" t="str">
        <f t="shared" si="8"/>
        <v>Production_Karantina Smada</v>
      </c>
    </row>
    <row r="179" spans="1:24" hidden="1">
      <c r="A179" s="126" t="str">
        <f t="shared" si="7"/>
        <v>HT140-0241</v>
      </c>
      <c r="C179" s="137">
        <f>IF(F179&lt;&gt;"",MAX($C$9:C178)+1,"")</f>
        <v>170</v>
      </c>
      <c r="D179" s="137" t="s">
        <v>1506</v>
      </c>
      <c r="E179" s="156">
        <v>241</v>
      </c>
      <c r="F179" s="137" t="s">
        <v>859</v>
      </c>
      <c r="G179" s="137" t="s">
        <v>309</v>
      </c>
      <c r="H179" s="137" t="s">
        <v>860</v>
      </c>
      <c r="I179" s="137" t="s">
        <v>311</v>
      </c>
      <c r="J179" s="137" t="s">
        <v>312</v>
      </c>
      <c r="K179" s="137" t="s">
        <v>327</v>
      </c>
      <c r="L179" s="138">
        <v>42559</v>
      </c>
      <c r="M179" s="137" t="s">
        <v>861</v>
      </c>
      <c r="N179" s="137" t="s">
        <v>315</v>
      </c>
      <c r="O179" s="137" t="s">
        <v>316</v>
      </c>
      <c r="P179" s="137" t="s">
        <v>317</v>
      </c>
      <c r="Q179" s="137" t="s">
        <v>362</v>
      </c>
      <c r="R179" s="137" t="s">
        <v>862</v>
      </c>
      <c r="S179" s="137" t="s">
        <v>320</v>
      </c>
      <c r="T179" s="137" t="s">
        <v>405</v>
      </c>
      <c r="U179" s="137"/>
      <c r="V179" s="137" t="str">
        <f t="shared" si="6"/>
        <v/>
      </c>
      <c r="W179" s="137"/>
      <c r="X179" s="126" t="str">
        <f t="shared" si="8"/>
        <v>Production_Karantina1</v>
      </c>
    </row>
    <row r="180" spans="1:24" hidden="1">
      <c r="A180" s="126" t="str">
        <f t="shared" si="7"/>
        <v>HT140-0242</v>
      </c>
      <c r="C180" s="137">
        <f>IF(F180&lt;&gt;"",MAX($C$9:C179)+1,"")</f>
        <v>171</v>
      </c>
      <c r="D180" s="137" t="s">
        <v>1507</v>
      </c>
      <c r="E180" s="156">
        <v>242</v>
      </c>
      <c r="F180" s="137" t="s">
        <v>863</v>
      </c>
      <c r="G180" s="137" t="s">
        <v>309</v>
      </c>
      <c r="H180" s="137" t="s">
        <v>864</v>
      </c>
      <c r="I180" s="137" t="s">
        <v>311</v>
      </c>
      <c r="J180" s="137" t="s">
        <v>312</v>
      </c>
      <c r="K180" s="137" t="s">
        <v>327</v>
      </c>
      <c r="L180" s="138">
        <v>42560</v>
      </c>
      <c r="M180" s="137" t="s">
        <v>865</v>
      </c>
      <c r="N180" s="137" t="s">
        <v>315</v>
      </c>
      <c r="O180" s="137" t="s">
        <v>316</v>
      </c>
      <c r="P180" s="137" t="s">
        <v>317</v>
      </c>
      <c r="Q180" s="137" t="s">
        <v>362</v>
      </c>
      <c r="R180" s="137" t="s">
        <v>862</v>
      </c>
      <c r="S180" s="137" t="s">
        <v>320</v>
      </c>
      <c r="T180" s="137" t="s">
        <v>405</v>
      </c>
      <c r="U180" s="137"/>
      <c r="V180" s="137" t="str">
        <f t="shared" si="6"/>
        <v/>
      </c>
      <c r="W180" s="137"/>
      <c r="X180" s="126" t="str">
        <f t="shared" si="8"/>
        <v>Production_Karantina1</v>
      </c>
    </row>
    <row r="181" spans="1:24" hidden="1">
      <c r="A181" s="126" t="str">
        <f t="shared" si="7"/>
        <v>HT140-0243</v>
      </c>
      <c r="C181" s="137">
        <f>IF(F181&lt;&gt;"",MAX($C$9:C180)+1,"")</f>
        <v>172</v>
      </c>
      <c r="D181" s="137" t="s">
        <v>1508</v>
      </c>
      <c r="E181" s="156">
        <v>243</v>
      </c>
      <c r="F181" s="137" t="s">
        <v>866</v>
      </c>
      <c r="G181" s="137" t="s">
        <v>309</v>
      </c>
      <c r="H181" s="137" t="s">
        <v>867</v>
      </c>
      <c r="I181" s="137" t="s">
        <v>311</v>
      </c>
      <c r="J181" s="137" t="s">
        <v>312</v>
      </c>
      <c r="K181" s="137" t="s">
        <v>327</v>
      </c>
      <c r="L181" s="138">
        <v>42561</v>
      </c>
      <c r="M181" s="137" t="s">
        <v>868</v>
      </c>
      <c r="N181" s="137" t="s">
        <v>315</v>
      </c>
      <c r="O181" s="137" t="s">
        <v>316</v>
      </c>
      <c r="P181" s="137" t="s">
        <v>317</v>
      </c>
      <c r="Q181" s="137" t="s">
        <v>362</v>
      </c>
      <c r="R181" s="137" t="s">
        <v>862</v>
      </c>
      <c r="S181" s="137" t="s">
        <v>320</v>
      </c>
      <c r="T181" s="137" t="s">
        <v>405</v>
      </c>
      <c r="U181" s="137"/>
      <c r="V181" s="137" t="str">
        <f t="shared" si="6"/>
        <v/>
      </c>
      <c r="W181" s="137"/>
      <c r="X181" s="126" t="str">
        <f t="shared" si="8"/>
        <v>Production_Karantina1</v>
      </c>
    </row>
    <row r="182" spans="1:24">
      <c r="A182" s="126" t="str">
        <f t="shared" si="7"/>
        <v>HT140-0244</v>
      </c>
      <c r="C182" s="137">
        <f>IF(F182&lt;&gt;"",MAX($C$9:C181)+1,"")</f>
        <v>173</v>
      </c>
      <c r="D182" s="137" t="s">
        <v>1509</v>
      </c>
      <c r="E182" s="156">
        <v>244</v>
      </c>
      <c r="F182" s="137" t="s">
        <v>869</v>
      </c>
      <c r="G182" s="137" t="s">
        <v>309</v>
      </c>
      <c r="H182" s="137" t="s">
        <v>870</v>
      </c>
      <c r="I182" s="137" t="s">
        <v>311</v>
      </c>
      <c r="J182" s="137" t="s">
        <v>312</v>
      </c>
      <c r="K182" s="137" t="s">
        <v>327</v>
      </c>
      <c r="L182" s="138">
        <v>42562</v>
      </c>
      <c r="M182" s="137" t="s">
        <v>871</v>
      </c>
      <c r="N182" s="137" t="s">
        <v>315</v>
      </c>
      <c r="O182" s="137" t="s">
        <v>316</v>
      </c>
      <c r="P182" s="137" t="s">
        <v>317</v>
      </c>
      <c r="Q182" s="137" t="s">
        <v>362</v>
      </c>
      <c r="R182" s="137" t="s">
        <v>862</v>
      </c>
      <c r="S182" s="137" t="s">
        <v>410</v>
      </c>
      <c r="T182" s="137" t="s">
        <v>368</v>
      </c>
      <c r="U182" s="137"/>
      <c r="V182" s="137" t="str">
        <f t="shared" si="6"/>
        <v/>
      </c>
      <c r="W182" s="137"/>
      <c r="X182" s="126" t="str">
        <f t="shared" si="8"/>
        <v>Production_Ready</v>
      </c>
    </row>
    <row r="183" spans="1:24">
      <c r="A183" s="126" t="str">
        <f t="shared" si="7"/>
        <v>HT140-0245</v>
      </c>
      <c r="C183" s="137">
        <f>IF(F183&lt;&gt;"",MAX($C$9:C182)+1,"")</f>
        <v>174</v>
      </c>
      <c r="D183" s="137" t="s">
        <v>1510</v>
      </c>
      <c r="E183" s="156">
        <v>245</v>
      </c>
      <c r="F183" s="137" t="s">
        <v>872</v>
      </c>
      <c r="G183" s="137" t="s">
        <v>309</v>
      </c>
      <c r="H183" s="137" t="s">
        <v>873</v>
      </c>
      <c r="I183" s="137" t="s">
        <v>311</v>
      </c>
      <c r="J183" s="137" t="s">
        <v>312</v>
      </c>
      <c r="K183" s="137" t="s">
        <v>841</v>
      </c>
      <c r="L183" s="138">
        <v>42563</v>
      </c>
      <c r="M183" s="137" t="s">
        <v>874</v>
      </c>
      <c r="N183" s="137" t="s">
        <v>315</v>
      </c>
      <c r="O183" s="137" t="s">
        <v>316</v>
      </c>
      <c r="P183" s="137" t="s">
        <v>317</v>
      </c>
      <c r="Q183" s="137" t="s">
        <v>362</v>
      </c>
      <c r="R183" s="137" t="s">
        <v>862</v>
      </c>
      <c r="S183" s="137" t="s">
        <v>410</v>
      </c>
      <c r="T183" s="137" t="s">
        <v>368</v>
      </c>
      <c r="U183" s="137"/>
      <c r="V183" s="137" t="str">
        <f t="shared" si="6"/>
        <v/>
      </c>
      <c r="W183" s="137"/>
      <c r="X183" s="126" t="str">
        <f t="shared" si="8"/>
        <v>Production_Ready</v>
      </c>
    </row>
    <row r="184" spans="1:24" hidden="1">
      <c r="A184" s="126" t="str">
        <f t="shared" si="7"/>
        <v>HT140-0246</v>
      </c>
      <c r="C184" s="137">
        <f>IF(F184&lt;&gt;"",MAX($C$9:C183)+1,"")</f>
        <v>175</v>
      </c>
      <c r="D184" s="137" t="s">
        <v>1511</v>
      </c>
      <c r="E184" s="156">
        <v>246</v>
      </c>
      <c r="F184" s="137" t="s">
        <v>875</v>
      </c>
      <c r="G184" s="137" t="s">
        <v>309</v>
      </c>
      <c r="H184" s="137" t="s">
        <v>876</v>
      </c>
      <c r="I184" s="137" t="s">
        <v>311</v>
      </c>
      <c r="J184" s="137" t="s">
        <v>312</v>
      </c>
      <c r="K184" s="137" t="s">
        <v>841</v>
      </c>
      <c r="L184" s="138">
        <v>42564</v>
      </c>
      <c r="M184" s="137" t="s">
        <v>877</v>
      </c>
      <c r="N184" s="137" t="s">
        <v>315</v>
      </c>
      <c r="O184" s="137" t="s">
        <v>316</v>
      </c>
      <c r="P184" s="137" t="s">
        <v>317</v>
      </c>
      <c r="Q184" s="137" t="s">
        <v>362</v>
      </c>
      <c r="R184" s="137" t="s">
        <v>862</v>
      </c>
      <c r="S184" s="137" t="s">
        <v>392</v>
      </c>
      <c r="T184" s="137" t="s">
        <v>393</v>
      </c>
      <c r="U184" s="137"/>
      <c r="V184" s="137" t="str">
        <f t="shared" si="6"/>
        <v/>
      </c>
      <c r="W184" s="137"/>
      <c r="X184" s="126" t="str">
        <f t="shared" si="8"/>
        <v>Production_Breakdown</v>
      </c>
    </row>
    <row r="185" spans="1:24">
      <c r="A185" s="126" t="str">
        <f t="shared" si="7"/>
        <v>HT140-0247</v>
      </c>
      <c r="C185" s="137">
        <f>IF(F185&lt;&gt;"",MAX($C$9:C184)+1,"")</f>
        <v>176</v>
      </c>
      <c r="D185" s="137" t="s">
        <v>1512</v>
      </c>
      <c r="E185" s="156">
        <v>247</v>
      </c>
      <c r="F185" s="137" t="s">
        <v>878</v>
      </c>
      <c r="G185" s="137" t="s">
        <v>309</v>
      </c>
      <c r="H185" s="137" t="s">
        <v>879</v>
      </c>
      <c r="I185" s="137" t="s">
        <v>311</v>
      </c>
      <c r="J185" s="137" t="s">
        <v>312</v>
      </c>
      <c r="K185" s="137" t="s">
        <v>841</v>
      </c>
      <c r="L185" s="138">
        <v>42565</v>
      </c>
      <c r="M185" s="137" t="s">
        <v>880</v>
      </c>
      <c r="N185" s="137" t="s">
        <v>315</v>
      </c>
      <c r="O185" s="137" t="s">
        <v>316</v>
      </c>
      <c r="P185" s="137" t="s">
        <v>317</v>
      </c>
      <c r="Q185" s="137" t="s">
        <v>362</v>
      </c>
      <c r="R185" s="137" t="s">
        <v>862</v>
      </c>
      <c r="S185" s="137" t="s">
        <v>410</v>
      </c>
      <c r="T185" s="137" t="s">
        <v>368</v>
      </c>
      <c r="U185" s="137"/>
      <c r="V185" s="137" t="str">
        <f t="shared" si="6"/>
        <v/>
      </c>
      <c r="W185" s="137"/>
      <c r="X185" s="126" t="str">
        <f t="shared" si="8"/>
        <v>Production_Ready</v>
      </c>
    </row>
    <row r="186" spans="1:24">
      <c r="A186" s="126" t="str">
        <f t="shared" si="7"/>
        <v>HT140-0248</v>
      </c>
      <c r="C186" s="137">
        <f>IF(F186&lt;&gt;"",MAX($C$9:C185)+1,"")</f>
        <v>177</v>
      </c>
      <c r="D186" s="137" t="s">
        <v>1513</v>
      </c>
      <c r="E186" s="156">
        <v>248</v>
      </c>
      <c r="F186" s="137" t="s">
        <v>881</v>
      </c>
      <c r="G186" s="137" t="s">
        <v>309</v>
      </c>
      <c r="H186" s="137" t="s">
        <v>882</v>
      </c>
      <c r="I186" s="137" t="s">
        <v>311</v>
      </c>
      <c r="J186" s="137" t="s">
        <v>312</v>
      </c>
      <c r="K186" s="137" t="s">
        <v>841</v>
      </c>
      <c r="L186" s="138">
        <v>42566</v>
      </c>
      <c r="M186" s="137" t="s">
        <v>883</v>
      </c>
      <c r="N186" s="137" t="s">
        <v>315</v>
      </c>
      <c r="O186" s="137" t="s">
        <v>316</v>
      </c>
      <c r="P186" s="137" t="s">
        <v>317</v>
      </c>
      <c r="Q186" s="137" t="s">
        <v>362</v>
      </c>
      <c r="R186" s="137" t="s">
        <v>862</v>
      </c>
      <c r="S186" s="137" t="s">
        <v>410</v>
      </c>
      <c r="T186" s="137" t="s">
        <v>368</v>
      </c>
      <c r="U186" s="137"/>
      <c r="V186" s="137" t="str">
        <f t="shared" si="6"/>
        <v/>
      </c>
      <c r="W186" s="137"/>
      <c r="X186" s="126" t="str">
        <f t="shared" si="8"/>
        <v>Production_Ready</v>
      </c>
    </row>
    <row r="187" spans="1:24">
      <c r="A187" s="126" t="str">
        <f t="shared" si="7"/>
        <v>HT140-0249</v>
      </c>
      <c r="C187" s="137">
        <f>IF(F187&lt;&gt;"",MAX($C$9:C186)+1,"")</f>
        <v>178</v>
      </c>
      <c r="D187" s="137" t="s">
        <v>1514</v>
      </c>
      <c r="E187" s="156">
        <v>249</v>
      </c>
      <c r="F187" s="137" t="s">
        <v>884</v>
      </c>
      <c r="G187" s="137" t="s">
        <v>309</v>
      </c>
      <c r="H187" s="137" t="s">
        <v>885</v>
      </c>
      <c r="I187" s="137" t="s">
        <v>311</v>
      </c>
      <c r="J187" s="137" t="s">
        <v>312</v>
      </c>
      <c r="K187" s="137" t="s">
        <v>841</v>
      </c>
      <c r="L187" s="138">
        <v>42567</v>
      </c>
      <c r="M187" s="137" t="s">
        <v>886</v>
      </c>
      <c r="N187" s="137" t="s">
        <v>315</v>
      </c>
      <c r="O187" s="137" t="s">
        <v>316</v>
      </c>
      <c r="P187" s="137" t="s">
        <v>317</v>
      </c>
      <c r="Q187" s="137" t="s">
        <v>362</v>
      </c>
      <c r="R187" s="137" t="s">
        <v>862</v>
      </c>
      <c r="S187" s="137" t="s">
        <v>410</v>
      </c>
      <c r="T187" s="137" t="s">
        <v>368</v>
      </c>
      <c r="U187" s="137"/>
      <c r="V187" s="137" t="str">
        <f t="shared" si="6"/>
        <v/>
      </c>
      <c r="W187" s="137"/>
      <c r="X187" s="126" t="str">
        <f t="shared" si="8"/>
        <v>Production_Ready</v>
      </c>
    </row>
    <row r="188" spans="1:24">
      <c r="A188" s="126" t="str">
        <f t="shared" si="7"/>
        <v>HT140-0250</v>
      </c>
      <c r="C188" s="137">
        <f>IF(F188&lt;&gt;"",MAX($C$9:C187)+1,"")</f>
        <v>179</v>
      </c>
      <c r="D188" s="137" t="s">
        <v>1515</v>
      </c>
      <c r="E188" s="156">
        <v>250</v>
      </c>
      <c r="F188" s="137" t="s">
        <v>887</v>
      </c>
      <c r="G188" s="137" t="s">
        <v>309</v>
      </c>
      <c r="H188" s="137" t="s">
        <v>888</v>
      </c>
      <c r="I188" s="137" t="s">
        <v>311</v>
      </c>
      <c r="J188" s="137" t="s">
        <v>312</v>
      </c>
      <c r="K188" s="137" t="s">
        <v>841</v>
      </c>
      <c r="L188" s="138">
        <v>42568</v>
      </c>
      <c r="M188" s="137" t="s">
        <v>889</v>
      </c>
      <c r="N188" s="137" t="s">
        <v>315</v>
      </c>
      <c r="O188" s="137" t="s">
        <v>316</v>
      </c>
      <c r="P188" s="137" t="s">
        <v>317</v>
      </c>
      <c r="Q188" s="137" t="s">
        <v>362</v>
      </c>
      <c r="R188" s="137" t="s">
        <v>862</v>
      </c>
      <c r="S188" s="137" t="s">
        <v>410</v>
      </c>
      <c r="T188" s="137" t="s">
        <v>368</v>
      </c>
      <c r="U188" s="137" t="s">
        <v>890</v>
      </c>
      <c r="V188" s="137" t="str">
        <f t="shared" si="6"/>
        <v>Set Fix</v>
      </c>
      <c r="W188" s="137"/>
      <c r="X188" s="126" t="str">
        <f t="shared" si="8"/>
        <v>Production_Ready</v>
      </c>
    </row>
    <row r="189" spans="1:24" hidden="1">
      <c r="A189" s="126" t="str">
        <f t="shared" si="7"/>
        <v>HT140-0251</v>
      </c>
      <c r="C189" s="137">
        <f>IF(F189&lt;&gt;"",MAX($C$9:C188)+1,"")</f>
        <v>180</v>
      </c>
      <c r="D189" s="137" t="s">
        <v>1516</v>
      </c>
      <c r="E189" s="156">
        <v>251</v>
      </c>
      <c r="F189" s="137" t="s">
        <v>891</v>
      </c>
      <c r="G189" s="137" t="s">
        <v>309</v>
      </c>
      <c r="H189" s="137" t="s">
        <v>892</v>
      </c>
      <c r="I189" s="137" t="s">
        <v>311</v>
      </c>
      <c r="J189" s="137" t="s">
        <v>312</v>
      </c>
      <c r="K189" s="137" t="s">
        <v>841</v>
      </c>
      <c r="L189" s="138">
        <v>42568</v>
      </c>
      <c r="M189" s="137"/>
      <c r="N189" s="137" t="s">
        <v>315</v>
      </c>
      <c r="O189" s="137" t="s">
        <v>316</v>
      </c>
      <c r="P189" s="137" t="s">
        <v>317</v>
      </c>
      <c r="Q189" s="137" t="s">
        <v>362</v>
      </c>
      <c r="R189" s="137" t="s">
        <v>862</v>
      </c>
      <c r="S189" s="137" t="s">
        <v>367</v>
      </c>
      <c r="T189" s="137" t="s">
        <v>367</v>
      </c>
      <c r="U189" s="137"/>
      <c r="V189" s="137" t="str">
        <f t="shared" si="6"/>
        <v/>
      </c>
      <c r="W189" s="137" t="s">
        <v>893</v>
      </c>
      <c r="X189" s="126" t="str">
        <f>Q189&amp;"_"&amp;T189</f>
        <v>Production_Move Out</v>
      </c>
    </row>
    <row r="190" spans="1:24" hidden="1">
      <c r="A190" s="126" t="str">
        <f t="shared" si="7"/>
        <v>HT140-0252</v>
      </c>
      <c r="C190" s="137">
        <f>IF(F190&lt;&gt;"",MAX($C$9:C189)+1,"")</f>
        <v>181</v>
      </c>
      <c r="D190" s="137" t="s">
        <v>1517</v>
      </c>
      <c r="E190" s="156">
        <v>252</v>
      </c>
      <c r="F190" s="137" t="s">
        <v>894</v>
      </c>
      <c r="G190" s="137" t="s">
        <v>309</v>
      </c>
      <c r="H190" s="137" t="s">
        <v>895</v>
      </c>
      <c r="I190" s="137" t="s">
        <v>311</v>
      </c>
      <c r="J190" s="137" t="s">
        <v>312</v>
      </c>
      <c r="K190" s="137" t="s">
        <v>841</v>
      </c>
      <c r="L190" s="138">
        <v>42569</v>
      </c>
      <c r="M190" s="137" t="s">
        <v>896</v>
      </c>
      <c r="N190" s="137" t="s">
        <v>315</v>
      </c>
      <c r="O190" s="137" t="s">
        <v>316</v>
      </c>
      <c r="P190" s="137" t="s">
        <v>317</v>
      </c>
      <c r="Q190" s="137" t="s">
        <v>362</v>
      </c>
      <c r="R190" s="137" t="s">
        <v>862</v>
      </c>
      <c r="S190" s="137" t="s">
        <v>320</v>
      </c>
      <c r="T190" s="137" t="s">
        <v>405</v>
      </c>
      <c r="U190" s="137"/>
      <c r="V190" s="137" t="str">
        <f t="shared" si="6"/>
        <v/>
      </c>
      <c r="W190" s="137"/>
      <c r="X190" s="126" t="str">
        <f t="shared" si="8"/>
        <v>Production_Karantina1</v>
      </c>
    </row>
    <row r="191" spans="1:24" hidden="1">
      <c r="A191" s="126" t="str">
        <f t="shared" si="7"/>
        <v>HT140-0253</v>
      </c>
      <c r="C191" s="137">
        <f>IF(F191&lt;&gt;"",MAX($C$9:C190)+1,"")</f>
        <v>182</v>
      </c>
      <c r="D191" s="137" t="s">
        <v>1518</v>
      </c>
      <c r="E191" s="156">
        <v>253</v>
      </c>
      <c r="F191" s="137" t="s">
        <v>897</v>
      </c>
      <c r="G191" s="137" t="s">
        <v>309</v>
      </c>
      <c r="H191" s="137" t="s">
        <v>898</v>
      </c>
      <c r="I191" s="137" t="s">
        <v>311</v>
      </c>
      <c r="J191" s="137" t="s">
        <v>312</v>
      </c>
      <c r="K191" s="137" t="s">
        <v>841</v>
      </c>
      <c r="L191" s="138">
        <v>42569</v>
      </c>
      <c r="M191" s="137"/>
      <c r="N191" s="137" t="s">
        <v>315</v>
      </c>
      <c r="O191" s="137" t="s">
        <v>316</v>
      </c>
      <c r="P191" s="137" t="s">
        <v>317</v>
      </c>
      <c r="Q191" s="137" t="s">
        <v>362</v>
      </c>
      <c r="R191" s="137" t="s">
        <v>862</v>
      </c>
      <c r="S191" s="137" t="s">
        <v>385</v>
      </c>
      <c r="T191" s="137" t="s">
        <v>1237</v>
      </c>
      <c r="U191" s="137" t="s">
        <v>899</v>
      </c>
      <c r="V191" s="137" t="str">
        <f t="shared" si="6"/>
        <v>Set Fix</v>
      </c>
      <c r="W191" s="137"/>
      <c r="X191" s="126" t="str">
        <f t="shared" si="8"/>
        <v>Production_Accident</v>
      </c>
    </row>
    <row r="192" spans="1:24" hidden="1">
      <c r="A192" s="126" t="str">
        <f t="shared" si="7"/>
        <v>HT140-0254</v>
      </c>
      <c r="C192" s="137">
        <f>IF(F192&lt;&gt;"",MAX($C$9:C191)+1,"")</f>
        <v>183</v>
      </c>
      <c r="D192" s="137" t="s">
        <v>1519</v>
      </c>
      <c r="E192" s="156">
        <v>254</v>
      </c>
      <c r="F192" s="137" t="s">
        <v>900</v>
      </c>
      <c r="G192" s="137" t="s">
        <v>309</v>
      </c>
      <c r="H192" s="137" t="s">
        <v>901</v>
      </c>
      <c r="I192" s="137" t="s">
        <v>311</v>
      </c>
      <c r="J192" s="137" t="s">
        <v>312</v>
      </c>
      <c r="K192" s="137" t="s">
        <v>841</v>
      </c>
      <c r="L192" s="138">
        <v>42570</v>
      </c>
      <c r="M192" s="137" t="s">
        <v>902</v>
      </c>
      <c r="N192" s="137" t="s">
        <v>315</v>
      </c>
      <c r="O192" s="137" t="s">
        <v>316</v>
      </c>
      <c r="P192" s="137" t="s">
        <v>317</v>
      </c>
      <c r="Q192" s="137" t="s">
        <v>362</v>
      </c>
      <c r="R192" s="137" t="s">
        <v>862</v>
      </c>
      <c r="S192" s="137" t="s">
        <v>320</v>
      </c>
      <c r="T192" s="137" t="s">
        <v>320</v>
      </c>
      <c r="U192" s="137"/>
      <c r="V192" s="137" t="str">
        <f t="shared" si="6"/>
        <v/>
      </c>
      <c r="W192" s="137" t="s">
        <v>321</v>
      </c>
      <c r="X192" s="126" t="str">
        <f t="shared" si="8"/>
        <v>Production_Dispose</v>
      </c>
    </row>
    <row r="193" spans="1:24" hidden="1">
      <c r="A193" s="126" t="str">
        <f t="shared" si="7"/>
        <v>HT140-0255</v>
      </c>
      <c r="C193" s="137">
        <f>IF(F193&lt;&gt;"",MAX($C$9:C192)+1,"")</f>
        <v>184</v>
      </c>
      <c r="D193" s="137" t="s">
        <v>1520</v>
      </c>
      <c r="E193" s="156">
        <v>255</v>
      </c>
      <c r="F193" s="137" t="s">
        <v>903</v>
      </c>
      <c r="G193" s="137" t="s">
        <v>309</v>
      </c>
      <c r="H193" s="137" t="s">
        <v>904</v>
      </c>
      <c r="I193" s="137" t="s">
        <v>311</v>
      </c>
      <c r="J193" s="137" t="s">
        <v>312</v>
      </c>
      <c r="K193" s="137" t="s">
        <v>841</v>
      </c>
      <c r="L193" s="138">
        <v>42571</v>
      </c>
      <c r="M193" s="137" t="s">
        <v>905</v>
      </c>
      <c r="N193" s="137" t="s">
        <v>315</v>
      </c>
      <c r="O193" s="137" t="s">
        <v>316</v>
      </c>
      <c r="P193" s="137" t="s">
        <v>317</v>
      </c>
      <c r="Q193" s="137" t="s">
        <v>362</v>
      </c>
      <c r="R193" s="137" t="s">
        <v>862</v>
      </c>
      <c r="S193" s="137" t="s">
        <v>320</v>
      </c>
      <c r="T193" s="137" t="s">
        <v>405</v>
      </c>
      <c r="U193" s="137" t="s">
        <v>906</v>
      </c>
      <c r="V193" s="137" t="str">
        <f t="shared" si="6"/>
        <v>Set Fix</v>
      </c>
      <c r="W193" s="137"/>
      <c r="X193" s="126" t="str">
        <f t="shared" si="8"/>
        <v>Production_Karantina1</v>
      </c>
    </row>
    <row r="194" spans="1:24" hidden="1">
      <c r="A194" s="126" t="str">
        <f t="shared" si="7"/>
        <v>HT140-0256</v>
      </c>
      <c r="C194" s="137">
        <f>IF(F194&lt;&gt;"",MAX($C$9:C193)+1,"")</f>
        <v>185</v>
      </c>
      <c r="D194" s="137" t="s">
        <v>1521</v>
      </c>
      <c r="E194" s="156">
        <v>256</v>
      </c>
      <c r="F194" s="137" t="s">
        <v>907</v>
      </c>
      <c r="G194" s="137" t="s">
        <v>309</v>
      </c>
      <c r="H194" s="137" t="s">
        <v>908</v>
      </c>
      <c r="I194" s="137" t="s">
        <v>311</v>
      </c>
      <c r="J194" s="137" t="s">
        <v>312</v>
      </c>
      <c r="K194" s="137" t="s">
        <v>841</v>
      </c>
      <c r="L194" s="138">
        <v>42572</v>
      </c>
      <c r="M194" s="137" t="s">
        <v>909</v>
      </c>
      <c r="N194" s="137" t="s">
        <v>315</v>
      </c>
      <c r="O194" s="137" t="s">
        <v>316</v>
      </c>
      <c r="P194" s="137" t="s">
        <v>317</v>
      </c>
      <c r="Q194" s="137" t="s">
        <v>362</v>
      </c>
      <c r="R194" s="137" t="s">
        <v>862</v>
      </c>
      <c r="S194" s="137" t="s">
        <v>320</v>
      </c>
      <c r="T194" s="137" t="s">
        <v>1857</v>
      </c>
      <c r="U194" s="137"/>
      <c r="V194" s="137" t="str">
        <f t="shared" si="6"/>
        <v/>
      </c>
      <c r="W194" s="137"/>
      <c r="X194" s="126" t="str">
        <f t="shared" si="8"/>
        <v>Production_Karantina3</v>
      </c>
    </row>
    <row r="195" spans="1:24">
      <c r="A195" s="126" t="str">
        <f t="shared" si="7"/>
        <v>HT140-0257</v>
      </c>
      <c r="C195" s="137">
        <f>IF(F195&lt;&gt;"",MAX($C$9:C194)+1,"")</f>
        <v>186</v>
      </c>
      <c r="D195" s="137" t="s">
        <v>1522</v>
      </c>
      <c r="E195" s="156">
        <v>257</v>
      </c>
      <c r="F195" s="137" t="s">
        <v>910</v>
      </c>
      <c r="G195" s="137" t="s">
        <v>309</v>
      </c>
      <c r="H195" s="137" t="s">
        <v>455</v>
      </c>
      <c r="I195" s="137" t="s">
        <v>311</v>
      </c>
      <c r="J195" s="137" t="s">
        <v>312</v>
      </c>
      <c r="K195" s="137" t="s">
        <v>841</v>
      </c>
      <c r="L195" s="138">
        <v>42573</v>
      </c>
      <c r="M195" s="137" t="s">
        <v>456</v>
      </c>
      <c r="N195" s="137" t="s">
        <v>315</v>
      </c>
      <c r="O195" s="137" t="s">
        <v>316</v>
      </c>
      <c r="P195" s="137" t="s">
        <v>317</v>
      </c>
      <c r="Q195" s="137" t="s">
        <v>362</v>
      </c>
      <c r="R195" s="137" t="s">
        <v>862</v>
      </c>
      <c r="S195" s="137" t="s">
        <v>410</v>
      </c>
      <c r="T195" s="137" t="s">
        <v>368</v>
      </c>
      <c r="U195" s="137" t="s">
        <v>911</v>
      </c>
      <c r="V195" s="137" t="str">
        <f t="shared" si="6"/>
        <v>Set Fix</v>
      </c>
      <c r="W195" s="137"/>
      <c r="X195" s="126" t="str">
        <f t="shared" si="8"/>
        <v>Production_Ready</v>
      </c>
    </row>
    <row r="196" spans="1:24">
      <c r="A196" s="126" t="str">
        <f t="shared" si="7"/>
        <v>HT140-0258</v>
      </c>
      <c r="C196" s="137">
        <f>IF(F196&lt;&gt;"",MAX($C$9:C195)+1,"")</f>
        <v>187</v>
      </c>
      <c r="D196" s="137" t="s">
        <v>1523</v>
      </c>
      <c r="E196" s="156">
        <v>258</v>
      </c>
      <c r="F196" s="137" t="s">
        <v>912</v>
      </c>
      <c r="G196" s="137" t="s">
        <v>309</v>
      </c>
      <c r="H196" s="137" t="s">
        <v>913</v>
      </c>
      <c r="I196" s="137" t="s">
        <v>311</v>
      </c>
      <c r="J196" s="137" t="s">
        <v>312</v>
      </c>
      <c r="K196" s="137" t="s">
        <v>841</v>
      </c>
      <c r="L196" s="138">
        <v>42574</v>
      </c>
      <c r="M196" s="137" t="s">
        <v>914</v>
      </c>
      <c r="N196" s="137" t="s">
        <v>315</v>
      </c>
      <c r="O196" s="137" t="s">
        <v>316</v>
      </c>
      <c r="P196" s="137" t="s">
        <v>317</v>
      </c>
      <c r="Q196" s="137" t="s">
        <v>362</v>
      </c>
      <c r="R196" s="137" t="s">
        <v>862</v>
      </c>
      <c r="S196" s="137" t="s">
        <v>410</v>
      </c>
      <c r="T196" s="137" t="s">
        <v>368</v>
      </c>
      <c r="U196" s="137" t="s">
        <v>915</v>
      </c>
      <c r="V196" s="137" t="str">
        <f t="shared" si="6"/>
        <v>Set Fix</v>
      </c>
      <c r="W196" s="137"/>
      <c r="X196" s="126" t="str">
        <f t="shared" si="8"/>
        <v>Production_Ready</v>
      </c>
    </row>
    <row r="197" spans="1:24" hidden="1">
      <c r="A197" s="126" t="str">
        <f t="shared" si="7"/>
        <v>HT140-0259</v>
      </c>
      <c r="C197" s="137">
        <f>IF(F197&lt;&gt;"",MAX($C$9:C196)+1,"")</f>
        <v>188</v>
      </c>
      <c r="D197" s="137" t="s">
        <v>1524</v>
      </c>
      <c r="E197" s="156">
        <v>259</v>
      </c>
      <c r="F197" s="137" t="s">
        <v>916</v>
      </c>
      <c r="G197" s="137" t="s">
        <v>309</v>
      </c>
      <c r="H197" s="137" t="s">
        <v>917</v>
      </c>
      <c r="I197" s="137" t="s">
        <v>311</v>
      </c>
      <c r="J197" s="137" t="s">
        <v>312</v>
      </c>
      <c r="K197" s="137" t="s">
        <v>841</v>
      </c>
      <c r="L197" s="138">
        <v>42575</v>
      </c>
      <c r="M197" s="137" t="s">
        <v>918</v>
      </c>
      <c r="N197" s="137" t="s">
        <v>315</v>
      </c>
      <c r="O197" s="137" t="s">
        <v>316</v>
      </c>
      <c r="P197" s="137" t="s">
        <v>317</v>
      </c>
      <c r="Q197" s="137" t="s">
        <v>362</v>
      </c>
      <c r="R197" s="137" t="s">
        <v>862</v>
      </c>
      <c r="S197" s="137" t="s">
        <v>320</v>
      </c>
      <c r="T197" s="137" t="s">
        <v>1857</v>
      </c>
      <c r="U197" s="137" t="s">
        <v>919</v>
      </c>
      <c r="V197" s="137" t="str">
        <f t="shared" si="6"/>
        <v>Set Fix</v>
      </c>
      <c r="W197" s="137"/>
      <c r="X197" s="126" t="str">
        <f t="shared" si="8"/>
        <v>Production_Karantina3</v>
      </c>
    </row>
    <row r="198" spans="1:24">
      <c r="A198" s="126" t="str">
        <f t="shared" si="7"/>
        <v>HT140-0260</v>
      </c>
      <c r="C198" s="137">
        <f>IF(F198&lt;&gt;"",MAX($C$9:C197)+1,"")</f>
        <v>189</v>
      </c>
      <c r="D198" s="137" t="s">
        <v>1525</v>
      </c>
      <c r="E198" s="156">
        <v>260</v>
      </c>
      <c r="F198" s="137" t="s">
        <v>920</v>
      </c>
      <c r="G198" s="137" t="s">
        <v>309</v>
      </c>
      <c r="H198" s="137" t="s">
        <v>921</v>
      </c>
      <c r="I198" s="137" t="s">
        <v>311</v>
      </c>
      <c r="J198" s="137" t="s">
        <v>312</v>
      </c>
      <c r="K198" s="137" t="s">
        <v>841</v>
      </c>
      <c r="L198" s="138">
        <v>42576</v>
      </c>
      <c r="M198" s="137" t="s">
        <v>922</v>
      </c>
      <c r="N198" s="137" t="s">
        <v>315</v>
      </c>
      <c r="O198" s="137" t="s">
        <v>316</v>
      </c>
      <c r="P198" s="137" t="s">
        <v>317</v>
      </c>
      <c r="Q198" s="137" t="s">
        <v>362</v>
      </c>
      <c r="R198" s="137" t="s">
        <v>862</v>
      </c>
      <c r="S198" s="137" t="s">
        <v>410</v>
      </c>
      <c r="T198" s="137" t="s">
        <v>368</v>
      </c>
      <c r="U198" s="137" t="s">
        <v>923</v>
      </c>
      <c r="V198" s="137" t="str">
        <f t="shared" si="6"/>
        <v>Set Fix</v>
      </c>
      <c r="W198" s="137"/>
      <c r="X198" s="126" t="str">
        <f t="shared" si="8"/>
        <v>Production_Ready</v>
      </c>
    </row>
    <row r="199" spans="1:24" hidden="1">
      <c r="A199" s="126" t="str">
        <f t="shared" si="7"/>
        <v>HT140-0261</v>
      </c>
      <c r="C199" s="137">
        <f>IF(F199&lt;&gt;"",MAX($C$9:C198)+1,"")</f>
        <v>190</v>
      </c>
      <c r="D199" s="137" t="s">
        <v>1526</v>
      </c>
      <c r="E199" s="156">
        <v>261</v>
      </c>
      <c r="F199" s="137" t="s">
        <v>924</v>
      </c>
      <c r="G199" s="137" t="s">
        <v>309</v>
      </c>
      <c r="H199" s="137" t="s">
        <v>925</v>
      </c>
      <c r="I199" s="137" t="s">
        <v>311</v>
      </c>
      <c r="J199" s="137" t="s">
        <v>312</v>
      </c>
      <c r="K199" s="137" t="s">
        <v>841</v>
      </c>
      <c r="L199" s="138">
        <v>42577</v>
      </c>
      <c r="M199" s="137" t="s">
        <v>926</v>
      </c>
      <c r="N199" s="137" t="s">
        <v>315</v>
      </c>
      <c r="O199" s="137" t="s">
        <v>316</v>
      </c>
      <c r="P199" s="137" t="s">
        <v>317</v>
      </c>
      <c r="Q199" s="137" t="s">
        <v>318</v>
      </c>
      <c r="R199" s="137" t="s">
        <v>862</v>
      </c>
      <c r="S199" s="137" t="s">
        <v>500</v>
      </c>
      <c r="T199" s="137" t="s">
        <v>368</v>
      </c>
      <c r="U199" s="137"/>
      <c r="V199" s="137" t="str">
        <f t="shared" si="6"/>
        <v/>
      </c>
      <c r="W199" s="137"/>
      <c r="X199" s="126" t="str">
        <f t="shared" si="8"/>
        <v>Support_Ready</v>
      </c>
    </row>
    <row r="200" spans="1:24" hidden="1">
      <c r="A200" s="126" t="str">
        <f t="shared" si="7"/>
        <v>HT140-0262</v>
      </c>
      <c r="C200" s="137">
        <f>IF(F200&lt;&gt;"",MAX($C$9:C199)+1,"")</f>
        <v>191</v>
      </c>
      <c r="D200" s="137" t="s">
        <v>1527</v>
      </c>
      <c r="E200" s="156">
        <v>262</v>
      </c>
      <c r="F200" s="137" t="s">
        <v>927</v>
      </c>
      <c r="G200" s="137" t="s">
        <v>309</v>
      </c>
      <c r="H200" s="137" t="s">
        <v>928</v>
      </c>
      <c r="I200" s="137" t="s">
        <v>311</v>
      </c>
      <c r="J200" s="137" t="s">
        <v>312</v>
      </c>
      <c r="K200" s="137" t="s">
        <v>841</v>
      </c>
      <c r="L200" s="138">
        <v>42578</v>
      </c>
      <c r="M200" s="137" t="s">
        <v>929</v>
      </c>
      <c r="N200" s="137" t="s">
        <v>315</v>
      </c>
      <c r="O200" s="137" t="s">
        <v>316</v>
      </c>
      <c r="P200" s="137" t="s">
        <v>317</v>
      </c>
      <c r="Q200" s="137" t="s">
        <v>362</v>
      </c>
      <c r="R200" s="137" t="s">
        <v>862</v>
      </c>
      <c r="S200" s="137" t="s">
        <v>320</v>
      </c>
      <c r="T200" s="137" t="s">
        <v>1857</v>
      </c>
      <c r="U200" s="137" t="s">
        <v>930</v>
      </c>
      <c r="V200" s="137" t="str">
        <f t="shared" si="6"/>
        <v>Set Fix</v>
      </c>
      <c r="W200" s="137"/>
      <c r="X200" s="126" t="str">
        <f t="shared" si="8"/>
        <v>Production_Karantina3</v>
      </c>
    </row>
    <row r="201" spans="1:24">
      <c r="A201" s="126" t="str">
        <f t="shared" si="7"/>
        <v>HT140-0263</v>
      </c>
      <c r="C201" s="137">
        <f>IF(F201&lt;&gt;"",MAX($C$9:C200)+1,"")</f>
        <v>192</v>
      </c>
      <c r="D201" s="137" t="s">
        <v>1528</v>
      </c>
      <c r="E201" s="156">
        <v>263</v>
      </c>
      <c r="F201" s="137" t="s">
        <v>931</v>
      </c>
      <c r="G201" s="137" t="s">
        <v>309</v>
      </c>
      <c r="H201" s="137" t="s">
        <v>932</v>
      </c>
      <c r="I201" s="137" t="s">
        <v>311</v>
      </c>
      <c r="J201" s="137" t="s">
        <v>312</v>
      </c>
      <c r="K201" s="137" t="s">
        <v>841</v>
      </c>
      <c r="L201" s="138">
        <v>42579</v>
      </c>
      <c r="M201" s="137" t="s">
        <v>933</v>
      </c>
      <c r="N201" s="137" t="s">
        <v>315</v>
      </c>
      <c r="O201" s="137" t="s">
        <v>316</v>
      </c>
      <c r="P201" s="137" t="s">
        <v>317</v>
      </c>
      <c r="Q201" s="137" t="s">
        <v>362</v>
      </c>
      <c r="R201" s="137" t="s">
        <v>862</v>
      </c>
      <c r="S201" s="137" t="s">
        <v>410</v>
      </c>
      <c r="T201" s="137" t="s">
        <v>368</v>
      </c>
      <c r="U201" s="137"/>
      <c r="V201" s="137" t="str">
        <f t="shared" si="6"/>
        <v/>
      </c>
      <c r="W201" s="137"/>
      <c r="X201" s="126" t="str">
        <f t="shared" si="8"/>
        <v>Production_Ready</v>
      </c>
    </row>
    <row r="202" spans="1:24">
      <c r="A202" s="126" t="str">
        <f t="shared" si="7"/>
        <v>HT140-0264</v>
      </c>
      <c r="C202" s="137">
        <f>IF(F202&lt;&gt;"",MAX($C$9:C201)+1,"")</f>
        <v>193</v>
      </c>
      <c r="D202" s="137" t="s">
        <v>1529</v>
      </c>
      <c r="E202" s="156">
        <v>264</v>
      </c>
      <c r="F202" s="137" t="s">
        <v>934</v>
      </c>
      <c r="G202" s="137" t="s">
        <v>309</v>
      </c>
      <c r="H202" s="137" t="s">
        <v>935</v>
      </c>
      <c r="I202" s="137" t="s">
        <v>311</v>
      </c>
      <c r="J202" s="137" t="s">
        <v>312</v>
      </c>
      <c r="K202" s="137" t="s">
        <v>841</v>
      </c>
      <c r="L202" s="138">
        <v>42579</v>
      </c>
      <c r="M202" s="137" t="s">
        <v>936</v>
      </c>
      <c r="N202" s="137" t="s">
        <v>315</v>
      </c>
      <c r="O202" s="137" t="s">
        <v>316</v>
      </c>
      <c r="P202" s="137" t="s">
        <v>317</v>
      </c>
      <c r="Q202" s="137" t="s">
        <v>362</v>
      </c>
      <c r="R202" s="137" t="s">
        <v>862</v>
      </c>
      <c r="S202" s="137" t="s">
        <v>410</v>
      </c>
      <c r="T202" s="137" t="s">
        <v>368</v>
      </c>
      <c r="U202" s="137" t="s">
        <v>937</v>
      </c>
      <c r="V202" s="137" t="str">
        <f t="shared" ref="V202:V268" si="9">IFERROR(IF($U202&lt;&gt;"","Set Fix",""),"")</f>
        <v>Set Fix</v>
      </c>
      <c r="W202" s="137"/>
      <c r="X202" s="126" t="str">
        <f t="shared" si="8"/>
        <v>Production_Ready</v>
      </c>
    </row>
    <row r="203" spans="1:24">
      <c r="A203" s="126" t="str">
        <f t="shared" ref="A203:A266" si="10">LEFT(F203,10)</f>
        <v>HT140-0265</v>
      </c>
      <c r="C203" s="137">
        <f>IF(F203&lt;&gt;"",MAX($C$9:C202)+1,"")</f>
        <v>194</v>
      </c>
      <c r="D203" s="137" t="s">
        <v>1530</v>
      </c>
      <c r="E203" s="156">
        <v>265</v>
      </c>
      <c r="F203" s="137" t="s">
        <v>938</v>
      </c>
      <c r="G203" s="137" t="s">
        <v>309</v>
      </c>
      <c r="H203" s="137" t="s">
        <v>939</v>
      </c>
      <c r="I203" s="137" t="s">
        <v>311</v>
      </c>
      <c r="J203" s="137" t="s">
        <v>312</v>
      </c>
      <c r="K203" s="137" t="s">
        <v>841</v>
      </c>
      <c r="L203" s="138">
        <v>42579</v>
      </c>
      <c r="M203" s="137"/>
      <c r="N203" s="137" t="s">
        <v>315</v>
      </c>
      <c r="O203" s="137" t="s">
        <v>316</v>
      </c>
      <c r="P203" s="137" t="s">
        <v>317</v>
      </c>
      <c r="Q203" s="137" t="s">
        <v>362</v>
      </c>
      <c r="R203" s="137" t="s">
        <v>862</v>
      </c>
      <c r="S203" s="137" t="s">
        <v>410</v>
      </c>
      <c r="T203" s="137" t="s">
        <v>368</v>
      </c>
      <c r="U203" s="137" t="s">
        <v>940</v>
      </c>
      <c r="V203" s="137" t="str">
        <f t="shared" si="9"/>
        <v>Set Fix</v>
      </c>
      <c r="W203" s="137"/>
      <c r="X203" s="126" t="str">
        <f t="shared" ref="X203:X266" si="11">Q203&amp;"_"&amp;T203</f>
        <v>Production_Ready</v>
      </c>
    </row>
    <row r="204" spans="1:24" hidden="1">
      <c r="A204" s="126" t="str">
        <f t="shared" si="10"/>
        <v>HT140-0266</v>
      </c>
      <c r="C204" s="137">
        <f>IF(F204&lt;&gt;"",MAX($C$9:C203)+1,"")</f>
        <v>195</v>
      </c>
      <c r="D204" s="137" t="s">
        <v>1531</v>
      </c>
      <c r="E204" s="156">
        <v>266</v>
      </c>
      <c r="F204" s="137" t="s">
        <v>941</v>
      </c>
      <c r="G204" s="137" t="s">
        <v>309</v>
      </c>
      <c r="H204" s="137" t="s">
        <v>942</v>
      </c>
      <c r="I204" s="137" t="s">
        <v>311</v>
      </c>
      <c r="J204" s="137" t="s">
        <v>312</v>
      </c>
      <c r="K204" s="137" t="s">
        <v>841</v>
      </c>
      <c r="L204" s="138">
        <v>42580</v>
      </c>
      <c r="M204" s="137" t="s">
        <v>943</v>
      </c>
      <c r="N204" s="137" t="s">
        <v>315</v>
      </c>
      <c r="O204" s="137" t="s">
        <v>316</v>
      </c>
      <c r="P204" s="137" t="s">
        <v>317</v>
      </c>
      <c r="Q204" s="137" t="s">
        <v>362</v>
      </c>
      <c r="R204" s="137" t="s">
        <v>862</v>
      </c>
      <c r="S204" s="137" t="s">
        <v>320</v>
      </c>
      <c r="T204" s="137" t="s">
        <v>1857</v>
      </c>
      <c r="U204" s="137"/>
      <c r="V204" s="137" t="str">
        <f t="shared" si="9"/>
        <v/>
      </c>
      <c r="W204" s="137"/>
      <c r="X204" s="126" t="str">
        <f t="shared" si="11"/>
        <v>Production_Karantina3</v>
      </c>
    </row>
    <row r="205" spans="1:24">
      <c r="A205" s="126" t="str">
        <f t="shared" si="10"/>
        <v>HT140-0267</v>
      </c>
      <c r="C205" s="137">
        <f>IF(F205&lt;&gt;"",MAX($C$9:C204)+1,"")</f>
        <v>196</v>
      </c>
      <c r="D205" s="137" t="s">
        <v>1532</v>
      </c>
      <c r="E205" s="156">
        <v>267</v>
      </c>
      <c r="F205" s="137" t="s">
        <v>944</v>
      </c>
      <c r="G205" s="137" t="s">
        <v>309</v>
      </c>
      <c r="H205" s="137" t="s">
        <v>945</v>
      </c>
      <c r="I205" s="137" t="s">
        <v>311</v>
      </c>
      <c r="J205" s="137" t="s">
        <v>312</v>
      </c>
      <c r="K205" s="137" t="s">
        <v>841</v>
      </c>
      <c r="L205" s="138">
        <v>42581</v>
      </c>
      <c r="M205" s="137" t="s">
        <v>946</v>
      </c>
      <c r="N205" s="137" t="s">
        <v>315</v>
      </c>
      <c r="O205" s="137" t="s">
        <v>316</v>
      </c>
      <c r="P205" s="137" t="s">
        <v>317</v>
      </c>
      <c r="Q205" s="137" t="s">
        <v>362</v>
      </c>
      <c r="R205" s="137" t="s">
        <v>862</v>
      </c>
      <c r="S205" s="137" t="s">
        <v>410</v>
      </c>
      <c r="T205" s="137" t="s">
        <v>368</v>
      </c>
      <c r="U205" s="137"/>
      <c r="V205" s="137" t="str">
        <f t="shared" si="9"/>
        <v/>
      </c>
      <c r="W205" s="137"/>
      <c r="X205" s="126" t="str">
        <f t="shared" si="11"/>
        <v>Production_Ready</v>
      </c>
    </row>
    <row r="206" spans="1:24">
      <c r="A206" s="126" t="str">
        <f t="shared" si="10"/>
        <v>HT140-0268</v>
      </c>
      <c r="C206" s="137">
        <f>IF(F206&lt;&gt;"",MAX($C$9:C205)+1,"")</f>
        <v>197</v>
      </c>
      <c r="D206" s="137" t="s">
        <v>1533</v>
      </c>
      <c r="E206" s="156">
        <v>268</v>
      </c>
      <c r="F206" s="137" t="s">
        <v>947</v>
      </c>
      <c r="G206" s="137" t="s">
        <v>309</v>
      </c>
      <c r="H206" s="137" t="s">
        <v>948</v>
      </c>
      <c r="I206" s="137" t="s">
        <v>311</v>
      </c>
      <c r="J206" s="137" t="s">
        <v>312</v>
      </c>
      <c r="K206" s="137" t="s">
        <v>841</v>
      </c>
      <c r="L206" s="138">
        <v>42582</v>
      </c>
      <c r="M206" s="137" t="s">
        <v>949</v>
      </c>
      <c r="N206" s="137" t="s">
        <v>315</v>
      </c>
      <c r="O206" s="137" t="s">
        <v>316</v>
      </c>
      <c r="P206" s="137" t="s">
        <v>317</v>
      </c>
      <c r="Q206" s="137" t="s">
        <v>362</v>
      </c>
      <c r="R206" s="137" t="s">
        <v>862</v>
      </c>
      <c r="S206" s="137" t="s">
        <v>410</v>
      </c>
      <c r="T206" s="137" t="s">
        <v>368</v>
      </c>
      <c r="U206" s="137"/>
      <c r="V206" s="137" t="str">
        <f t="shared" si="9"/>
        <v/>
      </c>
      <c r="W206" s="137"/>
      <c r="X206" s="126" t="str">
        <f t="shared" si="11"/>
        <v>Production_Ready</v>
      </c>
    </row>
    <row r="207" spans="1:24">
      <c r="A207" s="126" t="str">
        <f t="shared" si="10"/>
        <v>HT140-0269</v>
      </c>
      <c r="C207" s="137">
        <f>IF(F207&lt;&gt;"",MAX($C$9:C206)+1,"")</f>
        <v>198</v>
      </c>
      <c r="D207" s="137" t="s">
        <v>1534</v>
      </c>
      <c r="E207" s="156">
        <v>269</v>
      </c>
      <c r="F207" s="137" t="s">
        <v>950</v>
      </c>
      <c r="G207" s="137" t="s">
        <v>309</v>
      </c>
      <c r="H207" s="137" t="s">
        <v>951</v>
      </c>
      <c r="I207" s="137" t="s">
        <v>311</v>
      </c>
      <c r="J207" s="137" t="s">
        <v>312</v>
      </c>
      <c r="K207" s="137" t="s">
        <v>841</v>
      </c>
      <c r="L207" s="138">
        <v>42583</v>
      </c>
      <c r="M207" s="137" t="s">
        <v>952</v>
      </c>
      <c r="N207" s="137" t="s">
        <v>315</v>
      </c>
      <c r="O207" s="137" t="s">
        <v>316</v>
      </c>
      <c r="P207" s="137" t="s">
        <v>317</v>
      </c>
      <c r="Q207" s="137" t="s">
        <v>362</v>
      </c>
      <c r="R207" s="137" t="s">
        <v>862</v>
      </c>
      <c r="S207" s="137" t="s">
        <v>410</v>
      </c>
      <c r="T207" s="137" t="s">
        <v>368</v>
      </c>
      <c r="U207" s="137" t="s">
        <v>953</v>
      </c>
      <c r="V207" s="137" t="str">
        <f t="shared" si="9"/>
        <v>Set Fix</v>
      </c>
      <c r="W207" s="137"/>
      <c r="X207" s="126" t="str">
        <f t="shared" si="11"/>
        <v>Production_Ready</v>
      </c>
    </row>
    <row r="208" spans="1:24">
      <c r="A208" s="126" t="str">
        <f t="shared" si="10"/>
        <v>HT140-0270</v>
      </c>
      <c r="C208" s="137">
        <f>IF(F208&lt;&gt;"",MAX($C$9:C207)+1,"")</f>
        <v>199</v>
      </c>
      <c r="D208" s="137" t="s">
        <v>1535</v>
      </c>
      <c r="E208" s="156">
        <v>270</v>
      </c>
      <c r="F208" s="137" t="s">
        <v>954</v>
      </c>
      <c r="G208" s="137" t="s">
        <v>309</v>
      </c>
      <c r="H208" s="137" t="s">
        <v>955</v>
      </c>
      <c r="I208" s="137" t="s">
        <v>311</v>
      </c>
      <c r="J208" s="137" t="s">
        <v>312</v>
      </c>
      <c r="K208" s="137" t="s">
        <v>841</v>
      </c>
      <c r="L208" s="138">
        <v>42584</v>
      </c>
      <c r="M208" s="137" t="s">
        <v>956</v>
      </c>
      <c r="N208" s="137" t="s">
        <v>315</v>
      </c>
      <c r="O208" s="137" t="s">
        <v>316</v>
      </c>
      <c r="P208" s="137" t="s">
        <v>317</v>
      </c>
      <c r="Q208" s="137" t="s">
        <v>362</v>
      </c>
      <c r="R208" s="137" t="s">
        <v>862</v>
      </c>
      <c r="S208" s="137" t="s">
        <v>410</v>
      </c>
      <c r="T208" s="137" t="s">
        <v>368</v>
      </c>
      <c r="U208" s="137"/>
      <c r="V208" s="137" t="str">
        <f t="shared" si="9"/>
        <v/>
      </c>
      <c r="W208" s="137"/>
      <c r="X208" s="126" t="str">
        <f t="shared" si="11"/>
        <v>Production_Ready</v>
      </c>
    </row>
    <row r="209" spans="1:24">
      <c r="A209" s="126" t="str">
        <f t="shared" si="10"/>
        <v>HT140-0271</v>
      </c>
      <c r="C209" s="137">
        <f>IF(F209&lt;&gt;"",MAX($C$9:C208)+1,"")</f>
        <v>200</v>
      </c>
      <c r="D209" s="137" t="s">
        <v>1536</v>
      </c>
      <c r="E209" s="156">
        <v>271</v>
      </c>
      <c r="F209" s="137" t="s">
        <v>957</v>
      </c>
      <c r="G209" s="137" t="s">
        <v>309</v>
      </c>
      <c r="H209" s="137" t="s">
        <v>958</v>
      </c>
      <c r="I209" s="137" t="s">
        <v>311</v>
      </c>
      <c r="J209" s="137" t="s">
        <v>312</v>
      </c>
      <c r="K209" s="137" t="s">
        <v>841</v>
      </c>
      <c r="L209" s="138">
        <v>42585</v>
      </c>
      <c r="M209" s="137" t="s">
        <v>959</v>
      </c>
      <c r="N209" s="137" t="s">
        <v>315</v>
      </c>
      <c r="O209" s="137" t="s">
        <v>316</v>
      </c>
      <c r="P209" s="137" t="s">
        <v>317</v>
      </c>
      <c r="Q209" s="137" t="s">
        <v>362</v>
      </c>
      <c r="R209" s="137" t="s">
        <v>862</v>
      </c>
      <c r="S209" s="137" t="s">
        <v>410</v>
      </c>
      <c r="T209" s="137" t="s">
        <v>368</v>
      </c>
      <c r="U209" s="137" t="s">
        <v>960</v>
      </c>
      <c r="V209" s="137" t="str">
        <f t="shared" si="9"/>
        <v>Set Fix</v>
      </c>
      <c r="W209" s="137"/>
      <c r="X209" s="126" t="str">
        <f t="shared" si="11"/>
        <v>Production_Ready</v>
      </c>
    </row>
    <row r="210" spans="1:24" hidden="1">
      <c r="A210" s="126" t="str">
        <f t="shared" si="10"/>
        <v>HT140-0272</v>
      </c>
      <c r="C210" s="137">
        <f>IF(F210&lt;&gt;"",MAX($C$9:C209)+1,"")</f>
        <v>201</v>
      </c>
      <c r="D210" s="137" t="s">
        <v>1537</v>
      </c>
      <c r="E210" s="156">
        <v>272</v>
      </c>
      <c r="F210" s="137" t="s">
        <v>961</v>
      </c>
      <c r="G210" s="137" t="s">
        <v>309</v>
      </c>
      <c r="H210" s="137" t="s">
        <v>962</v>
      </c>
      <c r="I210" s="137" t="s">
        <v>311</v>
      </c>
      <c r="J210" s="137" t="s">
        <v>312</v>
      </c>
      <c r="K210" s="137" t="s">
        <v>841</v>
      </c>
      <c r="L210" s="138">
        <v>42586</v>
      </c>
      <c r="M210" s="137" t="s">
        <v>963</v>
      </c>
      <c r="N210" s="137" t="s">
        <v>315</v>
      </c>
      <c r="O210" s="137" t="s">
        <v>316</v>
      </c>
      <c r="P210" s="137" t="s">
        <v>317</v>
      </c>
      <c r="Q210" s="137" t="s">
        <v>362</v>
      </c>
      <c r="R210" s="137" t="s">
        <v>862</v>
      </c>
      <c r="S210" s="137" t="s">
        <v>392</v>
      </c>
      <c r="T210" s="137" t="s">
        <v>393</v>
      </c>
      <c r="U210" s="137"/>
      <c r="V210" s="137" t="str">
        <f t="shared" si="9"/>
        <v/>
      </c>
      <c r="W210" s="137"/>
      <c r="X210" s="126" t="str">
        <f t="shared" si="11"/>
        <v>Production_Breakdown</v>
      </c>
    </row>
    <row r="211" spans="1:24">
      <c r="A211" s="126" t="str">
        <f t="shared" si="10"/>
        <v>HT140-0273</v>
      </c>
      <c r="C211" s="137">
        <f>IF(F211&lt;&gt;"",MAX($C$9:C210)+1,"")</f>
        <v>202</v>
      </c>
      <c r="D211" s="137" t="s">
        <v>1538</v>
      </c>
      <c r="E211" s="156">
        <v>273</v>
      </c>
      <c r="F211" s="137" t="s">
        <v>964</v>
      </c>
      <c r="G211" s="137" t="s">
        <v>309</v>
      </c>
      <c r="H211" s="137" t="s">
        <v>965</v>
      </c>
      <c r="I211" s="137" t="s">
        <v>311</v>
      </c>
      <c r="J211" s="137" t="s">
        <v>312</v>
      </c>
      <c r="K211" s="137" t="s">
        <v>841</v>
      </c>
      <c r="L211" s="138">
        <v>42586</v>
      </c>
      <c r="M211" s="137"/>
      <c r="N211" s="137" t="s">
        <v>315</v>
      </c>
      <c r="O211" s="137" t="s">
        <v>316</v>
      </c>
      <c r="P211" s="137" t="s">
        <v>317</v>
      </c>
      <c r="Q211" s="137" t="s">
        <v>362</v>
      </c>
      <c r="R211" s="137" t="s">
        <v>862</v>
      </c>
      <c r="S211" s="137" t="s">
        <v>410</v>
      </c>
      <c r="T211" s="137" t="s">
        <v>368</v>
      </c>
      <c r="U211" s="137"/>
      <c r="V211" s="137" t="str">
        <f t="shared" si="9"/>
        <v/>
      </c>
      <c r="W211" s="137"/>
      <c r="X211" s="126" t="str">
        <f t="shared" si="11"/>
        <v>Production_Ready</v>
      </c>
    </row>
    <row r="212" spans="1:24">
      <c r="A212" s="126" t="str">
        <f t="shared" si="10"/>
        <v>HT140-0274</v>
      </c>
      <c r="C212" s="137">
        <f>IF(F212&lt;&gt;"",MAX($C$9:C211)+1,"")</f>
        <v>203</v>
      </c>
      <c r="D212" s="137" t="s">
        <v>1539</v>
      </c>
      <c r="E212" s="156">
        <v>274</v>
      </c>
      <c r="F212" s="137" t="s">
        <v>966</v>
      </c>
      <c r="G212" s="137" t="s">
        <v>309</v>
      </c>
      <c r="H212" s="137" t="s">
        <v>967</v>
      </c>
      <c r="I212" s="137" t="s">
        <v>311</v>
      </c>
      <c r="J212" s="137" t="s">
        <v>312</v>
      </c>
      <c r="K212" s="137" t="s">
        <v>841</v>
      </c>
      <c r="L212" s="138">
        <v>42587</v>
      </c>
      <c r="M212" s="137" t="s">
        <v>968</v>
      </c>
      <c r="N212" s="137" t="s">
        <v>315</v>
      </c>
      <c r="O212" s="137" t="s">
        <v>316</v>
      </c>
      <c r="P212" s="137" t="s">
        <v>317</v>
      </c>
      <c r="Q212" s="137" t="s">
        <v>362</v>
      </c>
      <c r="R212" s="137" t="s">
        <v>862</v>
      </c>
      <c r="S212" s="137" t="s">
        <v>410</v>
      </c>
      <c r="T212" s="137" t="s">
        <v>368</v>
      </c>
      <c r="U212" s="137"/>
      <c r="V212" s="137" t="str">
        <f t="shared" si="9"/>
        <v/>
      </c>
      <c r="W212" s="137"/>
      <c r="X212" s="126" t="str">
        <f t="shared" si="11"/>
        <v>Production_Ready</v>
      </c>
    </row>
    <row r="213" spans="1:24">
      <c r="A213" s="126" t="str">
        <f t="shared" si="10"/>
        <v>HT140-0275</v>
      </c>
      <c r="C213" s="137">
        <f>IF(F213&lt;&gt;"",MAX($C$9:C212)+1,"")</f>
        <v>204</v>
      </c>
      <c r="D213" s="137" t="s">
        <v>1540</v>
      </c>
      <c r="E213" s="156">
        <v>275</v>
      </c>
      <c r="F213" s="137" t="s">
        <v>969</v>
      </c>
      <c r="G213" s="137" t="s">
        <v>309</v>
      </c>
      <c r="H213" s="137" t="s">
        <v>970</v>
      </c>
      <c r="I213" s="137" t="s">
        <v>311</v>
      </c>
      <c r="J213" s="137" t="s">
        <v>312</v>
      </c>
      <c r="K213" s="137" t="s">
        <v>841</v>
      </c>
      <c r="L213" s="138">
        <v>42588</v>
      </c>
      <c r="M213" s="137" t="s">
        <v>971</v>
      </c>
      <c r="N213" s="137" t="s">
        <v>315</v>
      </c>
      <c r="O213" s="137" t="s">
        <v>316</v>
      </c>
      <c r="P213" s="137" t="s">
        <v>317</v>
      </c>
      <c r="Q213" s="137" t="s">
        <v>362</v>
      </c>
      <c r="R213" s="137" t="s">
        <v>862</v>
      </c>
      <c r="S213" s="137" t="s">
        <v>410</v>
      </c>
      <c r="T213" s="137" t="s">
        <v>368</v>
      </c>
      <c r="U213" s="137"/>
      <c r="V213" s="137" t="str">
        <f t="shared" si="9"/>
        <v/>
      </c>
      <c r="W213" s="137"/>
      <c r="X213" s="126" t="str">
        <f t="shared" si="11"/>
        <v>Production_Ready</v>
      </c>
    </row>
    <row r="214" spans="1:24">
      <c r="A214" s="126" t="str">
        <f t="shared" si="10"/>
        <v>HT140-0276</v>
      </c>
      <c r="C214" s="137">
        <f>IF(F214&lt;&gt;"",MAX($C$9:C213)+1,"")</f>
        <v>205</v>
      </c>
      <c r="D214" s="137" t="s">
        <v>1541</v>
      </c>
      <c r="E214" s="156">
        <v>276</v>
      </c>
      <c r="F214" s="137" t="s">
        <v>972</v>
      </c>
      <c r="G214" s="137" t="s">
        <v>309</v>
      </c>
      <c r="H214" s="137" t="s">
        <v>973</v>
      </c>
      <c r="I214" s="137" t="s">
        <v>311</v>
      </c>
      <c r="J214" s="137" t="s">
        <v>312</v>
      </c>
      <c r="K214" s="137" t="s">
        <v>841</v>
      </c>
      <c r="L214" s="138">
        <v>42589</v>
      </c>
      <c r="M214" s="137" t="s">
        <v>974</v>
      </c>
      <c r="N214" s="137" t="s">
        <v>315</v>
      </c>
      <c r="O214" s="137" t="s">
        <v>316</v>
      </c>
      <c r="P214" s="137" t="s">
        <v>317</v>
      </c>
      <c r="Q214" s="137" t="s">
        <v>362</v>
      </c>
      <c r="R214" s="137" t="s">
        <v>862</v>
      </c>
      <c r="S214" s="137" t="s">
        <v>410</v>
      </c>
      <c r="T214" s="137" t="s">
        <v>368</v>
      </c>
      <c r="U214" s="137" t="s">
        <v>975</v>
      </c>
      <c r="V214" s="137" t="str">
        <f t="shared" si="9"/>
        <v>Set Fix</v>
      </c>
      <c r="W214" s="137"/>
      <c r="X214" s="126" t="str">
        <f t="shared" si="11"/>
        <v>Production_Ready</v>
      </c>
    </row>
    <row r="215" spans="1:24" hidden="1">
      <c r="A215" s="126" t="str">
        <f t="shared" si="10"/>
        <v>HT140-0277</v>
      </c>
      <c r="C215" s="137">
        <f>IF(F215&lt;&gt;"",MAX($C$9:C214)+1,"")</f>
        <v>206</v>
      </c>
      <c r="D215" s="137" t="s">
        <v>1542</v>
      </c>
      <c r="E215" s="156">
        <v>277</v>
      </c>
      <c r="F215" s="137" t="s">
        <v>976</v>
      </c>
      <c r="G215" s="137" t="s">
        <v>309</v>
      </c>
      <c r="H215" s="137" t="s">
        <v>977</v>
      </c>
      <c r="I215" s="137" t="s">
        <v>311</v>
      </c>
      <c r="J215" s="137" t="s">
        <v>312</v>
      </c>
      <c r="K215" s="137" t="s">
        <v>841</v>
      </c>
      <c r="L215" s="138">
        <v>42590</v>
      </c>
      <c r="M215" s="137" t="s">
        <v>978</v>
      </c>
      <c r="N215" s="137" t="s">
        <v>315</v>
      </c>
      <c r="O215" s="137" t="s">
        <v>316</v>
      </c>
      <c r="P215" s="137" t="s">
        <v>317</v>
      </c>
      <c r="Q215" s="137" t="s">
        <v>362</v>
      </c>
      <c r="R215" s="137" t="s">
        <v>862</v>
      </c>
      <c r="S215" s="137" t="s">
        <v>320</v>
      </c>
      <c r="T215" s="137" t="s">
        <v>405</v>
      </c>
      <c r="U215" s="137"/>
      <c r="V215" s="137" t="str">
        <f t="shared" si="9"/>
        <v/>
      </c>
      <c r="W215" s="137"/>
      <c r="X215" s="126" t="str">
        <f t="shared" si="11"/>
        <v>Production_Karantina1</v>
      </c>
    </row>
    <row r="216" spans="1:24">
      <c r="A216" s="126" t="str">
        <f t="shared" si="10"/>
        <v>HT140-0278</v>
      </c>
      <c r="C216" s="137">
        <f>IF(F216&lt;&gt;"",MAX($C$9:C215)+1,"")</f>
        <v>207</v>
      </c>
      <c r="D216" s="137" t="s">
        <v>1543</v>
      </c>
      <c r="E216" s="156">
        <v>278</v>
      </c>
      <c r="F216" s="137" t="s">
        <v>979</v>
      </c>
      <c r="G216" s="137" t="s">
        <v>309</v>
      </c>
      <c r="H216" s="137" t="s">
        <v>980</v>
      </c>
      <c r="I216" s="137" t="s">
        <v>311</v>
      </c>
      <c r="J216" s="137" t="s">
        <v>312</v>
      </c>
      <c r="K216" s="137" t="s">
        <v>841</v>
      </c>
      <c r="L216" s="138">
        <v>42591</v>
      </c>
      <c r="M216" s="137" t="s">
        <v>981</v>
      </c>
      <c r="N216" s="137" t="s">
        <v>315</v>
      </c>
      <c r="O216" s="137" t="s">
        <v>316</v>
      </c>
      <c r="P216" s="137" t="s">
        <v>317</v>
      </c>
      <c r="Q216" s="137" t="s">
        <v>362</v>
      </c>
      <c r="R216" s="137" t="s">
        <v>862</v>
      </c>
      <c r="S216" s="137" t="s">
        <v>410</v>
      </c>
      <c r="T216" s="137" t="s">
        <v>368</v>
      </c>
      <c r="U216" s="137"/>
      <c r="V216" s="137" t="str">
        <f t="shared" si="9"/>
        <v/>
      </c>
      <c r="W216" s="137"/>
      <c r="X216" s="126" t="str">
        <f t="shared" si="11"/>
        <v>Production_Ready</v>
      </c>
    </row>
    <row r="217" spans="1:24">
      <c r="A217" s="126" t="str">
        <f t="shared" si="10"/>
        <v>HT140-0279</v>
      </c>
      <c r="C217" s="137">
        <f>IF(F217&lt;&gt;"",MAX($C$9:C216)+1,"")</f>
        <v>208</v>
      </c>
      <c r="D217" s="137" t="s">
        <v>1544</v>
      </c>
      <c r="E217" s="156">
        <v>279</v>
      </c>
      <c r="F217" s="137" t="s">
        <v>982</v>
      </c>
      <c r="G217" s="137" t="s">
        <v>839</v>
      </c>
      <c r="H217" s="137" t="s">
        <v>983</v>
      </c>
      <c r="I217" s="137" t="s">
        <v>311</v>
      </c>
      <c r="J217" s="137" t="s">
        <v>312</v>
      </c>
      <c r="K217" s="137" t="s">
        <v>841</v>
      </c>
      <c r="L217" s="138">
        <v>42592</v>
      </c>
      <c r="M217" s="137" t="s">
        <v>984</v>
      </c>
      <c r="N217" s="137" t="s">
        <v>315</v>
      </c>
      <c r="O217" s="137" t="s">
        <v>316</v>
      </c>
      <c r="P217" s="137" t="s">
        <v>317</v>
      </c>
      <c r="Q217" s="137" t="s">
        <v>362</v>
      </c>
      <c r="R217" s="137" t="s">
        <v>862</v>
      </c>
      <c r="S217" s="137" t="s">
        <v>410</v>
      </c>
      <c r="T217" s="137" t="s">
        <v>368</v>
      </c>
      <c r="U217" s="137"/>
      <c r="V217" s="137" t="str">
        <f t="shared" si="9"/>
        <v/>
      </c>
      <c r="W217" s="137"/>
      <c r="X217" s="126" t="str">
        <f t="shared" si="11"/>
        <v>Production_Ready</v>
      </c>
    </row>
    <row r="218" spans="1:24">
      <c r="A218" s="126" t="str">
        <f t="shared" si="10"/>
        <v>HT140-0280</v>
      </c>
      <c r="C218" s="137">
        <f>IF(F218&lt;&gt;"",MAX($C$9:C217)+1,"")</f>
        <v>209</v>
      </c>
      <c r="D218" s="137" t="s">
        <v>1545</v>
      </c>
      <c r="E218" s="156">
        <v>280</v>
      </c>
      <c r="F218" s="137" t="s">
        <v>985</v>
      </c>
      <c r="G218" s="137" t="s">
        <v>839</v>
      </c>
      <c r="H218" s="137" t="s">
        <v>986</v>
      </c>
      <c r="I218" s="137" t="s">
        <v>311</v>
      </c>
      <c r="J218" s="137" t="s">
        <v>312</v>
      </c>
      <c r="K218" s="137" t="s">
        <v>841</v>
      </c>
      <c r="L218" s="138">
        <v>42593</v>
      </c>
      <c r="M218" s="137" t="s">
        <v>987</v>
      </c>
      <c r="N218" s="137" t="s">
        <v>315</v>
      </c>
      <c r="O218" s="137" t="s">
        <v>316</v>
      </c>
      <c r="P218" s="137" t="s">
        <v>317</v>
      </c>
      <c r="Q218" s="137" t="s">
        <v>362</v>
      </c>
      <c r="R218" s="137" t="s">
        <v>862</v>
      </c>
      <c r="S218" s="137" t="s">
        <v>410</v>
      </c>
      <c r="T218" s="137" t="s">
        <v>368</v>
      </c>
      <c r="U218" s="137"/>
      <c r="V218" s="137" t="str">
        <f t="shared" si="9"/>
        <v/>
      </c>
      <c r="W218" s="137"/>
      <c r="X218" s="126" t="str">
        <f t="shared" si="11"/>
        <v>Production_Ready</v>
      </c>
    </row>
    <row r="219" spans="1:24">
      <c r="A219" s="126" t="str">
        <f t="shared" si="10"/>
        <v>HT140-0281</v>
      </c>
      <c r="C219" s="137">
        <f>IF(F219&lt;&gt;"",MAX($C$9:C218)+1,"")</f>
        <v>210</v>
      </c>
      <c r="D219" s="137" t="s">
        <v>1546</v>
      </c>
      <c r="E219" s="156">
        <v>281</v>
      </c>
      <c r="F219" s="137" t="s">
        <v>988</v>
      </c>
      <c r="G219" s="137" t="s">
        <v>839</v>
      </c>
      <c r="H219" s="137" t="s">
        <v>989</v>
      </c>
      <c r="I219" s="137" t="s">
        <v>311</v>
      </c>
      <c r="J219" s="137" t="s">
        <v>312</v>
      </c>
      <c r="K219" s="137" t="s">
        <v>841</v>
      </c>
      <c r="L219" s="138">
        <v>42594</v>
      </c>
      <c r="M219" s="137" t="s">
        <v>990</v>
      </c>
      <c r="N219" s="137" t="s">
        <v>315</v>
      </c>
      <c r="O219" s="137" t="s">
        <v>316</v>
      </c>
      <c r="P219" s="137" t="s">
        <v>317</v>
      </c>
      <c r="Q219" s="137" t="s">
        <v>362</v>
      </c>
      <c r="R219" s="137" t="s">
        <v>862</v>
      </c>
      <c r="S219" s="137" t="s">
        <v>410</v>
      </c>
      <c r="T219" s="137" t="s">
        <v>368</v>
      </c>
      <c r="U219" s="137"/>
      <c r="V219" s="137" t="str">
        <f t="shared" si="9"/>
        <v/>
      </c>
      <c r="W219" s="137"/>
      <c r="X219" s="126" t="str">
        <f t="shared" si="11"/>
        <v>Production_Ready</v>
      </c>
    </row>
    <row r="220" spans="1:24">
      <c r="A220" s="126" t="str">
        <f t="shared" si="10"/>
        <v>HT140-0282</v>
      </c>
      <c r="C220" s="137">
        <f>IF(F220&lt;&gt;"",MAX($C$9:C219)+1,"")</f>
        <v>211</v>
      </c>
      <c r="D220" s="137" t="s">
        <v>1547</v>
      </c>
      <c r="E220" s="156">
        <v>282</v>
      </c>
      <c r="F220" s="137" t="s">
        <v>991</v>
      </c>
      <c r="G220" s="137" t="s">
        <v>839</v>
      </c>
      <c r="H220" s="137" t="s">
        <v>992</v>
      </c>
      <c r="I220" s="137" t="s">
        <v>311</v>
      </c>
      <c r="J220" s="137" t="s">
        <v>312</v>
      </c>
      <c r="K220" s="137" t="s">
        <v>841</v>
      </c>
      <c r="L220" s="138">
        <v>42595</v>
      </c>
      <c r="M220" s="137" t="s">
        <v>993</v>
      </c>
      <c r="N220" s="137" t="s">
        <v>315</v>
      </c>
      <c r="O220" s="137" t="s">
        <v>316</v>
      </c>
      <c r="P220" s="137" t="s">
        <v>317</v>
      </c>
      <c r="Q220" s="137" t="s">
        <v>362</v>
      </c>
      <c r="R220" s="137" t="s">
        <v>862</v>
      </c>
      <c r="S220" s="137" t="s">
        <v>410</v>
      </c>
      <c r="T220" s="137" t="s">
        <v>368</v>
      </c>
      <c r="U220" s="137" t="s">
        <v>994</v>
      </c>
      <c r="V220" s="137" t="str">
        <f t="shared" si="9"/>
        <v>Set Fix</v>
      </c>
      <c r="W220" s="137"/>
      <c r="X220" s="126" t="str">
        <f t="shared" si="11"/>
        <v>Production_Ready</v>
      </c>
    </row>
    <row r="221" spans="1:24">
      <c r="A221" s="126" t="str">
        <f t="shared" si="10"/>
        <v>HT140-0283</v>
      </c>
      <c r="C221" s="137">
        <f>IF(F221&lt;&gt;"",MAX($C$9:C220)+1,"")</f>
        <v>212</v>
      </c>
      <c r="D221" s="137" t="s">
        <v>1548</v>
      </c>
      <c r="E221" s="156">
        <v>283</v>
      </c>
      <c r="F221" s="137" t="s">
        <v>995</v>
      </c>
      <c r="G221" s="137" t="s">
        <v>839</v>
      </c>
      <c r="H221" s="137" t="s">
        <v>996</v>
      </c>
      <c r="I221" s="137" t="s">
        <v>311</v>
      </c>
      <c r="J221" s="137" t="s">
        <v>312</v>
      </c>
      <c r="K221" s="137" t="s">
        <v>841</v>
      </c>
      <c r="L221" s="138">
        <v>42595</v>
      </c>
      <c r="M221" s="137"/>
      <c r="N221" s="137" t="s">
        <v>315</v>
      </c>
      <c r="O221" s="137" t="s">
        <v>316</v>
      </c>
      <c r="P221" s="137" t="s">
        <v>317</v>
      </c>
      <c r="Q221" s="137" t="s">
        <v>362</v>
      </c>
      <c r="R221" s="137" t="s">
        <v>862</v>
      </c>
      <c r="S221" s="137" t="s">
        <v>410</v>
      </c>
      <c r="T221" s="137" t="s">
        <v>368</v>
      </c>
      <c r="U221" s="137"/>
      <c r="V221" s="137" t="str">
        <f t="shared" si="9"/>
        <v/>
      </c>
      <c r="W221" s="137"/>
      <c r="X221" s="126" t="str">
        <f t="shared" si="11"/>
        <v>Production_Ready</v>
      </c>
    </row>
    <row r="222" spans="1:24">
      <c r="A222" s="126" t="str">
        <f t="shared" si="10"/>
        <v>HT140-0284</v>
      </c>
      <c r="C222" s="137">
        <f>IF(F222&lt;&gt;"",MAX($C$9:C221)+1,"")</f>
        <v>213</v>
      </c>
      <c r="D222" s="137" t="s">
        <v>1549</v>
      </c>
      <c r="E222" s="156">
        <v>284</v>
      </c>
      <c r="F222" s="137" t="s">
        <v>997</v>
      </c>
      <c r="G222" s="137" t="s">
        <v>839</v>
      </c>
      <c r="H222" s="137" t="s">
        <v>998</v>
      </c>
      <c r="I222" s="137" t="s">
        <v>311</v>
      </c>
      <c r="J222" s="137" t="s">
        <v>312</v>
      </c>
      <c r="K222" s="137" t="s">
        <v>841</v>
      </c>
      <c r="L222" s="138">
        <v>42850</v>
      </c>
      <c r="M222" s="137">
        <v>101743</v>
      </c>
      <c r="N222" s="137" t="s">
        <v>315</v>
      </c>
      <c r="O222" s="137" t="s">
        <v>316</v>
      </c>
      <c r="P222" s="137" t="s">
        <v>317</v>
      </c>
      <c r="Q222" s="137" t="s">
        <v>362</v>
      </c>
      <c r="R222" s="137" t="s">
        <v>999</v>
      </c>
      <c r="S222" s="137" t="s">
        <v>410</v>
      </c>
      <c r="T222" s="137" t="s">
        <v>368</v>
      </c>
      <c r="U222" s="137" t="s">
        <v>1000</v>
      </c>
      <c r="V222" s="137" t="str">
        <f t="shared" si="9"/>
        <v>Set Fix</v>
      </c>
      <c r="W222" s="137"/>
      <c r="X222" s="126" t="str">
        <f t="shared" si="11"/>
        <v>Production_Ready</v>
      </c>
    </row>
    <row r="223" spans="1:24">
      <c r="A223" s="126" t="str">
        <f t="shared" si="10"/>
        <v>HT140-0285</v>
      </c>
      <c r="C223" s="137">
        <f>IF(F223&lt;&gt;"",MAX($C$9:C222)+1,"")</f>
        <v>214</v>
      </c>
      <c r="D223" s="137" t="s">
        <v>1550</v>
      </c>
      <c r="E223" s="156">
        <v>285</v>
      </c>
      <c r="F223" s="137" t="s">
        <v>1001</v>
      </c>
      <c r="G223" s="137" t="s">
        <v>839</v>
      </c>
      <c r="H223" s="137" t="s">
        <v>1002</v>
      </c>
      <c r="I223" s="137" t="s">
        <v>311</v>
      </c>
      <c r="J223" s="137" t="s">
        <v>312</v>
      </c>
      <c r="K223" s="137" t="s">
        <v>841</v>
      </c>
      <c r="L223" s="138">
        <v>42850</v>
      </c>
      <c r="M223" s="137">
        <v>101745</v>
      </c>
      <c r="N223" s="137" t="s">
        <v>315</v>
      </c>
      <c r="O223" s="137" t="s">
        <v>316</v>
      </c>
      <c r="P223" s="137" t="s">
        <v>317</v>
      </c>
      <c r="Q223" s="137" t="s">
        <v>362</v>
      </c>
      <c r="R223" s="137" t="s">
        <v>999</v>
      </c>
      <c r="S223" s="137" t="s">
        <v>410</v>
      </c>
      <c r="T223" s="137" t="s">
        <v>368</v>
      </c>
      <c r="U223" s="137" t="s">
        <v>1003</v>
      </c>
      <c r="V223" s="137" t="str">
        <f t="shared" si="9"/>
        <v>Set Fix</v>
      </c>
      <c r="W223" s="137"/>
      <c r="X223" s="126" t="str">
        <f t="shared" si="11"/>
        <v>Production_Ready</v>
      </c>
    </row>
    <row r="224" spans="1:24">
      <c r="A224" s="126" t="str">
        <f t="shared" si="10"/>
        <v>HT140-0286</v>
      </c>
      <c r="C224" s="137">
        <f>IF(F224&lt;&gt;"",MAX($C$9:C223)+1,"")</f>
        <v>215</v>
      </c>
      <c r="D224" s="137" t="s">
        <v>1551</v>
      </c>
      <c r="E224" s="156">
        <v>286</v>
      </c>
      <c r="F224" s="137" t="s">
        <v>1004</v>
      </c>
      <c r="G224" s="137" t="s">
        <v>839</v>
      </c>
      <c r="H224" s="137" t="s">
        <v>1005</v>
      </c>
      <c r="I224" s="137" t="s">
        <v>311</v>
      </c>
      <c r="J224" s="137" t="s">
        <v>312</v>
      </c>
      <c r="K224" s="137" t="s">
        <v>841</v>
      </c>
      <c r="L224" s="138">
        <v>42850</v>
      </c>
      <c r="M224" s="137">
        <v>102754</v>
      </c>
      <c r="N224" s="137" t="s">
        <v>315</v>
      </c>
      <c r="O224" s="137" t="s">
        <v>316</v>
      </c>
      <c r="P224" s="137" t="s">
        <v>317</v>
      </c>
      <c r="Q224" s="137" t="s">
        <v>362</v>
      </c>
      <c r="R224" s="137" t="s">
        <v>999</v>
      </c>
      <c r="S224" s="137" t="s">
        <v>410</v>
      </c>
      <c r="T224" s="137" t="s">
        <v>368</v>
      </c>
      <c r="U224" s="137" t="s">
        <v>1006</v>
      </c>
      <c r="V224" s="137" t="str">
        <f t="shared" si="9"/>
        <v>Set Fix</v>
      </c>
      <c r="W224" s="137"/>
      <c r="X224" s="126" t="str">
        <f t="shared" si="11"/>
        <v>Production_Ready</v>
      </c>
    </row>
    <row r="225" spans="1:24">
      <c r="A225" s="126" t="str">
        <f t="shared" si="10"/>
        <v>HT140-0287</v>
      </c>
      <c r="C225" s="137">
        <f>IF(F225&lt;&gt;"",MAX($C$9:C224)+1,"")</f>
        <v>216</v>
      </c>
      <c r="D225" s="137" t="s">
        <v>1552</v>
      </c>
      <c r="E225" s="156">
        <v>287</v>
      </c>
      <c r="F225" s="137" t="s">
        <v>1007</v>
      </c>
      <c r="G225" s="137" t="s">
        <v>839</v>
      </c>
      <c r="H225" s="137" t="s">
        <v>1008</v>
      </c>
      <c r="I225" s="137" t="s">
        <v>311</v>
      </c>
      <c r="J225" s="137" t="s">
        <v>312</v>
      </c>
      <c r="K225" s="137" t="s">
        <v>841</v>
      </c>
      <c r="L225" s="138">
        <v>42850</v>
      </c>
      <c r="M225" s="137">
        <v>102753</v>
      </c>
      <c r="N225" s="137" t="s">
        <v>315</v>
      </c>
      <c r="O225" s="137" t="s">
        <v>316</v>
      </c>
      <c r="P225" s="137" t="s">
        <v>317</v>
      </c>
      <c r="Q225" s="137" t="s">
        <v>362</v>
      </c>
      <c r="R225" s="137" t="s">
        <v>999</v>
      </c>
      <c r="S225" s="137" t="s">
        <v>410</v>
      </c>
      <c r="T225" s="137" t="s">
        <v>368</v>
      </c>
      <c r="U225" s="137" t="s">
        <v>1009</v>
      </c>
      <c r="V225" s="137" t="str">
        <f t="shared" si="9"/>
        <v>Set Fix</v>
      </c>
      <c r="W225" s="137"/>
      <c r="X225" s="126" t="str">
        <f t="shared" si="11"/>
        <v>Production_Ready</v>
      </c>
    </row>
    <row r="226" spans="1:24">
      <c r="A226" s="126" t="str">
        <f t="shared" si="10"/>
        <v>HT140-0288</v>
      </c>
      <c r="C226" s="137">
        <f>IF(F226&lt;&gt;"",MAX($C$9:C225)+1,"")</f>
        <v>217</v>
      </c>
      <c r="D226" s="137" t="s">
        <v>1553</v>
      </c>
      <c r="E226" s="156">
        <v>288</v>
      </c>
      <c r="F226" s="137" t="s">
        <v>1010</v>
      </c>
      <c r="G226" s="137" t="s">
        <v>839</v>
      </c>
      <c r="H226" s="137" t="s">
        <v>1011</v>
      </c>
      <c r="I226" s="137" t="s">
        <v>311</v>
      </c>
      <c r="J226" s="137" t="s">
        <v>312</v>
      </c>
      <c r="K226" s="137" t="s">
        <v>841</v>
      </c>
      <c r="L226" s="138">
        <v>42850</v>
      </c>
      <c r="M226" s="137">
        <v>101758</v>
      </c>
      <c r="N226" s="137" t="s">
        <v>315</v>
      </c>
      <c r="O226" s="137" t="s">
        <v>316</v>
      </c>
      <c r="P226" s="137" t="s">
        <v>317</v>
      </c>
      <c r="Q226" s="137" t="s">
        <v>362</v>
      </c>
      <c r="R226" s="137" t="s">
        <v>999</v>
      </c>
      <c r="S226" s="137" t="s">
        <v>410</v>
      </c>
      <c r="T226" s="137" t="s">
        <v>368</v>
      </c>
      <c r="U226" s="137" t="s">
        <v>1012</v>
      </c>
      <c r="V226" s="137" t="str">
        <f t="shared" si="9"/>
        <v>Set Fix</v>
      </c>
      <c r="W226" s="137"/>
      <c r="X226" s="126" t="str">
        <f t="shared" si="11"/>
        <v>Production_Ready</v>
      </c>
    </row>
    <row r="227" spans="1:24">
      <c r="A227" s="126" t="str">
        <f t="shared" si="10"/>
        <v>HT140-0289</v>
      </c>
      <c r="C227" s="137">
        <f>IF(F227&lt;&gt;"",MAX($C$9:C226)+1,"")</f>
        <v>218</v>
      </c>
      <c r="D227" s="137" t="s">
        <v>1554</v>
      </c>
      <c r="E227" s="156">
        <v>289</v>
      </c>
      <c r="F227" s="137" t="s">
        <v>1013</v>
      </c>
      <c r="G227" s="137" t="s">
        <v>839</v>
      </c>
      <c r="H227" s="137" t="s">
        <v>1014</v>
      </c>
      <c r="I227" s="137" t="s">
        <v>311</v>
      </c>
      <c r="J227" s="137" t="s">
        <v>312</v>
      </c>
      <c r="K227" s="137" t="s">
        <v>841</v>
      </c>
      <c r="L227" s="138">
        <v>42850</v>
      </c>
      <c r="M227" s="137">
        <v>102789</v>
      </c>
      <c r="N227" s="137" t="s">
        <v>315</v>
      </c>
      <c r="O227" s="137" t="s">
        <v>316</v>
      </c>
      <c r="P227" s="137" t="s">
        <v>317</v>
      </c>
      <c r="Q227" s="137" t="s">
        <v>362</v>
      </c>
      <c r="R227" s="137" t="s">
        <v>999</v>
      </c>
      <c r="S227" s="137" t="s">
        <v>410</v>
      </c>
      <c r="T227" s="137" t="s">
        <v>368</v>
      </c>
      <c r="U227" s="137" t="s">
        <v>1015</v>
      </c>
      <c r="V227" s="137" t="str">
        <f t="shared" si="9"/>
        <v>Set Fix</v>
      </c>
      <c r="W227" s="137"/>
      <c r="X227" s="126" t="str">
        <f t="shared" si="11"/>
        <v>Production_Ready</v>
      </c>
    </row>
    <row r="228" spans="1:24">
      <c r="A228" s="126" t="str">
        <f t="shared" si="10"/>
        <v>HT140-0290</v>
      </c>
      <c r="C228" s="137">
        <f>IF(F228&lt;&gt;"",MAX($C$9:C227)+1,"")</f>
        <v>219</v>
      </c>
      <c r="D228" s="137" t="s">
        <v>1555</v>
      </c>
      <c r="E228" s="156">
        <v>290</v>
      </c>
      <c r="F228" s="137" t="s">
        <v>1016</v>
      </c>
      <c r="G228" s="137" t="s">
        <v>839</v>
      </c>
      <c r="H228" s="137" t="s">
        <v>1017</v>
      </c>
      <c r="I228" s="137" t="s">
        <v>311</v>
      </c>
      <c r="J228" s="137" t="s">
        <v>312</v>
      </c>
      <c r="K228" s="137" t="s">
        <v>841</v>
      </c>
      <c r="L228" s="138">
        <v>42850</v>
      </c>
      <c r="M228" s="137">
        <v>102851</v>
      </c>
      <c r="N228" s="137" t="s">
        <v>315</v>
      </c>
      <c r="O228" s="137" t="s">
        <v>316</v>
      </c>
      <c r="P228" s="137" t="s">
        <v>317</v>
      </c>
      <c r="Q228" s="137" t="s">
        <v>362</v>
      </c>
      <c r="R228" s="137" t="s">
        <v>999</v>
      </c>
      <c r="S228" s="137" t="s">
        <v>410</v>
      </c>
      <c r="T228" s="137" t="s">
        <v>368</v>
      </c>
      <c r="U228" s="137" t="s">
        <v>1018</v>
      </c>
      <c r="V228" s="137" t="str">
        <f t="shared" si="9"/>
        <v>Set Fix</v>
      </c>
      <c r="W228" s="137"/>
      <c r="X228" s="126" t="str">
        <f t="shared" si="11"/>
        <v>Production_Ready</v>
      </c>
    </row>
    <row r="229" spans="1:24">
      <c r="A229" s="126" t="str">
        <f t="shared" si="10"/>
        <v>HT140-0291</v>
      </c>
      <c r="C229" s="137">
        <f>IF(F229&lt;&gt;"",MAX($C$9:C228)+1,"")</f>
        <v>220</v>
      </c>
      <c r="D229" s="137" t="s">
        <v>1556</v>
      </c>
      <c r="E229" s="156">
        <v>291</v>
      </c>
      <c r="F229" s="137" t="s">
        <v>1019</v>
      </c>
      <c r="G229" s="137" t="s">
        <v>839</v>
      </c>
      <c r="H229" s="137" t="s">
        <v>1020</v>
      </c>
      <c r="I229" s="137" t="s">
        <v>311</v>
      </c>
      <c r="J229" s="137" t="s">
        <v>312</v>
      </c>
      <c r="K229" s="137" t="s">
        <v>841</v>
      </c>
      <c r="L229" s="138">
        <v>42857</v>
      </c>
      <c r="M229" s="137">
        <v>102788</v>
      </c>
      <c r="N229" s="137" t="s">
        <v>315</v>
      </c>
      <c r="O229" s="137" t="s">
        <v>316</v>
      </c>
      <c r="P229" s="137" t="s">
        <v>317</v>
      </c>
      <c r="Q229" s="137" t="s">
        <v>362</v>
      </c>
      <c r="R229" s="137" t="s">
        <v>999</v>
      </c>
      <c r="S229" s="137" t="s">
        <v>410</v>
      </c>
      <c r="T229" s="137" t="s">
        <v>368</v>
      </c>
      <c r="U229" s="137" t="s">
        <v>1021</v>
      </c>
      <c r="V229" s="137" t="str">
        <f t="shared" si="9"/>
        <v>Set Fix</v>
      </c>
      <c r="W229" s="137"/>
      <c r="X229" s="126" t="str">
        <f t="shared" si="11"/>
        <v>Production_Ready</v>
      </c>
    </row>
    <row r="230" spans="1:24">
      <c r="A230" s="126" t="str">
        <f t="shared" si="10"/>
        <v>HT140-0292</v>
      </c>
      <c r="C230" s="137">
        <f>IF(F230&lt;&gt;"",MAX($C$9:C229)+1,"")</f>
        <v>221</v>
      </c>
      <c r="D230" s="137" t="s">
        <v>1557</v>
      </c>
      <c r="E230" s="156">
        <v>292</v>
      </c>
      <c r="F230" s="137" t="s">
        <v>1022</v>
      </c>
      <c r="G230" s="137" t="s">
        <v>839</v>
      </c>
      <c r="H230" s="137" t="s">
        <v>1023</v>
      </c>
      <c r="I230" s="137" t="s">
        <v>311</v>
      </c>
      <c r="J230" s="137" t="s">
        <v>312</v>
      </c>
      <c r="K230" s="137" t="s">
        <v>841</v>
      </c>
      <c r="L230" s="138">
        <v>42857</v>
      </c>
      <c r="M230" s="137">
        <v>103220</v>
      </c>
      <c r="N230" s="137" t="s">
        <v>315</v>
      </c>
      <c r="O230" s="137" t="s">
        <v>316</v>
      </c>
      <c r="P230" s="137" t="s">
        <v>317</v>
      </c>
      <c r="Q230" s="137" t="s">
        <v>362</v>
      </c>
      <c r="R230" s="137" t="s">
        <v>999</v>
      </c>
      <c r="S230" s="137" t="s">
        <v>410</v>
      </c>
      <c r="T230" s="137" t="s">
        <v>368</v>
      </c>
      <c r="U230" s="137" t="s">
        <v>1024</v>
      </c>
      <c r="V230" s="137" t="str">
        <f t="shared" si="9"/>
        <v>Set Fix</v>
      </c>
      <c r="W230" s="137"/>
      <c r="X230" s="126" t="str">
        <f t="shared" si="11"/>
        <v>Production_Ready</v>
      </c>
    </row>
    <row r="231" spans="1:24">
      <c r="A231" s="126" t="str">
        <f t="shared" si="10"/>
        <v>HT140-0293</v>
      </c>
      <c r="C231" s="137">
        <f>IF(F231&lt;&gt;"",MAX($C$9:C230)+1,"")</f>
        <v>222</v>
      </c>
      <c r="D231" s="137" t="s">
        <v>1558</v>
      </c>
      <c r="E231" s="156">
        <v>293</v>
      </c>
      <c r="F231" s="137" t="s">
        <v>1025</v>
      </c>
      <c r="G231" s="137" t="s">
        <v>839</v>
      </c>
      <c r="H231" s="137" t="s">
        <v>1026</v>
      </c>
      <c r="I231" s="137" t="s">
        <v>311</v>
      </c>
      <c r="J231" s="137" t="s">
        <v>312</v>
      </c>
      <c r="K231" s="137" t="s">
        <v>841</v>
      </c>
      <c r="L231" s="138">
        <v>42857</v>
      </c>
      <c r="M231" s="137">
        <v>103224</v>
      </c>
      <c r="N231" s="137" t="s">
        <v>315</v>
      </c>
      <c r="O231" s="137" t="s">
        <v>316</v>
      </c>
      <c r="P231" s="137" t="s">
        <v>317</v>
      </c>
      <c r="Q231" s="137" t="s">
        <v>362</v>
      </c>
      <c r="R231" s="137" t="s">
        <v>999</v>
      </c>
      <c r="S231" s="137" t="s">
        <v>410</v>
      </c>
      <c r="T231" s="137" t="s">
        <v>368</v>
      </c>
      <c r="U231" s="137" t="s">
        <v>1027</v>
      </c>
      <c r="V231" s="137" t="str">
        <f t="shared" si="9"/>
        <v>Set Fix</v>
      </c>
      <c r="W231" s="137"/>
      <c r="X231" s="126" t="str">
        <f t="shared" si="11"/>
        <v>Production_Ready</v>
      </c>
    </row>
    <row r="232" spans="1:24">
      <c r="A232" s="126" t="str">
        <f t="shared" si="10"/>
        <v>HT140-0294</v>
      </c>
      <c r="C232" s="137">
        <f>IF(F232&lt;&gt;"",MAX($C$9:C231)+1,"")</f>
        <v>223</v>
      </c>
      <c r="D232" s="137" t="s">
        <v>1559</v>
      </c>
      <c r="E232" s="156">
        <v>294</v>
      </c>
      <c r="F232" s="137" t="s">
        <v>1028</v>
      </c>
      <c r="G232" s="137" t="s">
        <v>839</v>
      </c>
      <c r="H232" s="137" t="s">
        <v>1029</v>
      </c>
      <c r="I232" s="137" t="s">
        <v>311</v>
      </c>
      <c r="J232" s="137" t="s">
        <v>312</v>
      </c>
      <c r="K232" s="137" t="s">
        <v>841</v>
      </c>
      <c r="L232" s="138">
        <v>42895</v>
      </c>
      <c r="M232" s="137">
        <v>103282</v>
      </c>
      <c r="N232" s="137" t="s">
        <v>315</v>
      </c>
      <c r="O232" s="137" t="s">
        <v>316</v>
      </c>
      <c r="P232" s="137" t="s">
        <v>317</v>
      </c>
      <c r="Q232" s="137" t="s">
        <v>362</v>
      </c>
      <c r="R232" s="137" t="s">
        <v>999</v>
      </c>
      <c r="S232" s="137" t="s">
        <v>410</v>
      </c>
      <c r="T232" s="137" t="s">
        <v>368</v>
      </c>
      <c r="U232" s="137" t="s">
        <v>1030</v>
      </c>
      <c r="V232" s="137" t="str">
        <f t="shared" si="9"/>
        <v>Set Fix</v>
      </c>
      <c r="W232" s="137"/>
      <c r="X232" s="126" t="str">
        <f t="shared" si="11"/>
        <v>Production_Ready</v>
      </c>
    </row>
    <row r="233" spans="1:24">
      <c r="A233" s="126" t="str">
        <f t="shared" si="10"/>
        <v>HT140-0295</v>
      </c>
      <c r="C233" s="137">
        <f>IF(F233&lt;&gt;"",MAX($C$9:C232)+1,"")</f>
        <v>224</v>
      </c>
      <c r="D233" s="137" t="s">
        <v>1560</v>
      </c>
      <c r="E233" s="156">
        <v>295</v>
      </c>
      <c r="F233" s="137" t="s">
        <v>1031</v>
      </c>
      <c r="G233" s="137" t="s">
        <v>839</v>
      </c>
      <c r="H233" s="137" t="s">
        <v>1032</v>
      </c>
      <c r="I233" s="137" t="s">
        <v>311</v>
      </c>
      <c r="J233" s="137" t="s">
        <v>312</v>
      </c>
      <c r="K233" s="137" t="s">
        <v>841</v>
      </c>
      <c r="L233" s="138">
        <v>42895</v>
      </c>
      <c r="M233" s="137">
        <v>103383</v>
      </c>
      <c r="N233" s="137" t="s">
        <v>315</v>
      </c>
      <c r="O233" s="137" t="s">
        <v>316</v>
      </c>
      <c r="P233" s="137" t="s">
        <v>317</v>
      </c>
      <c r="Q233" s="137" t="s">
        <v>362</v>
      </c>
      <c r="R233" s="137" t="s">
        <v>999</v>
      </c>
      <c r="S233" s="137" t="s">
        <v>410</v>
      </c>
      <c r="T233" s="137" t="s">
        <v>368</v>
      </c>
      <c r="U233" s="137" t="s">
        <v>1033</v>
      </c>
      <c r="V233" s="137" t="str">
        <f t="shared" si="9"/>
        <v>Set Fix</v>
      </c>
      <c r="W233" s="137"/>
      <c r="X233" s="126" t="str">
        <f t="shared" si="11"/>
        <v>Production_Ready</v>
      </c>
    </row>
    <row r="234" spans="1:24">
      <c r="A234" s="126" t="str">
        <f t="shared" si="10"/>
        <v>HT140-0296</v>
      </c>
      <c r="C234" s="137">
        <f>IF(F234&lt;&gt;"",MAX($C$9:C233)+1,"")</f>
        <v>225</v>
      </c>
      <c r="D234" s="137" t="s">
        <v>1561</v>
      </c>
      <c r="E234" s="156">
        <v>296</v>
      </c>
      <c r="F234" s="137" t="s">
        <v>1034</v>
      </c>
      <c r="G234" s="137" t="s">
        <v>839</v>
      </c>
      <c r="H234" s="137" t="s">
        <v>1035</v>
      </c>
      <c r="I234" s="137" t="s">
        <v>311</v>
      </c>
      <c r="J234" s="137" t="s">
        <v>312</v>
      </c>
      <c r="K234" s="137" t="s">
        <v>841</v>
      </c>
      <c r="L234" s="138">
        <v>42895</v>
      </c>
      <c r="M234" s="137">
        <v>103284</v>
      </c>
      <c r="N234" s="137" t="s">
        <v>315</v>
      </c>
      <c r="O234" s="137" t="s">
        <v>316</v>
      </c>
      <c r="P234" s="137" t="s">
        <v>317</v>
      </c>
      <c r="Q234" s="137" t="s">
        <v>362</v>
      </c>
      <c r="R234" s="137" t="s">
        <v>999</v>
      </c>
      <c r="S234" s="137" t="s">
        <v>410</v>
      </c>
      <c r="T234" s="137" t="s">
        <v>368</v>
      </c>
      <c r="U234" s="137" t="s">
        <v>1036</v>
      </c>
      <c r="V234" s="137" t="str">
        <f t="shared" si="9"/>
        <v>Set Fix</v>
      </c>
      <c r="W234" s="137"/>
      <c r="X234" s="126" t="str">
        <f t="shared" si="11"/>
        <v>Production_Ready</v>
      </c>
    </row>
    <row r="235" spans="1:24">
      <c r="A235" s="126" t="str">
        <f t="shared" si="10"/>
        <v>HT140-0297</v>
      </c>
      <c r="C235" s="137">
        <f>IF(F235&lt;&gt;"",MAX($C$9:C234)+1,"")</f>
        <v>226</v>
      </c>
      <c r="D235" s="137" t="s">
        <v>1562</v>
      </c>
      <c r="E235" s="156">
        <v>297</v>
      </c>
      <c r="F235" s="137" t="s">
        <v>1037</v>
      </c>
      <c r="G235" s="137" t="s">
        <v>839</v>
      </c>
      <c r="H235" s="137" t="s">
        <v>1038</v>
      </c>
      <c r="I235" s="137" t="s">
        <v>311</v>
      </c>
      <c r="J235" s="137" t="s">
        <v>312</v>
      </c>
      <c r="K235" s="137" t="s">
        <v>841</v>
      </c>
      <c r="L235" s="138">
        <v>42895</v>
      </c>
      <c r="M235" s="137">
        <v>103281</v>
      </c>
      <c r="N235" s="137" t="s">
        <v>315</v>
      </c>
      <c r="O235" s="137" t="s">
        <v>316</v>
      </c>
      <c r="P235" s="137" t="s">
        <v>317</v>
      </c>
      <c r="Q235" s="137" t="s">
        <v>362</v>
      </c>
      <c r="R235" s="137" t="s">
        <v>999</v>
      </c>
      <c r="S235" s="137" t="s">
        <v>410</v>
      </c>
      <c r="T235" s="137" t="s">
        <v>368</v>
      </c>
      <c r="U235" s="137" t="s">
        <v>1039</v>
      </c>
      <c r="V235" s="137" t="str">
        <f t="shared" si="9"/>
        <v>Set Fix</v>
      </c>
      <c r="W235" s="137"/>
      <c r="X235" s="126" t="str">
        <f t="shared" si="11"/>
        <v>Production_Ready</v>
      </c>
    </row>
    <row r="236" spans="1:24">
      <c r="A236" s="126" t="str">
        <f t="shared" si="10"/>
        <v>HT140-0298</v>
      </c>
      <c r="C236" s="137">
        <f>IF(F236&lt;&gt;"",MAX($C$9:C235)+1,"")</f>
        <v>227</v>
      </c>
      <c r="D236" s="137" t="s">
        <v>1563</v>
      </c>
      <c r="E236" s="156">
        <v>298</v>
      </c>
      <c r="F236" s="137" t="s">
        <v>1040</v>
      </c>
      <c r="G236" s="137" t="s">
        <v>839</v>
      </c>
      <c r="H236" s="137" t="s">
        <v>1041</v>
      </c>
      <c r="I236" s="137" t="s">
        <v>311</v>
      </c>
      <c r="J236" s="137" t="s">
        <v>312</v>
      </c>
      <c r="K236" s="137" t="s">
        <v>841</v>
      </c>
      <c r="L236" s="138">
        <v>42895</v>
      </c>
      <c r="M236" s="137">
        <v>103422</v>
      </c>
      <c r="N236" s="137" t="s">
        <v>315</v>
      </c>
      <c r="O236" s="137" t="s">
        <v>316</v>
      </c>
      <c r="P236" s="137" t="s">
        <v>317</v>
      </c>
      <c r="Q236" s="137" t="s">
        <v>362</v>
      </c>
      <c r="R236" s="137" t="s">
        <v>999</v>
      </c>
      <c r="S236" s="137" t="s">
        <v>410</v>
      </c>
      <c r="T236" s="137" t="s">
        <v>368</v>
      </c>
      <c r="U236" s="137" t="s">
        <v>1042</v>
      </c>
      <c r="V236" s="137" t="str">
        <f t="shared" si="9"/>
        <v>Set Fix</v>
      </c>
      <c r="W236" s="137"/>
      <c r="X236" s="126" t="str">
        <f t="shared" si="11"/>
        <v>Production_Ready</v>
      </c>
    </row>
    <row r="237" spans="1:24">
      <c r="A237" s="126" t="str">
        <f t="shared" si="10"/>
        <v>HT140-0299</v>
      </c>
      <c r="C237" s="137">
        <f>IF(F237&lt;&gt;"",MAX($C$9:C236)+1,"")</f>
        <v>228</v>
      </c>
      <c r="D237" s="137" t="s">
        <v>1564</v>
      </c>
      <c r="E237" s="156">
        <v>299</v>
      </c>
      <c r="F237" s="137" t="s">
        <v>1043</v>
      </c>
      <c r="G237" s="137" t="s">
        <v>839</v>
      </c>
      <c r="H237" s="137" t="s">
        <v>1044</v>
      </c>
      <c r="I237" s="137" t="s">
        <v>311</v>
      </c>
      <c r="J237" s="137" t="s">
        <v>312</v>
      </c>
      <c r="K237" s="137" t="s">
        <v>841</v>
      </c>
      <c r="L237" s="138">
        <v>42895</v>
      </c>
      <c r="M237" s="137">
        <v>103413</v>
      </c>
      <c r="N237" s="137" t="s">
        <v>315</v>
      </c>
      <c r="O237" s="137" t="s">
        <v>316</v>
      </c>
      <c r="P237" s="137" t="s">
        <v>317</v>
      </c>
      <c r="Q237" s="137" t="s">
        <v>362</v>
      </c>
      <c r="R237" s="137" t="s">
        <v>999</v>
      </c>
      <c r="S237" s="137" t="s">
        <v>410</v>
      </c>
      <c r="T237" s="137" t="s">
        <v>368</v>
      </c>
      <c r="U237" s="137" t="s">
        <v>1045</v>
      </c>
      <c r="V237" s="137" t="str">
        <f t="shared" si="9"/>
        <v>Set Fix</v>
      </c>
      <c r="W237" s="137"/>
      <c r="X237" s="126" t="str">
        <f t="shared" si="11"/>
        <v>Production_Ready</v>
      </c>
    </row>
    <row r="238" spans="1:24">
      <c r="A238" s="126" t="str">
        <f t="shared" si="10"/>
        <v>HT140-0300</v>
      </c>
      <c r="C238" s="137">
        <f>IF(F238&lt;&gt;"",MAX($C$9:C237)+1,"")</f>
        <v>229</v>
      </c>
      <c r="D238" s="137" t="s">
        <v>1565</v>
      </c>
      <c r="E238" s="156">
        <v>300</v>
      </c>
      <c r="F238" s="137" t="s">
        <v>1046</v>
      </c>
      <c r="G238" s="137" t="s">
        <v>839</v>
      </c>
      <c r="H238" s="137" t="s">
        <v>1047</v>
      </c>
      <c r="I238" s="137" t="s">
        <v>311</v>
      </c>
      <c r="J238" s="137" t="s">
        <v>312</v>
      </c>
      <c r="K238" s="137" t="s">
        <v>841</v>
      </c>
      <c r="L238" s="138">
        <v>43073</v>
      </c>
      <c r="M238" s="137">
        <v>104620</v>
      </c>
      <c r="N238" s="137" t="s">
        <v>315</v>
      </c>
      <c r="O238" s="137" t="s">
        <v>316</v>
      </c>
      <c r="P238" s="137" t="s">
        <v>317</v>
      </c>
      <c r="Q238" s="137" t="s">
        <v>362</v>
      </c>
      <c r="R238" s="137" t="s">
        <v>999</v>
      </c>
      <c r="S238" s="137" t="s">
        <v>410</v>
      </c>
      <c r="T238" s="137" t="s">
        <v>368</v>
      </c>
      <c r="U238" s="137" t="s">
        <v>1048</v>
      </c>
      <c r="V238" s="137" t="str">
        <f t="shared" si="9"/>
        <v>Set Fix</v>
      </c>
      <c r="W238" s="137"/>
      <c r="X238" s="126" t="str">
        <f t="shared" si="11"/>
        <v>Production_Ready</v>
      </c>
    </row>
    <row r="239" spans="1:24">
      <c r="A239" s="126" t="str">
        <f t="shared" si="10"/>
        <v>HT140-0301</v>
      </c>
      <c r="C239" s="137">
        <f>IF(F239&lt;&gt;"",MAX($C$9:C238)+1,"")</f>
        <v>230</v>
      </c>
      <c r="D239" s="137" t="s">
        <v>1566</v>
      </c>
      <c r="E239" s="156">
        <v>301</v>
      </c>
      <c r="F239" s="137" t="s">
        <v>1049</v>
      </c>
      <c r="G239" s="137" t="s">
        <v>839</v>
      </c>
      <c r="H239" s="137" t="s">
        <v>1050</v>
      </c>
      <c r="I239" s="137" t="s">
        <v>311</v>
      </c>
      <c r="J239" s="137" t="s">
        <v>312</v>
      </c>
      <c r="K239" s="137" t="s">
        <v>841</v>
      </c>
      <c r="L239" s="138">
        <v>43073</v>
      </c>
      <c r="M239" s="137">
        <v>104949</v>
      </c>
      <c r="N239" s="137" t="s">
        <v>315</v>
      </c>
      <c r="O239" s="137" t="s">
        <v>316</v>
      </c>
      <c r="P239" s="137" t="s">
        <v>317</v>
      </c>
      <c r="Q239" s="137" t="s">
        <v>362</v>
      </c>
      <c r="R239" s="137" t="s">
        <v>999</v>
      </c>
      <c r="S239" s="137" t="s">
        <v>410</v>
      </c>
      <c r="T239" s="137" t="s">
        <v>368</v>
      </c>
      <c r="U239" s="137" t="s">
        <v>1051</v>
      </c>
      <c r="V239" s="137" t="str">
        <f t="shared" si="9"/>
        <v>Set Fix</v>
      </c>
      <c r="W239" s="137"/>
      <c r="X239" s="126" t="str">
        <f t="shared" si="11"/>
        <v>Production_Ready</v>
      </c>
    </row>
    <row r="240" spans="1:24">
      <c r="A240" s="126" t="str">
        <f t="shared" si="10"/>
        <v>HT140-0302</v>
      </c>
      <c r="C240" s="137">
        <f>IF(F240&lt;&gt;"",MAX($C$9:C239)+1,"")</f>
        <v>231</v>
      </c>
      <c r="D240" s="137" t="s">
        <v>1567</v>
      </c>
      <c r="E240" s="156">
        <v>302</v>
      </c>
      <c r="F240" s="137" t="s">
        <v>1052</v>
      </c>
      <c r="G240" s="137" t="s">
        <v>839</v>
      </c>
      <c r="H240" s="137" t="s">
        <v>1053</v>
      </c>
      <c r="I240" s="137" t="s">
        <v>311</v>
      </c>
      <c r="J240" s="137" t="s">
        <v>312</v>
      </c>
      <c r="K240" s="137" t="s">
        <v>841</v>
      </c>
      <c r="L240" s="138">
        <v>43073</v>
      </c>
      <c r="M240" s="137">
        <v>104906</v>
      </c>
      <c r="N240" s="137" t="s">
        <v>315</v>
      </c>
      <c r="O240" s="137" t="s">
        <v>316</v>
      </c>
      <c r="P240" s="137" t="s">
        <v>317</v>
      </c>
      <c r="Q240" s="137" t="s">
        <v>362</v>
      </c>
      <c r="R240" s="137" t="s">
        <v>999</v>
      </c>
      <c r="S240" s="137" t="s">
        <v>410</v>
      </c>
      <c r="T240" s="137" t="s">
        <v>368</v>
      </c>
      <c r="U240" s="137" t="s">
        <v>1054</v>
      </c>
      <c r="V240" s="137" t="str">
        <f t="shared" si="9"/>
        <v>Set Fix</v>
      </c>
      <c r="W240" s="137"/>
      <c r="X240" s="126" t="str">
        <f t="shared" si="11"/>
        <v>Production_Ready</v>
      </c>
    </row>
    <row r="241" spans="1:24">
      <c r="A241" s="126" t="str">
        <f t="shared" si="10"/>
        <v>HT140-0303</v>
      </c>
      <c r="C241" s="137">
        <f>IF(F241&lt;&gt;"",MAX($C$9:C240)+1,"")</f>
        <v>232</v>
      </c>
      <c r="D241" s="137" t="s">
        <v>1568</v>
      </c>
      <c r="E241" s="156">
        <v>303</v>
      </c>
      <c r="F241" s="137" t="s">
        <v>1055</v>
      </c>
      <c r="G241" s="137" t="s">
        <v>839</v>
      </c>
      <c r="H241" s="137" t="s">
        <v>1056</v>
      </c>
      <c r="I241" s="137" t="s">
        <v>311</v>
      </c>
      <c r="J241" s="137" t="s">
        <v>312</v>
      </c>
      <c r="K241" s="137" t="s">
        <v>841</v>
      </c>
      <c r="L241" s="138">
        <v>43073</v>
      </c>
      <c r="M241" s="137">
        <v>104863</v>
      </c>
      <c r="N241" s="137" t="s">
        <v>315</v>
      </c>
      <c r="O241" s="137" t="s">
        <v>316</v>
      </c>
      <c r="P241" s="137" t="s">
        <v>317</v>
      </c>
      <c r="Q241" s="137" t="s">
        <v>362</v>
      </c>
      <c r="R241" s="137" t="s">
        <v>999</v>
      </c>
      <c r="S241" s="137" t="s">
        <v>410</v>
      </c>
      <c r="T241" s="137" t="s">
        <v>368</v>
      </c>
      <c r="U241" s="137" t="s">
        <v>1057</v>
      </c>
      <c r="V241" s="137" t="str">
        <f t="shared" si="9"/>
        <v>Set Fix</v>
      </c>
      <c r="W241" s="137"/>
      <c r="X241" s="126" t="str">
        <f t="shared" si="11"/>
        <v>Production_Ready</v>
      </c>
    </row>
    <row r="242" spans="1:24">
      <c r="A242" s="126" t="str">
        <f t="shared" si="10"/>
        <v>HT140-0304</v>
      </c>
      <c r="C242" s="137">
        <f>IF(F242&lt;&gt;"",MAX($C$9:C241)+1,"")</f>
        <v>233</v>
      </c>
      <c r="D242" s="137" t="s">
        <v>1569</v>
      </c>
      <c r="E242" s="156">
        <v>304</v>
      </c>
      <c r="F242" s="137" t="s">
        <v>1058</v>
      </c>
      <c r="G242" s="137" t="s">
        <v>839</v>
      </c>
      <c r="H242" s="137" t="s">
        <v>1059</v>
      </c>
      <c r="I242" s="137" t="s">
        <v>311</v>
      </c>
      <c r="J242" s="137" t="s">
        <v>312</v>
      </c>
      <c r="K242" s="137" t="s">
        <v>841</v>
      </c>
      <c r="L242" s="138">
        <v>43073</v>
      </c>
      <c r="M242" s="137">
        <v>104855</v>
      </c>
      <c r="N242" s="137" t="s">
        <v>315</v>
      </c>
      <c r="O242" s="137" t="s">
        <v>316</v>
      </c>
      <c r="P242" s="137" t="s">
        <v>317</v>
      </c>
      <c r="Q242" s="137" t="s">
        <v>362</v>
      </c>
      <c r="R242" s="137" t="s">
        <v>999</v>
      </c>
      <c r="S242" s="137" t="s">
        <v>410</v>
      </c>
      <c r="T242" s="137" t="s">
        <v>368</v>
      </c>
      <c r="U242" s="137" t="s">
        <v>1060</v>
      </c>
      <c r="V242" s="137" t="str">
        <f t="shared" si="9"/>
        <v>Set Fix</v>
      </c>
      <c r="W242" s="137"/>
      <c r="X242" s="126" t="str">
        <f t="shared" si="11"/>
        <v>Production_Ready</v>
      </c>
    </row>
    <row r="243" spans="1:24">
      <c r="A243" s="126" t="str">
        <f t="shared" si="10"/>
        <v>HT140-0305</v>
      </c>
      <c r="C243" s="137">
        <f>IF(F243&lt;&gt;"",MAX($C$9:C242)+1,"")</f>
        <v>234</v>
      </c>
      <c r="D243" s="137" t="s">
        <v>1570</v>
      </c>
      <c r="E243" s="156">
        <v>305</v>
      </c>
      <c r="F243" s="137" t="s">
        <v>1061</v>
      </c>
      <c r="G243" s="137" t="s">
        <v>839</v>
      </c>
      <c r="H243" s="137" t="s">
        <v>1062</v>
      </c>
      <c r="I243" s="137" t="s">
        <v>311</v>
      </c>
      <c r="J243" s="137" t="s">
        <v>312</v>
      </c>
      <c r="K243" s="137" t="s">
        <v>841</v>
      </c>
      <c r="L243" s="138">
        <v>43073</v>
      </c>
      <c r="M243" s="137">
        <v>104039</v>
      </c>
      <c r="N243" s="137" t="s">
        <v>315</v>
      </c>
      <c r="O243" s="137" t="s">
        <v>316</v>
      </c>
      <c r="P243" s="137" t="s">
        <v>317</v>
      </c>
      <c r="Q243" s="137" t="s">
        <v>362</v>
      </c>
      <c r="R243" s="137" t="s">
        <v>999</v>
      </c>
      <c r="S243" s="137" t="s">
        <v>410</v>
      </c>
      <c r="T243" s="137" t="s">
        <v>368</v>
      </c>
      <c r="U243" s="137" t="s">
        <v>1063</v>
      </c>
      <c r="V243" s="137" t="str">
        <f t="shared" si="9"/>
        <v>Set Fix</v>
      </c>
      <c r="W243" s="137"/>
      <c r="X243" s="126" t="str">
        <f t="shared" si="11"/>
        <v>Production_Ready</v>
      </c>
    </row>
    <row r="244" spans="1:24">
      <c r="A244" s="126" t="str">
        <f t="shared" si="10"/>
        <v>HT140-0306</v>
      </c>
      <c r="C244" s="137">
        <f>IF(F244&lt;&gt;"",MAX($C$9:C243)+1,"")</f>
        <v>235</v>
      </c>
      <c r="D244" s="137" t="s">
        <v>1571</v>
      </c>
      <c r="E244" s="156">
        <v>306</v>
      </c>
      <c r="F244" s="137" t="s">
        <v>1064</v>
      </c>
      <c r="G244" s="137" t="s">
        <v>839</v>
      </c>
      <c r="H244" s="137" t="s">
        <v>1065</v>
      </c>
      <c r="I244" s="137" t="s">
        <v>311</v>
      </c>
      <c r="J244" s="137" t="s">
        <v>312</v>
      </c>
      <c r="K244" s="137" t="s">
        <v>841</v>
      </c>
      <c r="L244" s="138">
        <v>43073</v>
      </c>
      <c r="M244" s="137">
        <v>104699</v>
      </c>
      <c r="N244" s="137" t="s">
        <v>315</v>
      </c>
      <c r="O244" s="137" t="s">
        <v>316</v>
      </c>
      <c r="P244" s="137" t="s">
        <v>317</v>
      </c>
      <c r="Q244" s="137" t="s">
        <v>362</v>
      </c>
      <c r="R244" s="137" t="s">
        <v>999</v>
      </c>
      <c r="S244" s="137" t="s">
        <v>410</v>
      </c>
      <c r="T244" s="137" t="s">
        <v>368</v>
      </c>
      <c r="U244" s="137" t="s">
        <v>1066</v>
      </c>
      <c r="V244" s="137" t="str">
        <f t="shared" si="9"/>
        <v>Set Fix</v>
      </c>
      <c r="W244" s="137"/>
      <c r="X244" s="126" t="str">
        <f t="shared" si="11"/>
        <v>Production_Ready</v>
      </c>
    </row>
    <row r="245" spans="1:24">
      <c r="A245" s="126" t="str">
        <f t="shared" si="10"/>
        <v>HT140-0307</v>
      </c>
      <c r="C245" s="137">
        <f>IF(F245&lt;&gt;"",MAX($C$9:C244)+1,"")</f>
        <v>236</v>
      </c>
      <c r="D245" s="137" t="s">
        <v>1572</v>
      </c>
      <c r="E245" s="156">
        <v>307</v>
      </c>
      <c r="F245" s="137" t="s">
        <v>1067</v>
      </c>
      <c r="G245" s="137" t="s">
        <v>839</v>
      </c>
      <c r="H245" s="137" t="s">
        <v>1068</v>
      </c>
      <c r="I245" s="137" t="s">
        <v>311</v>
      </c>
      <c r="J245" s="137" t="s">
        <v>312</v>
      </c>
      <c r="K245" s="137" t="s">
        <v>841</v>
      </c>
      <c r="L245" s="138">
        <v>43073</v>
      </c>
      <c r="M245" s="137">
        <v>104674</v>
      </c>
      <c r="N245" s="137" t="s">
        <v>315</v>
      </c>
      <c r="O245" s="137" t="s">
        <v>316</v>
      </c>
      <c r="P245" s="137" t="s">
        <v>317</v>
      </c>
      <c r="Q245" s="137" t="s">
        <v>362</v>
      </c>
      <c r="R245" s="137" t="s">
        <v>999</v>
      </c>
      <c r="S245" s="137" t="s">
        <v>410</v>
      </c>
      <c r="T245" s="137" t="s">
        <v>368</v>
      </c>
      <c r="U245" s="137" t="s">
        <v>1069</v>
      </c>
      <c r="V245" s="137" t="str">
        <f t="shared" si="9"/>
        <v>Set Fix</v>
      </c>
      <c r="W245" s="137"/>
      <c r="X245" s="126" t="str">
        <f t="shared" si="11"/>
        <v>Production_Ready</v>
      </c>
    </row>
    <row r="246" spans="1:24">
      <c r="A246" s="126" t="str">
        <f t="shared" si="10"/>
        <v>HT140-0308</v>
      </c>
      <c r="C246" s="137">
        <f>IF(F246&lt;&gt;"",MAX($C$9:C245)+1,"")</f>
        <v>237</v>
      </c>
      <c r="D246" s="137" t="s">
        <v>1573</v>
      </c>
      <c r="E246" s="156">
        <v>308</v>
      </c>
      <c r="F246" s="137" t="s">
        <v>1070</v>
      </c>
      <c r="G246" s="137" t="s">
        <v>839</v>
      </c>
      <c r="H246" s="137" t="s">
        <v>1071</v>
      </c>
      <c r="I246" s="137" t="s">
        <v>311</v>
      </c>
      <c r="J246" s="137" t="s">
        <v>312</v>
      </c>
      <c r="K246" s="137" t="s">
        <v>841</v>
      </c>
      <c r="L246" s="138">
        <v>43073</v>
      </c>
      <c r="M246" s="137">
        <v>104672</v>
      </c>
      <c r="N246" s="137" t="s">
        <v>315</v>
      </c>
      <c r="O246" s="137" t="s">
        <v>316</v>
      </c>
      <c r="P246" s="137" t="s">
        <v>317</v>
      </c>
      <c r="Q246" s="137" t="s">
        <v>362</v>
      </c>
      <c r="R246" s="137" t="s">
        <v>999</v>
      </c>
      <c r="S246" s="137" t="s">
        <v>410</v>
      </c>
      <c r="T246" s="137" t="s">
        <v>368</v>
      </c>
      <c r="U246" s="137" t="s">
        <v>1072</v>
      </c>
      <c r="V246" s="137" t="str">
        <f t="shared" si="9"/>
        <v>Set Fix</v>
      </c>
      <c r="W246" s="137"/>
      <c r="X246" s="126" t="str">
        <f t="shared" si="11"/>
        <v>Production_Ready</v>
      </c>
    </row>
    <row r="247" spans="1:24">
      <c r="A247" s="126" t="str">
        <f t="shared" si="10"/>
        <v>HT140-0309</v>
      </c>
      <c r="C247" s="137">
        <f>IF(F247&lt;&gt;"",MAX($C$9:C246)+1,"")</f>
        <v>238</v>
      </c>
      <c r="D247" s="137" t="s">
        <v>1574</v>
      </c>
      <c r="E247" s="156">
        <v>309</v>
      </c>
      <c r="F247" s="137" t="s">
        <v>1073</v>
      </c>
      <c r="G247" s="137" t="s">
        <v>839</v>
      </c>
      <c r="H247" s="137" t="s">
        <v>1074</v>
      </c>
      <c r="I247" s="137" t="s">
        <v>311</v>
      </c>
      <c r="J247" s="137" t="s">
        <v>312</v>
      </c>
      <c r="K247" s="137" t="s">
        <v>841</v>
      </c>
      <c r="L247" s="138">
        <v>43073</v>
      </c>
      <c r="M247" s="137">
        <v>104630</v>
      </c>
      <c r="N247" s="137" t="s">
        <v>315</v>
      </c>
      <c r="O247" s="137" t="s">
        <v>316</v>
      </c>
      <c r="P247" s="137" t="s">
        <v>317</v>
      </c>
      <c r="Q247" s="137" t="s">
        <v>362</v>
      </c>
      <c r="R247" s="137" t="s">
        <v>999</v>
      </c>
      <c r="S247" s="137" t="s">
        <v>410</v>
      </c>
      <c r="T247" s="137" t="s">
        <v>368</v>
      </c>
      <c r="U247" s="137" t="s">
        <v>1075</v>
      </c>
      <c r="V247" s="137" t="str">
        <f t="shared" si="9"/>
        <v>Set Fix</v>
      </c>
      <c r="W247" s="137"/>
      <c r="X247" s="126" t="str">
        <f t="shared" si="11"/>
        <v>Production_Ready</v>
      </c>
    </row>
    <row r="248" spans="1:24">
      <c r="A248" s="126" t="str">
        <f t="shared" si="10"/>
        <v>HT140-0310</v>
      </c>
      <c r="C248" s="137">
        <f>IF(F248&lt;&gt;"",MAX($C$9:C247)+1,"")</f>
        <v>239</v>
      </c>
      <c r="D248" s="137" t="s">
        <v>1575</v>
      </c>
      <c r="E248" s="156">
        <v>310</v>
      </c>
      <c r="F248" s="137" t="s">
        <v>1076</v>
      </c>
      <c r="G248" s="137" t="s">
        <v>839</v>
      </c>
      <c r="H248" s="137" t="s">
        <v>1077</v>
      </c>
      <c r="I248" s="137" t="s">
        <v>311</v>
      </c>
      <c r="J248" s="137" t="s">
        <v>312</v>
      </c>
      <c r="K248" s="137" t="s">
        <v>841</v>
      </c>
      <c r="L248" s="138">
        <v>43073</v>
      </c>
      <c r="M248" s="137">
        <v>107232</v>
      </c>
      <c r="N248" s="137" t="s">
        <v>315</v>
      </c>
      <c r="O248" s="137" t="s">
        <v>316</v>
      </c>
      <c r="P248" s="137" t="s">
        <v>317</v>
      </c>
      <c r="Q248" s="137" t="s">
        <v>362</v>
      </c>
      <c r="R248" s="137" t="s">
        <v>999</v>
      </c>
      <c r="S248" s="137" t="s">
        <v>410</v>
      </c>
      <c r="T248" s="137" t="s">
        <v>368</v>
      </c>
      <c r="U248" s="137" t="s">
        <v>1078</v>
      </c>
      <c r="V248" s="137" t="str">
        <f t="shared" si="9"/>
        <v>Set Fix</v>
      </c>
      <c r="W248" s="137"/>
      <c r="X248" s="126" t="str">
        <f t="shared" si="11"/>
        <v>Production_Ready</v>
      </c>
    </row>
    <row r="249" spans="1:24">
      <c r="A249" s="126" t="str">
        <f t="shared" si="10"/>
        <v>HT140-0311</v>
      </c>
      <c r="C249" s="137">
        <f>IF(F249&lt;&gt;"",MAX($C$9:C248)+1,"")</f>
        <v>240</v>
      </c>
      <c r="D249" s="137" t="s">
        <v>1576</v>
      </c>
      <c r="E249" s="156">
        <v>311</v>
      </c>
      <c r="F249" s="137" t="s">
        <v>1079</v>
      </c>
      <c r="G249" s="137" t="s">
        <v>839</v>
      </c>
      <c r="H249" s="137" t="s">
        <v>1080</v>
      </c>
      <c r="I249" s="137" t="s">
        <v>311</v>
      </c>
      <c r="J249" s="137" t="s">
        <v>312</v>
      </c>
      <c r="K249" s="137" t="s">
        <v>841</v>
      </c>
      <c r="L249" s="138">
        <v>43115</v>
      </c>
      <c r="M249" s="137">
        <v>107361</v>
      </c>
      <c r="N249" s="137" t="s">
        <v>315</v>
      </c>
      <c r="O249" s="137" t="s">
        <v>316</v>
      </c>
      <c r="P249" s="137" t="s">
        <v>317</v>
      </c>
      <c r="Q249" s="137" t="s">
        <v>362</v>
      </c>
      <c r="R249" s="137" t="s">
        <v>999</v>
      </c>
      <c r="S249" s="137" t="s">
        <v>410</v>
      </c>
      <c r="T249" s="137" t="s">
        <v>368</v>
      </c>
      <c r="U249" s="137" t="s">
        <v>1081</v>
      </c>
      <c r="V249" s="137" t="str">
        <f t="shared" si="9"/>
        <v>Set Fix</v>
      </c>
      <c r="W249" s="137"/>
      <c r="X249" s="126" t="str">
        <f t="shared" si="11"/>
        <v>Production_Ready</v>
      </c>
    </row>
    <row r="250" spans="1:24">
      <c r="A250" s="126" t="str">
        <f t="shared" si="10"/>
        <v>HT140-0312</v>
      </c>
      <c r="C250" s="137">
        <f>IF(F250&lt;&gt;"",MAX($C$9:C249)+1,"")</f>
        <v>241</v>
      </c>
      <c r="D250" s="137" t="s">
        <v>1577</v>
      </c>
      <c r="E250" s="156">
        <v>312</v>
      </c>
      <c r="F250" s="137" t="s">
        <v>1082</v>
      </c>
      <c r="G250" s="137" t="s">
        <v>839</v>
      </c>
      <c r="H250" s="137" t="s">
        <v>1083</v>
      </c>
      <c r="I250" s="137" t="s">
        <v>311</v>
      </c>
      <c r="J250" s="137" t="s">
        <v>312</v>
      </c>
      <c r="K250" s="137" t="s">
        <v>841</v>
      </c>
      <c r="L250" s="138">
        <v>43073</v>
      </c>
      <c r="M250" s="137">
        <v>107443</v>
      </c>
      <c r="N250" s="137" t="s">
        <v>315</v>
      </c>
      <c r="O250" s="137" t="s">
        <v>316</v>
      </c>
      <c r="P250" s="137" t="s">
        <v>317</v>
      </c>
      <c r="Q250" s="137" t="s">
        <v>362</v>
      </c>
      <c r="R250" s="137" t="s">
        <v>999</v>
      </c>
      <c r="S250" s="137" t="s">
        <v>410</v>
      </c>
      <c r="T250" s="137" t="s">
        <v>368</v>
      </c>
      <c r="U250" s="137" t="s">
        <v>1084</v>
      </c>
      <c r="V250" s="137" t="str">
        <f t="shared" si="9"/>
        <v>Set Fix</v>
      </c>
      <c r="W250" s="137"/>
      <c r="X250" s="126" t="str">
        <f t="shared" si="11"/>
        <v>Production_Ready</v>
      </c>
    </row>
    <row r="251" spans="1:24">
      <c r="A251" s="126" t="str">
        <f t="shared" si="10"/>
        <v>HT140-0313</v>
      </c>
      <c r="C251" s="137">
        <f>IF(F251&lt;&gt;"",MAX($C$9:C250)+1,"")</f>
        <v>242</v>
      </c>
      <c r="D251" s="137" t="s">
        <v>1578</v>
      </c>
      <c r="E251" s="156">
        <v>313</v>
      </c>
      <c r="F251" s="137" t="s">
        <v>1085</v>
      </c>
      <c r="G251" s="137" t="s">
        <v>839</v>
      </c>
      <c r="H251" s="137" t="s">
        <v>1086</v>
      </c>
      <c r="I251" s="137" t="s">
        <v>311</v>
      </c>
      <c r="J251" s="137" t="s">
        <v>312</v>
      </c>
      <c r="K251" s="137" t="s">
        <v>841</v>
      </c>
      <c r="L251" s="138">
        <v>43073</v>
      </c>
      <c r="M251" s="137">
        <v>107735</v>
      </c>
      <c r="N251" s="137" t="s">
        <v>315</v>
      </c>
      <c r="O251" s="137" t="s">
        <v>316</v>
      </c>
      <c r="P251" s="137" t="s">
        <v>317</v>
      </c>
      <c r="Q251" s="137" t="s">
        <v>362</v>
      </c>
      <c r="R251" s="137" t="s">
        <v>999</v>
      </c>
      <c r="S251" s="137" t="s">
        <v>410</v>
      </c>
      <c r="T251" s="137" t="s">
        <v>368</v>
      </c>
      <c r="U251" s="137" t="s">
        <v>1087</v>
      </c>
      <c r="V251" s="137" t="str">
        <f t="shared" si="9"/>
        <v>Set Fix</v>
      </c>
      <c r="W251" s="137"/>
      <c r="X251" s="126" t="str">
        <f t="shared" si="11"/>
        <v>Production_Ready</v>
      </c>
    </row>
    <row r="252" spans="1:24">
      <c r="A252" s="126" t="str">
        <f t="shared" si="10"/>
        <v>HT140-0314</v>
      </c>
      <c r="C252" s="137">
        <f>IF(F252&lt;&gt;"",MAX($C$9:C251)+1,"")</f>
        <v>243</v>
      </c>
      <c r="D252" s="137" t="s">
        <v>1579</v>
      </c>
      <c r="E252" s="156">
        <v>314</v>
      </c>
      <c r="F252" s="137" t="s">
        <v>1088</v>
      </c>
      <c r="G252" s="137" t="s">
        <v>839</v>
      </c>
      <c r="H252" s="137" t="s">
        <v>1089</v>
      </c>
      <c r="I252" s="137" t="s">
        <v>311</v>
      </c>
      <c r="J252" s="137" t="s">
        <v>312</v>
      </c>
      <c r="K252" s="137" t="s">
        <v>841</v>
      </c>
      <c r="L252" s="138">
        <v>43073</v>
      </c>
      <c r="M252" s="137">
        <v>107737</v>
      </c>
      <c r="N252" s="137" t="s">
        <v>315</v>
      </c>
      <c r="O252" s="137" t="s">
        <v>316</v>
      </c>
      <c r="P252" s="137" t="s">
        <v>317</v>
      </c>
      <c r="Q252" s="137" t="s">
        <v>362</v>
      </c>
      <c r="R252" s="137" t="s">
        <v>999</v>
      </c>
      <c r="S252" s="137" t="s">
        <v>410</v>
      </c>
      <c r="T252" s="137" t="s">
        <v>368</v>
      </c>
      <c r="U252" s="137" t="s">
        <v>1090</v>
      </c>
      <c r="V252" s="137" t="str">
        <f t="shared" si="9"/>
        <v>Set Fix</v>
      </c>
      <c r="W252" s="137"/>
      <c r="X252" s="126" t="str">
        <f t="shared" si="11"/>
        <v>Production_Ready</v>
      </c>
    </row>
    <row r="253" spans="1:24">
      <c r="A253" s="126" t="str">
        <f t="shared" si="10"/>
        <v>HT140-0315</v>
      </c>
      <c r="C253" s="137">
        <f>IF(F253&lt;&gt;"",MAX($C$9:C252)+1,"")</f>
        <v>244</v>
      </c>
      <c r="D253" s="137" t="s">
        <v>1580</v>
      </c>
      <c r="E253" s="156">
        <v>315</v>
      </c>
      <c r="F253" s="137" t="s">
        <v>1091</v>
      </c>
      <c r="G253" s="137" t="s">
        <v>839</v>
      </c>
      <c r="H253" s="137" t="s">
        <v>1092</v>
      </c>
      <c r="I253" s="137" t="s">
        <v>311</v>
      </c>
      <c r="J253" s="137" t="s">
        <v>312</v>
      </c>
      <c r="K253" s="137" t="s">
        <v>841</v>
      </c>
      <c r="L253" s="138">
        <v>43115</v>
      </c>
      <c r="M253" s="137">
        <v>108044</v>
      </c>
      <c r="N253" s="137" t="s">
        <v>315</v>
      </c>
      <c r="O253" s="137" t="s">
        <v>316</v>
      </c>
      <c r="P253" s="137" t="s">
        <v>317</v>
      </c>
      <c r="Q253" s="137" t="s">
        <v>362</v>
      </c>
      <c r="R253" s="137" t="s">
        <v>999</v>
      </c>
      <c r="S253" s="137" t="s">
        <v>410</v>
      </c>
      <c r="T253" s="137" t="s">
        <v>368</v>
      </c>
      <c r="U253" s="137" t="s">
        <v>1093</v>
      </c>
      <c r="V253" s="137" t="str">
        <f t="shared" si="9"/>
        <v>Set Fix</v>
      </c>
      <c r="W253" s="137"/>
      <c r="X253" s="126" t="str">
        <f t="shared" si="11"/>
        <v>Production_Ready</v>
      </c>
    </row>
    <row r="254" spans="1:24">
      <c r="A254" s="126" t="str">
        <f t="shared" si="10"/>
        <v>HT140-0316</v>
      </c>
      <c r="C254" s="137">
        <f>IF(F254&lt;&gt;"",MAX($C$9:C253)+1,"")</f>
        <v>245</v>
      </c>
      <c r="D254" s="137" t="s">
        <v>1581</v>
      </c>
      <c r="E254" s="156">
        <v>316</v>
      </c>
      <c r="F254" s="137" t="s">
        <v>1094</v>
      </c>
      <c r="G254" s="137" t="s">
        <v>839</v>
      </c>
      <c r="H254" s="137" t="s">
        <v>1095</v>
      </c>
      <c r="I254" s="137" t="s">
        <v>311</v>
      </c>
      <c r="J254" s="137" t="s">
        <v>312</v>
      </c>
      <c r="K254" s="137" t="s">
        <v>841</v>
      </c>
      <c r="L254" s="138">
        <v>43073</v>
      </c>
      <c r="M254" s="137">
        <v>108149</v>
      </c>
      <c r="N254" s="137" t="s">
        <v>315</v>
      </c>
      <c r="O254" s="137" t="s">
        <v>316</v>
      </c>
      <c r="P254" s="137" t="s">
        <v>317</v>
      </c>
      <c r="Q254" s="137" t="s">
        <v>362</v>
      </c>
      <c r="R254" s="137" t="s">
        <v>999</v>
      </c>
      <c r="S254" s="137" t="s">
        <v>410</v>
      </c>
      <c r="T254" s="137" t="s">
        <v>368</v>
      </c>
      <c r="U254" s="137" t="s">
        <v>1096</v>
      </c>
      <c r="V254" s="137" t="str">
        <f t="shared" si="9"/>
        <v>Set Fix</v>
      </c>
      <c r="W254" s="137"/>
      <c r="X254" s="126" t="str">
        <f t="shared" si="11"/>
        <v>Production_Ready</v>
      </c>
    </row>
    <row r="255" spans="1:24">
      <c r="A255" s="126" t="str">
        <f t="shared" si="10"/>
        <v>HT140-0317</v>
      </c>
      <c r="C255" s="137">
        <f>IF(F255&lt;&gt;"",MAX($C$9:C254)+1,"")</f>
        <v>246</v>
      </c>
      <c r="D255" s="137" t="s">
        <v>1582</v>
      </c>
      <c r="E255" s="156">
        <v>317</v>
      </c>
      <c r="F255" s="137" t="s">
        <v>1097</v>
      </c>
      <c r="G255" s="137" t="s">
        <v>839</v>
      </c>
      <c r="H255" s="137" t="s">
        <v>1098</v>
      </c>
      <c r="I255" s="137" t="s">
        <v>311</v>
      </c>
      <c r="J255" s="137" t="s">
        <v>312</v>
      </c>
      <c r="K255" s="137" t="s">
        <v>841</v>
      </c>
      <c r="L255" s="138">
        <v>43073</v>
      </c>
      <c r="M255" s="137">
        <v>108151</v>
      </c>
      <c r="N255" s="137" t="s">
        <v>315</v>
      </c>
      <c r="O255" s="137" t="s">
        <v>316</v>
      </c>
      <c r="P255" s="137" t="s">
        <v>317</v>
      </c>
      <c r="Q255" s="137" t="s">
        <v>362</v>
      </c>
      <c r="R255" s="137" t="s">
        <v>999</v>
      </c>
      <c r="S255" s="137" t="s">
        <v>410</v>
      </c>
      <c r="T255" s="137" t="s">
        <v>368</v>
      </c>
      <c r="U255" s="137" t="s">
        <v>1099</v>
      </c>
      <c r="V255" s="137" t="str">
        <f t="shared" si="9"/>
        <v>Set Fix</v>
      </c>
      <c r="W255" s="137"/>
      <c r="X255" s="126" t="str">
        <f t="shared" si="11"/>
        <v>Production_Ready</v>
      </c>
    </row>
    <row r="256" spans="1:24">
      <c r="A256" s="126" t="str">
        <f t="shared" si="10"/>
        <v>HT140-0318</v>
      </c>
      <c r="C256" s="137">
        <f>IF(F256&lt;&gt;"",MAX($C$9:C255)+1,"")</f>
        <v>247</v>
      </c>
      <c r="D256" s="137" t="s">
        <v>1583</v>
      </c>
      <c r="E256" s="156">
        <v>318</v>
      </c>
      <c r="F256" s="137" t="s">
        <v>1100</v>
      </c>
      <c r="G256" s="137" t="s">
        <v>839</v>
      </c>
      <c r="H256" s="137" t="s">
        <v>1101</v>
      </c>
      <c r="I256" s="137" t="s">
        <v>311</v>
      </c>
      <c r="J256" s="137" t="s">
        <v>312</v>
      </c>
      <c r="K256" s="137" t="s">
        <v>841</v>
      </c>
      <c r="L256" s="138">
        <v>43115</v>
      </c>
      <c r="M256" s="137">
        <v>107993</v>
      </c>
      <c r="N256" s="137" t="s">
        <v>315</v>
      </c>
      <c r="O256" s="137" t="s">
        <v>316</v>
      </c>
      <c r="P256" s="137" t="s">
        <v>317</v>
      </c>
      <c r="Q256" s="137" t="s">
        <v>362</v>
      </c>
      <c r="R256" s="137" t="s">
        <v>999</v>
      </c>
      <c r="S256" s="137" t="s">
        <v>410</v>
      </c>
      <c r="T256" s="137" t="s">
        <v>368</v>
      </c>
      <c r="U256" s="137" t="s">
        <v>1102</v>
      </c>
      <c r="V256" s="137" t="str">
        <f t="shared" si="9"/>
        <v>Set Fix</v>
      </c>
      <c r="W256" s="137"/>
      <c r="X256" s="126" t="str">
        <f t="shared" si="11"/>
        <v>Production_Ready</v>
      </c>
    </row>
    <row r="257" spans="1:24">
      <c r="A257" s="126" t="str">
        <f t="shared" si="10"/>
        <v>HT140-0319</v>
      </c>
      <c r="C257" s="137">
        <f>IF(F257&lt;&gt;"",MAX($C$9:C256)+1,"")</f>
        <v>248</v>
      </c>
      <c r="D257" s="137" t="s">
        <v>1584</v>
      </c>
      <c r="E257" s="156">
        <v>319</v>
      </c>
      <c r="F257" s="137" t="s">
        <v>1103</v>
      </c>
      <c r="G257" s="137" t="s">
        <v>839</v>
      </c>
      <c r="H257" s="137" t="s">
        <v>1104</v>
      </c>
      <c r="I257" s="137" t="s">
        <v>311</v>
      </c>
      <c r="J257" s="137" t="s">
        <v>312</v>
      </c>
      <c r="K257" s="137" t="s">
        <v>841</v>
      </c>
      <c r="L257" s="138">
        <v>43115</v>
      </c>
      <c r="M257" s="137">
        <v>108068</v>
      </c>
      <c r="N257" s="137" t="s">
        <v>315</v>
      </c>
      <c r="O257" s="137" t="s">
        <v>316</v>
      </c>
      <c r="P257" s="137" t="s">
        <v>317</v>
      </c>
      <c r="Q257" s="137" t="s">
        <v>362</v>
      </c>
      <c r="R257" s="137" t="s">
        <v>999</v>
      </c>
      <c r="S257" s="137" t="s">
        <v>410</v>
      </c>
      <c r="T257" s="137" t="s">
        <v>1237</v>
      </c>
      <c r="U257" s="137" t="s">
        <v>1105</v>
      </c>
      <c r="V257" s="137" t="str">
        <f t="shared" si="9"/>
        <v>Set Fix</v>
      </c>
      <c r="W257" s="137"/>
      <c r="X257" s="126" t="str">
        <f t="shared" si="11"/>
        <v>Production_Accident</v>
      </c>
    </row>
    <row r="258" spans="1:24">
      <c r="A258" s="126" t="str">
        <f t="shared" si="10"/>
        <v>HT140-0320</v>
      </c>
      <c r="C258" s="137">
        <f>IF(F258&lt;&gt;"",MAX($C$9:C257)+1,"")</f>
        <v>249</v>
      </c>
      <c r="D258" s="137" t="s">
        <v>1585</v>
      </c>
      <c r="E258" s="156">
        <v>320</v>
      </c>
      <c r="F258" s="137" t="s">
        <v>1106</v>
      </c>
      <c r="G258" s="137" t="s">
        <v>839</v>
      </c>
      <c r="H258" s="137" t="s">
        <v>1107</v>
      </c>
      <c r="I258" s="137" t="s">
        <v>311</v>
      </c>
      <c r="J258" s="137" t="s">
        <v>312</v>
      </c>
      <c r="K258" s="137" t="s">
        <v>841</v>
      </c>
      <c r="L258" s="138">
        <v>43115</v>
      </c>
      <c r="M258" s="137">
        <v>107253</v>
      </c>
      <c r="N258" s="137" t="s">
        <v>315</v>
      </c>
      <c r="O258" s="137" t="s">
        <v>316</v>
      </c>
      <c r="P258" s="137" t="s">
        <v>317</v>
      </c>
      <c r="Q258" s="137" t="s">
        <v>362</v>
      </c>
      <c r="R258" s="137" t="s">
        <v>999</v>
      </c>
      <c r="S258" s="137" t="s">
        <v>410</v>
      </c>
      <c r="T258" s="137" t="s">
        <v>368</v>
      </c>
      <c r="U258" s="137" t="s">
        <v>1108</v>
      </c>
      <c r="V258" s="137" t="str">
        <f t="shared" si="9"/>
        <v>Set Fix</v>
      </c>
      <c r="W258" s="137"/>
      <c r="X258" s="126" t="str">
        <f t="shared" si="11"/>
        <v>Production_Ready</v>
      </c>
    </row>
    <row r="259" spans="1:24">
      <c r="A259" s="126" t="str">
        <f t="shared" si="10"/>
        <v>HT140-0321</v>
      </c>
      <c r="C259" s="137">
        <f>IF(F259&lt;&gt;"",MAX($C$9:C258)+1,"")</f>
        <v>250</v>
      </c>
      <c r="D259" s="137" t="s">
        <v>1586</v>
      </c>
      <c r="E259" s="156">
        <v>321</v>
      </c>
      <c r="F259" s="137" t="s">
        <v>1109</v>
      </c>
      <c r="G259" s="137" t="s">
        <v>839</v>
      </c>
      <c r="H259" s="137" t="s">
        <v>1110</v>
      </c>
      <c r="I259" s="137" t="s">
        <v>311</v>
      </c>
      <c r="J259" s="137" t="s">
        <v>312</v>
      </c>
      <c r="K259" s="137" t="s">
        <v>841</v>
      </c>
      <c r="L259" s="138">
        <v>43108</v>
      </c>
      <c r="M259" s="137">
        <v>107254</v>
      </c>
      <c r="N259" s="137" t="s">
        <v>315</v>
      </c>
      <c r="O259" s="137" t="s">
        <v>316</v>
      </c>
      <c r="P259" s="137" t="s">
        <v>317</v>
      </c>
      <c r="Q259" s="137" t="s">
        <v>362</v>
      </c>
      <c r="R259" s="137" t="s">
        <v>999</v>
      </c>
      <c r="S259" s="137" t="s">
        <v>410</v>
      </c>
      <c r="T259" s="137" t="s">
        <v>368</v>
      </c>
      <c r="U259" s="137" t="s">
        <v>1111</v>
      </c>
      <c r="V259" s="137" t="str">
        <f t="shared" si="9"/>
        <v>Set Fix</v>
      </c>
      <c r="W259" s="137"/>
      <c r="X259" s="126" t="str">
        <f t="shared" si="11"/>
        <v>Production_Ready</v>
      </c>
    </row>
    <row r="260" spans="1:24">
      <c r="A260" s="126" t="str">
        <f t="shared" si="10"/>
        <v>HT140-0322</v>
      </c>
      <c r="C260" s="137">
        <f>IF(F260&lt;&gt;"",MAX($C$9:C259)+1,"")</f>
        <v>251</v>
      </c>
      <c r="D260" s="137" t="s">
        <v>1587</v>
      </c>
      <c r="E260" s="156">
        <v>322</v>
      </c>
      <c r="F260" s="137" t="s">
        <v>1112</v>
      </c>
      <c r="G260" s="137" t="s">
        <v>839</v>
      </c>
      <c r="H260" s="137" t="s">
        <v>1113</v>
      </c>
      <c r="I260" s="137" t="s">
        <v>311</v>
      </c>
      <c r="J260" s="137" t="s">
        <v>312</v>
      </c>
      <c r="K260" s="137" t="s">
        <v>841</v>
      </c>
      <c r="L260" s="138">
        <v>43115</v>
      </c>
      <c r="M260" s="137">
        <v>107362</v>
      </c>
      <c r="N260" s="137" t="s">
        <v>315</v>
      </c>
      <c r="O260" s="137" t="s">
        <v>316</v>
      </c>
      <c r="P260" s="137" t="s">
        <v>317</v>
      </c>
      <c r="Q260" s="137" t="s">
        <v>362</v>
      </c>
      <c r="R260" s="137" t="s">
        <v>999</v>
      </c>
      <c r="S260" s="137" t="s">
        <v>410</v>
      </c>
      <c r="T260" s="137" t="s">
        <v>368</v>
      </c>
      <c r="U260" s="137" t="s">
        <v>1114</v>
      </c>
      <c r="V260" s="137" t="str">
        <f t="shared" si="9"/>
        <v>Set Fix</v>
      </c>
      <c r="W260" s="137"/>
      <c r="X260" s="126" t="str">
        <f t="shared" si="11"/>
        <v>Production_Ready</v>
      </c>
    </row>
    <row r="261" spans="1:24">
      <c r="A261" s="126" t="str">
        <f t="shared" si="10"/>
        <v>HT140-0323</v>
      </c>
      <c r="C261" s="137">
        <f>IF(F261&lt;&gt;"",MAX($C$9:C260)+1,"")</f>
        <v>252</v>
      </c>
      <c r="D261" s="137" t="s">
        <v>1588</v>
      </c>
      <c r="E261" s="156">
        <v>323</v>
      </c>
      <c r="F261" s="137" t="s">
        <v>1115</v>
      </c>
      <c r="G261" s="137" t="s">
        <v>839</v>
      </c>
      <c r="H261" s="137" t="s">
        <v>1116</v>
      </c>
      <c r="I261" s="137" t="s">
        <v>311</v>
      </c>
      <c r="J261" s="137" t="s">
        <v>312</v>
      </c>
      <c r="K261" s="137" t="s">
        <v>841</v>
      </c>
      <c r="L261" s="138">
        <v>43115</v>
      </c>
      <c r="M261" s="137">
        <v>107483</v>
      </c>
      <c r="N261" s="137" t="s">
        <v>315</v>
      </c>
      <c r="O261" s="137" t="s">
        <v>316</v>
      </c>
      <c r="P261" s="137" t="s">
        <v>317</v>
      </c>
      <c r="Q261" s="137" t="s">
        <v>362</v>
      </c>
      <c r="R261" s="137" t="s">
        <v>999</v>
      </c>
      <c r="S261" s="137" t="s">
        <v>410</v>
      </c>
      <c r="T261" s="137" t="s">
        <v>368</v>
      </c>
      <c r="U261" s="137" t="s">
        <v>1117</v>
      </c>
      <c r="V261" s="137" t="str">
        <f t="shared" si="9"/>
        <v>Set Fix</v>
      </c>
      <c r="W261" s="137"/>
      <c r="X261" s="126" t="str">
        <f t="shared" si="11"/>
        <v>Production_Ready</v>
      </c>
    </row>
    <row r="262" spans="1:24">
      <c r="A262" s="126" t="str">
        <f t="shared" si="10"/>
        <v>HT140-0324</v>
      </c>
      <c r="C262" s="137">
        <f>IF(F262&lt;&gt;"",MAX($C$9:C261)+1,"")</f>
        <v>253</v>
      </c>
      <c r="D262" s="137" t="s">
        <v>1589</v>
      </c>
      <c r="E262" s="156">
        <v>324</v>
      </c>
      <c r="F262" s="137" t="s">
        <v>1118</v>
      </c>
      <c r="G262" s="137" t="s">
        <v>839</v>
      </c>
      <c r="H262" s="137" t="s">
        <v>1119</v>
      </c>
      <c r="I262" s="137" t="s">
        <v>311</v>
      </c>
      <c r="J262" s="137" t="s">
        <v>312</v>
      </c>
      <c r="K262" s="137" t="s">
        <v>841</v>
      </c>
      <c r="L262" s="138">
        <v>43108</v>
      </c>
      <c r="M262" s="137">
        <v>107484</v>
      </c>
      <c r="N262" s="137" t="s">
        <v>315</v>
      </c>
      <c r="O262" s="137" t="s">
        <v>316</v>
      </c>
      <c r="P262" s="137" t="s">
        <v>317</v>
      </c>
      <c r="Q262" s="137" t="s">
        <v>362</v>
      </c>
      <c r="R262" s="137" t="s">
        <v>999</v>
      </c>
      <c r="S262" s="137" t="s">
        <v>410</v>
      </c>
      <c r="T262" s="137" t="s">
        <v>368</v>
      </c>
      <c r="U262" s="137" t="s">
        <v>1120</v>
      </c>
      <c r="V262" s="137" t="str">
        <f t="shared" si="9"/>
        <v>Set Fix</v>
      </c>
      <c r="W262" s="137"/>
      <c r="X262" s="126" t="str">
        <f t="shared" si="11"/>
        <v>Production_Ready</v>
      </c>
    </row>
    <row r="263" spans="1:24">
      <c r="A263" s="126" t="str">
        <f t="shared" si="10"/>
        <v>HT140-0325</v>
      </c>
      <c r="C263" s="137">
        <f>IF(F263&lt;&gt;"",MAX($C$9:C262)+1,"")</f>
        <v>254</v>
      </c>
      <c r="D263" s="137" t="s">
        <v>1590</v>
      </c>
      <c r="E263" s="156">
        <v>325</v>
      </c>
      <c r="F263" s="137" t="s">
        <v>1121</v>
      </c>
      <c r="G263" s="137" t="s">
        <v>839</v>
      </c>
      <c r="H263" s="137" t="s">
        <v>1122</v>
      </c>
      <c r="I263" s="137" t="s">
        <v>311</v>
      </c>
      <c r="J263" s="137" t="s">
        <v>312</v>
      </c>
      <c r="K263" s="137" t="s">
        <v>841</v>
      </c>
      <c r="L263" s="138">
        <v>43108</v>
      </c>
      <c r="M263" s="137">
        <v>108067</v>
      </c>
      <c r="N263" s="137" t="s">
        <v>315</v>
      </c>
      <c r="O263" s="137" t="s">
        <v>316</v>
      </c>
      <c r="P263" s="137" t="s">
        <v>317</v>
      </c>
      <c r="Q263" s="137" t="s">
        <v>362</v>
      </c>
      <c r="R263" s="137" t="s">
        <v>999</v>
      </c>
      <c r="S263" s="137" t="s">
        <v>410</v>
      </c>
      <c r="T263" s="137" t="s">
        <v>368</v>
      </c>
      <c r="U263" s="137" t="s">
        <v>1123</v>
      </c>
      <c r="V263" s="137" t="str">
        <f t="shared" si="9"/>
        <v>Set Fix</v>
      </c>
      <c r="W263" s="137"/>
      <c r="X263" s="126" t="str">
        <f t="shared" si="11"/>
        <v>Production_Ready</v>
      </c>
    </row>
    <row r="264" spans="1:24">
      <c r="A264" s="126" t="str">
        <f t="shared" si="10"/>
        <v>HT140-0326</v>
      </c>
      <c r="C264" s="137">
        <f>IF(F264&lt;&gt;"",MAX($C$9:C263)+1,"")</f>
        <v>255</v>
      </c>
      <c r="D264" s="137" t="s">
        <v>1591</v>
      </c>
      <c r="E264" s="156">
        <v>326</v>
      </c>
      <c r="F264" s="137" t="s">
        <v>1124</v>
      </c>
      <c r="G264" s="137" t="s">
        <v>839</v>
      </c>
      <c r="H264" s="137" t="s">
        <v>1125</v>
      </c>
      <c r="I264" s="137" t="s">
        <v>311</v>
      </c>
      <c r="J264" s="137" t="s">
        <v>312</v>
      </c>
      <c r="K264" s="137" t="s">
        <v>841</v>
      </c>
      <c r="L264" s="138">
        <v>43115</v>
      </c>
      <c r="M264" s="137">
        <v>107718</v>
      </c>
      <c r="N264" s="137" t="s">
        <v>315</v>
      </c>
      <c r="O264" s="137" t="s">
        <v>316</v>
      </c>
      <c r="P264" s="137" t="s">
        <v>317</v>
      </c>
      <c r="Q264" s="137" t="s">
        <v>362</v>
      </c>
      <c r="R264" s="137" t="s">
        <v>999</v>
      </c>
      <c r="S264" s="137" t="s">
        <v>410</v>
      </c>
      <c r="T264" s="137" t="s">
        <v>368</v>
      </c>
      <c r="U264" s="137" t="s">
        <v>1126</v>
      </c>
      <c r="V264" s="137" t="str">
        <f t="shared" si="9"/>
        <v>Set Fix</v>
      </c>
      <c r="W264" s="137"/>
      <c r="X264" s="126" t="str">
        <f t="shared" si="11"/>
        <v>Production_Ready</v>
      </c>
    </row>
    <row r="265" spans="1:24">
      <c r="A265" s="126" t="str">
        <f t="shared" si="10"/>
        <v>HT140-0327</v>
      </c>
      <c r="C265" s="137">
        <f>IF(F265&lt;&gt;"",MAX($C$9:C264)+1,"")</f>
        <v>256</v>
      </c>
      <c r="D265" s="137" t="s">
        <v>1592</v>
      </c>
      <c r="E265" s="156">
        <v>327</v>
      </c>
      <c r="F265" s="137" t="s">
        <v>1127</v>
      </c>
      <c r="G265" s="137" t="s">
        <v>839</v>
      </c>
      <c r="H265" s="137" t="s">
        <v>1128</v>
      </c>
      <c r="I265" s="137" t="s">
        <v>311</v>
      </c>
      <c r="J265" s="137" t="s">
        <v>312</v>
      </c>
      <c r="K265" s="137" t="s">
        <v>841</v>
      </c>
      <c r="L265" s="138">
        <v>43108</v>
      </c>
      <c r="M265" s="137">
        <v>107444</v>
      </c>
      <c r="N265" s="137" t="s">
        <v>315</v>
      </c>
      <c r="O265" s="137" t="s">
        <v>316</v>
      </c>
      <c r="P265" s="137" t="s">
        <v>317</v>
      </c>
      <c r="Q265" s="137" t="s">
        <v>362</v>
      </c>
      <c r="R265" s="137" t="s">
        <v>999</v>
      </c>
      <c r="S265" s="137" t="s">
        <v>410</v>
      </c>
      <c r="T265" s="137" t="s">
        <v>368</v>
      </c>
      <c r="U265" s="137" t="s">
        <v>1129</v>
      </c>
      <c r="V265" s="137" t="str">
        <f t="shared" si="9"/>
        <v>Set Fix</v>
      </c>
      <c r="W265" s="137"/>
      <c r="X265" s="126" t="str">
        <f t="shared" si="11"/>
        <v>Production_Ready</v>
      </c>
    </row>
    <row r="266" spans="1:24">
      <c r="A266" s="126" t="str">
        <f t="shared" si="10"/>
        <v>HT140-0328</v>
      </c>
      <c r="C266" s="137">
        <f>IF(F266&lt;&gt;"",MAX($C$9:C265)+1,"")</f>
        <v>257</v>
      </c>
      <c r="D266" s="137" t="s">
        <v>1593</v>
      </c>
      <c r="E266" s="156">
        <v>328</v>
      </c>
      <c r="F266" s="137" t="s">
        <v>1130</v>
      </c>
      <c r="G266" s="137" t="s">
        <v>839</v>
      </c>
      <c r="H266" s="137" t="s">
        <v>1131</v>
      </c>
      <c r="I266" s="137" t="s">
        <v>311</v>
      </c>
      <c r="J266" s="137" t="s">
        <v>312</v>
      </c>
      <c r="K266" s="137" t="s">
        <v>841</v>
      </c>
      <c r="L266" s="138">
        <v>43108</v>
      </c>
      <c r="M266" s="137">
        <v>107770</v>
      </c>
      <c r="N266" s="137" t="s">
        <v>315</v>
      </c>
      <c r="O266" s="137" t="s">
        <v>316</v>
      </c>
      <c r="P266" s="137" t="s">
        <v>317</v>
      </c>
      <c r="Q266" s="137" t="s">
        <v>362</v>
      </c>
      <c r="R266" s="137" t="s">
        <v>999</v>
      </c>
      <c r="S266" s="137" t="s">
        <v>410</v>
      </c>
      <c r="T266" s="137" t="s">
        <v>368</v>
      </c>
      <c r="U266" s="137" t="s">
        <v>1132</v>
      </c>
      <c r="V266" s="137" t="str">
        <f t="shared" si="9"/>
        <v>Set Fix</v>
      </c>
      <c r="W266" s="137"/>
      <c r="X266" s="126" t="str">
        <f t="shared" si="11"/>
        <v>Production_Ready</v>
      </c>
    </row>
    <row r="267" spans="1:24">
      <c r="A267" s="126" t="str">
        <f t="shared" ref="A267:A330" si="12">LEFT(F267,10)</f>
        <v>HT140-0329</v>
      </c>
      <c r="C267" s="137">
        <f>IF(F267&lt;&gt;"",MAX($C$9:C266)+1,"")</f>
        <v>258</v>
      </c>
      <c r="D267" s="137" t="s">
        <v>1594</v>
      </c>
      <c r="E267" s="156">
        <v>329</v>
      </c>
      <c r="F267" s="137" t="s">
        <v>1133</v>
      </c>
      <c r="G267" s="137" t="s">
        <v>839</v>
      </c>
      <c r="H267" s="137" t="s">
        <v>1134</v>
      </c>
      <c r="I267" s="137" t="s">
        <v>311</v>
      </c>
      <c r="J267" s="137" t="s">
        <v>312</v>
      </c>
      <c r="K267" s="137" t="s">
        <v>841</v>
      </c>
      <c r="L267" s="138">
        <v>43108</v>
      </c>
      <c r="M267" s="137">
        <v>107478</v>
      </c>
      <c r="N267" s="137" t="s">
        <v>315</v>
      </c>
      <c r="O267" s="137" t="s">
        <v>316</v>
      </c>
      <c r="P267" s="137" t="s">
        <v>317</v>
      </c>
      <c r="Q267" s="137" t="s">
        <v>362</v>
      </c>
      <c r="R267" s="137" t="s">
        <v>999</v>
      </c>
      <c r="S267" s="137" t="s">
        <v>410</v>
      </c>
      <c r="T267" s="137" t="s">
        <v>368</v>
      </c>
      <c r="U267" s="137" t="s">
        <v>1135</v>
      </c>
      <c r="V267" s="137" t="str">
        <f t="shared" si="9"/>
        <v>Set Fix</v>
      </c>
      <c r="W267" s="137"/>
      <c r="X267" s="126" t="str">
        <f t="shared" ref="X267:X330" si="13">Q267&amp;"_"&amp;T267</f>
        <v>Production_Ready</v>
      </c>
    </row>
    <row r="268" spans="1:24">
      <c r="A268" s="126" t="str">
        <f t="shared" si="12"/>
        <v>HT140-0330</v>
      </c>
      <c r="C268" s="137">
        <f>IF(F268&lt;&gt;"",MAX($C$9:C267)+1,"")</f>
        <v>259</v>
      </c>
      <c r="D268" s="137" t="s">
        <v>1595</v>
      </c>
      <c r="E268" s="156">
        <v>330</v>
      </c>
      <c r="F268" s="137" t="s">
        <v>1136</v>
      </c>
      <c r="G268" s="137" t="s">
        <v>839</v>
      </c>
      <c r="H268" s="137" t="s">
        <v>1137</v>
      </c>
      <c r="I268" s="137" t="s">
        <v>311</v>
      </c>
      <c r="J268" s="137" t="s">
        <v>312</v>
      </c>
      <c r="K268" s="137" t="s">
        <v>841</v>
      </c>
      <c r="L268" s="138">
        <v>43108</v>
      </c>
      <c r="M268" s="137">
        <v>108043</v>
      </c>
      <c r="N268" s="137" t="s">
        <v>315</v>
      </c>
      <c r="O268" s="137" t="s">
        <v>316</v>
      </c>
      <c r="P268" s="137" t="s">
        <v>317</v>
      </c>
      <c r="Q268" s="137" t="s">
        <v>362</v>
      </c>
      <c r="R268" s="137" t="s">
        <v>999</v>
      </c>
      <c r="S268" s="137" t="s">
        <v>410</v>
      </c>
      <c r="T268" s="137" t="s">
        <v>368</v>
      </c>
      <c r="U268" s="137" t="s">
        <v>1138</v>
      </c>
      <c r="V268" s="137" t="str">
        <f t="shared" si="9"/>
        <v>Set Fix</v>
      </c>
      <c r="W268" s="137"/>
      <c r="X268" s="126" t="str">
        <f t="shared" si="13"/>
        <v>Production_Ready</v>
      </c>
    </row>
    <row r="269" spans="1:24">
      <c r="A269" s="126" t="str">
        <f t="shared" si="12"/>
        <v>HT140-0331</v>
      </c>
      <c r="C269" s="137">
        <f>IF(F269&lt;&gt;"",MAX($C$9:C268)+1,"")</f>
        <v>260</v>
      </c>
      <c r="D269" s="137" t="s">
        <v>1596</v>
      </c>
      <c r="E269" s="156">
        <v>331</v>
      </c>
      <c r="F269" s="137" t="s">
        <v>1139</v>
      </c>
      <c r="G269" s="137" t="s">
        <v>839</v>
      </c>
      <c r="H269" s="137" t="s">
        <v>1140</v>
      </c>
      <c r="I269" s="137" t="s">
        <v>311</v>
      </c>
      <c r="J269" s="137" t="s">
        <v>312</v>
      </c>
      <c r="K269" s="137" t="s">
        <v>841</v>
      </c>
      <c r="L269" s="138">
        <v>43111</v>
      </c>
      <c r="M269" s="137">
        <v>108150</v>
      </c>
      <c r="N269" s="137" t="s">
        <v>315</v>
      </c>
      <c r="O269" s="137" t="s">
        <v>316</v>
      </c>
      <c r="P269" s="137" t="s">
        <v>317</v>
      </c>
      <c r="Q269" s="137" t="s">
        <v>362</v>
      </c>
      <c r="R269" s="137" t="s">
        <v>999</v>
      </c>
      <c r="S269" s="137" t="s">
        <v>410</v>
      </c>
      <c r="T269" s="137" t="s">
        <v>368</v>
      </c>
      <c r="U269" s="137"/>
      <c r="V269" s="137"/>
      <c r="W269" s="137"/>
      <c r="X269" s="126" t="str">
        <f t="shared" si="13"/>
        <v>Production_Ready</v>
      </c>
    </row>
    <row r="270" spans="1:24">
      <c r="A270" s="126" t="str">
        <f t="shared" si="12"/>
        <v>HT140-0332</v>
      </c>
      <c r="C270" s="137">
        <f>IF(F270&lt;&gt;"",MAX($C$9:C269)+1,"")</f>
        <v>261</v>
      </c>
      <c r="D270" s="137" t="s">
        <v>1597</v>
      </c>
      <c r="E270" s="156">
        <v>332</v>
      </c>
      <c r="F270" s="137" t="s">
        <v>1141</v>
      </c>
      <c r="G270" s="137" t="s">
        <v>839</v>
      </c>
      <c r="H270" s="137" t="s">
        <v>1142</v>
      </c>
      <c r="I270" s="137" t="s">
        <v>311</v>
      </c>
      <c r="J270" s="137" t="s">
        <v>312</v>
      </c>
      <c r="K270" s="137" t="s">
        <v>841</v>
      </c>
      <c r="L270" s="138">
        <v>43111</v>
      </c>
      <c r="M270" s="137">
        <v>108213</v>
      </c>
      <c r="N270" s="137" t="s">
        <v>315</v>
      </c>
      <c r="O270" s="137" t="s">
        <v>316</v>
      </c>
      <c r="P270" s="137" t="s">
        <v>317</v>
      </c>
      <c r="Q270" s="137" t="s">
        <v>362</v>
      </c>
      <c r="R270" s="137" t="s">
        <v>999</v>
      </c>
      <c r="S270" s="137" t="s">
        <v>410</v>
      </c>
      <c r="T270" s="137" t="s">
        <v>368</v>
      </c>
      <c r="U270" s="137"/>
      <c r="V270" s="137"/>
      <c r="W270" s="137"/>
      <c r="X270" s="126" t="str">
        <f t="shared" si="13"/>
        <v>Production_Ready</v>
      </c>
    </row>
    <row r="271" spans="1:24">
      <c r="A271" s="126" t="str">
        <f t="shared" si="12"/>
        <v>HT140-0333</v>
      </c>
      <c r="C271" s="137">
        <f>IF(F271&lt;&gt;"",MAX($C$9:C270)+1,"")</f>
        <v>262</v>
      </c>
      <c r="D271" s="137" t="s">
        <v>1598</v>
      </c>
      <c r="E271" s="156">
        <v>333</v>
      </c>
      <c r="F271" s="137" t="s">
        <v>1143</v>
      </c>
      <c r="G271" s="137" t="s">
        <v>839</v>
      </c>
      <c r="H271" s="137" t="s">
        <v>1144</v>
      </c>
      <c r="I271" s="137" t="s">
        <v>311</v>
      </c>
      <c r="J271" s="137" t="s">
        <v>312</v>
      </c>
      <c r="K271" s="137" t="s">
        <v>841</v>
      </c>
      <c r="L271" s="138">
        <v>43111</v>
      </c>
      <c r="M271" s="137">
        <v>108152</v>
      </c>
      <c r="N271" s="137" t="s">
        <v>315</v>
      </c>
      <c r="O271" s="137" t="s">
        <v>316</v>
      </c>
      <c r="P271" s="137" t="s">
        <v>317</v>
      </c>
      <c r="Q271" s="137" t="s">
        <v>362</v>
      </c>
      <c r="R271" s="137" t="s">
        <v>999</v>
      </c>
      <c r="S271" s="137" t="s">
        <v>410</v>
      </c>
      <c r="T271" s="137" t="s">
        <v>368</v>
      </c>
      <c r="U271" s="137"/>
      <c r="V271" s="137" t="str">
        <f t="shared" ref="V271:V334" si="14">IFERROR(IF($U271&lt;&gt;"","Set Fix",""),"")</f>
        <v/>
      </c>
      <c r="W271" s="137"/>
      <c r="X271" s="126" t="str">
        <f t="shared" si="13"/>
        <v>Production_Ready</v>
      </c>
    </row>
    <row r="272" spans="1:24">
      <c r="A272" s="126" t="str">
        <f t="shared" si="12"/>
        <v>HT140-0334</v>
      </c>
      <c r="C272" s="137">
        <f>IF(F272&lt;&gt;"",MAX($C$9:C271)+1,"")</f>
        <v>263</v>
      </c>
      <c r="D272" s="137" t="s">
        <v>1599</v>
      </c>
      <c r="E272" s="156">
        <v>334</v>
      </c>
      <c r="F272" s="137" t="s">
        <v>1145</v>
      </c>
      <c r="G272" s="137" t="s">
        <v>839</v>
      </c>
      <c r="H272" s="137" t="s">
        <v>1146</v>
      </c>
      <c r="I272" s="137" t="s">
        <v>311</v>
      </c>
      <c r="J272" s="137" t="s">
        <v>312</v>
      </c>
      <c r="K272" s="137" t="s">
        <v>841</v>
      </c>
      <c r="L272" s="138">
        <v>43111</v>
      </c>
      <c r="M272" s="137">
        <v>108328</v>
      </c>
      <c r="N272" s="137" t="s">
        <v>315</v>
      </c>
      <c r="O272" s="137" t="s">
        <v>316</v>
      </c>
      <c r="P272" s="137" t="s">
        <v>317</v>
      </c>
      <c r="Q272" s="137" t="s">
        <v>362</v>
      </c>
      <c r="R272" s="137" t="s">
        <v>999</v>
      </c>
      <c r="S272" s="137" t="s">
        <v>410</v>
      </c>
      <c r="T272" s="137" t="s">
        <v>368</v>
      </c>
      <c r="U272" s="137"/>
      <c r="V272" s="137" t="str">
        <f t="shared" si="14"/>
        <v/>
      </c>
      <c r="W272" s="137"/>
      <c r="X272" s="126" t="str">
        <f t="shared" si="13"/>
        <v>Production_Ready</v>
      </c>
    </row>
    <row r="273" spans="1:24">
      <c r="A273" s="126" t="str">
        <f t="shared" si="12"/>
        <v>HT140-0335</v>
      </c>
      <c r="C273" s="137">
        <f>IF(F273&lt;&gt;"",MAX($C$9:C272)+1,"")</f>
        <v>264</v>
      </c>
      <c r="D273" s="137" t="s">
        <v>1600</v>
      </c>
      <c r="E273" s="156">
        <v>335</v>
      </c>
      <c r="F273" s="137" t="s">
        <v>1147</v>
      </c>
      <c r="G273" s="137" t="s">
        <v>839</v>
      </c>
      <c r="H273" s="137" t="s">
        <v>1148</v>
      </c>
      <c r="I273" s="137" t="s">
        <v>311</v>
      </c>
      <c r="J273" s="137" t="s">
        <v>312</v>
      </c>
      <c r="K273" s="137" t="s">
        <v>841</v>
      </c>
      <c r="L273" s="138">
        <v>43111</v>
      </c>
      <c r="M273" s="137">
        <v>108232</v>
      </c>
      <c r="N273" s="137" t="s">
        <v>315</v>
      </c>
      <c r="O273" s="137" t="s">
        <v>316</v>
      </c>
      <c r="P273" s="137" t="s">
        <v>317</v>
      </c>
      <c r="Q273" s="137" t="s">
        <v>362</v>
      </c>
      <c r="R273" s="137" t="s">
        <v>999</v>
      </c>
      <c r="S273" s="137" t="s">
        <v>410</v>
      </c>
      <c r="T273" s="137" t="s">
        <v>368</v>
      </c>
      <c r="U273" s="137"/>
      <c r="V273" s="137" t="str">
        <f t="shared" si="14"/>
        <v/>
      </c>
      <c r="W273" s="137"/>
      <c r="X273" s="126" t="str">
        <f t="shared" si="13"/>
        <v>Production_Ready</v>
      </c>
    </row>
    <row r="274" spans="1:24">
      <c r="A274" s="126" t="str">
        <f t="shared" si="12"/>
        <v>HT140-0336</v>
      </c>
      <c r="C274" s="137">
        <f>IF(F274&lt;&gt;"",MAX($C$9:C273)+1,"")</f>
        <v>265</v>
      </c>
      <c r="D274" s="137" t="s">
        <v>1601</v>
      </c>
      <c r="E274" s="156">
        <v>336</v>
      </c>
      <c r="F274" s="137" t="s">
        <v>1149</v>
      </c>
      <c r="G274" s="137" t="s">
        <v>839</v>
      </c>
      <c r="H274" s="137" t="s">
        <v>1150</v>
      </c>
      <c r="I274" s="137" t="s">
        <v>311</v>
      </c>
      <c r="J274" s="137" t="s">
        <v>312</v>
      </c>
      <c r="K274" s="137" t="s">
        <v>841</v>
      </c>
      <c r="L274" s="138">
        <v>43111</v>
      </c>
      <c r="M274" s="137">
        <v>108231</v>
      </c>
      <c r="N274" s="137" t="s">
        <v>315</v>
      </c>
      <c r="O274" s="137" t="s">
        <v>316</v>
      </c>
      <c r="P274" s="137" t="s">
        <v>317</v>
      </c>
      <c r="Q274" s="137" t="s">
        <v>362</v>
      </c>
      <c r="R274" s="137" t="s">
        <v>999</v>
      </c>
      <c r="S274" s="137" t="s">
        <v>410</v>
      </c>
      <c r="T274" s="137" t="s">
        <v>368</v>
      </c>
      <c r="U274" s="137"/>
      <c r="V274" s="137" t="str">
        <f t="shared" si="14"/>
        <v/>
      </c>
      <c r="W274" s="137"/>
      <c r="X274" s="126" t="str">
        <f t="shared" si="13"/>
        <v>Production_Ready</v>
      </c>
    </row>
    <row r="275" spans="1:24">
      <c r="A275" s="126" t="str">
        <f t="shared" si="12"/>
        <v>HT140-0337</v>
      </c>
      <c r="C275" s="137">
        <f>IF(F275&lt;&gt;"",MAX($C$9:C274)+1,"")</f>
        <v>266</v>
      </c>
      <c r="D275" s="137" t="s">
        <v>1602</v>
      </c>
      <c r="E275" s="156">
        <v>337</v>
      </c>
      <c r="F275" s="137" t="s">
        <v>1151</v>
      </c>
      <c r="G275" s="137" t="s">
        <v>839</v>
      </c>
      <c r="H275" s="137" t="s">
        <v>1152</v>
      </c>
      <c r="I275" s="137" t="s">
        <v>311</v>
      </c>
      <c r="J275" s="137" t="s">
        <v>312</v>
      </c>
      <c r="K275" s="137" t="s">
        <v>841</v>
      </c>
      <c r="L275" s="138">
        <v>43113</v>
      </c>
      <c r="M275" s="137">
        <v>108153</v>
      </c>
      <c r="N275" s="137" t="s">
        <v>315</v>
      </c>
      <c r="O275" s="137" t="s">
        <v>316</v>
      </c>
      <c r="P275" s="137" t="s">
        <v>317</v>
      </c>
      <c r="Q275" s="137" t="s">
        <v>362</v>
      </c>
      <c r="R275" s="137" t="s">
        <v>999</v>
      </c>
      <c r="S275" s="137" t="s">
        <v>410</v>
      </c>
      <c r="T275" s="137" t="s">
        <v>368</v>
      </c>
      <c r="U275" s="137"/>
      <c r="V275" s="137" t="str">
        <f t="shared" si="14"/>
        <v/>
      </c>
      <c r="W275" s="137"/>
      <c r="X275" s="126" t="str">
        <f t="shared" si="13"/>
        <v>Production_Ready</v>
      </c>
    </row>
    <row r="276" spans="1:24">
      <c r="A276" s="126" t="str">
        <f t="shared" si="12"/>
        <v>HT140-0338</v>
      </c>
      <c r="C276" s="137">
        <f>IF(F276&lt;&gt;"",MAX($C$9:C275)+1,"")</f>
        <v>267</v>
      </c>
      <c r="D276" s="137" t="s">
        <v>1603</v>
      </c>
      <c r="E276" s="156">
        <v>338</v>
      </c>
      <c r="F276" s="137" t="s">
        <v>1153</v>
      </c>
      <c r="G276" s="137" t="s">
        <v>839</v>
      </c>
      <c r="H276" s="137" t="s">
        <v>1154</v>
      </c>
      <c r="I276" s="137" t="s">
        <v>311</v>
      </c>
      <c r="J276" s="137" t="s">
        <v>312</v>
      </c>
      <c r="K276" s="137" t="s">
        <v>841</v>
      </c>
      <c r="L276" s="138">
        <v>43114</v>
      </c>
      <c r="M276" s="137">
        <v>108253</v>
      </c>
      <c r="N276" s="137" t="s">
        <v>315</v>
      </c>
      <c r="O276" s="137" t="s">
        <v>316</v>
      </c>
      <c r="P276" s="137" t="s">
        <v>317</v>
      </c>
      <c r="Q276" s="137" t="s">
        <v>362</v>
      </c>
      <c r="R276" s="137" t="s">
        <v>999</v>
      </c>
      <c r="S276" s="137" t="s">
        <v>410</v>
      </c>
      <c r="T276" s="137" t="s">
        <v>368</v>
      </c>
      <c r="U276" s="137"/>
      <c r="V276" s="137" t="str">
        <f t="shared" si="14"/>
        <v/>
      </c>
      <c r="W276" s="137"/>
      <c r="X276" s="126" t="str">
        <f t="shared" si="13"/>
        <v>Production_Ready</v>
      </c>
    </row>
    <row r="277" spans="1:24">
      <c r="A277" s="126" t="str">
        <f t="shared" si="12"/>
        <v>HT140-0339</v>
      </c>
      <c r="C277" s="137">
        <f>IF(F277&lt;&gt;"",MAX($C$9:C276)+1,"")</f>
        <v>268</v>
      </c>
      <c r="D277" s="137" t="s">
        <v>1604</v>
      </c>
      <c r="E277" s="156">
        <v>339</v>
      </c>
      <c r="F277" s="137" t="s">
        <v>1155</v>
      </c>
      <c r="G277" s="137" t="s">
        <v>839</v>
      </c>
      <c r="H277" s="137" t="s">
        <v>1156</v>
      </c>
      <c r="I277" s="137" t="s">
        <v>311</v>
      </c>
      <c r="J277" s="137" t="s">
        <v>312</v>
      </c>
      <c r="K277" s="137" t="s">
        <v>841</v>
      </c>
      <c r="L277" s="138">
        <v>43115</v>
      </c>
      <c r="M277" s="137">
        <v>108652</v>
      </c>
      <c r="N277" s="137" t="s">
        <v>315</v>
      </c>
      <c r="O277" s="137" t="s">
        <v>316</v>
      </c>
      <c r="P277" s="137" t="s">
        <v>317</v>
      </c>
      <c r="Q277" s="137" t="s">
        <v>362</v>
      </c>
      <c r="R277" s="137" t="s">
        <v>999</v>
      </c>
      <c r="S277" s="137" t="s">
        <v>410</v>
      </c>
      <c r="T277" s="137" t="s">
        <v>368</v>
      </c>
      <c r="U277" s="137"/>
      <c r="V277" s="137" t="str">
        <f t="shared" si="14"/>
        <v/>
      </c>
      <c r="W277" s="137"/>
      <c r="X277" s="126" t="str">
        <f t="shared" si="13"/>
        <v>Production_Ready</v>
      </c>
    </row>
    <row r="278" spans="1:24">
      <c r="A278" s="126" t="str">
        <f t="shared" si="12"/>
        <v>HT140-0340</v>
      </c>
      <c r="C278" s="137">
        <f>IF(F278&lt;&gt;"",MAX($C$9:C277)+1,"")</f>
        <v>269</v>
      </c>
      <c r="D278" s="137" t="s">
        <v>1605</v>
      </c>
      <c r="E278" s="156">
        <v>340</v>
      </c>
      <c r="F278" s="137" t="s">
        <v>1157</v>
      </c>
      <c r="G278" s="137" t="s">
        <v>839</v>
      </c>
      <c r="H278" s="137" t="s">
        <v>1158</v>
      </c>
      <c r="I278" s="137" t="s">
        <v>311</v>
      </c>
      <c r="J278" s="137" t="s">
        <v>312</v>
      </c>
      <c r="K278" s="137" t="s">
        <v>841</v>
      </c>
      <c r="L278" s="138">
        <v>43112</v>
      </c>
      <c r="M278" s="137">
        <v>108802</v>
      </c>
      <c r="N278" s="137" t="s">
        <v>315</v>
      </c>
      <c r="O278" s="137" t="s">
        <v>316</v>
      </c>
      <c r="P278" s="137" t="s">
        <v>317</v>
      </c>
      <c r="Q278" s="137" t="s">
        <v>362</v>
      </c>
      <c r="R278" s="137" t="s">
        <v>999</v>
      </c>
      <c r="S278" s="137" t="s">
        <v>410</v>
      </c>
      <c r="T278" s="137" t="s">
        <v>368</v>
      </c>
      <c r="U278" s="137"/>
      <c r="V278" s="137" t="str">
        <f t="shared" si="14"/>
        <v/>
      </c>
      <c r="W278" s="137"/>
      <c r="X278" s="126" t="str">
        <f t="shared" si="13"/>
        <v>Production_Ready</v>
      </c>
    </row>
    <row r="279" spans="1:24">
      <c r="A279" s="126" t="str">
        <f t="shared" si="12"/>
        <v>HT140-0341</v>
      </c>
      <c r="C279" s="137">
        <f>IF(F279&lt;&gt;"",MAX($C$9:C278)+1,"")</f>
        <v>270</v>
      </c>
      <c r="D279" s="137" t="s">
        <v>1606</v>
      </c>
      <c r="E279" s="156">
        <v>341</v>
      </c>
      <c r="F279" s="137" t="s">
        <v>1159</v>
      </c>
      <c r="G279" s="137" t="s">
        <v>839</v>
      </c>
      <c r="H279" s="137" t="s">
        <v>1160</v>
      </c>
      <c r="I279" s="137" t="s">
        <v>311</v>
      </c>
      <c r="J279" s="137" t="s">
        <v>312</v>
      </c>
      <c r="K279" s="137" t="s">
        <v>841</v>
      </c>
      <c r="L279" s="138">
        <v>43108</v>
      </c>
      <c r="M279" s="137">
        <v>108369</v>
      </c>
      <c r="N279" s="137" t="s">
        <v>315</v>
      </c>
      <c r="O279" s="137" t="s">
        <v>316</v>
      </c>
      <c r="P279" s="137" t="s">
        <v>317</v>
      </c>
      <c r="Q279" s="137" t="s">
        <v>362</v>
      </c>
      <c r="R279" s="137" t="s">
        <v>999</v>
      </c>
      <c r="S279" s="137" t="s">
        <v>410</v>
      </c>
      <c r="T279" s="137" t="s">
        <v>368</v>
      </c>
      <c r="U279" s="137" t="s">
        <v>1161</v>
      </c>
      <c r="V279" s="137" t="str">
        <f t="shared" si="14"/>
        <v>Set Fix</v>
      </c>
      <c r="W279" s="137"/>
      <c r="X279" s="126" t="str">
        <f t="shared" si="13"/>
        <v>Production_Ready</v>
      </c>
    </row>
    <row r="280" spans="1:24">
      <c r="A280" s="126" t="str">
        <f t="shared" si="12"/>
        <v>HT140-0342</v>
      </c>
      <c r="C280" s="137">
        <f>IF(F280&lt;&gt;"",MAX($C$9:C279)+1,"")</f>
        <v>271</v>
      </c>
      <c r="D280" s="137" t="s">
        <v>1607</v>
      </c>
      <c r="E280" s="156">
        <v>342</v>
      </c>
      <c r="F280" s="137" t="s">
        <v>1162</v>
      </c>
      <c r="G280" s="137" t="s">
        <v>839</v>
      </c>
      <c r="H280" s="137" t="s">
        <v>1163</v>
      </c>
      <c r="I280" s="137" t="s">
        <v>311</v>
      </c>
      <c r="J280" s="137" t="s">
        <v>312</v>
      </c>
      <c r="K280" s="137" t="s">
        <v>841</v>
      </c>
      <c r="L280" s="138">
        <v>43109</v>
      </c>
      <c r="M280" s="137">
        <v>108396</v>
      </c>
      <c r="N280" s="137" t="s">
        <v>315</v>
      </c>
      <c r="O280" s="137" t="s">
        <v>316</v>
      </c>
      <c r="P280" s="137" t="s">
        <v>317</v>
      </c>
      <c r="Q280" s="137" t="s">
        <v>362</v>
      </c>
      <c r="R280" s="137" t="s">
        <v>999</v>
      </c>
      <c r="S280" s="137" t="s">
        <v>410</v>
      </c>
      <c r="T280" s="137" t="s">
        <v>368</v>
      </c>
      <c r="U280" s="137"/>
      <c r="V280" s="137" t="str">
        <f t="shared" si="14"/>
        <v/>
      </c>
      <c r="W280" s="137"/>
      <c r="X280" s="126" t="str">
        <f t="shared" si="13"/>
        <v>Production_Ready</v>
      </c>
    </row>
    <row r="281" spans="1:24">
      <c r="A281" s="126" t="str">
        <f t="shared" si="12"/>
        <v>HT140-0343</v>
      </c>
      <c r="C281" s="137">
        <f>IF(F281&lt;&gt;"",MAX($C$9:C280)+1,"")</f>
        <v>272</v>
      </c>
      <c r="D281" s="137" t="s">
        <v>1608</v>
      </c>
      <c r="E281" s="156">
        <v>343</v>
      </c>
      <c r="F281" s="137" t="s">
        <v>1164</v>
      </c>
      <c r="G281" s="137" t="s">
        <v>839</v>
      </c>
      <c r="H281" s="137" t="s">
        <v>1165</v>
      </c>
      <c r="I281" s="137" t="s">
        <v>311</v>
      </c>
      <c r="J281" s="137" t="s">
        <v>312</v>
      </c>
      <c r="K281" s="137" t="s">
        <v>841</v>
      </c>
      <c r="L281" s="138">
        <v>43110</v>
      </c>
      <c r="M281" s="137">
        <v>108440</v>
      </c>
      <c r="N281" s="137" t="s">
        <v>315</v>
      </c>
      <c r="O281" s="137" t="s">
        <v>316</v>
      </c>
      <c r="P281" s="137" t="s">
        <v>317</v>
      </c>
      <c r="Q281" s="137" t="s">
        <v>362</v>
      </c>
      <c r="R281" s="137" t="s">
        <v>999</v>
      </c>
      <c r="S281" s="137" t="s">
        <v>410</v>
      </c>
      <c r="T281" s="137" t="s">
        <v>368</v>
      </c>
      <c r="U281" s="137"/>
      <c r="V281" s="137" t="str">
        <f t="shared" si="14"/>
        <v/>
      </c>
      <c r="W281" s="137"/>
      <c r="X281" s="126" t="str">
        <f t="shared" si="13"/>
        <v>Production_Ready</v>
      </c>
    </row>
    <row r="282" spans="1:24">
      <c r="A282" s="126" t="str">
        <f t="shared" si="12"/>
        <v>HT140-0344</v>
      </c>
      <c r="C282" s="137">
        <f>IF(F282&lt;&gt;"",MAX($C$9:C281)+1,"")</f>
        <v>273</v>
      </c>
      <c r="D282" s="137" t="s">
        <v>1609</v>
      </c>
      <c r="E282" s="156">
        <v>344</v>
      </c>
      <c r="F282" s="137" t="s">
        <v>1166</v>
      </c>
      <c r="G282" s="137" t="s">
        <v>839</v>
      </c>
      <c r="H282" s="137" t="s">
        <v>1167</v>
      </c>
      <c r="I282" s="137" t="s">
        <v>311</v>
      </c>
      <c r="J282" s="137" t="s">
        <v>312</v>
      </c>
      <c r="K282" s="137" t="s">
        <v>841</v>
      </c>
      <c r="L282" s="138">
        <v>43111</v>
      </c>
      <c r="M282" s="137">
        <v>108481</v>
      </c>
      <c r="N282" s="137" t="s">
        <v>315</v>
      </c>
      <c r="O282" s="137" t="s">
        <v>316</v>
      </c>
      <c r="P282" s="137" t="s">
        <v>317</v>
      </c>
      <c r="Q282" s="137" t="s">
        <v>362</v>
      </c>
      <c r="R282" s="137" t="s">
        <v>999</v>
      </c>
      <c r="S282" s="137" t="s">
        <v>410</v>
      </c>
      <c r="T282" s="137" t="s">
        <v>368</v>
      </c>
      <c r="U282" s="137"/>
      <c r="V282" s="137" t="str">
        <f t="shared" si="14"/>
        <v/>
      </c>
      <c r="W282" s="137"/>
      <c r="X282" s="126" t="str">
        <f t="shared" si="13"/>
        <v>Production_Ready</v>
      </c>
    </row>
    <row r="283" spans="1:24">
      <c r="A283" s="126" t="str">
        <f t="shared" si="12"/>
        <v>HT140-0345</v>
      </c>
      <c r="C283" s="137">
        <f>IF(F283&lt;&gt;"",MAX($C$9:C282)+1,"")</f>
        <v>274</v>
      </c>
      <c r="D283" s="137" t="s">
        <v>1610</v>
      </c>
      <c r="E283" s="156">
        <v>345</v>
      </c>
      <c r="F283" s="137" t="s">
        <v>1168</v>
      </c>
      <c r="G283" s="137" t="s">
        <v>839</v>
      </c>
      <c r="H283" s="137" t="s">
        <v>1169</v>
      </c>
      <c r="I283" s="137" t="s">
        <v>311</v>
      </c>
      <c r="J283" s="137" t="s">
        <v>312</v>
      </c>
      <c r="K283" s="137" t="s">
        <v>841</v>
      </c>
      <c r="L283" s="138">
        <v>43111</v>
      </c>
      <c r="M283" s="137">
        <v>108154</v>
      </c>
      <c r="N283" s="137" t="s">
        <v>315</v>
      </c>
      <c r="O283" s="137" t="s">
        <v>316</v>
      </c>
      <c r="P283" s="137" t="s">
        <v>317</v>
      </c>
      <c r="Q283" s="137" t="s">
        <v>362</v>
      </c>
      <c r="R283" s="137" t="s">
        <v>999</v>
      </c>
      <c r="S283" s="137" t="s">
        <v>410</v>
      </c>
      <c r="T283" s="137" t="s">
        <v>368</v>
      </c>
      <c r="U283" s="137"/>
      <c r="V283" s="137" t="str">
        <f t="shared" si="14"/>
        <v/>
      </c>
      <c r="W283" s="140"/>
      <c r="X283" s="126" t="str">
        <f t="shared" si="13"/>
        <v>Production_Ready</v>
      </c>
    </row>
    <row r="284" spans="1:24">
      <c r="A284" s="126" t="str">
        <f t="shared" si="12"/>
        <v>HT140-0346</v>
      </c>
      <c r="C284" s="137">
        <f>IF(F284&lt;&gt;"",MAX($C$9:C283)+1,"")</f>
        <v>275</v>
      </c>
      <c r="D284" s="137" t="s">
        <v>1611</v>
      </c>
      <c r="E284" s="156">
        <v>346</v>
      </c>
      <c r="F284" s="137" t="s">
        <v>1170</v>
      </c>
      <c r="G284" s="137" t="s">
        <v>839</v>
      </c>
      <c r="H284" s="137" t="s">
        <v>1171</v>
      </c>
      <c r="I284" s="137" t="s">
        <v>311</v>
      </c>
      <c r="J284" s="137" t="s">
        <v>312</v>
      </c>
      <c r="K284" s="137" t="s">
        <v>841</v>
      </c>
      <c r="L284" s="138">
        <v>43111</v>
      </c>
      <c r="M284" s="137">
        <v>108653</v>
      </c>
      <c r="N284" s="137" t="s">
        <v>315</v>
      </c>
      <c r="O284" s="137" t="s">
        <v>316</v>
      </c>
      <c r="P284" s="137" t="s">
        <v>317</v>
      </c>
      <c r="Q284" s="137" t="s">
        <v>362</v>
      </c>
      <c r="R284" s="137" t="s">
        <v>999</v>
      </c>
      <c r="S284" s="137" t="s">
        <v>410</v>
      </c>
      <c r="T284" s="137" t="s">
        <v>368</v>
      </c>
      <c r="U284" s="137"/>
      <c r="V284" s="137" t="str">
        <f t="shared" si="14"/>
        <v/>
      </c>
      <c r="W284" s="140"/>
      <c r="X284" s="126" t="str">
        <f t="shared" si="13"/>
        <v>Production_Ready</v>
      </c>
    </row>
    <row r="285" spans="1:24">
      <c r="A285" s="126" t="str">
        <f t="shared" si="12"/>
        <v>HT140-0347</v>
      </c>
      <c r="C285" s="137">
        <f>IF(F285&lt;&gt;"",MAX($C$9:C284)+1,"")</f>
        <v>276</v>
      </c>
      <c r="D285" s="137" t="s">
        <v>1612</v>
      </c>
      <c r="E285" s="156">
        <v>347</v>
      </c>
      <c r="F285" s="137" t="s">
        <v>1172</v>
      </c>
      <c r="G285" s="137" t="s">
        <v>839</v>
      </c>
      <c r="H285" s="137" t="s">
        <v>1173</v>
      </c>
      <c r="I285" s="137" t="s">
        <v>311</v>
      </c>
      <c r="J285" s="137" t="s">
        <v>312</v>
      </c>
      <c r="K285" s="137" t="s">
        <v>841</v>
      </c>
      <c r="L285" s="138">
        <v>43111</v>
      </c>
      <c r="M285" s="137">
        <v>108773</v>
      </c>
      <c r="N285" s="137" t="s">
        <v>315</v>
      </c>
      <c r="O285" s="137" t="s">
        <v>316</v>
      </c>
      <c r="P285" s="137" t="s">
        <v>317</v>
      </c>
      <c r="Q285" s="137" t="s">
        <v>362</v>
      </c>
      <c r="R285" s="137" t="s">
        <v>999</v>
      </c>
      <c r="S285" s="137" t="s">
        <v>410</v>
      </c>
      <c r="T285" s="137" t="s">
        <v>368</v>
      </c>
      <c r="U285" s="137"/>
      <c r="V285" s="137" t="str">
        <f t="shared" si="14"/>
        <v/>
      </c>
      <c r="W285" s="140"/>
      <c r="X285" s="126" t="str">
        <f t="shared" si="13"/>
        <v>Production_Ready</v>
      </c>
    </row>
    <row r="286" spans="1:24">
      <c r="A286" s="126" t="str">
        <f t="shared" si="12"/>
        <v>HT140-0348</v>
      </c>
      <c r="C286" s="137">
        <f>IF(F286&lt;&gt;"",MAX($C$9:C285)+1,"")</f>
        <v>277</v>
      </c>
      <c r="D286" s="137" t="s">
        <v>1613</v>
      </c>
      <c r="E286" s="156">
        <v>348</v>
      </c>
      <c r="F286" s="137" t="s">
        <v>1174</v>
      </c>
      <c r="G286" s="137" t="s">
        <v>839</v>
      </c>
      <c r="H286" s="137" t="s">
        <v>1175</v>
      </c>
      <c r="I286" s="137" t="s">
        <v>311</v>
      </c>
      <c r="J286" s="137" t="s">
        <v>312</v>
      </c>
      <c r="K286" s="137" t="s">
        <v>841</v>
      </c>
      <c r="L286" s="138">
        <v>43111</v>
      </c>
      <c r="M286" s="137">
        <v>108215</v>
      </c>
      <c r="N286" s="137" t="s">
        <v>315</v>
      </c>
      <c r="O286" s="137" t="s">
        <v>316</v>
      </c>
      <c r="P286" s="137" t="s">
        <v>317</v>
      </c>
      <c r="Q286" s="137" t="s">
        <v>362</v>
      </c>
      <c r="R286" s="137" t="s">
        <v>999</v>
      </c>
      <c r="S286" s="137" t="s">
        <v>410</v>
      </c>
      <c r="T286" s="137" t="s">
        <v>368</v>
      </c>
      <c r="U286" s="137"/>
      <c r="V286" s="137" t="str">
        <f t="shared" si="14"/>
        <v/>
      </c>
      <c r="W286" s="140"/>
      <c r="X286" s="126" t="str">
        <f t="shared" si="13"/>
        <v>Production_Ready</v>
      </c>
    </row>
    <row r="287" spans="1:24">
      <c r="A287" s="126" t="str">
        <f t="shared" si="12"/>
        <v>HT140-0349</v>
      </c>
      <c r="C287" s="137">
        <f>IF(F287&lt;&gt;"",MAX($C$9:C286)+1,"")</f>
        <v>278</v>
      </c>
      <c r="D287" s="137" t="s">
        <v>1614</v>
      </c>
      <c r="E287" s="156">
        <v>349</v>
      </c>
      <c r="F287" s="137" t="s">
        <v>1176</v>
      </c>
      <c r="G287" s="137" t="s">
        <v>839</v>
      </c>
      <c r="H287" s="137" t="s">
        <v>1177</v>
      </c>
      <c r="I287" s="137" t="s">
        <v>311</v>
      </c>
      <c r="J287" s="137" t="s">
        <v>312</v>
      </c>
      <c r="K287" s="137" t="s">
        <v>841</v>
      </c>
      <c r="L287" s="138">
        <v>43111</v>
      </c>
      <c r="M287" s="137">
        <v>108148</v>
      </c>
      <c r="N287" s="137" t="s">
        <v>315</v>
      </c>
      <c r="O287" s="137" t="s">
        <v>316</v>
      </c>
      <c r="P287" s="137" t="s">
        <v>317</v>
      </c>
      <c r="Q287" s="137" t="s">
        <v>362</v>
      </c>
      <c r="R287" s="137" t="s">
        <v>999</v>
      </c>
      <c r="S287" s="137" t="s">
        <v>410</v>
      </c>
      <c r="T287" s="137" t="s">
        <v>368</v>
      </c>
      <c r="U287" s="137"/>
      <c r="V287" s="137" t="str">
        <f t="shared" si="14"/>
        <v/>
      </c>
      <c r="W287" s="140"/>
      <c r="X287" s="126" t="str">
        <f t="shared" si="13"/>
        <v>Production_Ready</v>
      </c>
    </row>
    <row r="288" spans="1:24">
      <c r="A288" s="126" t="str">
        <f t="shared" si="12"/>
        <v>HT140-0350</v>
      </c>
      <c r="C288" s="137">
        <f>IF(F288&lt;&gt;"",MAX($C$9:C287)+1,"")</f>
        <v>279</v>
      </c>
      <c r="D288" s="137" t="s">
        <v>1615</v>
      </c>
      <c r="E288" s="156">
        <v>350</v>
      </c>
      <c r="F288" s="137" t="s">
        <v>1178</v>
      </c>
      <c r="G288" s="137" t="s">
        <v>839</v>
      </c>
      <c r="H288" s="137" t="s">
        <v>1179</v>
      </c>
      <c r="I288" s="137" t="s">
        <v>311</v>
      </c>
      <c r="J288" s="137" t="s">
        <v>312</v>
      </c>
      <c r="K288" s="137" t="s">
        <v>841</v>
      </c>
      <c r="L288" s="138">
        <v>43111</v>
      </c>
      <c r="M288" s="137">
        <v>108549</v>
      </c>
      <c r="N288" s="137" t="s">
        <v>315</v>
      </c>
      <c r="O288" s="137" t="s">
        <v>316</v>
      </c>
      <c r="P288" s="137" t="s">
        <v>317</v>
      </c>
      <c r="Q288" s="137" t="s">
        <v>362</v>
      </c>
      <c r="R288" s="137" t="s">
        <v>999</v>
      </c>
      <c r="S288" s="137" t="s">
        <v>410</v>
      </c>
      <c r="T288" s="137" t="s">
        <v>368</v>
      </c>
      <c r="U288" s="137"/>
      <c r="V288" s="137" t="str">
        <f t="shared" si="14"/>
        <v/>
      </c>
      <c r="W288" s="140"/>
      <c r="X288" s="126" t="str">
        <f t="shared" si="13"/>
        <v>Production_Ready</v>
      </c>
    </row>
    <row r="289" spans="1:24">
      <c r="A289" s="126" t="str">
        <f t="shared" si="12"/>
        <v>HT140-0351</v>
      </c>
      <c r="C289" s="137">
        <f>IF(F289&lt;&gt;"",MAX($C$9:C288)+1,"")</f>
        <v>280</v>
      </c>
      <c r="D289" s="137" t="s">
        <v>1616</v>
      </c>
      <c r="E289" s="156">
        <v>351</v>
      </c>
      <c r="F289" s="137" t="s">
        <v>1180</v>
      </c>
      <c r="G289" s="137" t="s">
        <v>839</v>
      </c>
      <c r="H289" s="137" t="s">
        <v>1181</v>
      </c>
      <c r="I289" s="137" t="s">
        <v>311</v>
      </c>
      <c r="J289" s="137" t="s">
        <v>312</v>
      </c>
      <c r="K289" s="137" t="s">
        <v>841</v>
      </c>
      <c r="L289" s="138">
        <v>43111</v>
      </c>
      <c r="M289" s="137">
        <v>108914</v>
      </c>
      <c r="N289" s="137" t="s">
        <v>315</v>
      </c>
      <c r="O289" s="137" t="s">
        <v>316</v>
      </c>
      <c r="P289" s="137" t="s">
        <v>317</v>
      </c>
      <c r="Q289" s="137" t="s">
        <v>362</v>
      </c>
      <c r="R289" s="137" t="s">
        <v>999</v>
      </c>
      <c r="S289" s="137" t="s">
        <v>410</v>
      </c>
      <c r="T289" s="137" t="s">
        <v>368</v>
      </c>
      <c r="U289" s="137"/>
      <c r="V289" s="137" t="str">
        <f t="shared" si="14"/>
        <v/>
      </c>
      <c r="W289" s="140"/>
      <c r="X289" s="126" t="str">
        <f t="shared" si="13"/>
        <v>Production_Ready</v>
      </c>
    </row>
    <row r="290" spans="1:24">
      <c r="A290" s="126" t="str">
        <f t="shared" si="12"/>
        <v>HT140-0352</v>
      </c>
      <c r="C290" s="137">
        <f>IF(F290&lt;&gt;"",MAX($C$9:C289)+1,"")</f>
        <v>281</v>
      </c>
      <c r="D290" s="137" t="s">
        <v>1617</v>
      </c>
      <c r="E290" s="156">
        <v>352</v>
      </c>
      <c r="F290" s="137" t="s">
        <v>1182</v>
      </c>
      <c r="G290" s="137" t="s">
        <v>1183</v>
      </c>
      <c r="H290" s="137" t="s">
        <v>1184</v>
      </c>
      <c r="I290" s="137" t="s">
        <v>311</v>
      </c>
      <c r="J290" s="137" t="s">
        <v>312</v>
      </c>
      <c r="K290" s="137" t="s">
        <v>841</v>
      </c>
      <c r="L290" s="138">
        <v>43505</v>
      </c>
      <c r="M290" s="137">
        <v>118736</v>
      </c>
      <c r="N290" s="137" t="s">
        <v>315</v>
      </c>
      <c r="O290" s="137" t="s">
        <v>316</v>
      </c>
      <c r="P290" s="137" t="s">
        <v>317</v>
      </c>
      <c r="Q290" s="137" t="s">
        <v>362</v>
      </c>
      <c r="R290" s="137" t="s">
        <v>999</v>
      </c>
      <c r="S290" s="137" t="s">
        <v>410</v>
      </c>
      <c r="T290" s="137" t="s">
        <v>368</v>
      </c>
      <c r="U290" s="137"/>
      <c r="V290" s="137" t="str">
        <f t="shared" si="14"/>
        <v/>
      </c>
      <c r="W290" s="137"/>
      <c r="X290" s="126" t="str">
        <f t="shared" si="13"/>
        <v>Production_Ready</v>
      </c>
    </row>
    <row r="291" spans="1:24">
      <c r="A291" s="126" t="str">
        <f t="shared" si="12"/>
        <v>HT140-0353</v>
      </c>
      <c r="C291" s="137">
        <f>IF(F291&lt;&gt;"",MAX($C$9:C290)+1,"")</f>
        <v>282</v>
      </c>
      <c r="D291" s="137" t="s">
        <v>1618</v>
      </c>
      <c r="E291" s="156">
        <v>353</v>
      </c>
      <c r="F291" s="137" t="s">
        <v>1185</v>
      </c>
      <c r="G291" s="137" t="s">
        <v>1183</v>
      </c>
      <c r="H291" s="137" t="s">
        <v>1186</v>
      </c>
      <c r="I291" s="137" t="s">
        <v>311</v>
      </c>
      <c r="J291" s="137" t="s">
        <v>312</v>
      </c>
      <c r="K291" s="137" t="s">
        <v>841</v>
      </c>
      <c r="L291" s="138">
        <v>43505</v>
      </c>
      <c r="M291" s="137">
        <v>119025</v>
      </c>
      <c r="N291" s="137" t="s">
        <v>315</v>
      </c>
      <c r="O291" s="137" t="s">
        <v>316</v>
      </c>
      <c r="P291" s="137" t="s">
        <v>317</v>
      </c>
      <c r="Q291" s="137" t="s">
        <v>362</v>
      </c>
      <c r="R291" s="137" t="s">
        <v>999</v>
      </c>
      <c r="S291" s="137" t="s">
        <v>410</v>
      </c>
      <c r="T291" s="137" t="s">
        <v>368</v>
      </c>
      <c r="U291" s="137"/>
      <c r="V291" s="137" t="str">
        <f t="shared" si="14"/>
        <v/>
      </c>
      <c r="W291" s="137"/>
      <c r="X291" s="126" t="str">
        <f t="shared" si="13"/>
        <v>Production_Ready</v>
      </c>
    </row>
    <row r="292" spans="1:24">
      <c r="A292" s="126" t="str">
        <f t="shared" si="12"/>
        <v>HT140-0354</v>
      </c>
      <c r="C292" s="137">
        <f>IF(F292&lt;&gt;"",MAX($C$9:C291)+1,"")</f>
        <v>283</v>
      </c>
      <c r="D292" s="137" t="s">
        <v>1619</v>
      </c>
      <c r="E292" s="156">
        <v>354</v>
      </c>
      <c r="F292" s="137" t="s">
        <v>1187</v>
      </c>
      <c r="G292" s="137" t="s">
        <v>1183</v>
      </c>
      <c r="H292" s="137" t="s">
        <v>1188</v>
      </c>
      <c r="I292" s="137" t="s">
        <v>311</v>
      </c>
      <c r="J292" s="137" t="s">
        <v>312</v>
      </c>
      <c r="K292" s="137" t="s">
        <v>841</v>
      </c>
      <c r="L292" s="138">
        <v>43505</v>
      </c>
      <c r="M292" s="137">
        <v>118745</v>
      </c>
      <c r="N292" s="137" t="s">
        <v>315</v>
      </c>
      <c r="O292" s="137" t="s">
        <v>316</v>
      </c>
      <c r="P292" s="137" t="s">
        <v>317</v>
      </c>
      <c r="Q292" s="137" t="s">
        <v>362</v>
      </c>
      <c r="R292" s="137" t="s">
        <v>999</v>
      </c>
      <c r="S292" s="137" t="s">
        <v>410</v>
      </c>
      <c r="T292" s="137" t="s">
        <v>368</v>
      </c>
      <c r="U292" s="137"/>
      <c r="V292" s="137" t="str">
        <f t="shared" si="14"/>
        <v/>
      </c>
      <c r="W292" s="137"/>
      <c r="X292" s="126" t="str">
        <f t="shared" si="13"/>
        <v>Production_Ready</v>
      </c>
    </row>
    <row r="293" spans="1:24">
      <c r="A293" s="126" t="str">
        <f t="shared" si="12"/>
        <v>HT140-0355</v>
      </c>
      <c r="C293" s="137">
        <f>IF(F293&lt;&gt;"",MAX($C$9:C292)+1,"")</f>
        <v>284</v>
      </c>
      <c r="D293" s="137" t="s">
        <v>1620</v>
      </c>
      <c r="E293" s="156">
        <v>355</v>
      </c>
      <c r="F293" s="137" t="s">
        <v>1189</v>
      </c>
      <c r="G293" s="137" t="s">
        <v>1183</v>
      </c>
      <c r="H293" s="137" t="s">
        <v>1190</v>
      </c>
      <c r="I293" s="137" t="s">
        <v>311</v>
      </c>
      <c r="J293" s="137" t="s">
        <v>312</v>
      </c>
      <c r="K293" s="137" t="s">
        <v>841</v>
      </c>
      <c r="L293" s="138">
        <v>43521</v>
      </c>
      <c r="M293" s="137">
        <v>119026</v>
      </c>
      <c r="N293" s="137" t="s">
        <v>315</v>
      </c>
      <c r="O293" s="137" t="s">
        <v>316</v>
      </c>
      <c r="P293" s="137" t="s">
        <v>317</v>
      </c>
      <c r="Q293" s="137" t="s">
        <v>362</v>
      </c>
      <c r="R293" s="137" t="s">
        <v>999</v>
      </c>
      <c r="S293" s="137" t="s">
        <v>410</v>
      </c>
      <c r="T293" s="137" t="s">
        <v>368</v>
      </c>
      <c r="U293" s="137"/>
      <c r="V293" s="137" t="str">
        <f t="shared" si="14"/>
        <v/>
      </c>
      <c r="W293" s="137"/>
      <c r="X293" s="126" t="str">
        <f t="shared" si="13"/>
        <v>Production_Ready</v>
      </c>
    </row>
    <row r="294" spans="1:24">
      <c r="A294" s="126" t="str">
        <f t="shared" si="12"/>
        <v>HT140-0356</v>
      </c>
      <c r="C294" s="137">
        <f>IF(F294&lt;&gt;"",MAX($C$9:C293)+1,"")</f>
        <v>285</v>
      </c>
      <c r="D294" s="137" t="s">
        <v>1621</v>
      </c>
      <c r="E294" s="156">
        <v>356</v>
      </c>
      <c r="F294" s="137" t="s">
        <v>1191</v>
      </c>
      <c r="G294" s="137" t="s">
        <v>1183</v>
      </c>
      <c r="H294" s="137" t="s">
        <v>1192</v>
      </c>
      <c r="I294" s="137" t="s">
        <v>311</v>
      </c>
      <c r="J294" s="137" t="s">
        <v>312</v>
      </c>
      <c r="K294" s="137" t="s">
        <v>841</v>
      </c>
      <c r="L294" s="138">
        <v>43524</v>
      </c>
      <c r="M294" s="137">
        <v>118831</v>
      </c>
      <c r="N294" s="137" t="s">
        <v>315</v>
      </c>
      <c r="O294" s="137" t="s">
        <v>316</v>
      </c>
      <c r="P294" s="137" t="s">
        <v>317</v>
      </c>
      <c r="Q294" s="137" t="s">
        <v>362</v>
      </c>
      <c r="R294" s="137" t="s">
        <v>999</v>
      </c>
      <c r="S294" s="137" t="s">
        <v>410</v>
      </c>
      <c r="T294" s="137" t="s">
        <v>368</v>
      </c>
      <c r="U294" s="137"/>
      <c r="V294" s="137" t="str">
        <f t="shared" si="14"/>
        <v/>
      </c>
      <c r="W294" s="137"/>
      <c r="X294" s="126" t="str">
        <f t="shared" si="13"/>
        <v>Production_Ready</v>
      </c>
    </row>
    <row r="295" spans="1:24">
      <c r="A295" s="126" t="str">
        <f t="shared" si="12"/>
        <v>HT140-0357</v>
      </c>
      <c r="C295" s="137">
        <f>IF(F295&lt;&gt;"",MAX($C$9:C294)+1,"")</f>
        <v>286</v>
      </c>
      <c r="D295" s="137" t="s">
        <v>1622</v>
      </c>
      <c r="E295" s="156">
        <v>357</v>
      </c>
      <c r="F295" s="137" t="s">
        <v>1193</v>
      </c>
      <c r="G295" s="137" t="s">
        <v>1183</v>
      </c>
      <c r="H295" s="137" t="s">
        <v>1194</v>
      </c>
      <c r="I295" s="137" t="s">
        <v>311</v>
      </c>
      <c r="J295" s="137" t="s">
        <v>312</v>
      </c>
      <c r="K295" s="137" t="s">
        <v>841</v>
      </c>
      <c r="L295" s="138">
        <v>43521</v>
      </c>
      <c r="M295" s="137">
        <v>119001</v>
      </c>
      <c r="N295" s="137" t="s">
        <v>315</v>
      </c>
      <c r="O295" s="137" t="s">
        <v>316</v>
      </c>
      <c r="P295" s="137" t="s">
        <v>317</v>
      </c>
      <c r="Q295" s="137" t="s">
        <v>362</v>
      </c>
      <c r="R295" s="137" t="s">
        <v>999</v>
      </c>
      <c r="S295" s="137" t="s">
        <v>410</v>
      </c>
      <c r="T295" s="137" t="s">
        <v>368</v>
      </c>
      <c r="U295" s="137"/>
      <c r="V295" s="137" t="str">
        <f t="shared" si="14"/>
        <v/>
      </c>
      <c r="W295" s="137"/>
      <c r="X295" s="126" t="str">
        <f t="shared" si="13"/>
        <v>Production_Ready</v>
      </c>
    </row>
    <row r="296" spans="1:24">
      <c r="A296" s="126" t="str">
        <f t="shared" si="12"/>
        <v>HT140-0358</v>
      </c>
      <c r="C296" s="137">
        <f>IF(F296&lt;&gt;"",MAX($C$9:C295)+1,"")</f>
        <v>287</v>
      </c>
      <c r="D296" s="137" t="s">
        <v>1623</v>
      </c>
      <c r="E296" s="156">
        <v>358</v>
      </c>
      <c r="F296" s="137" t="s">
        <v>1195</v>
      </c>
      <c r="G296" s="137" t="s">
        <v>1183</v>
      </c>
      <c r="H296" s="137" t="s">
        <v>1196</v>
      </c>
      <c r="I296" s="137" t="s">
        <v>311</v>
      </c>
      <c r="J296" s="137" t="s">
        <v>312</v>
      </c>
      <c r="K296" s="137" t="s">
        <v>841</v>
      </c>
      <c r="L296" s="138">
        <v>43521</v>
      </c>
      <c r="M296" s="137">
        <v>118486</v>
      </c>
      <c r="N296" s="137" t="s">
        <v>315</v>
      </c>
      <c r="O296" s="137" t="s">
        <v>316</v>
      </c>
      <c r="P296" s="137" t="s">
        <v>317</v>
      </c>
      <c r="Q296" s="137" t="s">
        <v>362</v>
      </c>
      <c r="R296" s="137" t="s">
        <v>999</v>
      </c>
      <c r="S296" s="137" t="s">
        <v>410</v>
      </c>
      <c r="T296" s="137" t="s">
        <v>368</v>
      </c>
      <c r="U296" s="137"/>
      <c r="V296" s="137" t="str">
        <f t="shared" si="14"/>
        <v/>
      </c>
      <c r="W296" s="137"/>
      <c r="X296" s="126" t="str">
        <f t="shared" si="13"/>
        <v>Production_Ready</v>
      </c>
    </row>
    <row r="297" spans="1:24">
      <c r="A297" s="126" t="str">
        <f t="shared" si="12"/>
        <v>HT140-0359</v>
      </c>
      <c r="C297" s="137">
        <f>IF(F297&lt;&gt;"",MAX($C$9:C296)+1,"")</f>
        <v>288</v>
      </c>
      <c r="D297" s="137" t="s">
        <v>1624</v>
      </c>
      <c r="E297" s="156">
        <v>359</v>
      </c>
      <c r="F297" s="137" t="s">
        <v>1197</v>
      </c>
      <c r="G297" s="137" t="s">
        <v>1183</v>
      </c>
      <c r="H297" s="137" t="s">
        <v>1198</v>
      </c>
      <c r="I297" s="137" t="s">
        <v>311</v>
      </c>
      <c r="J297" s="137" t="s">
        <v>312</v>
      </c>
      <c r="K297" s="137" t="s">
        <v>841</v>
      </c>
      <c r="L297" s="138">
        <v>43521</v>
      </c>
      <c r="M297" s="137">
        <v>120037</v>
      </c>
      <c r="N297" s="137" t="s">
        <v>315</v>
      </c>
      <c r="O297" s="137" t="s">
        <v>316</v>
      </c>
      <c r="P297" s="137" t="s">
        <v>317</v>
      </c>
      <c r="Q297" s="137" t="s">
        <v>362</v>
      </c>
      <c r="R297" s="137" t="s">
        <v>999</v>
      </c>
      <c r="S297" s="137" t="s">
        <v>410</v>
      </c>
      <c r="T297" s="137" t="s">
        <v>368</v>
      </c>
      <c r="U297" s="137"/>
      <c r="V297" s="137" t="str">
        <f t="shared" si="14"/>
        <v/>
      </c>
      <c r="W297" s="137"/>
      <c r="X297" s="126" t="str">
        <f t="shared" si="13"/>
        <v>Production_Ready</v>
      </c>
    </row>
    <row r="298" spans="1:24">
      <c r="A298" s="126" t="str">
        <f t="shared" si="12"/>
        <v>HT140-0360</v>
      </c>
      <c r="C298" s="137">
        <f>IF(F298&lt;&gt;"",MAX($C$9:C297)+1,"")</f>
        <v>289</v>
      </c>
      <c r="D298" s="137" t="s">
        <v>1625</v>
      </c>
      <c r="E298" s="156">
        <v>360</v>
      </c>
      <c r="F298" s="137" t="s">
        <v>1199</v>
      </c>
      <c r="G298" s="137" t="s">
        <v>1183</v>
      </c>
      <c r="H298" s="137" t="s">
        <v>1200</v>
      </c>
      <c r="I298" s="137" t="s">
        <v>311</v>
      </c>
      <c r="J298" s="137" t="s">
        <v>312</v>
      </c>
      <c r="K298" s="137" t="s">
        <v>841</v>
      </c>
      <c r="L298" s="138">
        <v>43524</v>
      </c>
      <c r="M298" s="137">
        <v>119870</v>
      </c>
      <c r="N298" s="137" t="s">
        <v>315</v>
      </c>
      <c r="O298" s="137" t="s">
        <v>316</v>
      </c>
      <c r="P298" s="137" t="s">
        <v>317</v>
      </c>
      <c r="Q298" s="137" t="s">
        <v>362</v>
      </c>
      <c r="R298" s="137" t="s">
        <v>999</v>
      </c>
      <c r="S298" s="137" t="s">
        <v>410</v>
      </c>
      <c r="T298" s="137" t="s">
        <v>368</v>
      </c>
      <c r="U298" s="137"/>
      <c r="V298" s="137" t="str">
        <f t="shared" si="14"/>
        <v/>
      </c>
      <c r="W298" s="137"/>
      <c r="X298" s="126" t="str">
        <f t="shared" si="13"/>
        <v>Production_Ready</v>
      </c>
    </row>
    <row r="299" spans="1:24">
      <c r="A299" s="126" t="str">
        <f t="shared" si="12"/>
        <v>HT140-0361</v>
      </c>
      <c r="C299" s="137">
        <f>IF(F299&lt;&gt;"",MAX($C$9:C298)+1,"")</f>
        <v>290</v>
      </c>
      <c r="D299" s="137" t="s">
        <v>1626</v>
      </c>
      <c r="E299" s="156">
        <v>361</v>
      </c>
      <c r="F299" s="137" t="s">
        <v>1201</v>
      </c>
      <c r="G299" s="137" t="s">
        <v>1183</v>
      </c>
      <c r="H299" s="137" t="s">
        <v>1202</v>
      </c>
      <c r="I299" s="137" t="s">
        <v>311</v>
      </c>
      <c r="J299" s="137" t="s">
        <v>312</v>
      </c>
      <c r="K299" s="137" t="s">
        <v>841</v>
      </c>
      <c r="L299" s="138">
        <v>43509</v>
      </c>
      <c r="M299" s="137">
        <v>119020</v>
      </c>
      <c r="N299" s="137" t="s">
        <v>315</v>
      </c>
      <c r="O299" s="137" t="s">
        <v>316</v>
      </c>
      <c r="P299" s="137" t="s">
        <v>317</v>
      </c>
      <c r="Q299" s="137" t="s">
        <v>362</v>
      </c>
      <c r="R299" s="137" t="s">
        <v>999</v>
      </c>
      <c r="S299" s="137" t="s">
        <v>410</v>
      </c>
      <c r="T299" s="137" t="s">
        <v>368</v>
      </c>
      <c r="U299" s="137"/>
      <c r="V299" s="137" t="str">
        <f t="shared" si="14"/>
        <v/>
      </c>
      <c r="W299" s="137"/>
      <c r="X299" s="126" t="str">
        <f t="shared" si="13"/>
        <v>Production_Ready</v>
      </c>
    </row>
    <row r="300" spans="1:24">
      <c r="A300" s="126" t="str">
        <f t="shared" si="12"/>
        <v>HT140-0362</v>
      </c>
      <c r="C300" s="137">
        <f>IF(F300&lt;&gt;"",MAX($C$9:C299)+1,"")</f>
        <v>291</v>
      </c>
      <c r="D300" s="137" t="s">
        <v>1627</v>
      </c>
      <c r="E300" s="156">
        <v>362</v>
      </c>
      <c r="F300" s="137" t="s">
        <v>1203</v>
      </c>
      <c r="G300" s="137" t="s">
        <v>1183</v>
      </c>
      <c r="H300" s="137" t="s">
        <v>1204</v>
      </c>
      <c r="I300" s="137" t="s">
        <v>311</v>
      </c>
      <c r="J300" s="137" t="s">
        <v>312</v>
      </c>
      <c r="K300" s="137" t="s">
        <v>841</v>
      </c>
      <c r="L300" s="138">
        <v>43508</v>
      </c>
      <c r="M300" s="137">
        <v>119764</v>
      </c>
      <c r="N300" s="137" t="s">
        <v>315</v>
      </c>
      <c r="O300" s="137" t="s">
        <v>316</v>
      </c>
      <c r="P300" s="137" t="s">
        <v>317</v>
      </c>
      <c r="Q300" s="137" t="s">
        <v>362</v>
      </c>
      <c r="R300" s="137" t="s">
        <v>999</v>
      </c>
      <c r="S300" s="137" t="s">
        <v>410</v>
      </c>
      <c r="T300" s="137" t="s">
        <v>368</v>
      </c>
      <c r="U300" s="137"/>
      <c r="V300" s="137" t="str">
        <f t="shared" si="14"/>
        <v/>
      </c>
      <c r="W300" s="137"/>
      <c r="X300" s="126" t="str">
        <f t="shared" si="13"/>
        <v>Production_Ready</v>
      </c>
    </row>
    <row r="301" spans="1:24">
      <c r="A301" s="126" t="str">
        <f t="shared" si="12"/>
        <v>HT140-0363</v>
      </c>
      <c r="C301" s="137">
        <f>IF(F301&lt;&gt;"",MAX($C$9:C300)+1,"")</f>
        <v>292</v>
      </c>
      <c r="D301" s="137" t="s">
        <v>1628</v>
      </c>
      <c r="E301" s="156">
        <v>363</v>
      </c>
      <c r="F301" s="137" t="s">
        <v>1205</v>
      </c>
      <c r="G301" s="137" t="s">
        <v>1183</v>
      </c>
      <c r="H301" s="137" t="s">
        <v>1206</v>
      </c>
      <c r="I301" s="137" t="s">
        <v>311</v>
      </c>
      <c r="J301" s="137" t="s">
        <v>312</v>
      </c>
      <c r="K301" s="137" t="s">
        <v>841</v>
      </c>
      <c r="L301" s="138">
        <v>43505</v>
      </c>
      <c r="M301" s="137">
        <v>119915</v>
      </c>
      <c r="N301" s="137" t="s">
        <v>315</v>
      </c>
      <c r="O301" s="137" t="s">
        <v>316</v>
      </c>
      <c r="P301" s="137" t="s">
        <v>317</v>
      </c>
      <c r="Q301" s="137" t="s">
        <v>362</v>
      </c>
      <c r="R301" s="137" t="s">
        <v>999</v>
      </c>
      <c r="S301" s="137" t="s">
        <v>410</v>
      </c>
      <c r="T301" s="137" t="s">
        <v>368</v>
      </c>
      <c r="U301" s="137"/>
      <c r="V301" s="137" t="str">
        <f t="shared" si="14"/>
        <v/>
      </c>
      <c r="W301" s="137"/>
      <c r="X301" s="126" t="str">
        <f t="shared" si="13"/>
        <v>Production_Ready</v>
      </c>
    </row>
    <row r="302" spans="1:24">
      <c r="A302" s="126" t="str">
        <f t="shared" si="12"/>
        <v>HT140-0364</v>
      </c>
      <c r="C302" s="137">
        <f>IF(F302&lt;&gt;"",MAX($C$9:C301)+1,"")</f>
        <v>293</v>
      </c>
      <c r="D302" s="137" t="s">
        <v>1629</v>
      </c>
      <c r="E302" s="156">
        <v>364</v>
      </c>
      <c r="F302" s="137" t="s">
        <v>1207</v>
      </c>
      <c r="G302" s="137" t="s">
        <v>1183</v>
      </c>
      <c r="H302" s="137" t="s">
        <v>1208</v>
      </c>
      <c r="I302" s="137" t="s">
        <v>311</v>
      </c>
      <c r="J302" s="137" t="s">
        <v>312</v>
      </c>
      <c r="K302" s="137" t="s">
        <v>841</v>
      </c>
      <c r="L302" s="138">
        <v>43505</v>
      </c>
      <c r="M302" s="137">
        <v>118547</v>
      </c>
      <c r="N302" s="137" t="s">
        <v>315</v>
      </c>
      <c r="O302" s="137" t="s">
        <v>316</v>
      </c>
      <c r="P302" s="137" t="s">
        <v>317</v>
      </c>
      <c r="Q302" s="137" t="s">
        <v>362</v>
      </c>
      <c r="R302" s="137" t="s">
        <v>999</v>
      </c>
      <c r="S302" s="137" t="s">
        <v>410</v>
      </c>
      <c r="T302" s="137" t="s">
        <v>368</v>
      </c>
      <c r="U302" s="137"/>
      <c r="V302" s="137" t="str">
        <f t="shared" si="14"/>
        <v/>
      </c>
      <c r="W302" s="137"/>
      <c r="X302" s="126" t="str">
        <f t="shared" si="13"/>
        <v>Production_Ready</v>
      </c>
    </row>
    <row r="303" spans="1:24">
      <c r="A303" s="126" t="str">
        <f t="shared" si="12"/>
        <v>HT140-0365</v>
      </c>
      <c r="C303" s="137">
        <f>IF(F303&lt;&gt;"",MAX($C$9:C302)+1,"")</f>
        <v>294</v>
      </c>
      <c r="D303" s="137" t="s">
        <v>1630</v>
      </c>
      <c r="E303" s="156">
        <v>365</v>
      </c>
      <c r="F303" s="137" t="s">
        <v>1209</v>
      </c>
      <c r="G303" s="137" t="s">
        <v>1183</v>
      </c>
      <c r="H303" s="137" t="s">
        <v>1210</v>
      </c>
      <c r="I303" s="137" t="s">
        <v>311</v>
      </c>
      <c r="J303" s="137" t="s">
        <v>312</v>
      </c>
      <c r="K303" s="137" t="s">
        <v>841</v>
      </c>
      <c r="L303" s="138">
        <v>43509</v>
      </c>
      <c r="M303" s="137">
        <v>119903</v>
      </c>
      <c r="N303" s="137" t="s">
        <v>315</v>
      </c>
      <c r="O303" s="137" t="s">
        <v>316</v>
      </c>
      <c r="P303" s="137" t="s">
        <v>317</v>
      </c>
      <c r="Q303" s="137" t="s">
        <v>362</v>
      </c>
      <c r="R303" s="137" t="s">
        <v>999</v>
      </c>
      <c r="S303" s="137" t="s">
        <v>410</v>
      </c>
      <c r="T303" s="137" t="s">
        <v>368</v>
      </c>
      <c r="U303" s="137"/>
      <c r="V303" s="137" t="str">
        <f t="shared" si="14"/>
        <v/>
      </c>
      <c r="W303" s="137"/>
      <c r="X303" s="126" t="str">
        <f t="shared" si="13"/>
        <v>Production_Ready</v>
      </c>
    </row>
    <row r="304" spans="1:24">
      <c r="A304" s="126" t="str">
        <f t="shared" si="12"/>
        <v>HT140-0366</v>
      </c>
      <c r="C304" s="137">
        <f>IF(F304&lt;&gt;"",MAX($C$9:C303)+1,"")</f>
        <v>295</v>
      </c>
      <c r="D304" s="137" t="s">
        <v>1631</v>
      </c>
      <c r="E304" s="156">
        <v>366</v>
      </c>
      <c r="F304" s="137" t="s">
        <v>1211</v>
      </c>
      <c r="G304" s="137" t="s">
        <v>1183</v>
      </c>
      <c r="H304" s="137" t="s">
        <v>1212</v>
      </c>
      <c r="I304" s="137" t="s">
        <v>311</v>
      </c>
      <c r="J304" s="137" t="s">
        <v>312</v>
      </c>
      <c r="K304" s="137" t="s">
        <v>841</v>
      </c>
      <c r="L304" s="138">
        <v>43508</v>
      </c>
      <c r="M304" s="137">
        <v>120174</v>
      </c>
      <c r="N304" s="137" t="s">
        <v>315</v>
      </c>
      <c r="O304" s="137" t="s">
        <v>316</v>
      </c>
      <c r="P304" s="137" t="s">
        <v>317</v>
      </c>
      <c r="Q304" s="137" t="s">
        <v>362</v>
      </c>
      <c r="R304" s="137" t="s">
        <v>999</v>
      </c>
      <c r="S304" s="137" t="s">
        <v>410</v>
      </c>
      <c r="T304" s="137" t="s">
        <v>368</v>
      </c>
      <c r="U304" s="137"/>
      <c r="V304" s="137" t="str">
        <f t="shared" si="14"/>
        <v/>
      </c>
      <c r="W304" s="137"/>
      <c r="X304" s="126" t="str">
        <f t="shared" si="13"/>
        <v>Production_Ready</v>
      </c>
    </row>
    <row r="305" spans="1:24">
      <c r="A305" s="126" t="str">
        <f t="shared" si="12"/>
        <v>HT140-0367</v>
      </c>
      <c r="C305" s="137">
        <f>IF(F305&lt;&gt;"",MAX($C$9:C304)+1,"")</f>
        <v>296</v>
      </c>
      <c r="D305" s="137" t="s">
        <v>1632</v>
      </c>
      <c r="E305" s="156">
        <v>367</v>
      </c>
      <c r="F305" s="137" t="s">
        <v>1213</v>
      </c>
      <c r="G305" s="137" t="s">
        <v>1183</v>
      </c>
      <c r="H305" s="137" t="s">
        <v>1214</v>
      </c>
      <c r="I305" s="137" t="s">
        <v>311</v>
      </c>
      <c r="J305" s="137" t="s">
        <v>312</v>
      </c>
      <c r="K305" s="137" t="s">
        <v>841</v>
      </c>
      <c r="L305" s="138">
        <v>43524</v>
      </c>
      <c r="M305" s="137">
        <v>119023</v>
      </c>
      <c r="N305" s="137" t="s">
        <v>315</v>
      </c>
      <c r="O305" s="137" t="s">
        <v>316</v>
      </c>
      <c r="P305" s="137" t="s">
        <v>317</v>
      </c>
      <c r="Q305" s="137" t="s">
        <v>362</v>
      </c>
      <c r="R305" s="137" t="s">
        <v>999</v>
      </c>
      <c r="S305" s="137" t="s">
        <v>410</v>
      </c>
      <c r="T305" s="137" t="s">
        <v>368</v>
      </c>
      <c r="U305" s="137"/>
      <c r="V305" s="137" t="str">
        <f t="shared" si="14"/>
        <v/>
      </c>
      <c r="W305" s="137"/>
      <c r="X305" s="126" t="str">
        <f t="shared" si="13"/>
        <v>Production_Ready</v>
      </c>
    </row>
    <row r="306" spans="1:24">
      <c r="A306" s="126" t="str">
        <f t="shared" si="12"/>
        <v>HT140-0368</v>
      </c>
      <c r="C306" s="137">
        <f>IF(F306&lt;&gt;"",MAX($C$9:C305)+1,"")</f>
        <v>297</v>
      </c>
      <c r="D306" s="137" t="s">
        <v>1633</v>
      </c>
      <c r="E306" s="156">
        <v>368</v>
      </c>
      <c r="F306" s="137" t="s">
        <v>1215</v>
      </c>
      <c r="G306" s="137" t="s">
        <v>1183</v>
      </c>
      <c r="H306" s="137" t="s">
        <v>1216</v>
      </c>
      <c r="I306" s="137" t="s">
        <v>311</v>
      </c>
      <c r="J306" s="137" t="s">
        <v>312</v>
      </c>
      <c r="K306" s="137" t="s">
        <v>841</v>
      </c>
      <c r="L306" s="138">
        <v>43521</v>
      </c>
      <c r="M306" s="137">
        <v>119850</v>
      </c>
      <c r="N306" s="137" t="s">
        <v>315</v>
      </c>
      <c r="O306" s="137" t="s">
        <v>316</v>
      </c>
      <c r="P306" s="137" t="s">
        <v>317</v>
      </c>
      <c r="Q306" s="137" t="s">
        <v>362</v>
      </c>
      <c r="R306" s="137" t="s">
        <v>999</v>
      </c>
      <c r="S306" s="137" t="s">
        <v>410</v>
      </c>
      <c r="T306" s="137" t="s">
        <v>368</v>
      </c>
      <c r="U306" s="137"/>
      <c r="V306" s="137" t="str">
        <f t="shared" si="14"/>
        <v/>
      </c>
      <c r="W306" s="137"/>
      <c r="X306" s="126" t="str">
        <f t="shared" si="13"/>
        <v>Production_Ready</v>
      </c>
    </row>
    <row r="307" spans="1:24">
      <c r="A307" s="126" t="str">
        <f t="shared" si="12"/>
        <v>HT140-0369</v>
      </c>
      <c r="C307" s="137">
        <f>IF(F307&lt;&gt;"",MAX($C$9:C306)+1,"")</f>
        <v>298</v>
      </c>
      <c r="D307" s="137" t="s">
        <v>1634</v>
      </c>
      <c r="E307" s="156">
        <v>369</v>
      </c>
      <c r="F307" s="137" t="s">
        <v>1217</v>
      </c>
      <c r="G307" s="137" t="s">
        <v>1183</v>
      </c>
      <c r="H307" s="137" t="s">
        <v>1218</v>
      </c>
      <c r="I307" s="137" t="s">
        <v>311</v>
      </c>
      <c r="J307" s="137" t="s">
        <v>312</v>
      </c>
      <c r="K307" s="137" t="s">
        <v>841</v>
      </c>
      <c r="L307" s="138">
        <v>43505</v>
      </c>
      <c r="M307" s="137">
        <v>120038</v>
      </c>
      <c r="N307" s="137" t="s">
        <v>315</v>
      </c>
      <c r="O307" s="137" t="s">
        <v>316</v>
      </c>
      <c r="P307" s="137" t="s">
        <v>317</v>
      </c>
      <c r="Q307" s="137" t="s">
        <v>362</v>
      </c>
      <c r="R307" s="137" t="s">
        <v>999</v>
      </c>
      <c r="S307" s="137" t="s">
        <v>410</v>
      </c>
      <c r="T307" s="137" t="s">
        <v>368</v>
      </c>
      <c r="U307" s="137"/>
      <c r="V307" s="137" t="str">
        <f t="shared" si="14"/>
        <v/>
      </c>
      <c r="W307" s="137"/>
      <c r="X307" s="126" t="str">
        <f t="shared" si="13"/>
        <v>Production_Ready</v>
      </c>
    </row>
    <row r="308" spans="1:24">
      <c r="A308" s="126" t="str">
        <f t="shared" si="12"/>
        <v>HT140-0370</v>
      </c>
      <c r="C308" s="137">
        <f>IF(F308&lt;&gt;"",MAX($C$9:C307)+1,"")</f>
        <v>299</v>
      </c>
      <c r="D308" s="137" t="s">
        <v>1635</v>
      </c>
      <c r="E308" s="156">
        <v>370</v>
      </c>
      <c r="F308" s="137" t="s">
        <v>1219</v>
      </c>
      <c r="G308" s="137" t="s">
        <v>1183</v>
      </c>
      <c r="H308" s="137" t="s">
        <v>1220</v>
      </c>
      <c r="I308" s="137" t="s">
        <v>311</v>
      </c>
      <c r="J308" s="137" t="s">
        <v>312</v>
      </c>
      <c r="K308" s="137" t="s">
        <v>841</v>
      </c>
      <c r="L308" s="138">
        <v>43505</v>
      </c>
      <c r="M308" s="137">
        <v>120100</v>
      </c>
      <c r="N308" s="137" t="s">
        <v>315</v>
      </c>
      <c r="O308" s="137" t="s">
        <v>316</v>
      </c>
      <c r="P308" s="137" t="s">
        <v>317</v>
      </c>
      <c r="Q308" s="137" t="s">
        <v>362</v>
      </c>
      <c r="R308" s="137" t="s">
        <v>999</v>
      </c>
      <c r="S308" s="137" t="s">
        <v>410</v>
      </c>
      <c r="T308" s="137" t="s">
        <v>368</v>
      </c>
      <c r="U308" s="137"/>
      <c r="V308" s="137" t="str">
        <f t="shared" si="14"/>
        <v/>
      </c>
      <c r="W308" s="137"/>
      <c r="X308" s="126" t="str">
        <f t="shared" si="13"/>
        <v>Production_Ready</v>
      </c>
    </row>
    <row r="309" spans="1:24">
      <c r="A309" s="126" t="str">
        <f t="shared" si="12"/>
        <v>HT140-0371</v>
      </c>
      <c r="C309" s="137">
        <f>IF(F309&lt;&gt;"",MAX($C$9:C308)+1,"")</f>
        <v>300</v>
      </c>
      <c r="D309" s="137" t="s">
        <v>1636</v>
      </c>
      <c r="E309" s="156">
        <v>371</v>
      </c>
      <c r="F309" s="137" t="s">
        <v>1221</v>
      </c>
      <c r="G309" s="137" t="s">
        <v>1183</v>
      </c>
      <c r="H309" s="137" t="s">
        <v>1222</v>
      </c>
      <c r="I309" s="137" t="s">
        <v>311</v>
      </c>
      <c r="J309" s="137" t="s">
        <v>312</v>
      </c>
      <c r="K309" s="137" t="s">
        <v>841</v>
      </c>
      <c r="L309" s="138">
        <v>43508</v>
      </c>
      <c r="M309" s="137">
        <v>119019</v>
      </c>
      <c r="N309" s="137" t="s">
        <v>315</v>
      </c>
      <c r="O309" s="137" t="s">
        <v>316</v>
      </c>
      <c r="P309" s="137" t="s">
        <v>317</v>
      </c>
      <c r="Q309" s="137" t="s">
        <v>362</v>
      </c>
      <c r="R309" s="137" t="s">
        <v>999</v>
      </c>
      <c r="S309" s="137" t="s">
        <v>410</v>
      </c>
      <c r="T309" s="137" t="s">
        <v>368</v>
      </c>
      <c r="U309" s="137"/>
      <c r="V309" s="137" t="str">
        <f t="shared" si="14"/>
        <v/>
      </c>
      <c r="W309" s="137"/>
      <c r="X309" s="126" t="str">
        <f t="shared" si="13"/>
        <v>Production_Ready</v>
      </c>
    </row>
    <row r="310" spans="1:24">
      <c r="A310" s="126" t="str">
        <f t="shared" si="12"/>
        <v>HT140-0372</v>
      </c>
      <c r="C310" s="137">
        <f>IF(F310&lt;&gt;"",MAX($C$9:C309)+1,"")</f>
        <v>301</v>
      </c>
      <c r="D310" s="137" t="s">
        <v>1637</v>
      </c>
      <c r="E310" s="156">
        <v>372</v>
      </c>
      <c r="F310" s="137" t="s">
        <v>1223</v>
      </c>
      <c r="G310" s="137" t="s">
        <v>1183</v>
      </c>
      <c r="H310" s="137" t="s">
        <v>1224</v>
      </c>
      <c r="I310" s="137" t="s">
        <v>311</v>
      </c>
      <c r="J310" s="137" t="s">
        <v>312</v>
      </c>
      <c r="K310" s="137" t="s">
        <v>841</v>
      </c>
      <c r="L310" s="138">
        <v>43521</v>
      </c>
      <c r="M310" s="137">
        <v>119859</v>
      </c>
      <c r="N310" s="137" t="s">
        <v>315</v>
      </c>
      <c r="O310" s="137" t="s">
        <v>316</v>
      </c>
      <c r="P310" s="137" t="s">
        <v>317</v>
      </c>
      <c r="Q310" s="137" t="s">
        <v>362</v>
      </c>
      <c r="R310" s="137" t="s">
        <v>999</v>
      </c>
      <c r="S310" s="137" t="s">
        <v>410</v>
      </c>
      <c r="T310" s="137" t="s">
        <v>368</v>
      </c>
      <c r="U310" s="137"/>
      <c r="V310" s="137" t="str">
        <f t="shared" si="14"/>
        <v/>
      </c>
      <c r="W310" s="137"/>
      <c r="X310" s="126" t="str">
        <f t="shared" si="13"/>
        <v>Production_Ready</v>
      </c>
    </row>
    <row r="311" spans="1:24">
      <c r="A311" s="126" t="str">
        <f t="shared" si="12"/>
        <v>HT140-0373</v>
      </c>
      <c r="C311" s="137">
        <f>IF(F311&lt;&gt;"",MAX($C$9:C310)+1,"")</f>
        <v>302</v>
      </c>
      <c r="D311" s="137" t="s">
        <v>1638</v>
      </c>
      <c r="E311" s="156">
        <v>373</v>
      </c>
      <c r="F311" s="137" t="s">
        <v>1225</v>
      </c>
      <c r="G311" s="137" t="s">
        <v>1183</v>
      </c>
      <c r="H311" s="137" t="s">
        <v>1226</v>
      </c>
      <c r="I311" s="137" t="s">
        <v>311</v>
      </c>
      <c r="J311" s="137" t="s">
        <v>312</v>
      </c>
      <c r="K311" s="137" t="s">
        <v>841</v>
      </c>
      <c r="L311" s="138">
        <v>43508</v>
      </c>
      <c r="M311" s="137">
        <v>119021</v>
      </c>
      <c r="N311" s="137" t="s">
        <v>315</v>
      </c>
      <c r="O311" s="137" t="s">
        <v>316</v>
      </c>
      <c r="P311" s="137" t="s">
        <v>317</v>
      </c>
      <c r="Q311" s="137" t="s">
        <v>362</v>
      </c>
      <c r="R311" s="137" t="s">
        <v>999</v>
      </c>
      <c r="S311" s="137" t="s">
        <v>410</v>
      </c>
      <c r="T311" s="137" t="s">
        <v>368</v>
      </c>
      <c r="U311" s="137"/>
      <c r="V311" s="137" t="str">
        <f t="shared" si="14"/>
        <v/>
      </c>
      <c r="W311" s="137"/>
      <c r="X311" s="126" t="str">
        <f t="shared" si="13"/>
        <v>Production_Ready</v>
      </c>
    </row>
    <row r="312" spans="1:24">
      <c r="A312" s="126" t="str">
        <f t="shared" si="12"/>
        <v>HT140-0374</v>
      </c>
      <c r="C312" s="137">
        <f>IF(F312&lt;&gt;"",MAX($C$9:C311)+1,"")</f>
        <v>303</v>
      </c>
      <c r="D312" s="137" t="s">
        <v>1639</v>
      </c>
      <c r="E312" s="156">
        <v>374</v>
      </c>
      <c r="F312" s="137" t="s">
        <v>1227</v>
      </c>
      <c r="G312" s="137" t="s">
        <v>1183</v>
      </c>
      <c r="H312" s="137" t="s">
        <v>1228</v>
      </c>
      <c r="I312" s="137" t="s">
        <v>311</v>
      </c>
      <c r="J312" s="137" t="s">
        <v>312</v>
      </c>
      <c r="K312" s="137" t="s">
        <v>841</v>
      </c>
      <c r="L312" s="138">
        <v>43508</v>
      </c>
      <c r="M312" s="137">
        <v>119002</v>
      </c>
      <c r="N312" s="137" t="s">
        <v>315</v>
      </c>
      <c r="O312" s="137" t="s">
        <v>316</v>
      </c>
      <c r="P312" s="137" t="s">
        <v>317</v>
      </c>
      <c r="Q312" s="137" t="s">
        <v>362</v>
      </c>
      <c r="R312" s="137" t="s">
        <v>999</v>
      </c>
      <c r="S312" s="137" t="s">
        <v>410</v>
      </c>
      <c r="T312" s="137" t="s">
        <v>368</v>
      </c>
      <c r="U312" s="137"/>
      <c r="V312" s="137" t="str">
        <f t="shared" si="14"/>
        <v/>
      </c>
      <c r="W312" s="137"/>
      <c r="X312" s="126" t="str">
        <f t="shared" si="13"/>
        <v>Production_Ready</v>
      </c>
    </row>
    <row r="313" spans="1:24">
      <c r="A313" s="126" t="str">
        <f t="shared" si="12"/>
        <v>HT140-0375</v>
      </c>
      <c r="C313" s="137">
        <f>IF(F313&lt;&gt;"",MAX($C$9:C312)+1,"")</f>
        <v>304</v>
      </c>
      <c r="D313" s="137" t="s">
        <v>1640</v>
      </c>
      <c r="E313" s="156">
        <v>375</v>
      </c>
      <c r="F313" s="137" t="s">
        <v>1229</v>
      </c>
      <c r="G313" s="137" t="s">
        <v>1183</v>
      </c>
      <c r="H313" s="137" t="s">
        <v>1230</v>
      </c>
      <c r="I313" s="137" t="s">
        <v>311</v>
      </c>
      <c r="J313" s="137" t="s">
        <v>312</v>
      </c>
      <c r="K313" s="137" t="s">
        <v>841</v>
      </c>
      <c r="L313" s="138">
        <v>43508</v>
      </c>
      <c r="M313" s="137">
        <v>119883</v>
      </c>
      <c r="N313" s="137" t="s">
        <v>315</v>
      </c>
      <c r="O313" s="137" t="s">
        <v>316</v>
      </c>
      <c r="P313" s="137" t="s">
        <v>317</v>
      </c>
      <c r="Q313" s="137" t="s">
        <v>362</v>
      </c>
      <c r="R313" s="137" t="s">
        <v>999</v>
      </c>
      <c r="S313" s="137" t="s">
        <v>410</v>
      </c>
      <c r="T313" s="137" t="s">
        <v>368</v>
      </c>
      <c r="U313" s="137"/>
      <c r="V313" s="137" t="str">
        <f t="shared" si="14"/>
        <v/>
      </c>
      <c r="W313" s="137"/>
      <c r="X313" s="126" t="str">
        <f t="shared" si="13"/>
        <v>Production_Ready</v>
      </c>
    </row>
    <row r="314" spans="1:24">
      <c r="A314" s="126" t="str">
        <f t="shared" si="12"/>
        <v>HT140-0376</v>
      </c>
      <c r="C314" s="137">
        <f>IF(F314&lt;&gt;"",MAX($C$9:C313)+1,"")</f>
        <v>305</v>
      </c>
      <c r="D314" s="137" t="s">
        <v>1641</v>
      </c>
      <c r="E314" s="156">
        <v>376</v>
      </c>
      <c r="F314" s="137" t="s">
        <v>1231</v>
      </c>
      <c r="G314" s="137" t="s">
        <v>1183</v>
      </c>
      <c r="H314" s="137" t="s">
        <v>1232</v>
      </c>
      <c r="I314" s="137" t="s">
        <v>311</v>
      </c>
      <c r="J314" s="137" t="s">
        <v>312</v>
      </c>
      <c r="K314" s="137" t="s">
        <v>841</v>
      </c>
      <c r="L314" s="138">
        <v>43508</v>
      </c>
      <c r="M314" s="137">
        <v>119894</v>
      </c>
      <c r="N314" s="137" t="s">
        <v>315</v>
      </c>
      <c r="O314" s="137" t="s">
        <v>316</v>
      </c>
      <c r="P314" s="137" t="s">
        <v>317</v>
      </c>
      <c r="Q314" s="137" t="s">
        <v>362</v>
      </c>
      <c r="R314" s="137" t="s">
        <v>999</v>
      </c>
      <c r="S314" s="137" t="s">
        <v>410</v>
      </c>
      <c r="T314" s="137" t="s">
        <v>368</v>
      </c>
      <c r="U314" s="137"/>
      <c r="V314" s="137" t="str">
        <f t="shared" si="14"/>
        <v/>
      </c>
      <c r="W314" s="137"/>
      <c r="X314" s="126" t="str">
        <f t="shared" si="13"/>
        <v>Production_Ready</v>
      </c>
    </row>
    <row r="315" spans="1:24">
      <c r="A315" s="126" t="str">
        <f t="shared" si="12"/>
        <v>HT140-0377</v>
      </c>
      <c r="C315" s="137">
        <f>IF(F315&lt;&gt;"",MAX($C$9:C314)+1,"")</f>
        <v>306</v>
      </c>
      <c r="D315" s="137" t="s">
        <v>1642</v>
      </c>
      <c r="E315" s="156">
        <v>377</v>
      </c>
      <c r="F315" s="137" t="s">
        <v>1233</v>
      </c>
      <c r="G315" s="137" t="s">
        <v>1183</v>
      </c>
      <c r="H315" s="137" t="s">
        <v>1234</v>
      </c>
      <c r="I315" s="137" t="s">
        <v>311</v>
      </c>
      <c r="J315" s="137" t="s">
        <v>312</v>
      </c>
      <c r="K315" s="137" t="s">
        <v>841</v>
      </c>
      <c r="L315" s="138">
        <v>43505</v>
      </c>
      <c r="M315" s="137">
        <v>119005</v>
      </c>
      <c r="N315" s="137" t="s">
        <v>315</v>
      </c>
      <c r="O315" s="137" t="s">
        <v>316</v>
      </c>
      <c r="P315" s="137" t="s">
        <v>317</v>
      </c>
      <c r="Q315" s="137" t="s">
        <v>362</v>
      </c>
      <c r="R315" s="137" t="s">
        <v>999</v>
      </c>
      <c r="S315" s="137" t="s">
        <v>410</v>
      </c>
      <c r="T315" s="137" t="s">
        <v>368</v>
      </c>
      <c r="U315" s="137"/>
      <c r="V315" s="137" t="str">
        <f t="shared" si="14"/>
        <v/>
      </c>
      <c r="W315" s="137"/>
      <c r="X315" s="126" t="str">
        <f t="shared" si="13"/>
        <v>Production_Ready</v>
      </c>
    </row>
    <row r="316" spans="1:24" hidden="1">
      <c r="A316" s="126" t="str">
        <f t="shared" si="12"/>
        <v>HT140-0378</v>
      </c>
      <c r="C316" s="137">
        <f>IF(F316&lt;&gt;"",MAX($C$9:C315)+1,"")</f>
        <v>307</v>
      </c>
      <c r="D316" s="137" t="s">
        <v>1643</v>
      </c>
      <c r="E316" s="156">
        <v>378</v>
      </c>
      <c r="F316" s="137" t="s">
        <v>1235</v>
      </c>
      <c r="G316" s="137" t="s">
        <v>1183</v>
      </c>
      <c r="H316" s="137" t="s">
        <v>1236</v>
      </c>
      <c r="I316" s="137" t="s">
        <v>311</v>
      </c>
      <c r="J316" s="137" t="s">
        <v>312</v>
      </c>
      <c r="K316" s="137" t="s">
        <v>841</v>
      </c>
      <c r="L316" s="138">
        <v>43508</v>
      </c>
      <c r="M316" s="137">
        <v>120234</v>
      </c>
      <c r="N316" s="137" t="s">
        <v>315</v>
      </c>
      <c r="O316" s="137" t="s">
        <v>316</v>
      </c>
      <c r="P316" s="137" t="s">
        <v>317</v>
      </c>
      <c r="Q316" s="137" t="s">
        <v>362</v>
      </c>
      <c r="R316" s="137" t="s">
        <v>999</v>
      </c>
      <c r="S316" s="137" t="s">
        <v>385</v>
      </c>
      <c r="T316" s="137" t="s">
        <v>1237</v>
      </c>
      <c r="U316" s="137"/>
      <c r="V316" s="137" t="str">
        <f t="shared" si="14"/>
        <v/>
      </c>
      <c r="W316" s="137"/>
      <c r="X316" s="126" t="str">
        <f t="shared" si="13"/>
        <v>Production_Accident</v>
      </c>
    </row>
    <row r="317" spans="1:24">
      <c r="A317" s="126" t="str">
        <f t="shared" si="12"/>
        <v>HT140-0379</v>
      </c>
      <c r="C317" s="137">
        <f>IF(F317&lt;&gt;"",MAX($C$9:C316)+1,"")</f>
        <v>308</v>
      </c>
      <c r="D317" s="137" t="s">
        <v>1644</v>
      </c>
      <c r="E317" s="156">
        <v>379</v>
      </c>
      <c r="F317" s="137" t="s">
        <v>1238</v>
      </c>
      <c r="G317" s="137" t="s">
        <v>1183</v>
      </c>
      <c r="H317" s="137" t="s">
        <v>1239</v>
      </c>
      <c r="I317" s="137" t="s">
        <v>311</v>
      </c>
      <c r="J317" s="137" t="s">
        <v>312</v>
      </c>
      <c r="K317" s="137" t="s">
        <v>841</v>
      </c>
      <c r="L317" s="138">
        <v>43524</v>
      </c>
      <c r="M317" s="137">
        <v>119320</v>
      </c>
      <c r="N317" s="137" t="s">
        <v>315</v>
      </c>
      <c r="O317" s="137" t="s">
        <v>316</v>
      </c>
      <c r="P317" s="137" t="s">
        <v>317</v>
      </c>
      <c r="Q317" s="137" t="s">
        <v>362</v>
      </c>
      <c r="R317" s="137" t="s">
        <v>999</v>
      </c>
      <c r="S317" s="137" t="s">
        <v>410</v>
      </c>
      <c r="T317" s="137" t="s">
        <v>368</v>
      </c>
      <c r="U317" s="137"/>
      <c r="V317" s="137" t="str">
        <f t="shared" si="14"/>
        <v/>
      </c>
      <c r="W317" s="137"/>
      <c r="X317" s="126" t="str">
        <f t="shared" si="13"/>
        <v>Production_Ready</v>
      </c>
    </row>
    <row r="318" spans="1:24">
      <c r="A318" s="126" t="str">
        <f t="shared" si="12"/>
        <v>HT140-0380</v>
      </c>
      <c r="C318" s="137">
        <f>IF(F318&lt;&gt;"",MAX($C$9:C317)+1,"")</f>
        <v>309</v>
      </c>
      <c r="D318" s="137" t="s">
        <v>1645</v>
      </c>
      <c r="E318" s="156">
        <v>380</v>
      </c>
      <c r="F318" s="137" t="s">
        <v>1240</v>
      </c>
      <c r="G318" s="137" t="s">
        <v>1183</v>
      </c>
      <c r="H318" s="137" t="s">
        <v>1241</v>
      </c>
      <c r="I318" s="137" t="s">
        <v>311</v>
      </c>
      <c r="J318" s="137" t="s">
        <v>312</v>
      </c>
      <c r="K318" s="137" t="s">
        <v>841</v>
      </c>
      <c r="L318" s="138">
        <v>43524</v>
      </c>
      <c r="M318" s="137">
        <v>119003</v>
      </c>
      <c r="N318" s="137" t="s">
        <v>315</v>
      </c>
      <c r="O318" s="137" t="s">
        <v>316</v>
      </c>
      <c r="P318" s="137" t="s">
        <v>317</v>
      </c>
      <c r="Q318" s="137" t="s">
        <v>362</v>
      </c>
      <c r="R318" s="137" t="s">
        <v>999</v>
      </c>
      <c r="S318" s="137" t="s">
        <v>410</v>
      </c>
      <c r="T318" s="137" t="s">
        <v>368</v>
      </c>
      <c r="U318" s="137"/>
      <c r="V318" s="137" t="str">
        <f t="shared" si="14"/>
        <v/>
      </c>
      <c r="W318" s="137"/>
      <c r="X318" s="126" t="str">
        <f t="shared" si="13"/>
        <v>Production_Ready</v>
      </c>
    </row>
    <row r="319" spans="1:24" hidden="1">
      <c r="A319" s="126" t="str">
        <f t="shared" si="12"/>
        <v>HT140-0381</v>
      </c>
      <c r="C319" s="137">
        <f>IF(F319&lt;&gt;"",MAX($C$9:C318)+1,"")</f>
        <v>310</v>
      </c>
      <c r="D319" s="137" t="s">
        <v>1646</v>
      </c>
      <c r="E319" s="156">
        <v>381</v>
      </c>
      <c r="F319" s="137" t="s">
        <v>1242</v>
      </c>
      <c r="G319" s="137" t="s">
        <v>1183</v>
      </c>
      <c r="H319" s="137" t="s">
        <v>1243</v>
      </c>
      <c r="I319" s="137" t="s">
        <v>311</v>
      </c>
      <c r="J319" s="137" t="s">
        <v>312</v>
      </c>
      <c r="K319" s="137" t="s">
        <v>841</v>
      </c>
      <c r="L319" s="138">
        <v>43524</v>
      </c>
      <c r="M319" s="137">
        <v>119790</v>
      </c>
      <c r="N319" s="137" t="s">
        <v>315</v>
      </c>
      <c r="O319" s="137" t="s">
        <v>316</v>
      </c>
      <c r="P319" s="137" t="s">
        <v>317</v>
      </c>
      <c r="Q319" s="137" t="s">
        <v>362</v>
      </c>
      <c r="R319" s="137" t="s">
        <v>999</v>
      </c>
      <c r="S319" s="137" t="s">
        <v>385</v>
      </c>
      <c r="T319" s="137" t="s">
        <v>1237</v>
      </c>
      <c r="U319" s="137"/>
      <c r="V319" s="137" t="str">
        <f t="shared" si="14"/>
        <v/>
      </c>
      <c r="W319" s="137"/>
      <c r="X319" s="126" t="str">
        <f t="shared" si="13"/>
        <v>Production_Accident</v>
      </c>
    </row>
    <row r="320" spans="1:24">
      <c r="A320" s="126" t="str">
        <f t="shared" si="12"/>
        <v>HT140-0382</v>
      </c>
      <c r="C320" s="137">
        <f>IF(F320&lt;&gt;"",MAX($C$9:C319)+1,"")</f>
        <v>311</v>
      </c>
      <c r="D320" s="137" t="s">
        <v>1647</v>
      </c>
      <c r="E320" s="156">
        <v>382</v>
      </c>
      <c r="F320" s="137" t="s">
        <v>1244</v>
      </c>
      <c r="G320" s="137" t="s">
        <v>1183</v>
      </c>
      <c r="H320" s="137" t="s">
        <v>1245</v>
      </c>
      <c r="I320" s="137" t="s">
        <v>311</v>
      </c>
      <c r="J320" s="137" t="s">
        <v>312</v>
      </c>
      <c r="K320" s="137" t="s">
        <v>841</v>
      </c>
      <c r="L320" s="138">
        <v>43524</v>
      </c>
      <c r="M320" s="137">
        <v>118541</v>
      </c>
      <c r="N320" s="137" t="s">
        <v>315</v>
      </c>
      <c r="O320" s="137" t="s">
        <v>316</v>
      </c>
      <c r="P320" s="137" t="s">
        <v>317</v>
      </c>
      <c r="Q320" s="137" t="s">
        <v>362</v>
      </c>
      <c r="R320" s="137" t="s">
        <v>999</v>
      </c>
      <c r="S320" s="137" t="s">
        <v>410</v>
      </c>
      <c r="T320" s="137" t="s">
        <v>368</v>
      </c>
      <c r="U320" s="137"/>
      <c r="V320" s="137" t="str">
        <f t="shared" si="14"/>
        <v/>
      </c>
      <c r="W320" s="137"/>
      <c r="X320" s="126" t="str">
        <f t="shared" si="13"/>
        <v>Production_Ready</v>
      </c>
    </row>
    <row r="321" spans="1:24">
      <c r="A321" s="126" t="str">
        <f t="shared" si="12"/>
        <v>HT140-0383</v>
      </c>
      <c r="C321" s="137">
        <f>IF(F321&lt;&gt;"",MAX($C$9:C320)+1,"")</f>
        <v>312</v>
      </c>
      <c r="D321" s="137" t="s">
        <v>1648</v>
      </c>
      <c r="E321" s="156">
        <v>383</v>
      </c>
      <c r="F321" s="137" t="s">
        <v>1246</v>
      </c>
      <c r="G321" s="137" t="s">
        <v>1183</v>
      </c>
      <c r="H321" s="137" t="s">
        <v>1247</v>
      </c>
      <c r="I321" s="137" t="s">
        <v>311</v>
      </c>
      <c r="J321" s="137" t="s">
        <v>312</v>
      </c>
      <c r="K321" s="137" t="s">
        <v>841</v>
      </c>
      <c r="L321" s="138">
        <v>43524</v>
      </c>
      <c r="M321" s="137">
        <v>120906</v>
      </c>
      <c r="N321" s="137" t="s">
        <v>315</v>
      </c>
      <c r="O321" s="137" t="s">
        <v>316</v>
      </c>
      <c r="P321" s="137" t="s">
        <v>317</v>
      </c>
      <c r="Q321" s="137" t="s">
        <v>362</v>
      </c>
      <c r="R321" s="137" t="s">
        <v>999</v>
      </c>
      <c r="S321" s="137" t="s">
        <v>410</v>
      </c>
      <c r="T321" s="137" t="s">
        <v>368</v>
      </c>
      <c r="U321" s="137"/>
      <c r="V321" s="137" t="str">
        <f t="shared" si="14"/>
        <v/>
      </c>
      <c r="W321" s="137"/>
      <c r="X321" s="126" t="str">
        <f t="shared" si="13"/>
        <v>Production_Ready</v>
      </c>
    </row>
    <row r="322" spans="1:24">
      <c r="A322" s="126" t="str">
        <f t="shared" si="12"/>
        <v>HT140-0384</v>
      </c>
      <c r="C322" s="137">
        <f>IF(F322&lt;&gt;"",MAX($C$9:C321)+1,"")</f>
        <v>313</v>
      </c>
      <c r="D322" s="137" t="s">
        <v>1649</v>
      </c>
      <c r="E322" s="156">
        <v>384</v>
      </c>
      <c r="F322" s="137" t="s">
        <v>1248</v>
      </c>
      <c r="G322" s="137" t="s">
        <v>1183</v>
      </c>
      <c r="H322" s="137" t="s">
        <v>1249</v>
      </c>
      <c r="I322" s="137" t="s">
        <v>311</v>
      </c>
      <c r="J322" s="137" t="s">
        <v>312</v>
      </c>
      <c r="K322" s="137" t="s">
        <v>841</v>
      </c>
      <c r="L322" s="138">
        <v>43524</v>
      </c>
      <c r="M322" s="137">
        <v>120846</v>
      </c>
      <c r="N322" s="137" t="s">
        <v>315</v>
      </c>
      <c r="O322" s="137" t="s">
        <v>316</v>
      </c>
      <c r="P322" s="137" t="s">
        <v>317</v>
      </c>
      <c r="Q322" s="137" t="s">
        <v>362</v>
      </c>
      <c r="R322" s="137" t="s">
        <v>999</v>
      </c>
      <c r="S322" s="137" t="s">
        <v>410</v>
      </c>
      <c r="T322" s="137" t="s">
        <v>368</v>
      </c>
      <c r="U322" s="137"/>
      <c r="V322" s="137" t="str">
        <f t="shared" si="14"/>
        <v/>
      </c>
      <c r="W322" s="137"/>
      <c r="X322" s="126" t="str">
        <f t="shared" si="13"/>
        <v>Production_Ready</v>
      </c>
    </row>
    <row r="323" spans="1:24">
      <c r="A323" s="126" t="str">
        <f t="shared" si="12"/>
        <v>HT140-0385</v>
      </c>
      <c r="C323" s="137">
        <f>IF(F323&lt;&gt;"",MAX($C$9:C322)+1,"")</f>
        <v>314</v>
      </c>
      <c r="D323" s="137" t="s">
        <v>1650</v>
      </c>
      <c r="E323" s="156">
        <v>385</v>
      </c>
      <c r="F323" s="137" t="s">
        <v>1250</v>
      </c>
      <c r="G323" s="137" t="s">
        <v>1183</v>
      </c>
      <c r="H323" s="137" t="s">
        <v>1251</v>
      </c>
      <c r="I323" s="137" t="s">
        <v>311</v>
      </c>
      <c r="J323" s="137" t="s">
        <v>312</v>
      </c>
      <c r="K323" s="137" t="s">
        <v>841</v>
      </c>
      <c r="L323" s="138">
        <v>43524</v>
      </c>
      <c r="M323" s="137">
        <v>119319</v>
      </c>
      <c r="N323" s="137" t="s">
        <v>315</v>
      </c>
      <c r="O323" s="137" t="s">
        <v>316</v>
      </c>
      <c r="P323" s="137" t="s">
        <v>317</v>
      </c>
      <c r="Q323" s="137" t="s">
        <v>362</v>
      </c>
      <c r="R323" s="137" t="s">
        <v>999</v>
      </c>
      <c r="S323" s="137" t="s">
        <v>410</v>
      </c>
      <c r="T323" s="137" t="s">
        <v>368</v>
      </c>
      <c r="U323" s="137"/>
      <c r="V323" s="137" t="str">
        <f t="shared" si="14"/>
        <v/>
      </c>
      <c r="W323" s="137"/>
      <c r="X323" s="126" t="str">
        <f t="shared" si="13"/>
        <v>Production_Ready</v>
      </c>
    </row>
    <row r="324" spans="1:24">
      <c r="A324" s="126" t="str">
        <f t="shared" si="12"/>
        <v>HT140-0386</v>
      </c>
      <c r="C324" s="137">
        <f>IF(F324&lt;&gt;"",MAX($C$9:C323)+1,"")</f>
        <v>315</v>
      </c>
      <c r="D324" s="137" t="s">
        <v>1651</v>
      </c>
      <c r="E324" s="156">
        <v>386</v>
      </c>
      <c r="F324" s="137" t="s">
        <v>1252</v>
      </c>
      <c r="G324" s="137" t="s">
        <v>1183</v>
      </c>
      <c r="H324" s="137" t="s">
        <v>1253</v>
      </c>
      <c r="I324" s="137" t="s">
        <v>311</v>
      </c>
      <c r="J324" s="137" t="s">
        <v>312</v>
      </c>
      <c r="K324" s="137" t="s">
        <v>841</v>
      </c>
      <c r="L324" s="138">
        <v>43524</v>
      </c>
      <c r="M324" s="137">
        <v>120160</v>
      </c>
      <c r="N324" s="137" t="s">
        <v>315</v>
      </c>
      <c r="O324" s="137" t="s">
        <v>316</v>
      </c>
      <c r="P324" s="137" t="s">
        <v>317</v>
      </c>
      <c r="Q324" s="137" t="s">
        <v>362</v>
      </c>
      <c r="R324" s="137" t="s">
        <v>999</v>
      </c>
      <c r="S324" s="137" t="s">
        <v>410</v>
      </c>
      <c r="T324" s="137" t="s">
        <v>368</v>
      </c>
      <c r="U324" s="137"/>
      <c r="V324" s="137" t="str">
        <f t="shared" si="14"/>
        <v/>
      </c>
      <c r="W324" s="137"/>
      <c r="X324" s="126" t="str">
        <f t="shared" si="13"/>
        <v>Production_Ready</v>
      </c>
    </row>
    <row r="325" spans="1:24">
      <c r="A325" s="126" t="str">
        <f t="shared" si="12"/>
        <v>HT140-0387</v>
      </c>
      <c r="C325" s="137">
        <f>IF(F325&lt;&gt;"",MAX($C$9:C324)+1,"")</f>
        <v>316</v>
      </c>
      <c r="D325" s="137" t="s">
        <v>1652</v>
      </c>
      <c r="E325" s="156">
        <v>387</v>
      </c>
      <c r="F325" s="137" t="s">
        <v>1254</v>
      </c>
      <c r="G325" s="137" t="s">
        <v>1183</v>
      </c>
      <c r="H325" s="137" t="s">
        <v>1255</v>
      </c>
      <c r="I325" s="137" t="s">
        <v>311</v>
      </c>
      <c r="J325" s="137" t="s">
        <v>312</v>
      </c>
      <c r="K325" s="137" t="s">
        <v>841</v>
      </c>
      <c r="L325" s="138">
        <v>43524</v>
      </c>
      <c r="M325" s="137">
        <v>120301</v>
      </c>
      <c r="N325" s="137" t="s">
        <v>315</v>
      </c>
      <c r="O325" s="137" t="s">
        <v>316</v>
      </c>
      <c r="P325" s="137" t="s">
        <v>317</v>
      </c>
      <c r="Q325" s="137" t="s">
        <v>362</v>
      </c>
      <c r="R325" s="137" t="s">
        <v>999</v>
      </c>
      <c r="S325" s="137" t="s">
        <v>410</v>
      </c>
      <c r="T325" s="137" t="s">
        <v>368</v>
      </c>
      <c r="U325" s="137"/>
      <c r="V325" s="137" t="str">
        <f t="shared" si="14"/>
        <v/>
      </c>
      <c r="W325" s="137"/>
      <c r="X325" s="126" t="str">
        <f t="shared" si="13"/>
        <v>Production_Ready</v>
      </c>
    </row>
    <row r="326" spans="1:24">
      <c r="A326" s="126" t="str">
        <f t="shared" si="12"/>
        <v>HT140-0388</v>
      </c>
      <c r="C326" s="137">
        <f>IF(F326&lt;&gt;"",MAX($C$9:C325)+1,"")</f>
        <v>317</v>
      </c>
      <c r="D326" s="137" t="s">
        <v>1653</v>
      </c>
      <c r="E326" s="156">
        <v>388</v>
      </c>
      <c r="F326" s="137" t="s">
        <v>1256</v>
      </c>
      <c r="G326" s="137" t="s">
        <v>1183</v>
      </c>
      <c r="H326" s="137" t="s">
        <v>1257</v>
      </c>
      <c r="I326" s="137" t="s">
        <v>311</v>
      </c>
      <c r="J326" s="137" t="s">
        <v>312</v>
      </c>
      <c r="K326" s="137" t="s">
        <v>841</v>
      </c>
      <c r="L326" s="138">
        <v>43524</v>
      </c>
      <c r="M326" s="137">
        <v>120183</v>
      </c>
      <c r="N326" s="137" t="s">
        <v>315</v>
      </c>
      <c r="O326" s="137" t="s">
        <v>316</v>
      </c>
      <c r="P326" s="137" t="s">
        <v>317</v>
      </c>
      <c r="Q326" s="137" t="s">
        <v>362</v>
      </c>
      <c r="R326" s="137" t="s">
        <v>999</v>
      </c>
      <c r="S326" s="137" t="s">
        <v>410</v>
      </c>
      <c r="T326" s="137" t="s">
        <v>368</v>
      </c>
      <c r="U326" s="137"/>
      <c r="V326" s="137" t="str">
        <f t="shared" si="14"/>
        <v/>
      </c>
      <c r="W326" s="137"/>
      <c r="X326" s="126" t="str">
        <f t="shared" si="13"/>
        <v>Production_Ready</v>
      </c>
    </row>
    <row r="327" spans="1:24">
      <c r="A327" s="126" t="str">
        <f t="shared" si="12"/>
        <v>HT140-0389</v>
      </c>
      <c r="C327" s="137">
        <f>IF(F327&lt;&gt;"",MAX($C$9:C326)+1,"")</f>
        <v>318</v>
      </c>
      <c r="D327" s="137" t="s">
        <v>1654</v>
      </c>
      <c r="E327" s="156">
        <v>389</v>
      </c>
      <c r="F327" s="137" t="s">
        <v>1258</v>
      </c>
      <c r="G327" s="137" t="s">
        <v>1183</v>
      </c>
      <c r="H327" s="137" t="s">
        <v>1259</v>
      </c>
      <c r="I327" s="137" t="s">
        <v>311</v>
      </c>
      <c r="J327" s="137" t="s">
        <v>312</v>
      </c>
      <c r="K327" s="137" t="s">
        <v>841</v>
      </c>
      <c r="L327" s="138">
        <v>43524</v>
      </c>
      <c r="M327" s="137">
        <v>119835</v>
      </c>
      <c r="N327" s="137" t="s">
        <v>315</v>
      </c>
      <c r="O327" s="137" t="s">
        <v>316</v>
      </c>
      <c r="P327" s="137" t="s">
        <v>317</v>
      </c>
      <c r="Q327" s="137" t="s">
        <v>362</v>
      </c>
      <c r="R327" s="137" t="s">
        <v>999</v>
      </c>
      <c r="S327" s="137" t="s">
        <v>410</v>
      </c>
      <c r="T327" s="137" t="s">
        <v>368</v>
      </c>
      <c r="U327" s="137"/>
      <c r="V327" s="137" t="str">
        <f t="shared" si="14"/>
        <v/>
      </c>
      <c r="W327" s="137"/>
      <c r="X327" s="126" t="str">
        <f t="shared" si="13"/>
        <v>Production_Ready</v>
      </c>
    </row>
    <row r="328" spans="1:24">
      <c r="A328" s="126" t="str">
        <f t="shared" si="12"/>
        <v>HT140-0390</v>
      </c>
      <c r="C328" s="137">
        <f>IF(F328&lt;&gt;"",MAX($C$9:C327)+1,"")</f>
        <v>319</v>
      </c>
      <c r="D328" s="137" t="s">
        <v>1655</v>
      </c>
      <c r="E328" s="156">
        <v>390</v>
      </c>
      <c r="F328" s="137" t="s">
        <v>1260</v>
      </c>
      <c r="G328" s="137" t="s">
        <v>1183</v>
      </c>
      <c r="H328" s="137" t="s">
        <v>1261</v>
      </c>
      <c r="I328" s="137" t="s">
        <v>311</v>
      </c>
      <c r="J328" s="137" t="s">
        <v>312</v>
      </c>
      <c r="K328" s="137" t="s">
        <v>841</v>
      </c>
      <c r="L328" s="138">
        <v>43524</v>
      </c>
      <c r="M328" s="137">
        <v>121812</v>
      </c>
      <c r="N328" s="137" t="s">
        <v>315</v>
      </c>
      <c r="O328" s="137" t="s">
        <v>316</v>
      </c>
      <c r="P328" s="137" t="s">
        <v>317</v>
      </c>
      <c r="Q328" s="137" t="s">
        <v>362</v>
      </c>
      <c r="R328" s="137" t="s">
        <v>999</v>
      </c>
      <c r="S328" s="137" t="s">
        <v>410</v>
      </c>
      <c r="T328" s="137" t="s">
        <v>368</v>
      </c>
      <c r="U328" s="137"/>
      <c r="V328" s="137" t="str">
        <f t="shared" si="14"/>
        <v/>
      </c>
      <c r="W328" s="137"/>
      <c r="X328" s="126" t="str">
        <f t="shared" si="13"/>
        <v>Production_Ready</v>
      </c>
    </row>
    <row r="329" spans="1:24">
      <c r="A329" s="126" t="str">
        <f t="shared" si="12"/>
        <v>HT140-0391</v>
      </c>
      <c r="C329" s="137">
        <f>IF(F329&lt;&gt;"",MAX($C$9:C328)+1,"")</f>
        <v>320</v>
      </c>
      <c r="D329" s="137" t="s">
        <v>1656</v>
      </c>
      <c r="E329" s="156">
        <v>391</v>
      </c>
      <c r="F329" s="137" t="s">
        <v>1262</v>
      </c>
      <c r="G329" s="137" t="s">
        <v>1183</v>
      </c>
      <c r="H329" s="137" t="s">
        <v>1263</v>
      </c>
      <c r="I329" s="137" t="s">
        <v>311</v>
      </c>
      <c r="J329" s="137" t="s">
        <v>312</v>
      </c>
      <c r="K329" s="137" t="s">
        <v>841</v>
      </c>
      <c r="L329" s="138">
        <v>43524</v>
      </c>
      <c r="M329" s="137">
        <v>119805</v>
      </c>
      <c r="N329" s="137" t="s">
        <v>315</v>
      </c>
      <c r="O329" s="137" t="s">
        <v>316</v>
      </c>
      <c r="P329" s="137" t="s">
        <v>317</v>
      </c>
      <c r="Q329" s="137" t="s">
        <v>362</v>
      </c>
      <c r="R329" s="137" t="s">
        <v>999</v>
      </c>
      <c r="S329" s="137" t="s">
        <v>410</v>
      </c>
      <c r="T329" s="137" t="s">
        <v>368</v>
      </c>
      <c r="U329" s="137"/>
      <c r="V329" s="137" t="str">
        <f t="shared" si="14"/>
        <v/>
      </c>
      <c r="W329" s="137"/>
      <c r="X329" s="126" t="str">
        <f t="shared" si="13"/>
        <v>Production_Ready</v>
      </c>
    </row>
    <row r="330" spans="1:24">
      <c r="A330" s="126" t="str">
        <f t="shared" si="12"/>
        <v>HT140-0392</v>
      </c>
      <c r="C330" s="137">
        <f>IF(F330&lt;&gt;"",MAX($C$9:C329)+1,"")</f>
        <v>321</v>
      </c>
      <c r="D330" s="137" t="s">
        <v>1657</v>
      </c>
      <c r="E330" s="156">
        <v>392</v>
      </c>
      <c r="F330" s="137" t="s">
        <v>1264</v>
      </c>
      <c r="G330" s="137" t="s">
        <v>1183</v>
      </c>
      <c r="H330" s="137" t="s">
        <v>1265</v>
      </c>
      <c r="I330" s="137" t="s">
        <v>311</v>
      </c>
      <c r="J330" s="137" t="s">
        <v>312</v>
      </c>
      <c r="K330" s="137" t="s">
        <v>841</v>
      </c>
      <c r="L330" s="138">
        <v>43524</v>
      </c>
      <c r="M330" s="137">
        <v>121813</v>
      </c>
      <c r="N330" s="137" t="s">
        <v>315</v>
      </c>
      <c r="O330" s="137" t="s">
        <v>316</v>
      </c>
      <c r="P330" s="137" t="s">
        <v>317</v>
      </c>
      <c r="Q330" s="137" t="s">
        <v>362</v>
      </c>
      <c r="R330" s="137" t="s">
        <v>999</v>
      </c>
      <c r="S330" s="137" t="s">
        <v>410</v>
      </c>
      <c r="T330" s="137" t="s">
        <v>368</v>
      </c>
      <c r="U330" s="137"/>
      <c r="V330" s="137" t="str">
        <f t="shared" si="14"/>
        <v/>
      </c>
      <c r="W330" s="137"/>
      <c r="X330" s="126" t="str">
        <f t="shared" si="13"/>
        <v>Production_Ready</v>
      </c>
    </row>
    <row r="331" spans="1:24">
      <c r="A331" s="126" t="str">
        <f t="shared" ref="A331:A394" si="15">LEFT(F331,10)</f>
        <v>HT140-0393</v>
      </c>
      <c r="C331" s="137">
        <f>IF(F331&lt;&gt;"",MAX($C$9:C330)+1,"")</f>
        <v>322</v>
      </c>
      <c r="D331" s="137" t="s">
        <v>1658</v>
      </c>
      <c r="E331" s="156">
        <v>393</v>
      </c>
      <c r="F331" s="137" t="s">
        <v>1266</v>
      </c>
      <c r="G331" s="137" t="s">
        <v>1183</v>
      </c>
      <c r="H331" s="137" t="s">
        <v>1267</v>
      </c>
      <c r="I331" s="137" t="s">
        <v>311</v>
      </c>
      <c r="J331" s="137" t="s">
        <v>312</v>
      </c>
      <c r="K331" s="137" t="s">
        <v>841</v>
      </c>
      <c r="L331" s="138">
        <v>43524</v>
      </c>
      <c r="M331" s="137">
        <v>119836</v>
      </c>
      <c r="N331" s="137" t="s">
        <v>315</v>
      </c>
      <c r="O331" s="137" t="s">
        <v>316</v>
      </c>
      <c r="P331" s="137" t="s">
        <v>317</v>
      </c>
      <c r="Q331" s="137" t="s">
        <v>362</v>
      </c>
      <c r="R331" s="137" t="s">
        <v>999</v>
      </c>
      <c r="S331" s="137" t="s">
        <v>410</v>
      </c>
      <c r="T331" s="137" t="s">
        <v>368</v>
      </c>
      <c r="U331" s="137"/>
      <c r="V331" s="137" t="str">
        <f t="shared" si="14"/>
        <v/>
      </c>
      <c r="W331" s="137"/>
      <c r="X331" s="126" t="str">
        <f t="shared" ref="X331:X359" si="16">Q331&amp;"_"&amp;T331</f>
        <v>Production_Ready</v>
      </c>
    </row>
    <row r="332" spans="1:24">
      <c r="A332" s="126" t="str">
        <f t="shared" si="15"/>
        <v>HT140-0394</v>
      </c>
      <c r="C332" s="137">
        <f>IF(F332&lt;&gt;"",MAX($C$9:C331)+1,"")</f>
        <v>323</v>
      </c>
      <c r="D332" s="137" t="s">
        <v>1659</v>
      </c>
      <c r="E332" s="156">
        <v>394</v>
      </c>
      <c r="F332" s="137" t="s">
        <v>1268</v>
      </c>
      <c r="G332" s="137" t="s">
        <v>1183</v>
      </c>
      <c r="H332" s="137" t="s">
        <v>1269</v>
      </c>
      <c r="I332" s="137" t="s">
        <v>311</v>
      </c>
      <c r="J332" s="137" t="s">
        <v>312</v>
      </c>
      <c r="K332" s="137" t="s">
        <v>841</v>
      </c>
      <c r="L332" s="138">
        <v>43524</v>
      </c>
      <c r="M332" s="137">
        <v>118454</v>
      </c>
      <c r="N332" s="137" t="s">
        <v>315</v>
      </c>
      <c r="O332" s="137" t="s">
        <v>316</v>
      </c>
      <c r="P332" s="137" t="s">
        <v>317</v>
      </c>
      <c r="Q332" s="137" t="s">
        <v>362</v>
      </c>
      <c r="R332" s="137" t="s">
        <v>999</v>
      </c>
      <c r="S332" s="137" t="s">
        <v>410</v>
      </c>
      <c r="T332" s="137" t="s">
        <v>368</v>
      </c>
      <c r="U332" s="137"/>
      <c r="V332" s="137" t="str">
        <f t="shared" si="14"/>
        <v/>
      </c>
      <c r="W332" s="137"/>
      <c r="X332" s="126" t="str">
        <f t="shared" si="16"/>
        <v>Production_Ready</v>
      </c>
    </row>
    <row r="333" spans="1:24">
      <c r="A333" s="126" t="str">
        <f t="shared" si="15"/>
        <v>HT140-0395</v>
      </c>
      <c r="C333" s="137">
        <f>IF(F333&lt;&gt;"",MAX($C$9:C332)+1,"")</f>
        <v>324</v>
      </c>
      <c r="D333" s="137" t="s">
        <v>1660</v>
      </c>
      <c r="E333" s="156">
        <v>395</v>
      </c>
      <c r="F333" s="137" t="s">
        <v>1270</v>
      </c>
      <c r="G333" s="137" t="s">
        <v>1183</v>
      </c>
      <c r="H333" s="137" t="s">
        <v>1271</v>
      </c>
      <c r="I333" s="137" t="s">
        <v>311</v>
      </c>
      <c r="J333" s="137" t="s">
        <v>312</v>
      </c>
      <c r="K333" s="137" t="s">
        <v>841</v>
      </c>
      <c r="L333" s="138">
        <v>43524</v>
      </c>
      <c r="M333" s="137">
        <v>119007</v>
      </c>
      <c r="N333" s="137" t="s">
        <v>315</v>
      </c>
      <c r="O333" s="137" t="s">
        <v>316</v>
      </c>
      <c r="P333" s="137" t="s">
        <v>317</v>
      </c>
      <c r="Q333" s="137" t="s">
        <v>362</v>
      </c>
      <c r="R333" s="137" t="s">
        <v>999</v>
      </c>
      <c r="S333" s="137" t="s">
        <v>410</v>
      </c>
      <c r="T333" s="137" t="s">
        <v>368</v>
      </c>
      <c r="U333" s="137"/>
      <c r="V333" s="137" t="str">
        <f t="shared" si="14"/>
        <v/>
      </c>
      <c r="W333" s="137"/>
      <c r="X333" s="126" t="str">
        <f t="shared" si="16"/>
        <v>Production_Ready</v>
      </c>
    </row>
    <row r="334" spans="1:24">
      <c r="A334" s="126" t="str">
        <f t="shared" si="15"/>
        <v>HT140-0396</v>
      </c>
      <c r="C334" s="137">
        <f>IF(F334&lt;&gt;"",MAX($C$9:C333)+1,"")</f>
        <v>325</v>
      </c>
      <c r="D334" s="137" t="s">
        <v>1661</v>
      </c>
      <c r="E334" s="156">
        <v>396</v>
      </c>
      <c r="F334" s="137" t="s">
        <v>1272</v>
      </c>
      <c r="G334" s="137" t="s">
        <v>1183</v>
      </c>
      <c r="H334" s="137" t="s">
        <v>1273</v>
      </c>
      <c r="I334" s="137" t="s">
        <v>311</v>
      </c>
      <c r="J334" s="137" t="s">
        <v>312</v>
      </c>
      <c r="K334" s="137" t="s">
        <v>841</v>
      </c>
      <c r="L334" s="138">
        <v>43524</v>
      </c>
      <c r="M334" s="137">
        <v>120984</v>
      </c>
      <c r="N334" s="137" t="s">
        <v>315</v>
      </c>
      <c r="O334" s="137" t="s">
        <v>316</v>
      </c>
      <c r="P334" s="137" t="s">
        <v>317</v>
      </c>
      <c r="Q334" s="137" t="s">
        <v>362</v>
      </c>
      <c r="R334" s="137" t="s">
        <v>999</v>
      </c>
      <c r="S334" s="137" t="s">
        <v>410</v>
      </c>
      <c r="T334" s="137" t="s">
        <v>368</v>
      </c>
      <c r="U334" s="137"/>
      <c r="V334" s="137" t="str">
        <f t="shared" si="14"/>
        <v/>
      </c>
      <c r="W334" s="137"/>
      <c r="X334" s="126" t="str">
        <f t="shared" si="16"/>
        <v>Production_Ready</v>
      </c>
    </row>
    <row r="335" spans="1:24">
      <c r="A335" s="126" t="str">
        <f t="shared" si="15"/>
        <v>HT140-0397</v>
      </c>
      <c r="C335" s="137">
        <f>IF(F335&lt;&gt;"",MAX($C$9:C334)+1,"")</f>
        <v>326</v>
      </c>
      <c r="D335" s="137" t="s">
        <v>1662</v>
      </c>
      <c r="E335" s="156">
        <v>397</v>
      </c>
      <c r="F335" s="137" t="s">
        <v>1274</v>
      </c>
      <c r="G335" s="137" t="s">
        <v>1183</v>
      </c>
      <c r="H335" s="137" t="s">
        <v>1275</v>
      </c>
      <c r="I335" s="137" t="s">
        <v>311</v>
      </c>
      <c r="J335" s="137" t="s">
        <v>312</v>
      </c>
      <c r="K335" s="137" t="s">
        <v>841</v>
      </c>
      <c r="L335" s="138">
        <v>43524</v>
      </c>
      <c r="M335" s="137">
        <v>121530</v>
      </c>
      <c r="N335" s="137" t="s">
        <v>315</v>
      </c>
      <c r="O335" s="137" t="s">
        <v>316</v>
      </c>
      <c r="P335" s="137" t="s">
        <v>317</v>
      </c>
      <c r="Q335" s="137" t="s">
        <v>362</v>
      </c>
      <c r="R335" s="137" t="s">
        <v>999</v>
      </c>
      <c r="S335" s="137" t="s">
        <v>410</v>
      </c>
      <c r="T335" s="137" t="s">
        <v>368</v>
      </c>
      <c r="U335" s="137"/>
      <c r="V335" s="137" t="str">
        <f t="shared" ref="V335:V398" si="17">IFERROR(IF($U335&lt;&gt;"","Set Fix",""),"")</f>
        <v/>
      </c>
      <c r="W335" s="137"/>
      <c r="X335" s="126" t="str">
        <f t="shared" si="16"/>
        <v>Production_Ready</v>
      </c>
    </row>
    <row r="336" spans="1:24">
      <c r="A336" s="126" t="str">
        <f t="shared" si="15"/>
        <v>HT140-0398</v>
      </c>
      <c r="C336" s="137">
        <f>IF(F336&lt;&gt;"",MAX($C$9:C335)+1,"")</f>
        <v>327</v>
      </c>
      <c r="D336" s="137" t="s">
        <v>1663</v>
      </c>
      <c r="E336" s="156">
        <v>398</v>
      </c>
      <c r="F336" s="137" t="s">
        <v>1276</v>
      </c>
      <c r="G336" s="137" t="s">
        <v>1183</v>
      </c>
      <c r="H336" s="137" t="s">
        <v>1277</v>
      </c>
      <c r="I336" s="137" t="s">
        <v>311</v>
      </c>
      <c r="J336" s="137" t="s">
        <v>312</v>
      </c>
      <c r="K336" s="137" t="s">
        <v>841</v>
      </c>
      <c r="L336" s="138">
        <v>43524</v>
      </c>
      <c r="M336" s="137">
        <v>121894</v>
      </c>
      <c r="N336" s="137" t="s">
        <v>315</v>
      </c>
      <c r="O336" s="137" t="s">
        <v>316</v>
      </c>
      <c r="P336" s="137" t="s">
        <v>317</v>
      </c>
      <c r="Q336" s="137" t="s">
        <v>362</v>
      </c>
      <c r="R336" s="137" t="s">
        <v>999</v>
      </c>
      <c r="S336" s="137" t="s">
        <v>410</v>
      </c>
      <c r="T336" s="137" t="s">
        <v>368</v>
      </c>
      <c r="U336" s="137"/>
      <c r="V336" s="137" t="str">
        <f t="shared" si="17"/>
        <v/>
      </c>
      <c r="W336" s="137"/>
      <c r="X336" s="126" t="str">
        <f t="shared" si="16"/>
        <v>Production_Ready</v>
      </c>
    </row>
    <row r="337" spans="1:24">
      <c r="A337" s="126" t="str">
        <f t="shared" si="15"/>
        <v>HT140-0399</v>
      </c>
      <c r="C337" s="137">
        <f>IF(F337&lt;&gt;"",MAX($C$9:C336)+1,"")</f>
        <v>328</v>
      </c>
      <c r="D337" s="137" t="s">
        <v>1664</v>
      </c>
      <c r="E337" s="156">
        <v>399</v>
      </c>
      <c r="F337" s="137" t="s">
        <v>1278</v>
      </c>
      <c r="G337" s="137" t="s">
        <v>1183</v>
      </c>
      <c r="H337" s="137" t="s">
        <v>1279</v>
      </c>
      <c r="I337" s="137" t="s">
        <v>311</v>
      </c>
      <c r="J337" s="137" t="s">
        <v>312</v>
      </c>
      <c r="K337" s="137" t="s">
        <v>841</v>
      </c>
      <c r="L337" s="138">
        <v>43524</v>
      </c>
      <c r="M337" s="137">
        <v>120270</v>
      </c>
      <c r="N337" s="137" t="s">
        <v>315</v>
      </c>
      <c r="O337" s="137" t="s">
        <v>316</v>
      </c>
      <c r="P337" s="137" t="s">
        <v>317</v>
      </c>
      <c r="Q337" s="137" t="s">
        <v>362</v>
      </c>
      <c r="R337" s="137" t="s">
        <v>999</v>
      </c>
      <c r="S337" s="137" t="s">
        <v>410</v>
      </c>
      <c r="T337" s="137" t="s">
        <v>368</v>
      </c>
      <c r="U337" s="137"/>
      <c r="V337" s="137" t="str">
        <f t="shared" si="17"/>
        <v/>
      </c>
      <c r="W337" s="137"/>
      <c r="X337" s="126" t="str">
        <f t="shared" si="16"/>
        <v>Production_Ready</v>
      </c>
    </row>
    <row r="338" spans="1:24">
      <c r="A338" s="126" t="str">
        <f t="shared" si="15"/>
        <v>HT140-0400</v>
      </c>
      <c r="C338" s="137">
        <f>IF(F338&lt;&gt;"",MAX($C$9:C337)+1,"")</f>
        <v>329</v>
      </c>
      <c r="D338" s="137" t="s">
        <v>1665</v>
      </c>
      <c r="E338" s="156">
        <v>400</v>
      </c>
      <c r="F338" s="137" t="s">
        <v>1280</v>
      </c>
      <c r="G338" s="137" t="s">
        <v>1183</v>
      </c>
      <c r="H338" s="137" t="s">
        <v>1281</v>
      </c>
      <c r="I338" s="137" t="s">
        <v>311</v>
      </c>
      <c r="J338" s="137" t="s">
        <v>312</v>
      </c>
      <c r="K338" s="137" t="s">
        <v>841</v>
      </c>
      <c r="L338" s="138">
        <v>43524</v>
      </c>
      <c r="M338" s="137">
        <v>119806</v>
      </c>
      <c r="N338" s="137" t="s">
        <v>315</v>
      </c>
      <c r="O338" s="137" t="s">
        <v>316</v>
      </c>
      <c r="P338" s="137" t="s">
        <v>317</v>
      </c>
      <c r="Q338" s="137" t="s">
        <v>362</v>
      </c>
      <c r="R338" s="137" t="s">
        <v>999</v>
      </c>
      <c r="S338" s="137" t="s">
        <v>410</v>
      </c>
      <c r="T338" s="137" t="s">
        <v>368</v>
      </c>
      <c r="U338" s="137"/>
      <c r="V338" s="137" t="str">
        <f t="shared" si="17"/>
        <v/>
      </c>
      <c r="W338" s="137"/>
      <c r="X338" s="126" t="str">
        <f t="shared" si="16"/>
        <v>Production_Ready</v>
      </c>
    </row>
    <row r="339" spans="1:24">
      <c r="A339" s="126" t="str">
        <f t="shared" si="15"/>
        <v>HT140-0401</v>
      </c>
      <c r="C339" s="137">
        <f>IF(F339&lt;&gt;"",MAX($C$9:C338)+1,"")</f>
        <v>330</v>
      </c>
      <c r="D339" s="137" t="s">
        <v>1666</v>
      </c>
      <c r="E339" s="156">
        <v>401</v>
      </c>
      <c r="F339" s="137" t="s">
        <v>1282</v>
      </c>
      <c r="G339" s="137" t="s">
        <v>1183</v>
      </c>
      <c r="H339" s="137" t="s">
        <v>1283</v>
      </c>
      <c r="I339" s="137" t="s">
        <v>311</v>
      </c>
      <c r="J339" s="137" t="s">
        <v>312</v>
      </c>
      <c r="K339" s="137" t="s">
        <v>841</v>
      </c>
      <c r="L339" s="138">
        <v>43524</v>
      </c>
      <c r="M339" s="137">
        <v>120231</v>
      </c>
      <c r="N339" s="137" t="s">
        <v>315</v>
      </c>
      <c r="O339" s="137" t="s">
        <v>316</v>
      </c>
      <c r="P339" s="137" t="s">
        <v>317</v>
      </c>
      <c r="Q339" s="137" t="s">
        <v>362</v>
      </c>
      <c r="R339" s="137" t="s">
        <v>999</v>
      </c>
      <c r="S339" s="137" t="s">
        <v>410</v>
      </c>
      <c r="T339" s="137" t="s">
        <v>368</v>
      </c>
      <c r="U339" s="137"/>
      <c r="V339" s="137" t="str">
        <f t="shared" si="17"/>
        <v/>
      </c>
      <c r="W339" s="137"/>
      <c r="X339" s="126" t="str">
        <f t="shared" si="16"/>
        <v>Production_Ready</v>
      </c>
    </row>
    <row r="340" spans="1:24">
      <c r="A340" s="126" t="str">
        <f t="shared" si="15"/>
        <v>HT140-0402</v>
      </c>
      <c r="C340" s="137">
        <f>IF(F340&lt;&gt;"",MAX($C$9:C339)+1,"")</f>
        <v>331</v>
      </c>
      <c r="D340" s="137" t="s">
        <v>1667</v>
      </c>
      <c r="E340" s="156">
        <v>402</v>
      </c>
      <c r="F340" s="137" t="s">
        <v>1284</v>
      </c>
      <c r="G340" s="137" t="s">
        <v>1183</v>
      </c>
      <c r="H340" s="137" t="s">
        <v>1285</v>
      </c>
      <c r="I340" s="137" t="s">
        <v>311</v>
      </c>
      <c r="J340" s="137" t="s">
        <v>312</v>
      </c>
      <c r="K340" s="137" t="s">
        <v>841</v>
      </c>
      <c r="L340" s="138">
        <v>43524</v>
      </c>
      <c r="M340" s="137">
        <v>119916</v>
      </c>
      <c r="N340" s="137" t="s">
        <v>315</v>
      </c>
      <c r="O340" s="137" t="s">
        <v>316</v>
      </c>
      <c r="P340" s="137" t="s">
        <v>317</v>
      </c>
      <c r="Q340" s="137" t="s">
        <v>362</v>
      </c>
      <c r="R340" s="137" t="s">
        <v>999</v>
      </c>
      <c r="S340" s="137" t="s">
        <v>410</v>
      </c>
      <c r="T340" s="137" t="s">
        <v>368</v>
      </c>
      <c r="U340" s="137"/>
      <c r="V340" s="137" t="str">
        <f t="shared" si="17"/>
        <v/>
      </c>
      <c r="W340" s="137"/>
      <c r="X340" s="126" t="str">
        <f t="shared" si="16"/>
        <v>Production_Ready</v>
      </c>
    </row>
    <row r="341" spans="1:24">
      <c r="A341" s="126" t="str">
        <f t="shared" si="15"/>
        <v>HT140-0403</v>
      </c>
      <c r="C341" s="137">
        <f>IF(F341&lt;&gt;"",MAX($C$9:C340)+1,"")</f>
        <v>332</v>
      </c>
      <c r="D341" s="137" t="s">
        <v>1668</v>
      </c>
      <c r="E341" s="156">
        <v>403</v>
      </c>
      <c r="F341" s="137" t="s">
        <v>1286</v>
      </c>
      <c r="G341" s="137" t="s">
        <v>1183</v>
      </c>
      <c r="H341" s="137" t="s">
        <v>1287</v>
      </c>
      <c r="I341" s="137" t="s">
        <v>311</v>
      </c>
      <c r="J341" s="137" t="s">
        <v>312</v>
      </c>
      <c r="K341" s="137" t="s">
        <v>841</v>
      </c>
      <c r="L341" s="138">
        <v>43524</v>
      </c>
      <c r="M341" s="137">
        <v>121907</v>
      </c>
      <c r="N341" s="137" t="s">
        <v>315</v>
      </c>
      <c r="O341" s="137" t="s">
        <v>316</v>
      </c>
      <c r="P341" s="137" t="s">
        <v>317</v>
      </c>
      <c r="Q341" s="137" t="s">
        <v>362</v>
      </c>
      <c r="R341" s="137" t="s">
        <v>999</v>
      </c>
      <c r="S341" s="137" t="s">
        <v>410</v>
      </c>
      <c r="T341" s="137" t="s">
        <v>368</v>
      </c>
      <c r="U341" s="137"/>
      <c r="V341" s="137" t="str">
        <f t="shared" si="17"/>
        <v/>
      </c>
      <c r="W341" s="137"/>
      <c r="X341" s="126" t="str">
        <f t="shared" si="16"/>
        <v>Production_Ready</v>
      </c>
    </row>
    <row r="342" spans="1:24">
      <c r="A342" s="126" t="str">
        <f t="shared" si="15"/>
        <v>HT140-0404</v>
      </c>
      <c r="C342" s="137">
        <f>IF(F342&lt;&gt;"",MAX($C$9:C341)+1,"")</f>
        <v>333</v>
      </c>
      <c r="D342" s="137" t="s">
        <v>1669</v>
      </c>
      <c r="E342" s="156">
        <v>404</v>
      </c>
      <c r="F342" s="137" t="s">
        <v>1288</v>
      </c>
      <c r="G342" s="137" t="s">
        <v>1183</v>
      </c>
      <c r="H342" s="137" t="s">
        <v>1289</v>
      </c>
      <c r="I342" s="137" t="s">
        <v>311</v>
      </c>
      <c r="J342" s="137" t="s">
        <v>312</v>
      </c>
      <c r="K342" s="137" t="s">
        <v>841</v>
      </c>
      <c r="L342" s="138">
        <v>43524</v>
      </c>
      <c r="M342" s="137">
        <v>121905</v>
      </c>
      <c r="N342" s="137" t="s">
        <v>315</v>
      </c>
      <c r="O342" s="137" t="s">
        <v>316</v>
      </c>
      <c r="P342" s="137" t="s">
        <v>317</v>
      </c>
      <c r="Q342" s="137" t="s">
        <v>362</v>
      </c>
      <c r="R342" s="137" t="s">
        <v>999</v>
      </c>
      <c r="S342" s="137" t="s">
        <v>410</v>
      </c>
      <c r="T342" s="137" t="s">
        <v>368</v>
      </c>
      <c r="U342" s="137"/>
      <c r="V342" s="137" t="str">
        <f t="shared" si="17"/>
        <v/>
      </c>
      <c r="W342" s="137"/>
      <c r="X342" s="126" t="str">
        <f t="shared" si="16"/>
        <v>Production_Ready</v>
      </c>
    </row>
    <row r="343" spans="1:24">
      <c r="A343" s="126" t="str">
        <f t="shared" si="15"/>
        <v>HT140-0405</v>
      </c>
      <c r="C343" s="137">
        <f>IF(F343&lt;&gt;"",MAX($C$9:C342)+1,"")</f>
        <v>334</v>
      </c>
      <c r="D343" s="137" t="s">
        <v>1670</v>
      </c>
      <c r="E343" s="156">
        <v>405</v>
      </c>
      <c r="F343" s="137" t="s">
        <v>1290</v>
      </c>
      <c r="G343" s="137" t="s">
        <v>1183</v>
      </c>
      <c r="H343" s="137" t="s">
        <v>1291</v>
      </c>
      <c r="I343" s="137" t="s">
        <v>311</v>
      </c>
      <c r="J343" s="137" t="s">
        <v>312</v>
      </c>
      <c r="K343" s="137" t="s">
        <v>841</v>
      </c>
      <c r="L343" s="138">
        <v>43524</v>
      </c>
      <c r="M343" s="137">
        <v>121825</v>
      </c>
      <c r="N343" s="137" t="s">
        <v>315</v>
      </c>
      <c r="O343" s="137" t="s">
        <v>316</v>
      </c>
      <c r="P343" s="137" t="s">
        <v>317</v>
      </c>
      <c r="Q343" s="137" t="s">
        <v>362</v>
      </c>
      <c r="R343" s="137" t="s">
        <v>999</v>
      </c>
      <c r="S343" s="137" t="s">
        <v>410</v>
      </c>
      <c r="T343" s="137" t="s">
        <v>368</v>
      </c>
      <c r="U343" s="137"/>
      <c r="V343" s="137" t="str">
        <f t="shared" si="17"/>
        <v/>
      </c>
      <c r="W343" s="137"/>
      <c r="X343" s="126" t="str">
        <f t="shared" si="16"/>
        <v>Production_Ready</v>
      </c>
    </row>
    <row r="344" spans="1:24">
      <c r="A344" s="126" t="str">
        <f t="shared" si="15"/>
        <v>HT140-0406</v>
      </c>
      <c r="C344" s="137">
        <f>IF(F344&lt;&gt;"",MAX($C$9:C343)+1,"")</f>
        <v>335</v>
      </c>
      <c r="D344" s="137" t="s">
        <v>1671</v>
      </c>
      <c r="E344" s="156">
        <v>406</v>
      </c>
      <c r="F344" s="137" t="s">
        <v>1292</v>
      </c>
      <c r="G344" s="137" t="s">
        <v>1183</v>
      </c>
      <c r="H344" s="137" t="s">
        <v>1293</v>
      </c>
      <c r="I344" s="137" t="s">
        <v>311</v>
      </c>
      <c r="J344" s="137" t="s">
        <v>312</v>
      </c>
      <c r="K344" s="137" t="s">
        <v>841</v>
      </c>
      <c r="L344" s="138">
        <v>43524</v>
      </c>
      <c r="M344" s="137">
        <v>122632</v>
      </c>
      <c r="N344" s="137" t="s">
        <v>315</v>
      </c>
      <c r="O344" s="137" t="s">
        <v>316</v>
      </c>
      <c r="P344" s="137" t="s">
        <v>317</v>
      </c>
      <c r="Q344" s="137" t="s">
        <v>362</v>
      </c>
      <c r="R344" s="137" t="s">
        <v>999</v>
      </c>
      <c r="S344" s="137" t="s">
        <v>410</v>
      </c>
      <c r="T344" s="137" t="s">
        <v>368</v>
      </c>
      <c r="U344" s="137"/>
      <c r="V344" s="137" t="str">
        <f t="shared" si="17"/>
        <v/>
      </c>
      <c r="W344" s="137"/>
      <c r="X344" s="126" t="str">
        <f t="shared" si="16"/>
        <v>Production_Ready</v>
      </c>
    </row>
    <row r="345" spans="1:24">
      <c r="A345" s="126" t="str">
        <f t="shared" si="15"/>
        <v>HT140-0407</v>
      </c>
      <c r="C345" s="137">
        <f>IF(F345&lt;&gt;"",MAX($C$9:C344)+1,"")</f>
        <v>336</v>
      </c>
      <c r="D345" s="137" t="s">
        <v>1672</v>
      </c>
      <c r="E345" s="156">
        <v>407</v>
      </c>
      <c r="F345" s="137" t="s">
        <v>1294</v>
      </c>
      <c r="G345" s="137" t="s">
        <v>1183</v>
      </c>
      <c r="H345" s="137" t="s">
        <v>1295</v>
      </c>
      <c r="I345" s="137" t="s">
        <v>311</v>
      </c>
      <c r="J345" s="137" t="s">
        <v>312</v>
      </c>
      <c r="K345" s="137" t="s">
        <v>841</v>
      </c>
      <c r="L345" s="138">
        <v>43524</v>
      </c>
      <c r="M345" s="137">
        <v>121952</v>
      </c>
      <c r="N345" s="137" t="s">
        <v>315</v>
      </c>
      <c r="O345" s="137" t="s">
        <v>316</v>
      </c>
      <c r="P345" s="137" t="s">
        <v>317</v>
      </c>
      <c r="Q345" s="137" t="s">
        <v>362</v>
      </c>
      <c r="R345" s="137" t="s">
        <v>999</v>
      </c>
      <c r="S345" s="137" t="s">
        <v>410</v>
      </c>
      <c r="T345" s="137" t="s">
        <v>368</v>
      </c>
      <c r="U345" s="137"/>
      <c r="V345" s="137" t="str">
        <f t="shared" si="17"/>
        <v/>
      </c>
      <c r="W345" s="137"/>
      <c r="X345" s="126" t="str">
        <f t="shared" si="16"/>
        <v>Production_Ready</v>
      </c>
    </row>
    <row r="346" spans="1:24">
      <c r="A346" s="126" t="str">
        <f t="shared" si="15"/>
        <v>HT140-0408</v>
      </c>
      <c r="C346" s="137">
        <f>IF(F346&lt;&gt;"",MAX($C$9:C345)+1,"")</f>
        <v>337</v>
      </c>
      <c r="D346" s="137" t="s">
        <v>1673</v>
      </c>
      <c r="E346" s="156">
        <v>408</v>
      </c>
      <c r="F346" s="137" t="s">
        <v>1296</v>
      </c>
      <c r="G346" s="137" t="s">
        <v>1183</v>
      </c>
      <c r="H346" s="137" t="s">
        <v>1297</v>
      </c>
      <c r="I346" s="137" t="s">
        <v>311</v>
      </c>
      <c r="J346" s="137" t="s">
        <v>312</v>
      </c>
      <c r="K346" s="137" t="s">
        <v>841</v>
      </c>
      <c r="L346" s="138">
        <v>43524</v>
      </c>
      <c r="M346" s="137">
        <v>121913</v>
      </c>
      <c r="N346" s="137" t="s">
        <v>315</v>
      </c>
      <c r="O346" s="137" t="s">
        <v>316</v>
      </c>
      <c r="P346" s="137" t="s">
        <v>317</v>
      </c>
      <c r="Q346" s="137" t="s">
        <v>362</v>
      </c>
      <c r="R346" s="137" t="s">
        <v>999</v>
      </c>
      <c r="S346" s="137" t="s">
        <v>410</v>
      </c>
      <c r="T346" s="137" t="s">
        <v>368</v>
      </c>
      <c r="U346" s="137"/>
      <c r="V346" s="137" t="str">
        <f t="shared" si="17"/>
        <v/>
      </c>
      <c r="W346" s="137"/>
      <c r="X346" s="126" t="str">
        <f t="shared" si="16"/>
        <v>Production_Ready</v>
      </c>
    </row>
    <row r="347" spans="1:24">
      <c r="A347" s="126" t="str">
        <f t="shared" si="15"/>
        <v>HT140-0409</v>
      </c>
      <c r="C347" s="137">
        <f>IF(F347&lt;&gt;"",MAX($C$9:C346)+1,"")</f>
        <v>338</v>
      </c>
      <c r="D347" s="137" t="s">
        <v>1674</v>
      </c>
      <c r="E347" s="156">
        <v>409</v>
      </c>
      <c r="F347" s="137" t="s">
        <v>1298</v>
      </c>
      <c r="G347" s="137" t="s">
        <v>1183</v>
      </c>
      <c r="H347" s="137" t="s">
        <v>1299</v>
      </c>
      <c r="I347" s="137" t="s">
        <v>311</v>
      </c>
      <c r="J347" s="137" t="s">
        <v>312</v>
      </c>
      <c r="K347" s="137" t="s">
        <v>841</v>
      </c>
      <c r="L347" s="138">
        <v>43524</v>
      </c>
      <c r="M347" s="137">
        <v>121768</v>
      </c>
      <c r="N347" s="137" t="s">
        <v>315</v>
      </c>
      <c r="O347" s="137" t="s">
        <v>316</v>
      </c>
      <c r="P347" s="137" t="s">
        <v>317</v>
      </c>
      <c r="Q347" s="137" t="s">
        <v>362</v>
      </c>
      <c r="R347" s="137" t="s">
        <v>999</v>
      </c>
      <c r="S347" s="137" t="s">
        <v>410</v>
      </c>
      <c r="T347" s="137" t="s">
        <v>368</v>
      </c>
      <c r="U347" s="137"/>
      <c r="V347" s="137" t="str">
        <f t="shared" si="17"/>
        <v/>
      </c>
      <c r="W347" s="137"/>
      <c r="X347" s="126" t="str">
        <f t="shared" si="16"/>
        <v>Production_Ready</v>
      </c>
    </row>
    <row r="348" spans="1:24">
      <c r="A348" s="126" t="str">
        <f t="shared" si="15"/>
        <v>HT140-0410</v>
      </c>
      <c r="C348" s="137">
        <f>IF(F348&lt;&gt;"",MAX($C$9:C347)+1,"")</f>
        <v>339</v>
      </c>
      <c r="D348" s="137" t="s">
        <v>1675</v>
      </c>
      <c r="E348" s="156">
        <v>410</v>
      </c>
      <c r="F348" s="137" t="s">
        <v>1300</v>
      </c>
      <c r="G348" s="137" t="s">
        <v>1183</v>
      </c>
      <c r="H348" s="137" t="s">
        <v>1301</v>
      </c>
      <c r="I348" s="137" t="s">
        <v>311</v>
      </c>
      <c r="J348" s="137" t="s">
        <v>312</v>
      </c>
      <c r="K348" s="137" t="s">
        <v>841</v>
      </c>
      <c r="L348" s="138">
        <v>43628</v>
      </c>
      <c r="M348" s="137">
        <v>122183</v>
      </c>
      <c r="N348" s="137" t="s">
        <v>315</v>
      </c>
      <c r="O348" s="137" t="s">
        <v>316</v>
      </c>
      <c r="P348" s="137" t="s">
        <v>317</v>
      </c>
      <c r="Q348" s="137" t="s">
        <v>362</v>
      </c>
      <c r="R348" s="137" t="s">
        <v>999</v>
      </c>
      <c r="S348" s="137" t="s">
        <v>410</v>
      </c>
      <c r="T348" s="137" t="s">
        <v>368</v>
      </c>
      <c r="U348" s="137"/>
      <c r="V348" s="137" t="str">
        <f t="shared" si="17"/>
        <v/>
      </c>
      <c r="W348" s="137"/>
      <c r="X348" s="126" t="str">
        <f t="shared" si="16"/>
        <v>Production_Ready</v>
      </c>
    </row>
    <row r="349" spans="1:24">
      <c r="A349" s="126" t="str">
        <f t="shared" si="15"/>
        <v>HT140-0411</v>
      </c>
      <c r="C349" s="137">
        <f>IF(F349&lt;&gt;"",MAX($C$9:C348)+1,"")</f>
        <v>340</v>
      </c>
      <c r="D349" s="137" t="s">
        <v>1676</v>
      </c>
      <c r="E349" s="156">
        <v>411</v>
      </c>
      <c r="F349" s="137" t="s">
        <v>1302</v>
      </c>
      <c r="G349" s="137" t="s">
        <v>1183</v>
      </c>
      <c r="H349" s="137" t="s">
        <v>1303</v>
      </c>
      <c r="I349" s="137" t="s">
        <v>311</v>
      </c>
      <c r="J349" s="137" t="s">
        <v>312</v>
      </c>
      <c r="K349" s="137" t="s">
        <v>841</v>
      </c>
      <c r="L349" s="138">
        <v>43628</v>
      </c>
      <c r="M349" s="137">
        <v>122630</v>
      </c>
      <c r="N349" s="137" t="s">
        <v>315</v>
      </c>
      <c r="O349" s="137" t="s">
        <v>316</v>
      </c>
      <c r="P349" s="137" t="s">
        <v>317</v>
      </c>
      <c r="Q349" s="137" t="s">
        <v>362</v>
      </c>
      <c r="R349" s="137" t="s">
        <v>999</v>
      </c>
      <c r="S349" s="137" t="s">
        <v>410</v>
      </c>
      <c r="T349" s="137" t="s">
        <v>368</v>
      </c>
      <c r="U349" s="137"/>
      <c r="V349" s="137" t="str">
        <f t="shared" si="17"/>
        <v/>
      </c>
      <c r="W349" s="137"/>
      <c r="X349" s="126" t="str">
        <f t="shared" si="16"/>
        <v>Production_Ready</v>
      </c>
    </row>
    <row r="350" spans="1:24">
      <c r="A350" s="126" t="str">
        <f t="shared" si="15"/>
        <v>HT140-0412</v>
      </c>
      <c r="C350" s="137">
        <f>IF(F350&lt;&gt;"",MAX($C$9:C349)+1,"")</f>
        <v>341</v>
      </c>
      <c r="D350" s="137" t="s">
        <v>1677</v>
      </c>
      <c r="E350" s="156">
        <v>412</v>
      </c>
      <c r="F350" s="137" t="s">
        <v>1304</v>
      </c>
      <c r="G350" s="137" t="s">
        <v>1183</v>
      </c>
      <c r="H350" s="137" t="s">
        <v>1305</v>
      </c>
      <c r="I350" s="137" t="s">
        <v>311</v>
      </c>
      <c r="J350" s="137" t="s">
        <v>312</v>
      </c>
      <c r="K350" s="137" t="s">
        <v>841</v>
      </c>
      <c r="L350" s="138">
        <v>43628</v>
      </c>
      <c r="M350" s="137">
        <v>122131</v>
      </c>
      <c r="N350" s="137" t="s">
        <v>315</v>
      </c>
      <c r="O350" s="137" t="s">
        <v>316</v>
      </c>
      <c r="P350" s="137" t="s">
        <v>317</v>
      </c>
      <c r="Q350" s="137" t="s">
        <v>362</v>
      </c>
      <c r="R350" s="137" t="s">
        <v>999</v>
      </c>
      <c r="S350" s="137" t="s">
        <v>410</v>
      </c>
      <c r="T350" s="137" t="s">
        <v>368</v>
      </c>
      <c r="U350" s="137"/>
      <c r="V350" s="137" t="str">
        <f t="shared" si="17"/>
        <v/>
      </c>
      <c r="W350" s="137"/>
      <c r="X350" s="126" t="str">
        <f t="shared" si="16"/>
        <v>Production_Ready</v>
      </c>
    </row>
    <row r="351" spans="1:24">
      <c r="A351" s="126" t="str">
        <f t="shared" si="15"/>
        <v>HT140-0413</v>
      </c>
      <c r="C351" s="137">
        <f>IF(F351&lt;&gt;"",MAX($C$9:C350)+1,"")</f>
        <v>342</v>
      </c>
      <c r="D351" s="137" t="s">
        <v>1678</v>
      </c>
      <c r="E351" s="156">
        <v>413</v>
      </c>
      <c r="F351" s="137" t="s">
        <v>1306</v>
      </c>
      <c r="G351" s="137" t="s">
        <v>1183</v>
      </c>
      <c r="H351" s="137" t="s">
        <v>1307</v>
      </c>
      <c r="I351" s="137" t="s">
        <v>311</v>
      </c>
      <c r="J351" s="137" t="s">
        <v>312</v>
      </c>
      <c r="K351" s="137" t="s">
        <v>841</v>
      </c>
      <c r="L351" s="138">
        <v>43628</v>
      </c>
      <c r="M351" s="137">
        <v>122222</v>
      </c>
      <c r="N351" s="137" t="s">
        <v>315</v>
      </c>
      <c r="O351" s="137" t="s">
        <v>316</v>
      </c>
      <c r="P351" s="137" t="s">
        <v>317</v>
      </c>
      <c r="Q351" s="137" t="s">
        <v>362</v>
      </c>
      <c r="R351" s="137" t="s">
        <v>999</v>
      </c>
      <c r="S351" s="137" t="s">
        <v>410</v>
      </c>
      <c r="T351" s="137" t="s">
        <v>368</v>
      </c>
      <c r="U351" s="137"/>
      <c r="V351" s="137" t="str">
        <f t="shared" si="17"/>
        <v/>
      </c>
      <c r="W351" s="137"/>
      <c r="X351" s="126" t="str">
        <f t="shared" si="16"/>
        <v>Production_Ready</v>
      </c>
    </row>
    <row r="352" spans="1:24">
      <c r="A352" s="126" t="str">
        <f t="shared" si="15"/>
        <v>HT140-0414</v>
      </c>
      <c r="C352" s="137">
        <f>IF(F352&lt;&gt;"",MAX($C$9:C351)+1,"")</f>
        <v>343</v>
      </c>
      <c r="D352" s="137" t="s">
        <v>1679</v>
      </c>
      <c r="E352" s="156">
        <v>414</v>
      </c>
      <c r="F352" s="137" t="s">
        <v>1308</v>
      </c>
      <c r="G352" s="137" t="s">
        <v>1183</v>
      </c>
      <c r="H352" s="137" t="s">
        <v>1309</v>
      </c>
      <c r="I352" s="137" t="s">
        <v>311</v>
      </c>
      <c r="J352" s="137" t="s">
        <v>312</v>
      </c>
      <c r="K352" s="137" t="s">
        <v>841</v>
      </c>
      <c r="L352" s="138">
        <v>43628</v>
      </c>
      <c r="M352" s="137">
        <v>122132</v>
      </c>
      <c r="N352" s="137" t="s">
        <v>315</v>
      </c>
      <c r="O352" s="137" t="s">
        <v>316</v>
      </c>
      <c r="P352" s="137" t="s">
        <v>317</v>
      </c>
      <c r="Q352" s="137" t="s">
        <v>362</v>
      </c>
      <c r="R352" s="137" t="s">
        <v>999</v>
      </c>
      <c r="S352" s="137" t="s">
        <v>410</v>
      </c>
      <c r="T352" s="137" t="s">
        <v>368</v>
      </c>
      <c r="U352" s="137"/>
      <c r="V352" s="137" t="str">
        <f t="shared" si="17"/>
        <v/>
      </c>
      <c r="W352" s="137"/>
      <c r="X352" s="126" t="str">
        <f t="shared" si="16"/>
        <v>Production_Ready</v>
      </c>
    </row>
    <row r="353" spans="1:24">
      <c r="A353" s="126" t="str">
        <f t="shared" si="15"/>
        <v>HT140-0415</v>
      </c>
      <c r="C353" s="137">
        <f>IF(F353&lt;&gt;"",MAX($C$9:C352)+1,"")</f>
        <v>344</v>
      </c>
      <c r="D353" s="137" t="s">
        <v>1680</v>
      </c>
      <c r="E353" s="156">
        <v>415</v>
      </c>
      <c r="F353" s="137" t="s">
        <v>1310</v>
      </c>
      <c r="G353" s="137" t="s">
        <v>1183</v>
      </c>
      <c r="H353" s="137" t="s">
        <v>1311</v>
      </c>
      <c r="I353" s="137" t="s">
        <v>311</v>
      </c>
      <c r="J353" s="137" t="s">
        <v>312</v>
      </c>
      <c r="K353" s="137" t="s">
        <v>841</v>
      </c>
      <c r="L353" s="138">
        <v>43628</v>
      </c>
      <c r="M353" s="137">
        <v>122149</v>
      </c>
      <c r="N353" s="137" t="s">
        <v>315</v>
      </c>
      <c r="O353" s="137" t="s">
        <v>316</v>
      </c>
      <c r="P353" s="137" t="s">
        <v>317</v>
      </c>
      <c r="Q353" s="137" t="s">
        <v>362</v>
      </c>
      <c r="R353" s="137" t="s">
        <v>999</v>
      </c>
      <c r="S353" s="137" t="s">
        <v>410</v>
      </c>
      <c r="T353" s="137" t="s">
        <v>368</v>
      </c>
      <c r="U353" s="137"/>
      <c r="V353" s="137" t="str">
        <f t="shared" si="17"/>
        <v/>
      </c>
      <c r="W353" s="137"/>
      <c r="X353" s="126" t="str">
        <f t="shared" si="16"/>
        <v>Production_Ready</v>
      </c>
    </row>
    <row r="354" spans="1:24">
      <c r="A354" s="126" t="str">
        <f t="shared" si="15"/>
        <v>HT140-0416</v>
      </c>
      <c r="C354" s="137">
        <f>IF(F354&lt;&gt;"",MAX($C$9:C353)+1,"")</f>
        <v>345</v>
      </c>
      <c r="D354" s="137" t="s">
        <v>1681</v>
      </c>
      <c r="E354" s="156">
        <v>416</v>
      </c>
      <c r="F354" s="137" t="s">
        <v>1312</v>
      </c>
      <c r="G354" s="137" t="s">
        <v>1183</v>
      </c>
      <c r="H354" s="137" t="s">
        <v>1313</v>
      </c>
      <c r="I354" s="137" t="s">
        <v>311</v>
      </c>
      <c r="J354" s="137" t="s">
        <v>312</v>
      </c>
      <c r="K354" s="137" t="s">
        <v>841</v>
      </c>
      <c r="L354" s="138">
        <v>43628</v>
      </c>
      <c r="M354" s="137">
        <v>122650</v>
      </c>
      <c r="N354" s="137" t="s">
        <v>315</v>
      </c>
      <c r="O354" s="137" t="s">
        <v>316</v>
      </c>
      <c r="P354" s="137" t="s">
        <v>317</v>
      </c>
      <c r="Q354" s="137" t="s">
        <v>362</v>
      </c>
      <c r="R354" s="137" t="s">
        <v>999</v>
      </c>
      <c r="S354" s="137" t="s">
        <v>410</v>
      </c>
      <c r="T354" s="137" t="s">
        <v>368</v>
      </c>
      <c r="U354" s="137"/>
      <c r="V354" s="137" t="str">
        <f t="shared" si="17"/>
        <v/>
      </c>
      <c r="W354" s="137"/>
      <c r="X354" s="126" t="str">
        <f t="shared" si="16"/>
        <v>Production_Ready</v>
      </c>
    </row>
    <row r="355" spans="1:24">
      <c r="A355" s="126" t="str">
        <f t="shared" si="15"/>
        <v>HT140-0417</v>
      </c>
      <c r="C355" s="137">
        <f>IF(F355&lt;&gt;"",MAX($C$9:C354)+1,"")</f>
        <v>346</v>
      </c>
      <c r="D355" s="137" t="s">
        <v>1682</v>
      </c>
      <c r="E355" s="156">
        <v>417</v>
      </c>
      <c r="F355" s="137" t="s">
        <v>1314</v>
      </c>
      <c r="G355" s="137" t="s">
        <v>1183</v>
      </c>
      <c r="H355" s="137" t="s">
        <v>1315</v>
      </c>
      <c r="I355" s="137" t="s">
        <v>311</v>
      </c>
      <c r="J355" s="137" t="s">
        <v>312</v>
      </c>
      <c r="K355" s="137" t="s">
        <v>841</v>
      </c>
      <c r="L355" s="138">
        <v>43628</v>
      </c>
      <c r="M355" s="137">
        <v>122849</v>
      </c>
      <c r="N355" s="137" t="s">
        <v>315</v>
      </c>
      <c r="O355" s="137" t="s">
        <v>316</v>
      </c>
      <c r="P355" s="137" t="s">
        <v>317</v>
      </c>
      <c r="Q355" s="137" t="s">
        <v>362</v>
      </c>
      <c r="R355" s="137" t="s">
        <v>999</v>
      </c>
      <c r="S355" s="137" t="s">
        <v>410</v>
      </c>
      <c r="T355" s="137" t="s">
        <v>368</v>
      </c>
      <c r="U355" s="137"/>
      <c r="V355" s="137" t="str">
        <f t="shared" si="17"/>
        <v/>
      </c>
      <c r="W355" s="137"/>
      <c r="X355" s="126" t="str">
        <f t="shared" si="16"/>
        <v>Production_Ready</v>
      </c>
    </row>
    <row r="356" spans="1:24">
      <c r="A356" s="126" t="str">
        <f t="shared" si="15"/>
        <v>HT140-0418</v>
      </c>
      <c r="C356" s="137">
        <f>IF(F356&lt;&gt;"",MAX($C$9:C355)+1,"")</f>
        <v>347</v>
      </c>
      <c r="D356" s="137" t="s">
        <v>1683</v>
      </c>
      <c r="E356" s="156">
        <v>418</v>
      </c>
      <c r="F356" s="137" t="s">
        <v>1316</v>
      </c>
      <c r="G356" s="137" t="s">
        <v>1183</v>
      </c>
      <c r="H356" s="137" t="s">
        <v>1317</v>
      </c>
      <c r="I356" s="137" t="s">
        <v>311</v>
      </c>
      <c r="J356" s="137" t="s">
        <v>312</v>
      </c>
      <c r="K356" s="137" t="s">
        <v>841</v>
      </c>
      <c r="L356" s="138">
        <v>43628</v>
      </c>
      <c r="M356" s="137">
        <v>122773</v>
      </c>
      <c r="N356" s="137" t="s">
        <v>315</v>
      </c>
      <c r="O356" s="137" t="s">
        <v>316</v>
      </c>
      <c r="P356" s="137" t="s">
        <v>317</v>
      </c>
      <c r="Q356" s="137" t="s">
        <v>362</v>
      </c>
      <c r="R356" s="137" t="s">
        <v>999</v>
      </c>
      <c r="S356" s="137" t="s">
        <v>410</v>
      </c>
      <c r="T356" s="137" t="s">
        <v>368</v>
      </c>
      <c r="U356" s="137"/>
      <c r="V356" s="137" t="str">
        <f t="shared" si="17"/>
        <v/>
      </c>
      <c r="W356" s="137"/>
      <c r="X356" s="126" t="str">
        <f t="shared" si="16"/>
        <v>Production_Ready</v>
      </c>
    </row>
    <row r="357" spans="1:24">
      <c r="A357" s="126" t="str">
        <f t="shared" si="15"/>
        <v>HT140-0419</v>
      </c>
      <c r="C357" s="137">
        <f>IF(F357&lt;&gt;"",MAX($C$9:C356)+1,"")</f>
        <v>348</v>
      </c>
      <c r="D357" s="137" t="s">
        <v>1684</v>
      </c>
      <c r="E357" s="156">
        <v>419</v>
      </c>
      <c r="F357" s="137" t="s">
        <v>1318</v>
      </c>
      <c r="G357" s="137" t="s">
        <v>1183</v>
      </c>
      <c r="H357" s="137" t="s">
        <v>1319</v>
      </c>
      <c r="I357" s="137" t="s">
        <v>311</v>
      </c>
      <c r="J357" s="137" t="s">
        <v>312</v>
      </c>
      <c r="K357" s="137" t="s">
        <v>841</v>
      </c>
      <c r="L357" s="138">
        <v>43628</v>
      </c>
      <c r="M357" s="137">
        <v>122851</v>
      </c>
      <c r="N357" s="137" t="s">
        <v>315</v>
      </c>
      <c r="O357" s="137" t="s">
        <v>316</v>
      </c>
      <c r="P357" s="137" t="s">
        <v>317</v>
      </c>
      <c r="Q357" s="137" t="s">
        <v>362</v>
      </c>
      <c r="R357" s="137" t="s">
        <v>999</v>
      </c>
      <c r="S357" s="137" t="s">
        <v>410</v>
      </c>
      <c r="T357" s="137" t="s">
        <v>368</v>
      </c>
      <c r="U357" s="137"/>
      <c r="V357" s="137" t="str">
        <f t="shared" si="17"/>
        <v/>
      </c>
      <c r="W357" s="137"/>
      <c r="X357" s="126" t="str">
        <f t="shared" si="16"/>
        <v>Production_Ready</v>
      </c>
    </row>
    <row r="358" spans="1:24">
      <c r="A358" s="126" t="str">
        <f t="shared" si="15"/>
        <v>HT140-0420</v>
      </c>
      <c r="C358" s="137">
        <f>IF(F358&lt;&gt;"",MAX($C$9:C357)+1,"")</f>
        <v>349</v>
      </c>
      <c r="D358" s="137" t="s">
        <v>1685</v>
      </c>
      <c r="E358" s="156">
        <v>420</v>
      </c>
      <c r="F358" s="137" t="s">
        <v>1320</v>
      </c>
      <c r="G358" s="137" t="s">
        <v>1183</v>
      </c>
      <c r="H358" s="137" t="s">
        <v>1321</v>
      </c>
      <c r="I358" s="137" t="s">
        <v>311</v>
      </c>
      <c r="J358" s="137" t="s">
        <v>312</v>
      </c>
      <c r="K358" s="137" t="s">
        <v>841</v>
      </c>
      <c r="L358" s="138">
        <v>43628</v>
      </c>
      <c r="M358" s="137">
        <v>122648</v>
      </c>
      <c r="N358" s="137" t="s">
        <v>315</v>
      </c>
      <c r="O358" s="137" t="s">
        <v>316</v>
      </c>
      <c r="P358" s="137" t="s">
        <v>317</v>
      </c>
      <c r="Q358" s="137" t="s">
        <v>362</v>
      </c>
      <c r="R358" s="137" t="s">
        <v>999</v>
      </c>
      <c r="S358" s="137" t="s">
        <v>410</v>
      </c>
      <c r="T358" s="137" t="s">
        <v>368</v>
      </c>
      <c r="U358" s="137"/>
      <c r="V358" s="137" t="str">
        <f t="shared" si="17"/>
        <v/>
      </c>
      <c r="W358" s="137"/>
      <c r="X358" s="126" t="str">
        <f t="shared" si="16"/>
        <v>Production_Ready</v>
      </c>
    </row>
    <row r="359" spans="1:24">
      <c r="A359" s="126" t="str">
        <f t="shared" si="15"/>
        <v>HT140-0421</v>
      </c>
      <c r="C359" s="137">
        <f>IF(F359&lt;&gt;"",MAX($C$9:C358)+1,"")</f>
        <v>350</v>
      </c>
      <c r="D359" s="137" t="s">
        <v>1686</v>
      </c>
      <c r="E359" s="156">
        <v>421</v>
      </c>
      <c r="F359" s="137" t="s">
        <v>1322</v>
      </c>
      <c r="G359" s="137" t="s">
        <v>1183</v>
      </c>
      <c r="H359" s="137" t="s">
        <v>1323</v>
      </c>
      <c r="I359" s="137" t="s">
        <v>311</v>
      </c>
      <c r="J359" s="137" t="s">
        <v>312</v>
      </c>
      <c r="K359" s="137" t="s">
        <v>841</v>
      </c>
      <c r="L359" s="138">
        <v>43628</v>
      </c>
      <c r="M359" s="137">
        <v>122718</v>
      </c>
      <c r="N359" s="137" t="s">
        <v>315</v>
      </c>
      <c r="O359" s="137" t="s">
        <v>316</v>
      </c>
      <c r="P359" s="137" t="s">
        <v>317</v>
      </c>
      <c r="Q359" s="137" t="s">
        <v>362</v>
      </c>
      <c r="R359" s="137" t="s">
        <v>999</v>
      </c>
      <c r="S359" s="137" t="s">
        <v>410</v>
      </c>
      <c r="T359" s="137" t="s">
        <v>368</v>
      </c>
      <c r="U359" s="137"/>
      <c r="V359" s="137" t="str">
        <f t="shared" si="17"/>
        <v/>
      </c>
      <c r="W359" s="137"/>
      <c r="X359" s="126" t="str">
        <f t="shared" si="16"/>
        <v>Production_Ready</v>
      </c>
    </row>
    <row r="360" spans="1:24" hidden="1">
      <c r="A360" s="126" t="str">
        <f t="shared" si="15"/>
        <v/>
      </c>
      <c r="C360" s="181"/>
      <c r="D360" s="181"/>
      <c r="E360" s="181"/>
      <c r="F360" s="181"/>
      <c r="G360" s="181"/>
      <c r="H360" s="181"/>
      <c r="I360" s="181"/>
      <c r="J360" s="181"/>
      <c r="K360" s="181"/>
      <c r="L360" s="182"/>
      <c r="M360" s="181"/>
      <c r="N360" s="181"/>
      <c r="O360" s="181"/>
      <c r="P360" s="181"/>
      <c r="Q360" s="181"/>
      <c r="R360" s="181"/>
      <c r="S360" s="181"/>
      <c r="T360" s="181"/>
      <c r="U360" s="181"/>
      <c r="V360" s="181"/>
      <c r="W360" s="181"/>
      <c r="X360" s="183"/>
    </row>
    <row r="361" spans="1:24" hidden="1">
      <c r="A361" s="126" t="str">
        <f t="shared" si="15"/>
        <v/>
      </c>
      <c r="C361" s="181"/>
      <c r="D361" s="181"/>
      <c r="E361" s="181"/>
      <c r="F361" s="181"/>
      <c r="G361" s="181"/>
      <c r="H361" s="181"/>
      <c r="I361" s="181"/>
      <c r="J361" s="181"/>
      <c r="K361" s="181"/>
      <c r="L361" s="182"/>
      <c r="M361" s="181"/>
      <c r="N361" s="181"/>
      <c r="O361" s="181"/>
      <c r="P361" s="181"/>
      <c r="Q361" s="181"/>
      <c r="R361" s="181"/>
      <c r="S361" s="181"/>
      <c r="T361" s="181"/>
      <c r="U361" s="181"/>
      <c r="V361" s="181"/>
      <c r="W361" s="181"/>
      <c r="X361" s="183"/>
    </row>
    <row r="362" spans="1:24" hidden="1">
      <c r="A362" s="126" t="str">
        <f t="shared" si="15"/>
        <v/>
      </c>
      <c r="C362" s="181"/>
      <c r="D362" s="181"/>
      <c r="E362" s="181"/>
      <c r="F362" s="181"/>
      <c r="G362" s="181"/>
      <c r="H362" s="181"/>
      <c r="I362" s="181"/>
      <c r="J362" s="181"/>
      <c r="K362" s="181"/>
      <c r="L362" s="182"/>
      <c r="M362" s="181"/>
      <c r="N362" s="181"/>
      <c r="O362" s="181"/>
      <c r="P362" s="181"/>
      <c r="Q362" s="181"/>
      <c r="R362" s="181"/>
      <c r="S362" s="181"/>
      <c r="T362" s="181"/>
      <c r="U362" s="181"/>
      <c r="V362" s="181"/>
      <c r="W362" s="181"/>
      <c r="X362" s="183"/>
    </row>
    <row r="363" spans="1:24" hidden="1">
      <c r="A363" s="126" t="str">
        <f t="shared" si="15"/>
        <v/>
      </c>
      <c r="C363" s="181"/>
      <c r="D363" s="181"/>
      <c r="E363" s="181"/>
      <c r="F363" s="181"/>
      <c r="G363" s="181"/>
      <c r="H363" s="181"/>
      <c r="I363" s="181"/>
      <c r="J363" s="181"/>
      <c r="K363" s="181"/>
      <c r="L363" s="182"/>
      <c r="M363" s="181"/>
      <c r="N363" s="181"/>
      <c r="O363" s="181"/>
      <c r="P363" s="181"/>
      <c r="Q363" s="181"/>
      <c r="R363" s="181"/>
      <c r="S363" s="181"/>
      <c r="T363" s="181"/>
      <c r="U363" s="181"/>
      <c r="V363" s="181"/>
      <c r="W363" s="181"/>
      <c r="X363" s="183"/>
    </row>
    <row r="364" spans="1:24" hidden="1">
      <c r="A364" s="126" t="str">
        <f t="shared" si="15"/>
        <v/>
      </c>
      <c r="C364" s="181"/>
      <c r="D364" s="181"/>
      <c r="E364" s="181"/>
      <c r="F364" s="181"/>
      <c r="G364" s="181"/>
      <c r="H364" s="181"/>
      <c r="I364" s="181"/>
      <c r="J364" s="181"/>
      <c r="K364" s="181"/>
      <c r="L364" s="182"/>
      <c r="M364" s="181"/>
      <c r="N364" s="181"/>
      <c r="O364" s="181"/>
      <c r="P364" s="181"/>
      <c r="Q364" s="181"/>
      <c r="R364" s="181"/>
      <c r="S364" s="181"/>
      <c r="T364" s="181"/>
      <c r="U364" s="181"/>
      <c r="V364" s="181"/>
      <c r="W364" s="181"/>
      <c r="X364" s="183"/>
    </row>
    <row r="365" spans="1:24" hidden="1">
      <c r="A365" s="126" t="str">
        <f t="shared" si="15"/>
        <v/>
      </c>
      <c r="C365" s="181"/>
      <c r="D365" s="181"/>
      <c r="E365" s="181"/>
      <c r="F365" s="181"/>
      <c r="G365" s="181"/>
      <c r="H365" s="181"/>
      <c r="I365" s="181"/>
      <c r="J365" s="181"/>
      <c r="K365" s="181"/>
      <c r="L365" s="182"/>
      <c r="M365" s="181"/>
      <c r="N365" s="181"/>
      <c r="O365" s="181"/>
      <c r="P365" s="181"/>
      <c r="Q365" s="181"/>
      <c r="R365" s="181"/>
      <c r="S365" s="181"/>
      <c r="T365" s="181"/>
      <c r="U365" s="181"/>
      <c r="V365" s="181"/>
      <c r="W365" s="181"/>
      <c r="X365" s="183"/>
    </row>
    <row r="366" spans="1:24" hidden="1">
      <c r="A366" s="126" t="str">
        <f t="shared" si="15"/>
        <v/>
      </c>
      <c r="C366" s="181"/>
      <c r="D366" s="181"/>
      <c r="E366" s="181"/>
      <c r="F366" s="181"/>
      <c r="G366" s="181"/>
      <c r="H366" s="181"/>
      <c r="I366" s="181"/>
      <c r="J366" s="181"/>
      <c r="K366" s="181"/>
      <c r="L366" s="182"/>
      <c r="M366" s="181"/>
      <c r="N366" s="181"/>
      <c r="O366" s="181"/>
      <c r="P366" s="181"/>
      <c r="Q366" s="181"/>
      <c r="R366" s="181"/>
      <c r="S366" s="181"/>
      <c r="T366" s="181"/>
      <c r="U366" s="181"/>
      <c r="V366" s="181"/>
      <c r="W366" s="181"/>
      <c r="X366" s="183"/>
    </row>
    <row r="367" spans="1:24" hidden="1">
      <c r="A367" s="126" t="str">
        <f t="shared" si="15"/>
        <v/>
      </c>
      <c r="C367" s="181"/>
      <c r="D367" s="181"/>
      <c r="E367" s="181"/>
      <c r="F367" s="181"/>
      <c r="G367" s="181"/>
      <c r="H367" s="181"/>
      <c r="I367" s="181"/>
      <c r="J367" s="181"/>
      <c r="K367" s="181"/>
      <c r="L367" s="182"/>
      <c r="M367" s="181"/>
      <c r="N367" s="181"/>
      <c r="O367" s="181"/>
      <c r="P367" s="181"/>
      <c r="Q367" s="181"/>
      <c r="R367" s="181"/>
      <c r="S367" s="181"/>
      <c r="T367" s="181"/>
      <c r="U367" s="181"/>
      <c r="V367" s="181"/>
      <c r="W367" s="181"/>
      <c r="X367" s="183"/>
    </row>
    <row r="368" spans="1:24" hidden="1">
      <c r="A368" s="126" t="str">
        <f t="shared" si="15"/>
        <v/>
      </c>
      <c r="C368" s="181"/>
      <c r="D368" s="181"/>
      <c r="E368" s="181"/>
      <c r="F368" s="181"/>
      <c r="G368" s="181"/>
      <c r="H368" s="181"/>
      <c r="I368" s="181"/>
      <c r="J368" s="181"/>
      <c r="K368" s="181"/>
      <c r="L368" s="182"/>
      <c r="M368" s="181"/>
      <c r="N368" s="181"/>
      <c r="O368" s="181"/>
      <c r="P368" s="181"/>
      <c r="Q368" s="181"/>
      <c r="R368" s="181"/>
      <c r="S368" s="181"/>
      <c r="T368" s="181"/>
      <c r="U368" s="181"/>
      <c r="V368" s="181"/>
      <c r="W368" s="181"/>
      <c r="X368" s="183"/>
    </row>
    <row r="369" spans="1:24" hidden="1">
      <c r="A369" s="126" t="str">
        <f t="shared" si="15"/>
        <v/>
      </c>
      <c r="C369" s="181"/>
      <c r="D369" s="181"/>
      <c r="E369" s="181"/>
      <c r="F369" s="181"/>
      <c r="G369" s="181"/>
      <c r="H369" s="181"/>
      <c r="I369" s="181"/>
      <c r="J369" s="181"/>
      <c r="K369" s="181"/>
      <c r="L369" s="182"/>
      <c r="M369" s="181"/>
      <c r="N369" s="181"/>
      <c r="O369" s="181"/>
      <c r="P369" s="181"/>
      <c r="Q369" s="181"/>
      <c r="R369" s="181"/>
      <c r="S369" s="181"/>
      <c r="T369" s="181"/>
      <c r="U369" s="181"/>
      <c r="V369" s="181"/>
      <c r="W369" s="181"/>
      <c r="X369" s="183"/>
    </row>
    <row r="370" spans="1:24" hidden="1">
      <c r="A370" s="126" t="str">
        <f t="shared" si="15"/>
        <v/>
      </c>
      <c r="C370" s="181"/>
      <c r="D370" s="181"/>
      <c r="E370" s="181"/>
      <c r="F370" s="181"/>
      <c r="G370" s="181"/>
      <c r="H370" s="181"/>
      <c r="I370" s="181"/>
      <c r="J370" s="181"/>
      <c r="K370" s="181"/>
      <c r="L370" s="182"/>
      <c r="M370" s="181"/>
      <c r="N370" s="181"/>
      <c r="O370" s="181"/>
      <c r="P370" s="181"/>
      <c r="Q370" s="181"/>
      <c r="R370" s="181"/>
      <c r="S370" s="181"/>
      <c r="T370" s="181"/>
      <c r="U370" s="181"/>
      <c r="V370" s="181"/>
      <c r="W370" s="181"/>
      <c r="X370" s="183"/>
    </row>
    <row r="371" spans="1:24" hidden="1">
      <c r="A371" s="126" t="str">
        <f t="shared" si="15"/>
        <v/>
      </c>
      <c r="C371" s="181"/>
      <c r="D371" s="181"/>
      <c r="E371" s="181"/>
      <c r="F371" s="181"/>
      <c r="G371" s="181"/>
      <c r="H371" s="181"/>
      <c r="I371" s="181"/>
      <c r="J371" s="181"/>
      <c r="K371" s="181"/>
      <c r="L371" s="182"/>
      <c r="M371" s="181"/>
      <c r="N371" s="181"/>
      <c r="O371" s="181"/>
      <c r="P371" s="181"/>
      <c r="Q371" s="181"/>
      <c r="R371" s="181"/>
      <c r="S371" s="181"/>
      <c r="T371" s="181"/>
      <c r="U371" s="181"/>
      <c r="V371" s="181"/>
      <c r="W371" s="181"/>
      <c r="X371" s="183"/>
    </row>
    <row r="372" spans="1:24" hidden="1">
      <c r="A372" s="126" t="str">
        <f t="shared" si="15"/>
        <v/>
      </c>
      <c r="C372" s="137" t="str">
        <f>IF(F372&lt;&gt;"",MAX($C$9:C371)+1,"")</f>
        <v/>
      </c>
      <c r="D372" s="137"/>
      <c r="E372" s="137"/>
      <c r="F372" s="137"/>
      <c r="G372" s="137"/>
      <c r="H372" s="137" t="s">
        <v>1324</v>
      </c>
      <c r="I372" s="137"/>
      <c r="J372" s="137"/>
      <c r="K372" s="137"/>
      <c r="L372" s="138"/>
      <c r="M372" s="137"/>
      <c r="N372" s="137"/>
      <c r="O372" s="137"/>
      <c r="P372" s="137"/>
      <c r="Q372" s="137"/>
      <c r="R372" s="137"/>
      <c r="S372" s="137"/>
      <c r="T372" s="137"/>
      <c r="U372" s="137"/>
      <c r="V372" s="137" t="str">
        <f t="shared" si="17"/>
        <v/>
      </c>
      <c r="W372" s="137"/>
    </row>
    <row r="373" spans="1:24" hidden="1">
      <c r="A373" s="126" t="str">
        <f t="shared" si="15"/>
        <v/>
      </c>
      <c r="C373" s="137" t="str">
        <f>IF(F373&lt;&gt;"",MAX($C$9:C372)+1,"")</f>
        <v/>
      </c>
      <c r="D373" s="137"/>
      <c r="E373" s="137"/>
      <c r="F373" s="137"/>
      <c r="G373" s="137"/>
      <c r="H373" s="137" t="s">
        <v>1324</v>
      </c>
      <c r="I373" s="137"/>
      <c r="J373" s="137"/>
      <c r="K373" s="137"/>
      <c r="L373" s="138"/>
      <c r="M373" s="137"/>
      <c r="N373" s="137"/>
      <c r="O373" s="137"/>
      <c r="P373" s="137"/>
      <c r="Q373" s="137"/>
      <c r="R373" s="137"/>
      <c r="S373" s="137"/>
      <c r="T373" s="137"/>
      <c r="U373" s="137"/>
      <c r="V373" s="137" t="str">
        <f t="shared" si="17"/>
        <v/>
      </c>
      <c r="W373" s="137"/>
    </row>
    <row r="374" spans="1:24" hidden="1">
      <c r="A374" s="126" t="str">
        <f t="shared" si="15"/>
        <v/>
      </c>
      <c r="C374" s="137" t="str">
        <f>IF(F374&lt;&gt;"",MAX($C$9:C373)+1,"")</f>
        <v/>
      </c>
      <c r="D374" s="137"/>
      <c r="E374" s="137"/>
      <c r="F374" s="137"/>
      <c r="G374" s="137"/>
      <c r="H374" s="137" t="s">
        <v>1324</v>
      </c>
      <c r="I374" s="137"/>
      <c r="J374" s="137"/>
      <c r="K374" s="137"/>
      <c r="L374" s="138"/>
      <c r="M374" s="137"/>
      <c r="N374" s="137"/>
      <c r="O374" s="137"/>
      <c r="P374" s="137"/>
      <c r="Q374" s="137"/>
      <c r="R374" s="137"/>
      <c r="S374" s="137"/>
      <c r="T374" s="137"/>
      <c r="U374" s="137"/>
      <c r="V374" s="137" t="str">
        <f t="shared" si="17"/>
        <v/>
      </c>
      <c r="W374" s="137"/>
    </row>
    <row r="375" spans="1:24" hidden="1">
      <c r="A375" s="126" t="str">
        <f t="shared" si="15"/>
        <v/>
      </c>
      <c r="C375" s="137" t="str">
        <f>IF(F375&lt;&gt;"",MAX($C$9:C374)+1,"")</f>
        <v/>
      </c>
      <c r="D375" s="137"/>
      <c r="E375" s="137"/>
      <c r="F375" s="137"/>
      <c r="G375" s="137"/>
      <c r="H375" s="137" t="s">
        <v>1324</v>
      </c>
      <c r="I375" s="137"/>
      <c r="J375" s="137"/>
      <c r="K375" s="137"/>
      <c r="L375" s="138"/>
      <c r="M375" s="137"/>
      <c r="N375" s="137"/>
      <c r="O375" s="137"/>
      <c r="P375" s="137"/>
      <c r="Q375" s="137"/>
      <c r="R375" s="137"/>
      <c r="S375" s="137"/>
      <c r="T375" s="137"/>
      <c r="U375" s="137"/>
      <c r="V375" s="137" t="str">
        <f t="shared" si="17"/>
        <v/>
      </c>
      <c r="W375" s="137"/>
    </row>
    <row r="376" spans="1:24" hidden="1">
      <c r="A376" s="126" t="str">
        <f t="shared" si="15"/>
        <v/>
      </c>
      <c r="C376" s="137" t="str">
        <f>IF(F376&lt;&gt;"",MAX($C$9:C375)+1,"")</f>
        <v/>
      </c>
      <c r="D376" s="137"/>
      <c r="E376" s="137"/>
      <c r="F376" s="137"/>
      <c r="G376" s="137"/>
      <c r="H376" s="137" t="s">
        <v>1324</v>
      </c>
      <c r="I376" s="137"/>
      <c r="J376" s="137"/>
      <c r="K376" s="137"/>
      <c r="L376" s="138"/>
      <c r="M376" s="137"/>
      <c r="N376" s="137"/>
      <c r="O376" s="137"/>
      <c r="P376" s="137"/>
      <c r="Q376" s="137"/>
      <c r="R376" s="137"/>
      <c r="S376" s="137"/>
      <c r="T376" s="137"/>
      <c r="U376" s="137"/>
      <c r="V376" s="137" t="str">
        <f t="shared" si="17"/>
        <v/>
      </c>
      <c r="W376" s="137"/>
    </row>
    <row r="377" spans="1:24" hidden="1">
      <c r="A377" s="126" t="str">
        <f t="shared" si="15"/>
        <v/>
      </c>
      <c r="C377" s="137" t="str">
        <f>IF(F377&lt;&gt;"",MAX($C$9:C376)+1,"")</f>
        <v/>
      </c>
      <c r="D377" s="137"/>
      <c r="E377" s="137"/>
      <c r="F377" s="137"/>
      <c r="G377" s="137"/>
      <c r="H377" s="137" t="s">
        <v>1324</v>
      </c>
      <c r="I377" s="137"/>
      <c r="J377" s="137"/>
      <c r="K377" s="137"/>
      <c r="L377" s="138"/>
      <c r="M377" s="137"/>
      <c r="N377" s="137"/>
      <c r="O377" s="137"/>
      <c r="P377" s="137"/>
      <c r="Q377" s="137"/>
      <c r="R377" s="137"/>
      <c r="S377" s="137"/>
      <c r="T377" s="137"/>
      <c r="U377" s="137"/>
      <c r="V377" s="137" t="str">
        <f t="shared" si="17"/>
        <v/>
      </c>
      <c r="W377" s="137"/>
    </row>
    <row r="378" spans="1:24" hidden="1">
      <c r="A378" s="126" t="str">
        <f t="shared" si="15"/>
        <v/>
      </c>
      <c r="C378" s="137" t="str">
        <f>IF(F378&lt;&gt;"",MAX($C$9:C377)+1,"")</f>
        <v/>
      </c>
      <c r="D378" s="137"/>
      <c r="E378" s="137"/>
      <c r="F378" s="137"/>
      <c r="G378" s="137"/>
      <c r="H378" s="137" t="s">
        <v>1324</v>
      </c>
      <c r="I378" s="137"/>
      <c r="J378" s="137"/>
      <c r="K378" s="137"/>
      <c r="L378" s="138"/>
      <c r="M378" s="137"/>
      <c r="N378" s="137"/>
      <c r="O378" s="137"/>
      <c r="P378" s="137"/>
      <c r="Q378" s="137"/>
      <c r="R378" s="137"/>
      <c r="S378" s="137"/>
      <c r="T378" s="137"/>
      <c r="U378" s="137"/>
      <c r="V378" s="137" t="str">
        <f t="shared" si="17"/>
        <v/>
      </c>
      <c r="W378" s="137"/>
    </row>
    <row r="379" spans="1:24" hidden="1">
      <c r="A379" s="126" t="str">
        <f t="shared" si="15"/>
        <v/>
      </c>
      <c r="C379" s="137" t="str">
        <f>IF(F379&lt;&gt;"",MAX($C$9:C378)+1,"")</f>
        <v/>
      </c>
      <c r="D379" s="137"/>
      <c r="E379" s="137"/>
      <c r="F379" s="137"/>
      <c r="G379" s="137"/>
      <c r="H379" s="137" t="s">
        <v>1324</v>
      </c>
      <c r="I379" s="137"/>
      <c r="J379" s="137"/>
      <c r="K379" s="137"/>
      <c r="L379" s="138"/>
      <c r="M379" s="137"/>
      <c r="N379" s="137"/>
      <c r="O379" s="137"/>
      <c r="P379" s="137"/>
      <c r="Q379" s="137"/>
      <c r="R379" s="137"/>
      <c r="S379" s="137"/>
      <c r="T379" s="137"/>
      <c r="U379" s="137"/>
      <c r="V379" s="137" t="str">
        <f t="shared" si="17"/>
        <v/>
      </c>
      <c r="W379" s="137"/>
    </row>
    <row r="380" spans="1:24" hidden="1">
      <c r="A380" s="126" t="str">
        <f t="shared" si="15"/>
        <v/>
      </c>
      <c r="C380" s="137" t="str">
        <f>IF(F380&lt;&gt;"",MAX($C$9:C379)+1,"")</f>
        <v/>
      </c>
      <c r="D380" s="137"/>
      <c r="E380" s="137"/>
      <c r="F380" s="137"/>
      <c r="G380" s="137"/>
      <c r="H380" s="137" t="s">
        <v>1324</v>
      </c>
      <c r="I380" s="137"/>
      <c r="J380" s="137"/>
      <c r="K380" s="137"/>
      <c r="L380" s="138"/>
      <c r="M380" s="137"/>
      <c r="N380" s="137"/>
      <c r="O380" s="137"/>
      <c r="P380" s="137"/>
      <c r="Q380" s="137"/>
      <c r="R380" s="137"/>
      <c r="S380" s="137"/>
      <c r="T380" s="137"/>
      <c r="U380" s="137"/>
      <c r="V380" s="137" t="str">
        <f t="shared" si="17"/>
        <v/>
      </c>
      <c r="W380" s="137"/>
    </row>
    <row r="381" spans="1:24" hidden="1">
      <c r="A381" s="126" t="str">
        <f t="shared" si="15"/>
        <v/>
      </c>
      <c r="C381" s="137" t="str">
        <f>IF(F381&lt;&gt;"",MAX($C$9:C380)+1,"")</f>
        <v/>
      </c>
      <c r="D381" s="137"/>
      <c r="E381" s="137"/>
      <c r="F381" s="137"/>
      <c r="G381" s="137"/>
      <c r="H381" s="137" t="s">
        <v>1324</v>
      </c>
      <c r="I381" s="137"/>
      <c r="J381" s="137"/>
      <c r="K381" s="137"/>
      <c r="L381" s="138"/>
      <c r="M381" s="137"/>
      <c r="N381" s="137"/>
      <c r="O381" s="137"/>
      <c r="P381" s="137"/>
      <c r="Q381" s="137"/>
      <c r="R381" s="137"/>
      <c r="S381" s="137"/>
      <c r="T381" s="137"/>
      <c r="U381" s="137"/>
      <c r="V381" s="137" t="str">
        <f t="shared" si="17"/>
        <v/>
      </c>
      <c r="W381" s="137"/>
    </row>
    <row r="382" spans="1:24" hidden="1">
      <c r="A382" s="126" t="str">
        <f t="shared" si="15"/>
        <v/>
      </c>
      <c r="C382" s="137" t="str">
        <f>IF(F382&lt;&gt;"",MAX($C$9:C381)+1,"")</f>
        <v/>
      </c>
      <c r="D382" s="137"/>
      <c r="E382" s="137"/>
      <c r="F382" s="137"/>
      <c r="G382" s="137"/>
      <c r="H382" s="137" t="s">
        <v>1324</v>
      </c>
      <c r="I382" s="137"/>
      <c r="J382" s="137"/>
      <c r="K382" s="137"/>
      <c r="L382" s="138"/>
      <c r="M382" s="137"/>
      <c r="N382" s="137"/>
      <c r="O382" s="137"/>
      <c r="P382" s="137"/>
      <c r="Q382" s="137"/>
      <c r="R382" s="137"/>
      <c r="S382" s="137"/>
      <c r="T382" s="137"/>
      <c r="U382" s="137"/>
      <c r="V382" s="137" t="str">
        <f t="shared" si="17"/>
        <v/>
      </c>
      <c r="W382" s="137"/>
    </row>
    <row r="383" spans="1:24" hidden="1">
      <c r="A383" s="126" t="str">
        <f t="shared" si="15"/>
        <v/>
      </c>
      <c r="C383" s="137" t="str">
        <f>IF(F383&lt;&gt;"",MAX($C$9:C382)+1,"")</f>
        <v/>
      </c>
      <c r="D383" s="137"/>
      <c r="E383" s="137"/>
      <c r="F383" s="137"/>
      <c r="G383" s="137"/>
      <c r="H383" s="137" t="s">
        <v>1324</v>
      </c>
      <c r="I383" s="137"/>
      <c r="J383" s="137"/>
      <c r="K383" s="137"/>
      <c r="L383" s="138"/>
      <c r="M383" s="137"/>
      <c r="N383" s="137"/>
      <c r="O383" s="137"/>
      <c r="P383" s="137"/>
      <c r="Q383" s="137"/>
      <c r="R383" s="137"/>
      <c r="S383" s="137"/>
      <c r="T383" s="137"/>
      <c r="U383" s="137"/>
      <c r="V383" s="137" t="str">
        <f t="shared" si="17"/>
        <v/>
      </c>
      <c r="W383" s="137"/>
    </row>
    <row r="384" spans="1:24" hidden="1">
      <c r="A384" s="126" t="str">
        <f t="shared" si="15"/>
        <v/>
      </c>
      <c r="C384" s="137" t="str">
        <f>IF(F384&lt;&gt;"",MAX($C$9:C383)+1,"")</f>
        <v/>
      </c>
      <c r="D384" s="137"/>
      <c r="E384" s="137"/>
      <c r="F384" s="137"/>
      <c r="G384" s="137"/>
      <c r="H384" s="137" t="s">
        <v>1324</v>
      </c>
      <c r="I384" s="137"/>
      <c r="J384" s="137"/>
      <c r="K384" s="137"/>
      <c r="L384" s="138"/>
      <c r="M384" s="137"/>
      <c r="N384" s="137"/>
      <c r="O384" s="137"/>
      <c r="P384" s="137"/>
      <c r="Q384" s="137"/>
      <c r="R384" s="137"/>
      <c r="S384" s="137"/>
      <c r="T384" s="137"/>
      <c r="U384" s="137"/>
      <c r="V384" s="137" t="str">
        <f t="shared" si="17"/>
        <v/>
      </c>
      <c r="W384" s="137"/>
    </row>
    <row r="385" spans="1:23" hidden="1">
      <c r="A385" s="126" t="str">
        <f t="shared" si="15"/>
        <v/>
      </c>
      <c r="C385" s="137" t="str">
        <f>IF(F385&lt;&gt;"",MAX($C$9:C384)+1,"")</f>
        <v/>
      </c>
      <c r="D385" s="137"/>
      <c r="E385" s="137"/>
      <c r="F385" s="137"/>
      <c r="G385" s="137"/>
      <c r="H385" s="137" t="s">
        <v>1324</v>
      </c>
      <c r="I385" s="137"/>
      <c r="J385" s="137"/>
      <c r="K385" s="137"/>
      <c r="L385" s="138"/>
      <c r="M385" s="137"/>
      <c r="N385" s="137"/>
      <c r="O385" s="137"/>
      <c r="P385" s="137"/>
      <c r="Q385" s="137"/>
      <c r="R385" s="137"/>
      <c r="S385" s="137"/>
      <c r="T385" s="137"/>
      <c r="U385" s="137"/>
      <c r="V385" s="137" t="str">
        <f t="shared" si="17"/>
        <v/>
      </c>
      <c r="W385" s="137"/>
    </row>
    <row r="386" spans="1:23" hidden="1">
      <c r="A386" s="126" t="str">
        <f t="shared" si="15"/>
        <v/>
      </c>
      <c r="C386" s="137" t="str">
        <f>IF(F386&lt;&gt;"",MAX($C$9:C385)+1,"")</f>
        <v/>
      </c>
      <c r="D386" s="137"/>
      <c r="E386" s="137"/>
      <c r="F386" s="137"/>
      <c r="G386" s="137"/>
      <c r="H386" s="137" t="s">
        <v>1324</v>
      </c>
      <c r="I386" s="137"/>
      <c r="J386" s="137"/>
      <c r="K386" s="137"/>
      <c r="L386" s="138"/>
      <c r="M386" s="137"/>
      <c r="N386" s="137"/>
      <c r="O386" s="137"/>
      <c r="P386" s="137"/>
      <c r="Q386" s="137"/>
      <c r="R386" s="137"/>
      <c r="S386" s="137"/>
      <c r="T386" s="137"/>
      <c r="U386" s="137"/>
      <c r="V386" s="137" t="str">
        <f t="shared" si="17"/>
        <v/>
      </c>
      <c r="W386" s="137"/>
    </row>
    <row r="387" spans="1:23" hidden="1">
      <c r="A387" s="126" t="str">
        <f t="shared" si="15"/>
        <v/>
      </c>
      <c r="C387" s="137" t="str">
        <f>IF(F387&lt;&gt;"",MAX($C$9:C386)+1,"")</f>
        <v/>
      </c>
      <c r="D387" s="137"/>
      <c r="E387" s="137"/>
      <c r="F387" s="137"/>
      <c r="G387" s="137"/>
      <c r="H387" s="137" t="s">
        <v>1324</v>
      </c>
      <c r="I387" s="137"/>
      <c r="J387" s="137"/>
      <c r="K387" s="137"/>
      <c r="L387" s="138"/>
      <c r="M387" s="137"/>
      <c r="N387" s="137"/>
      <c r="O387" s="137"/>
      <c r="P387" s="137"/>
      <c r="Q387" s="137"/>
      <c r="R387" s="137"/>
      <c r="S387" s="137"/>
      <c r="T387" s="137"/>
      <c r="U387" s="137"/>
      <c r="V387" s="137" t="str">
        <f t="shared" si="17"/>
        <v/>
      </c>
      <c r="W387" s="137"/>
    </row>
    <row r="388" spans="1:23" hidden="1">
      <c r="A388" s="126" t="str">
        <f t="shared" si="15"/>
        <v/>
      </c>
      <c r="C388" s="137" t="str">
        <f>IF(F388&lt;&gt;"",MAX($C$9:C387)+1,"")</f>
        <v/>
      </c>
      <c r="D388" s="137"/>
      <c r="E388" s="137"/>
      <c r="F388" s="137"/>
      <c r="G388" s="137"/>
      <c r="H388" s="137" t="s">
        <v>1324</v>
      </c>
      <c r="I388" s="137"/>
      <c r="J388" s="137"/>
      <c r="K388" s="137"/>
      <c r="L388" s="138"/>
      <c r="M388" s="137"/>
      <c r="N388" s="137"/>
      <c r="O388" s="137"/>
      <c r="P388" s="137"/>
      <c r="Q388" s="137"/>
      <c r="R388" s="137"/>
      <c r="S388" s="137"/>
      <c r="T388" s="137"/>
      <c r="U388" s="137"/>
      <c r="V388" s="137" t="str">
        <f t="shared" si="17"/>
        <v/>
      </c>
      <c r="W388" s="137"/>
    </row>
    <row r="389" spans="1:23" hidden="1">
      <c r="A389" s="126" t="str">
        <f t="shared" si="15"/>
        <v/>
      </c>
      <c r="C389" s="137" t="str">
        <f>IF(F389&lt;&gt;"",MAX($C$9:C388)+1,"")</f>
        <v/>
      </c>
      <c r="D389" s="137"/>
      <c r="E389" s="137"/>
      <c r="F389" s="137"/>
      <c r="G389" s="137"/>
      <c r="H389" s="137" t="s">
        <v>1324</v>
      </c>
      <c r="I389" s="137"/>
      <c r="J389" s="137"/>
      <c r="K389" s="137"/>
      <c r="L389" s="138"/>
      <c r="M389" s="137"/>
      <c r="N389" s="137"/>
      <c r="O389" s="137"/>
      <c r="P389" s="137"/>
      <c r="Q389" s="137"/>
      <c r="R389" s="137"/>
      <c r="S389" s="137"/>
      <c r="T389" s="137"/>
      <c r="U389" s="137"/>
      <c r="V389" s="137" t="str">
        <f t="shared" si="17"/>
        <v/>
      </c>
      <c r="W389" s="137"/>
    </row>
    <row r="390" spans="1:23" hidden="1">
      <c r="A390" s="126" t="str">
        <f t="shared" si="15"/>
        <v/>
      </c>
      <c r="C390" s="137" t="str">
        <f>IF(F390&lt;&gt;"",MAX($C$9:C389)+1,"")</f>
        <v/>
      </c>
      <c r="D390" s="137"/>
      <c r="E390" s="137"/>
      <c r="F390" s="137"/>
      <c r="G390" s="137"/>
      <c r="H390" s="137" t="s">
        <v>1324</v>
      </c>
      <c r="I390" s="137"/>
      <c r="J390" s="137"/>
      <c r="K390" s="137"/>
      <c r="L390" s="138"/>
      <c r="M390" s="137"/>
      <c r="N390" s="137"/>
      <c r="O390" s="137"/>
      <c r="P390" s="137"/>
      <c r="Q390" s="137"/>
      <c r="R390" s="137"/>
      <c r="S390" s="137"/>
      <c r="T390" s="137"/>
      <c r="U390" s="137"/>
      <c r="V390" s="137" t="str">
        <f t="shared" si="17"/>
        <v/>
      </c>
      <c r="W390" s="137"/>
    </row>
    <row r="391" spans="1:23" hidden="1">
      <c r="A391" s="126" t="str">
        <f t="shared" si="15"/>
        <v/>
      </c>
      <c r="C391" s="137" t="str">
        <f>IF(F391&lt;&gt;"",MAX($C$9:C390)+1,"")</f>
        <v/>
      </c>
      <c r="D391" s="137"/>
      <c r="E391" s="137"/>
      <c r="F391" s="137"/>
      <c r="G391" s="137"/>
      <c r="H391" s="137" t="s">
        <v>1324</v>
      </c>
      <c r="I391" s="137"/>
      <c r="J391" s="137"/>
      <c r="K391" s="137"/>
      <c r="L391" s="138"/>
      <c r="M391" s="137"/>
      <c r="N391" s="137"/>
      <c r="O391" s="137"/>
      <c r="P391" s="137"/>
      <c r="Q391" s="137"/>
      <c r="R391" s="137"/>
      <c r="S391" s="137"/>
      <c r="T391" s="137"/>
      <c r="U391" s="137"/>
      <c r="V391" s="137" t="str">
        <f t="shared" si="17"/>
        <v/>
      </c>
      <c r="W391" s="137"/>
    </row>
    <row r="392" spans="1:23" hidden="1">
      <c r="A392" s="126" t="str">
        <f t="shared" si="15"/>
        <v/>
      </c>
      <c r="C392" s="137" t="str">
        <f>IF(F392&lt;&gt;"",MAX($C$9:C391)+1,"")</f>
        <v/>
      </c>
      <c r="D392" s="137"/>
      <c r="E392" s="137"/>
      <c r="F392" s="137"/>
      <c r="G392" s="137"/>
      <c r="H392" s="137" t="s">
        <v>1324</v>
      </c>
      <c r="I392" s="137"/>
      <c r="J392" s="137"/>
      <c r="K392" s="137"/>
      <c r="L392" s="138"/>
      <c r="M392" s="137"/>
      <c r="N392" s="137"/>
      <c r="O392" s="137"/>
      <c r="P392" s="137"/>
      <c r="Q392" s="137"/>
      <c r="R392" s="137"/>
      <c r="S392" s="137"/>
      <c r="T392" s="137"/>
      <c r="U392" s="137"/>
      <c r="V392" s="137" t="str">
        <f t="shared" si="17"/>
        <v/>
      </c>
      <c r="W392" s="137"/>
    </row>
    <row r="393" spans="1:23" hidden="1">
      <c r="A393" s="126" t="str">
        <f t="shared" si="15"/>
        <v/>
      </c>
      <c r="C393" s="137" t="str">
        <f>IF(F393&lt;&gt;"",MAX($C$9:C392)+1,"")</f>
        <v/>
      </c>
      <c r="D393" s="137"/>
      <c r="E393" s="137"/>
      <c r="F393" s="137"/>
      <c r="G393" s="137"/>
      <c r="H393" s="137" t="s">
        <v>1324</v>
      </c>
      <c r="I393" s="137"/>
      <c r="J393" s="137"/>
      <c r="K393" s="137"/>
      <c r="L393" s="138"/>
      <c r="M393" s="137"/>
      <c r="N393" s="137"/>
      <c r="O393" s="137"/>
      <c r="P393" s="137"/>
      <c r="Q393" s="137"/>
      <c r="R393" s="137"/>
      <c r="S393" s="137"/>
      <c r="T393" s="137"/>
      <c r="U393" s="137"/>
      <c r="V393" s="137" t="str">
        <f t="shared" si="17"/>
        <v/>
      </c>
      <c r="W393" s="137"/>
    </row>
    <row r="394" spans="1:23" hidden="1">
      <c r="A394" s="126" t="str">
        <f t="shared" si="15"/>
        <v/>
      </c>
      <c r="C394" s="137" t="str">
        <f>IF(F394&lt;&gt;"",MAX($C$9:C393)+1,"")</f>
        <v/>
      </c>
      <c r="D394" s="137"/>
      <c r="E394" s="137"/>
      <c r="F394" s="137"/>
      <c r="G394" s="137"/>
      <c r="H394" s="137" t="s">
        <v>1324</v>
      </c>
      <c r="I394" s="137"/>
      <c r="J394" s="137"/>
      <c r="K394" s="137"/>
      <c r="L394" s="138"/>
      <c r="M394" s="137"/>
      <c r="N394" s="137"/>
      <c r="O394" s="137"/>
      <c r="P394" s="137"/>
      <c r="Q394" s="137"/>
      <c r="R394" s="137"/>
      <c r="S394" s="137"/>
      <c r="T394" s="137"/>
      <c r="U394" s="137"/>
      <c r="V394" s="137" t="str">
        <f t="shared" si="17"/>
        <v/>
      </c>
      <c r="W394" s="137"/>
    </row>
    <row r="395" spans="1:23" hidden="1">
      <c r="A395" s="126" t="str">
        <f t="shared" ref="A395:A458" si="18">LEFT(F395,10)</f>
        <v/>
      </c>
      <c r="C395" s="137" t="str">
        <f>IF(F395&lt;&gt;"",MAX($C$9:C394)+1,"")</f>
        <v/>
      </c>
      <c r="D395" s="137"/>
      <c r="E395" s="137"/>
      <c r="F395" s="137"/>
      <c r="G395" s="137"/>
      <c r="H395" s="137" t="s">
        <v>1324</v>
      </c>
      <c r="I395" s="137"/>
      <c r="J395" s="137"/>
      <c r="K395" s="137"/>
      <c r="L395" s="138"/>
      <c r="M395" s="137"/>
      <c r="N395" s="137"/>
      <c r="O395" s="137"/>
      <c r="P395" s="137"/>
      <c r="Q395" s="137"/>
      <c r="R395" s="137"/>
      <c r="S395" s="137"/>
      <c r="T395" s="137"/>
      <c r="U395" s="137"/>
      <c r="V395" s="137" t="str">
        <f t="shared" si="17"/>
        <v/>
      </c>
      <c r="W395" s="137"/>
    </row>
    <row r="396" spans="1:23" hidden="1">
      <c r="A396" s="126" t="str">
        <f t="shared" si="18"/>
        <v/>
      </c>
      <c r="C396" s="137" t="str">
        <f>IF(F396&lt;&gt;"",MAX($C$9:C395)+1,"")</f>
        <v/>
      </c>
      <c r="D396" s="137"/>
      <c r="E396" s="137"/>
      <c r="F396" s="137"/>
      <c r="G396" s="137"/>
      <c r="H396" s="137" t="s">
        <v>1324</v>
      </c>
      <c r="I396" s="137"/>
      <c r="J396" s="137"/>
      <c r="K396" s="137"/>
      <c r="L396" s="138"/>
      <c r="M396" s="137"/>
      <c r="N396" s="137"/>
      <c r="O396" s="137"/>
      <c r="P396" s="137"/>
      <c r="Q396" s="137"/>
      <c r="R396" s="137"/>
      <c r="S396" s="137"/>
      <c r="T396" s="137"/>
      <c r="U396" s="137"/>
      <c r="V396" s="137" t="str">
        <f t="shared" si="17"/>
        <v/>
      </c>
      <c r="W396" s="137"/>
    </row>
    <row r="397" spans="1:23" hidden="1">
      <c r="A397" s="126" t="str">
        <f t="shared" si="18"/>
        <v/>
      </c>
      <c r="C397" s="137" t="str">
        <f>IF(F397&lt;&gt;"",MAX($C$9:C396)+1,"")</f>
        <v/>
      </c>
      <c r="D397" s="137"/>
      <c r="E397" s="137"/>
      <c r="F397" s="137"/>
      <c r="G397" s="137"/>
      <c r="H397" s="137" t="s">
        <v>1324</v>
      </c>
      <c r="I397" s="137"/>
      <c r="J397" s="137"/>
      <c r="K397" s="137"/>
      <c r="L397" s="138"/>
      <c r="M397" s="137"/>
      <c r="N397" s="137"/>
      <c r="O397" s="137"/>
      <c r="P397" s="137"/>
      <c r="Q397" s="137"/>
      <c r="R397" s="137"/>
      <c r="S397" s="137"/>
      <c r="T397" s="137"/>
      <c r="U397" s="137"/>
      <c r="V397" s="137" t="str">
        <f t="shared" si="17"/>
        <v/>
      </c>
      <c r="W397" s="137"/>
    </row>
    <row r="398" spans="1:23" hidden="1">
      <c r="A398" s="126" t="str">
        <f t="shared" si="18"/>
        <v/>
      </c>
      <c r="C398" s="137" t="str">
        <f>IF(F398&lt;&gt;"",MAX($C$9:C397)+1,"")</f>
        <v/>
      </c>
      <c r="D398" s="137"/>
      <c r="E398" s="137"/>
      <c r="F398" s="137"/>
      <c r="G398" s="137"/>
      <c r="H398" s="137" t="s">
        <v>1324</v>
      </c>
      <c r="I398" s="137"/>
      <c r="J398" s="137"/>
      <c r="K398" s="137"/>
      <c r="L398" s="138"/>
      <c r="M398" s="137"/>
      <c r="N398" s="137"/>
      <c r="O398" s="137"/>
      <c r="P398" s="137"/>
      <c r="Q398" s="137"/>
      <c r="R398" s="137"/>
      <c r="S398" s="137"/>
      <c r="T398" s="137"/>
      <c r="U398" s="137"/>
      <c r="V398" s="137" t="str">
        <f t="shared" si="17"/>
        <v/>
      </c>
      <c r="W398" s="137"/>
    </row>
    <row r="399" spans="1:23" hidden="1">
      <c r="A399" s="126" t="str">
        <f t="shared" si="18"/>
        <v/>
      </c>
      <c r="C399" s="137" t="str">
        <f>IF(F399&lt;&gt;"",MAX($C$9:C398)+1,"")</f>
        <v/>
      </c>
      <c r="D399" s="137"/>
      <c r="E399" s="137"/>
      <c r="F399" s="137"/>
      <c r="G399" s="137"/>
      <c r="H399" s="137" t="s">
        <v>1324</v>
      </c>
      <c r="I399" s="137"/>
      <c r="J399" s="137"/>
      <c r="K399" s="137"/>
      <c r="L399" s="138"/>
      <c r="M399" s="137"/>
      <c r="N399" s="137"/>
      <c r="O399" s="137"/>
      <c r="P399" s="137"/>
      <c r="Q399" s="137"/>
      <c r="R399" s="137"/>
      <c r="S399" s="137"/>
      <c r="T399" s="137"/>
      <c r="U399" s="137"/>
      <c r="V399" s="137" t="str">
        <f t="shared" ref="V399:V462" si="19">IFERROR(IF($U399&lt;&gt;"","Set Fix",""),"")</f>
        <v/>
      </c>
      <c r="W399" s="137"/>
    </row>
    <row r="400" spans="1:23" hidden="1">
      <c r="A400" s="126" t="str">
        <f t="shared" si="18"/>
        <v/>
      </c>
      <c r="C400" s="137" t="str">
        <f>IF(F400&lt;&gt;"",MAX($C$9:C399)+1,"")</f>
        <v/>
      </c>
      <c r="D400" s="137"/>
      <c r="E400" s="137"/>
      <c r="F400" s="137"/>
      <c r="G400" s="137"/>
      <c r="H400" s="137" t="s">
        <v>1324</v>
      </c>
      <c r="I400" s="137"/>
      <c r="J400" s="137"/>
      <c r="K400" s="137"/>
      <c r="L400" s="138"/>
      <c r="M400" s="137"/>
      <c r="N400" s="137"/>
      <c r="O400" s="137"/>
      <c r="P400" s="137"/>
      <c r="Q400" s="137"/>
      <c r="R400" s="137"/>
      <c r="S400" s="137"/>
      <c r="T400" s="137"/>
      <c r="U400" s="137"/>
      <c r="V400" s="137" t="str">
        <f t="shared" si="19"/>
        <v/>
      </c>
      <c r="W400" s="137"/>
    </row>
    <row r="401" spans="1:23" hidden="1">
      <c r="A401" s="126" t="str">
        <f t="shared" si="18"/>
        <v/>
      </c>
      <c r="C401" s="137" t="str">
        <f>IF(F401&lt;&gt;"",MAX($C$9:C400)+1,"")</f>
        <v/>
      </c>
      <c r="D401" s="137"/>
      <c r="E401" s="137"/>
      <c r="F401" s="137"/>
      <c r="G401" s="137"/>
      <c r="H401" s="137" t="s">
        <v>1324</v>
      </c>
      <c r="I401" s="137"/>
      <c r="J401" s="137"/>
      <c r="K401" s="137"/>
      <c r="L401" s="138"/>
      <c r="M401" s="137"/>
      <c r="N401" s="137"/>
      <c r="O401" s="137"/>
      <c r="P401" s="137"/>
      <c r="Q401" s="137"/>
      <c r="R401" s="137"/>
      <c r="S401" s="137"/>
      <c r="T401" s="137"/>
      <c r="U401" s="137"/>
      <c r="V401" s="137" t="str">
        <f t="shared" si="19"/>
        <v/>
      </c>
      <c r="W401" s="137"/>
    </row>
    <row r="402" spans="1:23" hidden="1">
      <c r="A402" s="126" t="str">
        <f t="shared" si="18"/>
        <v/>
      </c>
      <c r="C402" s="137" t="str">
        <f>IF(F402&lt;&gt;"",MAX($C$9:C401)+1,"")</f>
        <v/>
      </c>
      <c r="D402" s="137"/>
      <c r="E402" s="137"/>
      <c r="F402" s="137"/>
      <c r="G402" s="137"/>
      <c r="H402" s="137" t="s">
        <v>1324</v>
      </c>
      <c r="I402" s="137"/>
      <c r="J402" s="137"/>
      <c r="K402" s="137"/>
      <c r="L402" s="138"/>
      <c r="M402" s="137"/>
      <c r="N402" s="137"/>
      <c r="O402" s="137"/>
      <c r="P402" s="137"/>
      <c r="Q402" s="137"/>
      <c r="R402" s="137"/>
      <c r="S402" s="137"/>
      <c r="T402" s="137"/>
      <c r="U402" s="137"/>
      <c r="V402" s="137" t="str">
        <f t="shared" si="19"/>
        <v/>
      </c>
      <c r="W402" s="137"/>
    </row>
    <row r="403" spans="1:23" hidden="1">
      <c r="A403" s="126" t="str">
        <f t="shared" si="18"/>
        <v/>
      </c>
      <c r="C403" s="137" t="str">
        <f>IF(F403&lt;&gt;"",MAX($C$9:C402)+1,"")</f>
        <v/>
      </c>
      <c r="D403" s="137"/>
      <c r="E403" s="137"/>
      <c r="F403" s="137"/>
      <c r="G403" s="137"/>
      <c r="H403" s="137" t="s">
        <v>1324</v>
      </c>
      <c r="I403" s="137"/>
      <c r="J403" s="137"/>
      <c r="K403" s="137"/>
      <c r="L403" s="138"/>
      <c r="M403" s="137"/>
      <c r="N403" s="137"/>
      <c r="O403" s="137"/>
      <c r="P403" s="137"/>
      <c r="Q403" s="137"/>
      <c r="R403" s="137"/>
      <c r="S403" s="137"/>
      <c r="T403" s="137"/>
      <c r="U403" s="137"/>
      <c r="V403" s="137" t="str">
        <f t="shared" si="19"/>
        <v/>
      </c>
      <c r="W403" s="137"/>
    </row>
    <row r="404" spans="1:23" hidden="1">
      <c r="A404" s="126" t="str">
        <f t="shared" si="18"/>
        <v/>
      </c>
      <c r="C404" s="137" t="str">
        <f>IF(F404&lt;&gt;"",MAX($C$9:C403)+1,"")</f>
        <v/>
      </c>
      <c r="D404" s="137"/>
      <c r="E404" s="137"/>
      <c r="F404" s="137"/>
      <c r="G404" s="137"/>
      <c r="H404" s="137" t="s">
        <v>1324</v>
      </c>
      <c r="I404" s="137"/>
      <c r="J404" s="137"/>
      <c r="K404" s="137"/>
      <c r="L404" s="138"/>
      <c r="M404" s="137"/>
      <c r="N404" s="137"/>
      <c r="O404" s="137"/>
      <c r="P404" s="137"/>
      <c r="Q404" s="137"/>
      <c r="R404" s="137"/>
      <c r="S404" s="137"/>
      <c r="T404" s="137"/>
      <c r="U404" s="137"/>
      <c r="V404" s="137" t="str">
        <f t="shared" si="19"/>
        <v/>
      </c>
      <c r="W404" s="137"/>
    </row>
    <row r="405" spans="1:23" hidden="1">
      <c r="A405" s="126" t="str">
        <f t="shared" si="18"/>
        <v/>
      </c>
      <c r="C405" s="137" t="str">
        <f>IF(F405&lt;&gt;"",MAX($C$9:C404)+1,"")</f>
        <v/>
      </c>
      <c r="D405" s="137"/>
      <c r="E405" s="137"/>
      <c r="F405" s="137"/>
      <c r="G405" s="137"/>
      <c r="H405" s="137" t="s">
        <v>1324</v>
      </c>
      <c r="I405" s="137"/>
      <c r="J405" s="137"/>
      <c r="K405" s="137"/>
      <c r="L405" s="138"/>
      <c r="M405" s="137"/>
      <c r="N405" s="137"/>
      <c r="O405" s="137"/>
      <c r="P405" s="137"/>
      <c r="Q405" s="137"/>
      <c r="R405" s="137"/>
      <c r="S405" s="137"/>
      <c r="T405" s="137"/>
      <c r="U405" s="137"/>
      <c r="V405" s="137" t="str">
        <f t="shared" si="19"/>
        <v/>
      </c>
      <c r="W405" s="137"/>
    </row>
    <row r="406" spans="1:23" hidden="1">
      <c r="A406" s="126" t="str">
        <f t="shared" si="18"/>
        <v/>
      </c>
      <c r="C406" s="137" t="str">
        <f>IF(F406&lt;&gt;"",MAX($C$9:C405)+1,"")</f>
        <v/>
      </c>
      <c r="D406" s="137"/>
      <c r="E406" s="137"/>
      <c r="F406" s="137"/>
      <c r="G406" s="137"/>
      <c r="H406" s="137" t="s">
        <v>1324</v>
      </c>
      <c r="I406" s="137"/>
      <c r="J406" s="137"/>
      <c r="K406" s="137"/>
      <c r="L406" s="138"/>
      <c r="M406" s="137"/>
      <c r="N406" s="137"/>
      <c r="O406" s="137"/>
      <c r="P406" s="137"/>
      <c r="Q406" s="137"/>
      <c r="R406" s="137"/>
      <c r="S406" s="137"/>
      <c r="T406" s="137"/>
      <c r="U406" s="137"/>
      <c r="V406" s="137" t="str">
        <f t="shared" si="19"/>
        <v/>
      </c>
      <c r="W406" s="137"/>
    </row>
    <row r="407" spans="1:23" hidden="1">
      <c r="A407" s="126" t="str">
        <f t="shared" si="18"/>
        <v/>
      </c>
      <c r="C407" s="137" t="str">
        <f>IF(F407&lt;&gt;"",MAX($C$9:C406)+1,"")</f>
        <v/>
      </c>
      <c r="D407" s="137"/>
      <c r="E407" s="137"/>
      <c r="F407" s="137"/>
      <c r="G407" s="137"/>
      <c r="H407" s="137" t="s">
        <v>1324</v>
      </c>
      <c r="I407" s="137"/>
      <c r="J407" s="137"/>
      <c r="K407" s="137"/>
      <c r="L407" s="138"/>
      <c r="M407" s="137"/>
      <c r="N407" s="137"/>
      <c r="O407" s="137"/>
      <c r="P407" s="137"/>
      <c r="Q407" s="137"/>
      <c r="R407" s="137"/>
      <c r="S407" s="137"/>
      <c r="T407" s="137"/>
      <c r="U407" s="137"/>
      <c r="V407" s="137" t="str">
        <f t="shared" si="19"/>
        <v/>
      </c>
      <c r="W407" s="137"/>
    </row>
    <row r="408" spans="1:23" hidden="1">
      <c r="A408" s="126" t="str">
        <f t="shared" si="18"/>
        <v/>
      </c>
      <c r="C408" s="137" t="str">
        <f>IF(F408&lt;&gt;"",MAX($C$9:C407)+1,"")</f>
        <v/>
      </c>
      <c r="D408" s="137"/>
      <c r="E408" s="137"/>
      <c r="F408" s="137"/>
      <c r="G408" s="137"/>
      <c r="H408" s="137" t="s">
        <v>1324</v>
      </c>
      <c r="I408" s="137"/>
      <c r="J408" s="137"/>
      <c r="K408" s="137"/>
      <c r="L408" s="138"/>
      <c r="M408" s="137"/>
      <c r="N408" s="137"/>
      <c r="O408" s="137"/>
      <c r="P408" s="137"/>
      <c r="Q408" s="137"/>
      <c r="R408" s="137"/>
      <c r="S408" s="137"/>
      <c r="T408" s="137"/>
      <c r="U408" s="137"/>
      <c r="V408" s="137" t="str">
        <f t="shared" si="19"/>
        <v/>
      </c>
      <c r="W408" s="137"/>
    </row>
    <row r="409" spans="1:23" hidden="1">
      <c r="A409" s="126" t="str">
        <f t="shared" si="18"/>
        <v/>
      </c>
      <c r="C409" s="137" t="str">
        <f>IF(F409&lt;&gt;"",MAX($C$9:C408)+1,"")</f>
        <v/>
      </c>
      <c r="D409" s="137"/>
      <c r="E409" s="137"/>
      <c r="F409" s="137"/>
      <c r="G409" s="137"/>
      <c r="H409" s="137" t="s">
        <v>1324</v>
      </c>
      <c r="I409" s="137"/>
      <c r="J409" s="137"/>
      <c r="K409" s="137"/>
      <c r="L409" s="138"/>
      <c r="M409" s="137"/>
      <c r="N409" s="137"/>
      <c r="O409" s="137"/>
      <c r="P409" s="137"/>
      <c r="Q409" s="137"/>
      <c r="R409" s="137"/>
      <c r="S409" s="137"/>
      <c r="T409" s="137"/>
      <c r="U409" s="137"/>
      <c r="V409" s="137" t="str">
        <f t="shared" si="19"/>
        <v/>
      </c>
      <c r="W409" s="137"/>
    </row>
    <row r="410" spans="1:23" hidden="1">
      <c r="A410" s="126" t="str">
        <f t="shared" si="18"/>
        <v/>
      </c>
      <c r="C410" s="137" t="str">
        <f>IF(F410&lt;&gt;"",MAX($C$9:C409)+1,"")</f>
        <v/>
      </c>
      <c r="D410" s="137"/>
      <c r="E410" s="137"/>
      <c r="F410" s="137"/>
      <c r="G410" s="137"/>
      <c r="H410" s="137" t="s">
        <v>1324</v>
      </c>
      <c r="I410" s="137"/>
      <c r="J410" s="137"/>
      <c r="K410" s="137"/>
      <c r="L410" s="138"/>
      <c r="M410" s="137"/>
      <c r="N410" s="137"/>
      <c r="O410" s="137"/>
      <c r="P410" s="137"/>
      <c r="Q410" s="137"/>
      <c r="R410" s="137"/>
      <c r="S410" s="137"/>
      <c r="T410" s="137"/>
      <c r="U410" s="137"/>
      <c r="V410" s="137" t="str">
        <f t="shared" si="19"/>
        <v/>
      </c>
      <c r="W410" s="137"/>
    </row>
    <row r="411" spans="1:23" hidden="1">
      <c r="A411" s="126" t="str">
        <f t="shared" si="18"/>
        <v/>
      </c>
      <c r="C411" s="137" t="str">
        <f>IF(F411&lt;&gt;"",MAX($C$9:C410)+1,"")</f>
        <v/>
      </c>
      <c r="D411" s="137"/>
      <c r="E411" s="137"/>
      <c r="F411" s="137"/>
      <c r="G411" s="137"/>
      <c r="H411" s="137" t="s">
        <v>1324</v>
      </c>
      <c r="I411" s="137"/>
      <c r="J411" s="137"/>
      <c r="K411" s="137"/>
      <c r="L411" s="138"/>
      <c r="M411" s="137"/>
      <c r="N411" s="137"/>
      <c r="O411" s="137"/>
      <c r="P411" s="137"/>
      <c r="Q411" s="137"/>
      <c r="R411" s="137"/>
      <c r="S411" s="137"/>
      <c r="T411" s="137"/>
      <c r="U411" s="137"/>
      <c r="V411" s="137" t="str">
        <f t="shared" si="19"/>
        <v/>
      </c>
      <c r="W411" s="137"/>
    </row>
    <row r="412" spans="1:23" hidden="1">
      <c r="A412" s="126" t="str">
        <f t="shared" si="18"/>
        <v/>
      </c>
      <c r="C412" s="137" t="str">
        <f>IF(F412&lt;&gt;"",MAX($C$9:C411)+1,"")</f>
        <v/>
      </c>
      <c r="D412" s="137"/>
      <c r="E412" s="137"/>
      <c r="F412" s="137"/>
      <c r="G412" s="137"/>
      <c r="H412" s="137" t="s">
        <v>1324</v>
      </c>
      <c r="I412" s="137"/>
      <c r="J412" s="137"/>
      <c r="K412" s="137"/>
      <c r="L412" s="138"/>
      <c r="M412" s="137"/>
      <c r="N412" s="137"/>
      <c r="O412" s="137"/>
      <c r="P412" s="137"/>
      <c r="Q412" s="137"/>
      <c r="R412" s="137"/>
      <c r="S412" s="137"/>
      <c r="T412" s="137"/>
      <c r="U412" s="137"/>
      <c r="V412" s="137" t="str">
        <f t="shared" si="19"/>
        <v/>
      </c>
      <c r="W412" s="137"/>
    </row>
    <row r="413" spans="1:23" hidden="1">
      <c r="A413" s="126" t="str">
        <f t="shared" si="18"/>
        <v/>
      </c>
      <c r="C413" s="137" t="str">
        <f>IF(F413&lt;&gt;"",MAX($C$9:C412)+1,"")</f>
        <v/>
      </c>
      <c r="D413" s="137"/>
      <c r="E413" s="137"/>
      <c r="F413" s="137"/>
      <c r="G413" s="137"/>
      <c r="H413" s="137" t="s">
        <v>1324</v>
      </c>
      <c r="I413" s="137"/>
      <c r="J413" s="137"/>
      <c r="K413" s="137"/>
      <c r="L413" s="138"/>
      <c r="M413" s="137"/>
      <c r="N413" s="137"/>
      <c r="O413" s="137"/>
      <c r="P413" s="137"/>
      <c r="Q413" s="137"/>
      <c r="R413" s="137"/>
      <c r="S413" s="137"/>
      <c r="T413" s="137"/>
      <c r="U413" s="137"/>
      <c r="V413" s="137" t="str">
        <f t="shared" si="19"/>
        <v/>
      </c>
      <c r="W413" s="137"/>
    </row>
    <row r="414" spans="1:23" hidden="1">
      <c r="A414" s="126" t="str">
        <f t="shared" si="18"/>
        <v/>
      </c>
      <c r="C414" s="137" t="str">
        <f>IF(F414&lt;&gt;"",MAX($C$9:C413)+1,"")</f>
        <v/>
      </c>
      <c r="D414" s="137"/>
      <c r="E414" s="137"/>
      <c r="F414" s="137"/>
      <c r="G414" s="137"/>
      <c r="H414" s="137" t="s">
        <v>1324</v>
      </c>
      <c r="I414" s="137"/>
      <c r="J414" s="137"/>
      <c r="K414" s="137"/>
      <c r="L414" s="138"/>
      <c r="M414" s="137"/>
      <c r="N414" s="137"/>
      <c r="O414" s="137"/>
      <c r="P414" s="137"/>
      <c r="Q414" s="137"/>
      <c r="R414" s="137"/>
      <c r="S414" s="137"/>
      <c r="T414" s="137"/>
      <c r="U414" s="137"/>
      <c r="V414" s="137" t="str">
        <f t="shared" si="19"/>
        <v/>
      </c>
      <c r="W414" s="137"/>
    </row>
    <row r="415" spans="1:23" hidden="1">
      <c r="A415" s="126" t="str">
        <f t="shared" si="18"/>
        <v/>
      </c>
      <c r="C415" s="137" t="str">
        <f>IF(F415&lt;&gt;"",MAX($C$9:C414)+1,"")</f>
        <v/>
      </c>
      <c r="D415" s="137"/>
      <c r="E415" s="137"/>
      <c r="F415" s="137"/>
      <c r="G415" s="137"/>
      <c r="H415" s="137" t="s">
        <v>1324</v>
      </c>
      <c r="I415" s="137"/>
      <c r="J415" s="137"/>
      <c r="K415" s="137"/>
      <c r="L415" s="138"/>
      <c r="M415" s="137"/>
      <c r="N415" s="137"/>
      <c r="O415" s="137"/>
      <c r="P415" s="137"/>
      <c r="Q415" s="137"/>
      <c r="R415" s="137"/>
      <c r="S415" s="137"/>
      <c r="T415" s="137"/>
      <c r="U415" s="137"/>
      <c r="V415" s="137" t="str">
        <f t="shared" si="19"/>
        <v/>
      </c>
      <c r="W415" s="137"/>
    </row>
    <row r="416" spans="1:23" hidden="1">
      <c r="A416" s="126" t="str">
        <f t="shared" si="18"/>
        <v/>
      </c>
      <c r="C416" s="137" t="str">
        <f>IF(F416&lt;&gt;"",MAX($C$9:C415)+1,"")</f>
        <v/>
      </c>
      <c r="D416" s="137"/>
      <c r="E416" s="137"/>
      <c r="F416" s="137"/>
      <c r="G416" s="137"/>
      <c r="H416" s="137" t="s">
        <v>1324</v>
      </c>
      <c r="I416" s="137"/>
      <c r="J416" s="137"/>
      <c r="K416" s="137"/>
      <c r="L416" s="138"/>
      <c r="M416" s="137"/>
      <c r="N416" s="137"/>
      <c r="O416" s="137"/>
      <c r="P416" s="137"/>
      <c r="Q416" s="137"/>
      <c r="R416" s="137"/>
      <c r="S416" s="137"/>
      <c r="T416" s="137"/>
      <c r="U416" s="137"/>
      <c r="V416" s="137" t="str">
        <f t="shared" si="19"/>
        <v/>
      </c>
      <c r="W416" s="137"/>
    </row>
    <row r="417" spans="1:23" hidden="1">
      <c r="A417" s="126" t="str">
        <f t="shared" si="18"/>
        <v/>
      </c>
      <c r="C417" s="137" t="str">
        <f>IF(F417&lt;&gt;"",MAX($C$9:C416)+1,"")</f>
        <v/>
      </c>
      <c r="D417" s="137"/>
      <c r="E417" s="137"/>
      <c r="F417" s="137"/>
      <c r="G417" s="137"/>
      <c r="H417" s="137" t="s">
        <v>1324</v>
      </c>
      <c r="I417" s="137"/>
      <c r="J417" s="137"/>
      <c r="K417" s="137"/>
      <c r="L417" s="138"/>
      <c r="M417" s="137"/>
      <c r="N417" s="137"/>
      <c r="O417" s="137"/>
      <c r="P417" s="137"/>
      <c r="Q417" s="137"/>
      <c r="R417" s="137"/>
      <c r="S417" s="137"/>
      <c r="T417" s="137"/>
      <c r="U417" s="137"/>
      <c r="V417" s="137" t="str">
        <f t="shared" si="19"/>
        <v/>
      </c>
      <c r="W417" s="137"/>
    </row>
    <row r="418" spans="1:23" hidden="1">
      <c r="A418" s="126" t="str">
        <f t="shared" si="18"/>
        <v/>
      </c>
      <c r="C418" s="137" t="str">
        <f>IF(F418&lt;&gt;"",MAX($C$9:C417)+1,"")</f>
        <v/>
      </c>
      <c r="D418" s="137"/>
      <c r="E418" s="137"/>
      <c r="F418" s="137"/>
      <c r="G418" s="137"/>
      <c r="H418" s="137" t="s">
        <v>1324</v>
      </c>
      <c r="I418" s="137"/>
      <c r="J418" s="137"/>
      <c r="K418" s="137"/>
      <c r="L418" s="138"/>
      <c r="M418" s="137"/>
      <c r="N418" s="137"/>
      <c r="O418" s="137"/>
      <c r="P418" s="137"/>
      <c r="Q418" s="137"/>
      <c r="R418" s="137"/>
      <c r="S418" s="137"/>
      <c r="T418" s="137"/>
      <c r="U418" s="137"/>
      <c r="V418" s="137" t="str">
        <f t="shared" si="19"/>
        <v/>
      </c>
      <c r="W418" s="137"/>
    </row>
    <row r="419" spans="1:23" hidden="1">
      <c r="A419" s="126" t="str">
        <f t="shared" si="18"/>
        <v/>
      </c>
      <c r="C419" s="137" t="str">
        <f>IF(F419&lt;&gt;"",MAX($C$9:C418)+1,"")</f>
        <v/>
      </c>
      <c r="D419" s="137"/>
      <c r="E419" s="137"/>
      <c r="F419" s="137"/>
      <c r="G419" s="137"/>
      <c r="H419" s="137" t="s">
        <v>1324</v>
      </c>
      <c r="I419" s="137"/>
      <c r="J419" s="137"/>
      <c r="K419" s="137"/>
      <c r="L419" s="138"/>
      <c r="M419" s="137"/>
      <c r="N419" s="137"/>
      <c r="O419" s="137"/>
      <c r="P419" s="137"/>
      <c r="Q419" s="137"/>
      <c r="R419" s="137"/>
      <c r="S419" s="137"/>
      <c r="T419" s="137"/>
      <c r="U419" s="137"/>
      <c r="V419" s="137" t="str">
        <f t="shared" si="19"/>
        <v/>
      </c>
      <c r="W419" s="137"/>
    </row>
    <row r="420" spans="1:23" hidden="1">
      <c r="A420" s="126" t="str">
        <f t="shared" si="18"/>
        <v/>
      </c>
      <c r="C420" s="137" t="str">
        <f>IF(F420&lt;&gt;"",MAX($C$9:C419)+1,"")</f>
        <v/>
      </c>
      <c r="D420" s="137"/>
      <c r="E420" s="137"/>
      <c r="F420" s="137"/>
      <c r="G420" s="137"/>
      <c r="H420" s="137" t="s">
        <v>1324</v>
      </c>
      <c r="I420" s="137"/>
      <c r="J420" s="137"/>
      <c r="K420" s="137"/>
      <c r="L420" s="138"/>
      <c r="M420" s="137"/>
      <c r="N420" s="137"/>
      <c r="O420" s="137"/>
      <c r="P420" s="137"/>
      <c r="Q420" s="137"/>
      <c r="R420" s="137"/>
      <c r="S420" s="137"/>
      <c r="T420" s="137"/>
      <c r="U420" s="137"/>
      <c r="V420" s="137" t="str">
        <f t="shared" si="19"/>
        <v/>
      </c>
      <c r="W420" s="137"/>
    </row>
    <row r="421" spans="1:23" hidden="1">
      <c r="A421" s="126" t="str">
        <f t="shared" si="18"/>
        <v/>
      </c>
      <c r="C421" s="137" t="str">
        <f>IF(F421&lt;&gt;"",MAX($C$9:C420)+1,"")</f>
        <v/>
      </c>
      <c r="D421" s="137"/>
      <c r="E421" s="137"/>
      <c r="F421" s="137"/>
      <c r="G421" s="137"/>
      <c r="H421" s="137" t="s">
        <v>1324</v>
      </c>
      <c r="I421" s="137"/>
      <c r="J421" s="137"/>
      <c r="K421" s="137"/>
      <c r="L421" s="138"/>
      <c r="M421" s="137"/>
      <c r="N421" s="137"/>
      <c r="O421" s="137"/>
      <c r="P421" s="137"/>
      <c r="Q421" s="137"/>
      <c r="R421" s="137"/>
      <c r="S421" s="137"/>
      <c r="T421" s="137"/>
      <c r="U421" s="137"/>
      <c r="V421" s="137" t="str">
        <f t="shared" si="19"/>
        <v/>
      </c>
      <c r="W421" s="137"/>
    </row>
    <row r="422" spans="1:23" hidden="1">
      <c r="A422" s="126" t="str">
        <f t="shared" si="18"/>
        <v/>
      </c>
      <c r="C422" s="137" t="str">
        <f>IF(F422&lt;&gt;"",MAX($C$9:C421)+1,"")</f>
        <v/>
      </c>
      <c r="D422" s="137"/>
      <c r="E422" s="137"/>
      <c r="F422" s="137"/>
      <c r="G422" s="137"/>
      <c r="H422" s="137" t="s">
        <v>1324</v>
      </c>
      <c r="I422" s="137"/>
      <c r="J422" s="137"/>
      <c r="K422" s="137"/>
      <c r="L422" s="138"/>
      <c r="M422" s="137"/>
      <c r="N422" s="137"/>
      <c r="O422" s="137"/>
      <c r="P422" s="137"/>
      <c r="Q422" s="137"/>
      <c r="R422" s="137"/>
      <c r="S422" s="137"/>
      <c r="T422" s="137"/>
      <c r="U422" s="137"/>
      <c r="V422" s="137" t="str">
        <f t="shared" si="19"/>
        <v/>
      </c>
      <c r="W422" s="137"/>
    </row>
    <row r="423" spans="1:23" hidden="1">
      <c r="A423" s="126" t="str">
        <f t="shared" si="18"/>
        <v/>
      </c>
      <c r="C423" s="137" t="str">
        <f>IF(F423&lt;&gt;"",MAX($C$9:C422)+1,"")</f>
        <v/>
      </c>
      <c r="D423" s="137"/>
      <c r="E423" s="137"/>
      <c r="F423" s="137"/>
      <c r="G423" s="137"/>
      <c r="H423" s="137" t="s">
        <v>1324</v>
      </c>
      <c r="I423" s="137"/>
      <c r="J423" s="137"/>
      <c r="K423" s="137"/>
      <c r="L423" s="138"/>
      <c r="M423" s="137"/>
      <c r="N423" s="137"/>
      <c r="O423" s="137"/>
      <c r="P423" s="137"/>
      <c r="Q423" s="137"/>
      <c r="R423" s="137"/>
      <c r="S423" s="137"/>
      <c r="T423" s="137"/>
      <c r="U423" s="137"/>
      <c r="V423" s="137" t="str">
        <f t="shared" si="19"/>
        <v/>
      </c>
      <c r="W423" s="137"/>
    </row>
    <row r="424" spans="1:23" hidden="1">
      <c r="A424" s="126" t="str">
        <f t="shared" si="18"/>
        <v/>
      </c>
      <c r="C424" s="137" t="str">
        <f>IF(F424&lt;&gt;"",MAX($C$9:C423)+1,"")</f>
        <v/>
      </c>
      <c r="D424" s="137"/>
      <c r="E424" s="137"/>
      <c r="F424" s="137"/>
      <c r="G424" s="137"/>
      <c r="H424" s="137" t="s">
        <v>1324</v>
      </c>
      <c r="I424" s="137"/>
      <c r="J424" s="137"/>
      <c r="K424" s="137"/>
      <c r="L424" s="138"/>
      <c r="M424" s="137"/>
      <c r="N424" s="137"/>
      <c r="O424" s="137"/>
      <c r="P424" s="137"/>
      <c r="Q424" s="137"/>
      <c r="R424" s="137"/>
      <c r="S424" s="137"/>
      <c r="T424" s="137"/>
      <c r="U424" s="137"/>
      <c r="V424" s="137" t="str">
        <f t="shared" si="19"/>
        <v/>
      </c>
      <c r="W424" s="137"/>
    </row>
    <row r="425" spans="1:23" hidden="1">
      <c r="A425" s="126" t="str">
        <f t="shared" si="18"/>
        <v/>
      </c>
      <c r="C425" s="137" t="str">
        <f>IF(F425&lt;&gt;"",MAX($C$9:C424)+1,"")</f>
        <v/>
      </c>
      <c r="D425" s="137"/>
      <c r="E425" s="137"/>
      <c r="F425" s="137"/>
      <c r="G425" s="137"/>
      <c r="H425" s="137" t="s">
        <v>1324</v>
      </c>
      <c r="I425" s="137"/>
      <c r="J425" s="137"/>
      <c r="K425" s="137"/>
      <c r="L425" s="138"/>
      <c r="M425" s="137"/>
      <c r="N425" s="137"/>
      <c r="O425" s="137"/>
      <c r="P425" s="137"/>
      <c r="Q425" s="137"/>
      <c r="R425" s="137"/>
      <c r="S425" s="137"/>
      <c r="T425" s="137"/>
      <c r="U425" s="137"/>
      <c r="V425" s="137" t="str">
        <f t="shared" si="19"/>
        <v/>
      </c>
      <c r="W425" s="137"/>
    </row>
    <row r="426" spans="1:23" hidden="1">
      <c r="A426" s="126" t="str">
        <f t="shared" si="18"/>
        <v/>
      </c>
      <c r="C426" s="137" t="str">
        <f>IF(F426&lt;&gt;"",MAX($C$9:C425)+1,"")</f>
        <v/>
      </c>
      <c r="D426" s="137"/>
      <c r="E426" s="137"/>
      <c r="F426" s="137"/>
      <c r="G426" s="137"/>
      <c r="H426" s="137" t="s">
        <v>1324</v>
      </c>
      <c r="I426" s="137"/>
      <c r="J426" s="137"/>
      <c r="K426" s="137"/>
      <c r="L426" s="138"/>
      <c r="M426" s="137"/>
      <c r="N426" s="137"/>
      <c r="O426" s="137"/>
      <c r="P426" s="137"/>
      <c r="Q426" s="137"/>
      <c r="R426" s="137"/>
      <c r="S426" s="137"/>
      <c r="T426" s="137"/>
      <c r="U426" s="137"/>
      <c r="V426" s="137" t="str">
        <f t="shared" si="19"/>
        <v/>
      </c>
      <c r="W426" s="137"/>
    </row>
    <row r="427" spans="1:23" hidden="1">
      <c r="A427" s="126" t="str">
        <f t="shared" si="18"/>
        <v/>
      </c>
      <c r="C427" s="137" t="str">
        <f>IF(F427&lt;&gt;"",MAX($C$9:C426)+1,"")</f>
        <v/>
      </c>
      <c r="D427" s="137"/>
      <c r="E427" s="137"/>
      <c r="F427" s="137"/>
      <c r="G427" s="137"/>
      <c r="H427" s="137" t="s">
        <v>1324</v>
      </c>
      <c r="I427" s="137"/>
      <c r="J427" s="137"/>
      <c r="K427" s="137"/>
      <c r="L427" s="138"/>
      <c r="M427" s="137"/>
      <c r="N427" s="137"/>
      <c r="O427" s="137"/>
      <c r="P427" s="137"/>
      <c r="Q427" s="137"/>
      <c r="R427" s="137"/>
      <c r="S427" s="137"/>
      <c r="T427" s="137"/>
      <c r="U427" s="137"/>
      <c r="V427" s="137" t="str">
        <f t="shared" si="19"/>
        <v/>
      </c>
      <c r="W427" s="137"/>
    </row>
    <row r="428" spans="1:23" hidden="1">
      <c r="A428" s="126" t="str">
        <f t="shared" si="18"/>
        <v/>
      </c>
      <c r="C428" s="137" t="str">
        <f>IF(F428&lt;&gt;"",MAX($C$9:C427)+1,"")</f>
        <v/>
      </c>
      <c r="D428" s="137"/>
      <c r="E428" s="137"/>
      <c r="F428" s="137"/>
      <c r="G428" s="137"/>
      <c r="H428" s="137" t="s">
        <v>1324</v>
      </c>
      <c r="I428" s="137"/>
      <c r="J428" s="137"/>
      <c r="K428" s="137"/>
      <c r="L428" s="138"/>
      <c r="M428" s="137"/>
      <c r="N428" s="137"/>
      <c r="O428" s="137"/>
      <c r="P428" s="137"/>
      <c r="Q428" s="137"/>
      <c r="R428" s="137"/>
      <c r="S428" s="137"/>
      <c r="T428" s="137"/>
      <c r="U428" s="137"/>
      <c r="V428" s="137" t="str">
        <f t="shared" si="19"/>
        <v/>
      </c>
      <c r="W428" s="137"/>
    </row>
    <row r="429" spans="1:23" hidden="1">
      <c r="A429" s="126" t="str">
        <f t="shared" si="18"/>
        <v/>
      </c>
      <c r="C429" s="137" t="str">
        <f>IF(F429&lt;&gt;"",MAX($C$9:C428)+1,"")</f>
        <v/>
      </c>
      <c r="D429" s="137"/>
      <c r="E429" s="137"/>
      <c r="F429" s="137"/>
      <c r="G429" s="137"/>
      <c r="H429" s="137" t="s">
        <v>1324</v>
      </c>
      <c r="I429" s="137"/>
      <c r="J429" s="137"/>
      <c r="K429" s="137"/>
      <c r="L429" s="138"/>
      <c r="M429" s="137"/>
      <c r="N429" s="137"/>
      <c r="O429" s="137"/>
      <c r="P429" s="137"/>
      <c r="Q429" s="137"/>
      <c r="R429" s="137"/>
      <c r="S429" s="137"/>
      <c r="T429" s="137"/>
      <c r="U429" s="137"/>
      <c r="V429" s="137" t="str">
        <f t="shared" si="19"/>
        <v/>
      </c>
      <c r="W429" s="137"/>
    </row>
    <row r="430" spans="1:23" hidden="1">
      <c r="A430" s="126" t="str">
        <f t="shared" si="18"/>
        <v/>
      </c>
      <c r="C430" s="137" t="str">
        <f>IF(F430&lt;&gt;"",MAX($C$9:C429)+1,"")</f>
        <v/>
      </c>
      <c r="D430" s="137"/>
      <c r="E430" s="137"/>
      <c r="F430" s="137"/>
      <c r="G430" s="137"/>
      <c r="H430" s="137" t="s">
        <v>1324</v>
      </c>
      <c r="I430" s="137"/>
      <c r="J430" s="137"/>
      <c r="K430" s="137"/>
      <c r="L430" s="138"/>
      <c r="M430" s="137"/>
      <c r="N430" s="137"/>
      <c r="O430" s="137"/>
      <c r="P430" s="137"/>
      <c r="Q430" s="137"/>
      <c r="R430" s="137"/>
      <c r="S430" s="137"/>
      <c r="T430" s="137"/>
      <c r="U430" s="137"/>
      <c r="V430" s="137" t="str">
        <f t="shared" si="19"/>
        <v/>
      </c>
      <c r="W430" s="137"/>
    </row>
    <row r="431" spans="1:23" hidden="1">
      <c r="A431" s="126" t="str">
        <f t="shared" si="18"/>
        <v/>
      </c>
      <c r="C431" s="137" t="str">
        <f>IF(F431&lt;&gt;"",MAX($C$9:C430)+1,"")</f>
        <v/>
      </c>
      <c r="D431" s="137"/>
      <c r="E431" s="137"/>
      <c r="F431" s="137"/>
      <c r="G431" s="137"/>
      <c r="H431" s="137" t="s">
        <v>1324</v>
      </c>
      <c r="I431" s="137"/>
      <c r="J431" s="137"/>
      <c r="K431" s="137"/>
      <c r="L431" s="138"/>
      <c r="M431" s="137"/>
      <c r="N431" s="137"/>
      <c r="O431" s="137"/>
      <c r="P431" s="137"/>
      <c r="Q431" s="137"/>
      <c r="R431" s="137"/>
      <c r="S431" s="137"/>
      <c r="T431" s="137"/>
      <c r="U431" s="137"/>
      <c r="V431" s="137" t="str">
        <f t="shared" si="19"/>
        <v/>
      </c>
      <c r="W431" s="137"/>
    </row>
    <row r="432" spans="1:23" hidden="1">
      <c r="A432" s="126" t="str">
        <f t="shared" si="18"/>
        <v/>
      </c>
      <c r="C432" s="137" t="str">
        <f>IF(F432&lt;&gt;"",MAX($C$9:C431)+1,"")</f>
        <v/>
      </c>
      <c r="D432" s="137"/>
      <c r="E432" s="137"/>
      <c r="F432" s="137"/>
      <c r="G432" s="137"/>
      <c r="H432" s="137" t="s">
        <v>1324</v>
      </c>
      <c r="I432" s="137"/>
      <c r="J432" s="137"/>
      <c r="K432" s="137"/>
      <c r="L432" s="138"/>
      <c r="M432" s="137"/>
      <c r="N432" s="137"/>
      <c r="O432" s="137"/>
      <c r="P432" s="137"/>
      <c r="Q432" s="137"/>
      <c r="R432" s="137"/>
      <c r="S432" s="137"/>
      <c r="T432" s="137"/>
      <c r="U432" s="137"/>
      <c r="V432" s="137" t="str">
        <f t="shared" si="19"/>
        <v/>
      </c>
      <c r="W432" s="137"/>
    </row>
    <row r="433" spans="1:23" hidden="1">
      <c r="A433" s="126" t="str">
        <f t="shared" si="18"/>
        <v/>
      </c>
      <c r="C433" s="137" t="str">
        <f>IF(F433&lt;&gt;"",MAX($C$9:C432)+1,"")</f>
        <v/>
      </c>
      <c r="D433" s="137"/>
      <c r="E433" s="137"/>
      <c r="F433" s="137"/>
      <c r="G433" s="137"/>
      <c r="H433" s="137" t="s">
        <v>1324</v>
      </c>
      <c r="I433" s="137"/>
      <c r="J433" s="137"/>
      <c r="K433" s="137"/>
      <c r="L433" s="138"/>
      <c r="M433" s="137"/>
      <c r="N433" s="137"/>
      <c r="O433" s="137"/>
      <c r="P433" s="137"/>
      <c r="Q433" s="137"/>
      <c r="R433" s="137"/>
      <c r="S433" s="137"/>
      <c r="T433" s="137"/>
      <c r="U433" s="137"/>
      <c r="V433" s="137" t="str">
        <f t="shared" si="19"/>
        <v/>
      </c>
      <c r="W433" s="137"/>
    </row>
    <row r="434" spans="1:23" hidden="1">
      <c r="A434" s="126" t="str">
        <f t="shared" si="18"/>
        <v/>
      </c>
      <c r="C434" s="137" t="str">
        <f>IF(F434&lt;&gt;"",MAX($C$9:C433)+1,"")</f>
        <v/>
      </c>
      <c r="D434" s="137"/>
      <c r="E434" s="137"/>
      <c r="F434" s="137"/>
      <c r="G434" s="137"/>
      <c r="H434" s="137" t="s">
        <v>1324</v>
      </c>
      <c r="I434" s="137"/>
      <c r="J434" s="137"/>
      <c r="K434" s="137"/>
      <c r="L434" s="138"/>
      <c r="M434" s="137"/>
      <c r="N434" s="137"/>
      <c r="O434" s="137"/>
      <c r="P434" s="137"/>
      <c r="Q434" s="137"/>
      <c r="R434" s="137"/>
      <c r="S434" s="137"/>
      <c r="T434" s="137"/>
      <c r="U434" s="137"/>
      <c r="V434" s="137" t="str">
        <f t="shared" si="19"/>
        <v/>
      </c>
      <c r="W434" s="137"/>
    </row>
    <row r="435" spans="1:23" hidden="1">
      <c r="A435" s="126" t="str">
        <f t="shared" si="18"/>
        <v/>
      </c>
      <c r="C435" s="137" t="str">
        <f>IF(F435&lt;&gt;"",MAX($C$9:C434)+1,"")</f>
        <v/>
      </c>
      <c r="D435" s="137"/>
      <c r="E435" s="137"/>
      <c r="F435" s="137"/>
      <c r="G435" s="137"/>
      <c r="H435" s="137" t="s">
        <v>1324</v>
      </c>
      <c r="I435" s="137"/>
      <c r="J435" s="137"/>
      <c r="K435" s="137"/>
      <c r="L435" s="138"/>
      <c r="M435" s="137"/>
      <c r="N435" s="137"/>
      <c r="O435" s="137"/>
      <c r="P435" s="137"/>
      <c r="Q435" s="137"/>
      <c r="R435" s="137"/>
      <c r="S435" s="137"/>
      <c r="T435" s="137"/>
      <c r="U435" s="137"/>
      <c r="V435" s="137" t="str">
        <f t="shared" si="19"/>
        <v/>
      </c>
      <c r="W435" s="137"/>
    </row>
    <row r="436" spans="1:23" hidden="1">
      <c r="A436" s="126" t="str">
        <f t="shared" si="18"/>
        <v/>
      </c>
      <c r="C436" s="137" t="str">
        <f>IF(F436&lt;&gt;"",MAX($C$9:C435)+1,"")</f>
        <v/>
      </c>
      <c r="D436" s="137"/>
      <c r="E436" s="137"/>
      <c r="F436" s="137"/>
      <c r="G436" s="137"/>
      <c r="H436" s="137" t="s">
        <v>1324</v>
      </c>
      <c r="I436" s="137"/>
      <c r="J436" s="137"/>
      <c r="K436" s="137"/>
      <c r="L436" s="138"/>
      <c r="M436" s="137"/>
      <c r="N436" s="137"/>
      <c r="O436" s="137"/>
      <c r="P436" s="137"/>
      <c r="Q436" s="137"/>
      <c r="R436" s="137"/>
      <c r="S436" s="137"/>
      <c r="T436" s="137"/>
      <c r="U436" s="137"/>
      <c r="V436" s="137" t="str">
        <f t="shared" si="19"/>
        <v/>
      </c>
      <c r="W436" s="137"/>
    </row>
    <row r="437" spans="1:23" hidden="1">
      <c r="A437" s="126" t="str">
        <f t="shared" si="18"/>
        <v/>
      </c>
      <c r="C437" s="137" t="str">
        <f>IF(F437&lt;&gt;"",MAX($C$9:C436)+1,"")</f>
        <v/>
      </c>
      <c r="D437" s="137"/>
      <c r="E437" s="137"/>
      <c r="F437" s="137"/>
      <c r="G437" s="137"/>
      <c r="H437" s="137" t="s">
        <v>1324</v>
      </c>
      <c r="I437" s="137"/>
      <c r="J437" s="137"/>
      <c r="K437" s="137"/>
      <c r="L437" s="138"/>
      <c r="M437" s="137"/>
      <c r="N437" s="137"/>
      <c r="O437" s="137"/>
      <c r="P437" s="137"/>
      <c r="Q437" s="137"/>
      <c r="R437" s="137"/>
      <c r="S437" s="137"/>
      <c r="T437" s="137"/>
      <c r="U437" s="137"/>
      <c r="V437" s="137" t="str">
        <f t="shared" si="19"/>
        <v/>
      </c>
      <c r="W437" s="137"/>
    </row>
    <row r="438" spans="1:23" hidden="1">
      <c r="A438" s="126" t="str">
        <f t="shared" si="18"/>
        <v/>
      </c>
      <c r="C438" s="137" t="str">
        <f>IF(F438&lt;&gt;"",MAX($C$9:C437)+1,"")</f>
        <v/>
      </c>
      <c r="D438" s="137"/>
      <c r="E438" s="137"/>
      <c r="F438" s="137"/>
      <c r="G438" s="137"/>
      <c r="H438" s="137" t="s">
        <v>1324</v>
      </c>
      <c r="I438" s="137"/>
      <c r="J438" s="137"/>
      <c r="K438" s="137"/>
      <c r="L438" s="138"/>
      <c r="M438" s="137"/>
      <c r="N438" s="137"/>
      <c r="O438" s="137"/>
      <c r="P438" s="137"/>
      <c r="Q438" s="137"/>
      <c r="R438" s="137"/>
      <c r="S438" s="137"/>
      <c r="T438" s="137"/>
      <c r="U438" s="137"/>
      <c r="V438" s="137" t="str">
        <f t="shared" si="19"/>
        <v/>
      </c>
      <c r="W438" s="137"/>
    </row>
    <row r="439" spans="1:23" hidden="1">
      <c r="A439" s="126" t="str">
        <f t="shared" si="18"/>
        <v/>
      </c>
      <c r="C439" s="137" t="str">
        <f>IF(F439&lt;&gt;"",MAX($C$9:C438)+1,"")</f>
        <v/>
      </c>
      <c r="D439" s="137"/>
      <c r="E439" s="137"/>
      <c r="F439" s="137"/>
      <c r="G439" s="137"/>
      <c r="H439" s="137" t="s">
        <v>1324</v>
      </c>
      <c r="I439" s="137"/>
      <c r="J439" s="137"/>
      <c r="K439" s="137"/>
      <c r="L439" s="138"/>
      <c r="M439" s="137"/>
      <c r="N439" s="137"/>
      <c r="O439" s="137"/>
      <c r="P439" s="137"/>
      <c r="Q439" s="137"/>
      <c r="R439" s="137"/>
      <c r="S439" s="137"/>
      <c r="T439" s="137"/>
      <c r="U439" s="137"/>
      <c r="V439" s="137" t="str">
        <f t="shared" si="19"/>
        <v/>
      </c>
      <c r="W439" s="137"/>
    </row>
    <row r="440" spans="1:23" hidden="1">
      <c r="A440" s="126" t="str">
        <f t="shared" si="18"/>
        <v/>
      </c>
      <c r="C440" s="137" t="str">
        <f>IF(F440&lt;&gt;"",MAX($C$9:C439)+1,"")</f>
        <v/>
      </c>
      <c r="D440" s="137"/>
      <c r="E440" s="137"/>
      <c r="F440" s="137"/>
      <c r="G440" s="137"/>
      <c r="H440" s="137"/>
      <c r="I440" s="137"/>
      <c r="J440" s="137"/>
      <c r="K440" s="137"/>
      <c r="L440" s="138"/>
      <c r="M440" s="137"/>
      <c r="N440" s="137"/>
      <c r="O440" s="137"/>
      <c r="P440" s="137"/>
      <c r="Q440" s="137"/>
      <c r="R440" s="137"/>
      <c r="S440" s="137"/>
      <c r="T440" s="137"/>
      <c r="U440" s="137"/>
      <c r="V440" s="137" t="str">
        <f t="shared" si="19"/>
        <v/>
      </c>
      <c r="W440" s="137"/>
    </row>
    <row r="441" spans="1:23" hidden="1">
      <c r="A441" s="126" t="str">
        <f t="shared" si="18"/>
        <v/>
      </c>
      <c r="C441" s="137" t="str">
        <f>IF(F441&lt;&gt;"",MAX($C$9:C440)+1,"")</f>
        <v/>
      </c>
      <c r="D441" s="137"/>
      <c r="E441" s="137"/>
      <c r="F441" s="137"/>
      <c r="G441" s="137"/>
      <c r="H441" s="137"/>
      <c r="I441" s="137"/>
      <c r="J441" s="137"/>
      <c r="K441" s="137"/>
      <c r="L441" s="138"/>
      <c r="M441" s="137"/>
      <c r="N441" s="137"/>
      <c r="O441" s="137"/>
      <c r="P441" s="137"/>
      <c r="Q441" s="137"/>
      <c r="R441" s="137"/>
      <c r="S441" s="137"/>
      <c r="T441" s="137"/>
      <c r="U441" s="137"/>
      <c r="V441" s="137" t="str">
        <f t="shared" si="19"/>
        <v/>
      </c>
      <c r="W441" s="137"/>
    </row>
    <row r="442" spans="1:23" hidden="1">
      <c r="A442" s="126" t="str">
        <f t="shared" si="18"/>
        <v/>
      </c>
      <c r="C442" s="137" t="str">
        <f>IF(F442&lt;&gt;"",MAX($C$9:C441)+1,"")</f>
        <v/>
      </c>
      <c r="D442" s="137"/>
      <c r="E442" s="137"/>
      <c r="F442" s="137"/>
      <c r="G442" s="137"/>
      <c r="H442" s="137"/>
      <c r="I442" s="137"/>
      <c r="J442" s="137"/>
      <c r="K442" s="137"/>
      <c r="L442" s="138"/>
      <c r="M442" s="137"/>
      <c r="N442" s="137"/>
      <c r="O442" s="137"/>
      <c r="P442" s="137"/>
      <c r="Q442" s="137"/>
      <c r="R442" s="137"/>
      <c r="S442" s="137"/>
      <c r="T442" s="137"/>
      <c r="U442" s="137"/>
      <c r="V442" s="137" t="str">
        <f t="shared" si="19"/>
        <v/>
      </c>
      <c r="W442" s="137"/>
    </row>
    <row r="443" spans="1:23" hidden="1">
      <c r="A443" s="126" t="str">
        <f t="shared" si="18"/>
        <v/>
      </c>
      <c r="C443" s="137" t="str">
        <f>IF(F443&lt;&gt;"",MAX($C$9:C442)+1,"")</f>
        <v/>
      </c>
      <c r="D443" s="137"/>
      <c r="E443" s="137"/>
      <c r="F443" s="137"/>
      <c r="G443" s="137"/>
      <c r="H443" s="137"/>
      <c r="I443" s="137"/>
      <c r="J443" s="137"/>
      <c r="K443" s="137"/>
      <c r="L443" s="138"/>
      <c r="M443" s="137"/>
      <c r="N443" s="137"/>
      <c r="O443" s="137"/>
      <c r="P443" s="137"/>
      <c r="Q443" s="137"/>
      <c r="R443" s="137"/>
      <c r="S443" s="137"/>
      <c r="T443" s="137"/>
      <c r="U443" s="137"/>
      <c r="V443" s="137" t="str">
        <f t="shared" si="19"/>
        <v/>
      </c>
      <c r="W443" s="137"/>
    </row>
    <row r="444" spans="1:23" hidden="1">
      <c r="A444" s="126" t="str">
        <f t="shared" si="18"/>
        <v/>
      </c>
      <c r="C444" s="137" t="str">
        <f>IF(F444&lt;&gt;"",MAX($C$9:C443)+1,"")</f>
        <v/>
      </c>
      <c r="D444" s="137"/>
      <c r="E444" s="137"/>
      <c r="F444" s="137"/>
      <c r="G444" s="137"/>
      <c r="H444" s="137"/>
      <c r="I444" s="137"/>
      <c r="J444" s="137"/>
      <c r="K444" s="137"/>
      <c r="L444" s="138"/>
      <c r="M444" s="137"/>
      <c r="N444" s="137"/>
      <c r="O444" s="137"/>
      <c r="P444" s="137"/>
      <c r="Q444" s="137"/>
      <c r="R444" s="137"/>
      <c r="S444" s="137"/>
      <c r="T444" s="137"/>
      <c r="U444" s="137"/>
      <c r="V444" s="137" t="str">
        <f t="shared" si="19"/>
        <v/>
      </c>
      <c r="W444" s="137"/>
    </row>
    <row r="445" spans="1:23" hidden="1">
      <c r="A445" s="126" t="str">
        <f t="shared" si="18"/>
        <v/>
      </c>
      <c r="C445" s="137" t="str">
        <f>IF(F445&lt;&gt;"",MAX($C$9:C444)+1,"")</f>
        <v/>
      </c>
      <c r="D445" s="137"/>
      <c r="E445" s="137"/>
      <c r="F445" s="137"/>
      <c r="G445" s="137"/>
      <c r="H445" s="137"/>
      <c r="I445" s="137"/>
      <c r="J445" s="137"/>
      <c r="K445" s="137"/>
      <c r="L445" s="138"/>
      <c r="M445" s="137"/>
      <c r="N445" s="137"/>
      <c r="O445" s="137"/>
      <c r="P445" s="137"/>
      <c r="Q445" s="137"/>
      <c r="R445" s="137"/>
      <c r="S445" s="137"/>
      <c r="T445" s="137"/>
      <c r="U445" s="137"/>
      <c r="V445" s="137" t="str">
        <f t="shared" si="19"/>
        <v/>
      </c>
      <c r="W445" s="137"/>
    </row>
    <row r="446" spans="1:23" hidden="1">
      <c r="A446" s="126" t="str">
        <f t="shared" si="18"/>
        <v/>
      </c>
      <c r="C446" s="137" t="str">
        <f>IF(F446&lt;&gt;"",MAX($C$9:C445)+1,"")</f>
        <v/>
      </c>
      <c r="D446" s="137"/>
      <c r="E446" s="137"/>
      <c r="F446" s="137"/>
      <c r="G446" s="137"/>
      <c r="H446" s="137"/>
      <c r="I446" s="137"/>
      <c r="J446" s="137"/>
      <c r="K446" s="137"/>
      <c r="L446" s="138"/>
      <c r="M446" s="137"/>
      <c r="N446" s="137"/>
      <c r="O446" s="137"/>
      <c r="P446" s="137"/>
      <c r="Q446" s="137"/>
      <c r="R446" s="137"/>
      <c r="S446" s="137"/>
      <c r="T446" s="137"/>
      <c r="U446" s="137"/>
      <c r="V446" s="137" t="str">
        <f t="shared" si="19"/>
        <v/>
      </c>
      <c r="W446" s="137"/>
    </row>
    <row r="447" spans="1:23" hidden="1">
      <c r="A447" s="126" t="str">
        <f t="shared" si="18"/>
        <v/>
      </c>
      <c r="C447" s="137" t="str">
        <f>IF(F447&lt;&gt;"",MAX($C$9:C446)+1,"")</f>
        <v/>
      </c>
      <c r="D447" s="137"/>
      <c r="E447" s="137"/>
      <c r="F447" s="137"/>
      <c r="G447" s="137"/>
      <c r="H447" s="137"/>
      <c r="I447" s="137"/>
      <c r="J447" s="137"/>
      <c r="K447" s="137"/>
      <c r="L447" s="138"/>
      <c r="M447" s="137"/>
      <c r="N447" s="137"/>
      <c r="O447" s="137"/>
      <c r="P447" s="137"/>
      <c r="Q447" s="137"/>
      <c r="R447" s="137"/>
      <c r="S447" s="137"/>
      <c r="T447" s="137"/>
      <c r="U447" s="137"/>
      <c r="V447" s="137" t="str">
        <f t="shared" si="19"/>
        <v/>
      </c>
      <c r="W447" s="137"/>
    </row>
    <row r="448" spans="1:23" hidden="1">
      <c r="A448" s="126" t="str">
        <f t="shared" si="18"/>
        <v/>
      </c>
      <c r="C448" s="137" t="str">
        <f>IF(F448&lt;&gt;"",MAX($C$9:C447)+1,"")</f>
        <v/>
      </c>
      <c r="D448" s="137"/>
      <c r="E448" s="137"/>
      <c r="F448" s="137"/>
      <c r="G448" s="137"/>
      <c r="H448" s="137"/>
      <c r="I448" s="137"/>
      <c r="J448" s="137"/>
      <c r="K448" s="137"/>
      <c r="L448" s="138"/>
      <c r="M448" s="137"/>
      <c r="N448" s="137"/>
      <c r="O448" s="137"/>
      <c r="P448" s="137"/>
      <c r="Q448" s="137"/>
      <c r="R448" s="137"/>
      <c r="S448" s="137"/>
      <c r="T448" s="137"/>
      <c r="U448" s="137"/>
      <c r="V448" s="137" t="str">
        <f t="shared" si="19"/>
        <v/>
      </c>
      <c r="W448" s="137"/>
    </row>
    <row r="449" spans="1:23" hidden="1">
      <c r="A449" s="126" t="str">
        <f t="shared" si="18"/>
        <v/>
      </c>
      <c r="C449" s="137" t="str">
        <f>IF(F449&lt;&gt;"",MAX($C$9:C448)+1,"")</f>
        <v/>
      </c>
      <c r="D449" s="137"/>
      <c r="E449" s="137"/>
      <c r="F449" s="137"/>
      <c r="G449" s="137"/>
      <c r="H449" s="137"/>
      <c r="I449" s="137"/>
      <c r="J449" s="137"/>
      <c r="K449" s="137"/>
      <c r="L449" s="138"/>
      <c r="M449" s="137"/>
      <c r="N449" s="137"/>
      <c r="O449" s="137"/>
      <c r="P449" s="137"/>
      <c r="Q449" s="137"/>
      <c r="R449" s="137"/>
      <c r="S449" s="137"/>
      <c r="T449" s="137"/>
      <c r="U449" s="137"/>
      <c r="V449" s="137" t="str">
        <f t="shared" si="19"/>
        <v/>
      </c>
      <c r="W449" s="137"/>
    </row>
    <row r="450" spans="1:23" hidden="1">
      <c r="A450" s="126" t="str">
        <f t="shared" si="18"/>
        <v/>
      </c>
      <c r="C450" s="137" t="str">
        <f>IF(F450&lt;&gt;"",MAX($C$9:C449)+1,"")</f>
        <v/>
      </c>
      <c r="D450" s="137"/>
      <c r="E450" s="137"/>
      <c r="F450" s="137"/>
      <c r="G450" s="137"/>
      <c r="H450" s="137"/>
      <c r="I450" s="137"/>
      <c r="J450" s="137"/>
      <c r="K450" s="137"/>
      <c r="L450" s="138"/>
      <c r="M450" s="137"/>
      <c r="N450" s="137"/>
      <c r="O450" s="137"/>
      <c r="P450" s="137"/>
      <c r="Q450" s="137"/>
      <c r="R450" s="137"/>
      <c r="S450" s="137"/>
      <c r="T450" s="137"/>
      <c r="U450" s="137"/>
      <c r="V450" s="137" t="str">
        <f t="shared" si="19"/>
        <v/>
      </c>
      <c r="W450" s="137"/>
    </row>
    <row r="451" spans="1:23" hidden="1">
      <c r="A451" s="126" t="str">
        <f t="shared" si="18"/>
        <v/>
      </c>
      <c r="C451" s="137" t="str">
        <f>IF(F451&lt;&gt;"",MAX($C$9:C450)+1,"")</f>
        <v/>
      </c>
      <c r="D451" s="137"/>
      <c r="E451" s="137"/>
      <c r="F451" s="137"/>
      <c r="G451" s="137"/>
      <c r="H451" s="137"/>
      <c r="I451" s="137"/>
      <c r="J451" s="137"/>
      <c r="K451" s="137"/>
      <c r="L451" s="138"/>
      <c r="M451" s="137"/>
      <c r="N451" s="137"/>
      <c r="O451" s="137"/>
      <c r="P451" s="137"/>
      <c r="Q451" s="137"/>
      <c r="R451" s="137"/>
      <c r="S451" s="137"/>
      <c r="T451" s="137"/>
      <c r="U451" s="137"/>
      <c r="V451" s="137" t="str">
        <f t="shared" si="19"/>
        <v/>
      </c>
      <c r="W451" s="137"/>
    </row>
    <row r="452" spans="1:23" hidden="1">
      <c r="A452" s="126" t="str">
        <f t="shared" si="18"/>
        <v/>
      </c>
      <c r="C452" s="137" t="str">
        <f>IF(F452&lt;&gt;"",MAX($C$9:C451)+1,"")</f>
        <v/>
      </c>
      <c r="D452" s="137"/>
      <c r="E452" s="137"/>
      <c r="F452" s="137"/>
      <c r="G452" s="137"/>
      <c r="H452" s="137"/>
      <c r="I452" s="137"/>
      <c r="J452" s="137"/>
      <c r="K452" s="137"/>
      <c r="L452" s="138"/>
      <c r="M452" s="137"/>
      <c r="N452" s="137"/>
      <c r="O452" s="137"/>
      <c r="P452" s="137"/>
      <c r="Q452" s="137"/>
      <c r="R452" s="137"/>
      <c r="S452" s="137"/>
      <c r="T452" s="137"/>
      <c r="U452" s="137"/>
      <c r="V452" s="137" t="str">
        <f t="shared" si="19"/>
        <v/>
      </c>
      <c r="W452" s="137"/>
    </row>
    <row r="453" spans="1:23" hidden="1">
      <c r="A453" s="126" t="str">
        <f t="shared" si="18"/>
        <v/>
      </c>
      <c r="C453" s="137" t="str">
        <f>IF(F453&lt;&gt;"",MAX($C$9:C452)+1,"")</f>
        <v/>
      </c>
      <c r="D453" s="137"/>
      <c r="E453" s="137"/>
      <c r="F453" s="137"/>
      <c r="G453" s="137"/>
      <c r="H453" s="137"/>
      <c r="I453" s="137"/>
      <c r="J453" s="137"/>
      <c r="K453" s="137"/>
      <c r="L453" s="138"/>
      <c r="M453" s="137"/>
      <c r="N453" s="137"/>
      <c r="O453" s="137"/>
      <c r="P453" s="137"/>
      <c r="Q453" s="137"/>
      <c r="R453" s="137"/>
      <c r="S453" s="137"/>
      <c r="T453" s="137"/>
      <c r="U453" s="137"/>
      <c r="V453" s="137" t="str">
        <f t="shared" si="19"/>
        <v/>
      </c>
      <c r="W453" s="137"/>
    </row>
    <row r="454" spans="1:23" hidden="1">
      <c r="A454" s="126" t="str">
        <f t="shared" si="18"/>
        <v/>
      </c>
      <c r="C454" s="137" t="str">
        <f>IF(F454&lt;&gt;"",MAX($C$9:C453)+1,"")</f>
        <v/>
      </c>
      <c r="D454" s="137"/>
      <c r="E454" s="137"/>
      <c r="F454" s="137"/>
      <c r="G454" s="137"/>
      <c r="H454" s="137"/>
      <c r="I454" s="137"/>
      <c r="J454" s="137"/>
      <c r="K454" s="137"/>
      <c r="L454" s="138"/>
      <c r="M454" s="137"/>
      <c r="N454" s="137"/>
      <c r="O454" s="137"/>
      <c r="P454" s="137"/>
      <c r="Q454" s="137"/>
      <c r="R454" s="137"/>
      <c r="S454" s="137"/>
      <c r="T454" s="137"/>
      <c r="U454" s="137"/>
      <c r="V454" s="137" t="str">
        <f t="shared" si="19"/>
        <v/>
      </c>
      <c r="W454" s="137"/>
    </row>
    <row r="455" spans="1:23" hidden="1">
      <c r="A455" s="126" t="str">
        <f t="shared" si="18"/>
        <v/>
      </c>
      <c r="C455" s="137" t="str">
        <f>IF(F455&lt;&gt;"",MAX($C$9:C454)+1,"")</f>
        <v/>
      </c>
      <c r="D455" s="137"/>
      <c r="E455" s="137"/>
      <c r="F455" s="137"/>
      <c r="G455" s="137"/>
      <c r="H455" s="137"/>
      <c r="I455" s="137"/>
      <c r="J455" s="137"/>
      <c r="K455" s="137"/>
      <c r="L455" s="138"/>
      <c r="M455" s="137"/>
      <c r="N455" s="137"/>
      <c r="O455" s="137"/>
      <c r="P455" s="137"/>
      <c r="Q455" s="137"/>
      <c r="R455" s="137"/>
      <c r="S455" s="137"/>
      <c r="T455" s="137"/>
      <c r="U455" s="137"/>
      <c r="V455" s="137" t="str">
        <f t="shared" si="19"/>
        <v/>
      </c>
      <c r="W455" s="137"/>
    </row>
    <row r="456" spans="1:23" hidden="1">
      <c r="A456" s="126" t="str">
        <f t="shared" si="18"/>
        <v/>
      </c>
      <c r="C456" s="137" t="str">
        <f>IF(F456&lt;&gt;"",MAX($C$9:C455)+1,"")</f>
        <v/>
      </c>
      <c r="D456" s="137"/>
      <c r="E456" s="137"/>
      <c r="F456" s="137"/>
      <c r="G456" s="137"/>
      <c r="H456" s="137"/>
      <c r="I456" s="137"/>
      <c r="J456" s="137"/>
      <c r="K456" s="137"/>
      <c r="L456" s="138"/>
      <c r="M456" s="137"/>
      <c r="N456" s="137"/>
      <c r="O456" s="137"/>
      <c r="P456" s="137"/>
      <c r="Q456" s="137"/>
      <c r="R456" s="137"/>
      <c r="S456" s="137"/>
      <c r="T456" s="137"/>
      <c r="U456" s="137"/>
      <c r="V456" s="137" t="str">
        <f t="shared" si="19"/>
        <v/>
      </c>
      <c r="W456" s="137"/>
    </row>
    <row r="457" spans="1:23" hidden="1">
      <c r="A457" s="126" t="str">
        <f t="shared" si="18"/>
        <v/>
      </c>
      <c r="C457" s="137" t="str">
        <f>IF(F457&lt;&gt;"",MAX($C$9:C456)+1,"")</f>
        <v/>
      </c>
      <c r="D457" s="137"/>
      <c r="E457" s="137"/>
      <c r="F457" s="137"/>
      <c r="G457" s="137"/>
      <c r="H457" s="137"/>
      <c r="I457" s="137"/>
      <c r="J457" s="137"/>
      <c r="K457" s="137"/>
      <c r="L457" s="138"/>
      <c r="M457" s="137"/>
      <c r="N457" s="137"/>
      <c r="O457" s="137"/>
      <c r="P457" s="137"/>
      <c r="Q457" s="137"/>
      <c r="R457" s="137"/>
      <c r="S457" s="137"/>
      <c r="T457" s="137"/>
      <c r="U457" s="137"/>
      <c r="V457" s="137" t="str">
        <f t="shared" si="19"/>
        <v/>
      </c>
      <c r="W457" s="137"/>
    </row>
    <row r="458" spans="1:23" hidden="1">
      <c r="A458" s="126" t="str">
        <f t="shared" si="18"/>
        <v/>
      </c>
      <c r="C458" s="137" t="str">
        <f>IF(F458&lt;&gt;"",MAX($C$9:C457)+1,"")</f>
        <v/>
      </c>
      <c r="D458" s="137"/>
      <c r="E458" s="137"/>
      <c r="F458" s="137"/>
      <c r="G458" s="137"/>
      <c r="H458" s="137"/>
      <c r="I458" s="137"/>
      <c r="J458" s="137"/>
      <c r="K458" s="137"/>
      <c r="L458" s="138"/>
      <c r="M458" s="137"/>
      <c r="N458" s="137"/>
      <c r="O458" s="137"/>
      <c r="P458" s="137"/>
      <c r="Q458" s="137"/>
      <c r="R458" s="137"/>
      <c r="S458" s="137"/>
      <c r="T458" s="137"/>
      <c r="U458" s="137"/>
      <c r="V458" s="137" t="str">
        <f t="shared" si="19"/>
        <v/>
      </c>
      <c r="W458" s="137"/>
    </row>
    <row r="459" spans="1:23" hidden="1">
      <c r="A459" s="126" t="str">
        <f t="shared" ref="A459:A522" si="20">LEFT(F459,10)</f>
        <v/>
      </c>
      <c r="C459" s="137" t="str">
        <f>IF(F459&lt;&gt;"",MAX($C$9:C458)+1,"")</f>
        <v/>
      </c>
      <c r="D459" s="137"/>
      <c r="E459" s="137"/>
      <c r="F459" s="137"/>
      <c r="G459" s="137"/>
      <c r="H459" s="137"/>
      <c r="I459" s="137"/>
      <c r="J459" s="137"/>
      <c r="K459" s="137"/>
      <c r="L459" s="138"/>
      <c r="M459" s="137"/>
      <c r="N459" s="137"/>
      <c r="O459" s="137"/>
      <c r="P459" s="137"/>
      <c r="Q459" s="137"/>
      <c r="R459" s="137"/>
      <c r="S459" s="137"/>
      <c r="T459" s="137"/>
      <c r="U459" s="137"/>
      <c r="V459" s="137" t="str">
        <f t="shared" si="19"/>
        <v/>
      </c>
      <c r="W459" s="137"/>
    </row>
    <row r="460" spans="1:23" hidden="1">
      <c r="A460" s="126" t="str">
        <f t="shared" si="20"/>
        <v/>
      </c>
      <c r="C460" s="137" t="str">
        <f>IF(F460&lt;&gt;"",MAX($C$9:C459)+1,"")</f>
        <v/>
      </c>
      <c r="D460" s="137"/>
      <c r="E460" s="137"/>
      <c r="F460" s="137"/>
      <c r="G460" s="137"/>
      <c r="H460" s="137"/>
      <c r="I460" s="137"/>
      <c r="J460" s="137"/>
      <c r="K460" s="137"/>
      <c r="L460" s="138"/>
      <c r="M460" s="137"/>
      <c r="N460" s="137"/>
      <c r="O460" s="137"/>
      <c r="P460" s="137"/>
      <c r="Q460" s="137"/>
      <c r="R460" s="137"/>
      <c r="S460" s="137"/>
      <c r="T460" s="137"/>
      <c r="U460" s="137"/>
      <c r="V460" s="137" t="str">
        <f t="shared" si="19"/>
        <v/>
      </c>
      <c r="W460" s="137"/>
    </row>
    <row r="461" spans="1:23" hidden="1">
      <c r="A461" s="126" t="str">
        <f t="shared" si="20"/>
        <v/>
      </c>
      <c r="C461" s="137" t="str">
        <f>IF(F461&lt;&gt;"",MAX($C$9:C460)+1,"")</f>
        <v/>
      </c>
      <c r="D461" s="137"/>
      <c r="E461" s="137"/>
      <c r="F461" s="137"/>
      <c r="G461" s="137"/>
      <c r="H461" s="137"/>
      <c r="I461" s="137"/>
      <c r="J461" s="137"/>
      <c r="K461" s="137"/>
      <c r="L461" s="138"/>
      <c r="M461" s="137"/>
      <c r="N461" s="137"/>
      <c r="O461" s="137"/>
      <c r="P461" s="137"/>
      <c r="Q461" s="137"/>
      <c r="R461" s="137"/>
      <c r="S461" s="137"/>
      <c r="T461" s="137"/>
      <c r="U461" s="137"/>
      <c r="V461" s="137" t="str">
        <f t="shared" si="19"/>
        <v/>
      </c>
      <c r="W461" s="137"/>
    </row>
    <row r="462" spans="1:23" hidden="1">
      <c r="A462" s="126" t="str">
        <f t="shared" si="20"/>
        <v/>
      </c>
      <c r="C462" s="137" t="str">
        <f>IF(F462&lt;&gt;"",MAX($C$9:C461)+1,"")</f>
        <v/>
      </c>
      <c r="D462" s="137"/>
      <c r="E462" s="137"/>
      <c r="F462" s="137"/>
      <c r="G462" s="137"/>
      <c r="H462" s="137"/>
      <c r="I462" s="137"/>
      <c r="J462" s="137"/>
      <c r="K462" s="137"/>
      <c r="L462" s="138"/>
      <c r="M462" s="137"/>
      <c r="N462" s="137"/>
      <c r="O462" s="137"/>
      <c r="P462" s="137"/>
      <c r="Q462" s="137"/>
      <c r="R462" s="137"/>
      <c r="S462" s="137"/>
      <c r="T462" s="137"/>
      <c r="U462" s="137"/>
      <c r="V462" s="137" t="str">
        <f t="shared" si="19"/>
        <v/>
      </c>
      <c r="W462" s="137"/>
    </row>
    <row r="463" spans="1:23" hidden="1">
      <c r="A463" s="126" t="str">
        <f t="shared" si="20"/>
        <v/>
      </c>
      <c r="C463" s="137" t="str">
        <f>IF(F463&lt;&gt;"",MAX($C$9:C462)+1,"")</f>
        <v/>
      </c>
      <c r="D463" s="137"/>
      <c r="E463" s="137"/>
      <c r="F463" s="137"/>
      <c r="G463" s="137"/>
      <c r="H463" s="137"/>
      <c r="I463" s="137"/>
      <c r="J463" s="137"/>
      <c r="K463" s="137"/>
      <c r="L463" s="138"/>
      <c r="M463" s="137"/>
      <c r="N463" s="137"/>
      <c r="O463" s="137"/>
      <c r="P463" s="137"/>
      <c r="Q463" s="137"/>
      <c r="R463" s="137"/>
      <c r="S463" s="137"/>
      <c r="T463" s="137"/>
      <c r="U463" s="137"/>
      <c r="V463" s="137" t="str">
        <f t="shared" ref="V463:V526" si="21">IFERROR(IF($U463&lt;&gt;"","Set Fix",""),"")</f>
        <v/>
      </c>
      <c r="W463" s="137"/>
    </row>
    <row r="464" spans="1:23" hidden="1">
      <c r="A464" s="126" t="str">
        <f t="shared" si="20"/>
        <v/>
      </c>
      <c r="C464" s="137" t="str">
        <f>IF(F464&lt;&gt;"",MAX($C$9:C463)+1,"")</f>
        <v/>
      </c>
      <c r="D464" s="137"/>
      <c r="E464" s="137"/>
      <c r="F464" s="137"/>
      <c r="G464" s="137"/>
      <c r="H464" s="137"/>
      <c r="I464" s="137"/>
      <c r="J464" s="137"/>
      <c r="K464" s="137"/>
      <c r="L464" s="138"/>
      <c r="M464" s="137"/>
      <c r="N464" s="137"/>
      <c r="O464" s="137"/>
      <c r="P464" s="137"/>
      <c r="Q464" s="137"/>
      <c r="R464" s="137"/>
      <c r="S464" s="137"/>
      <c r="T464" s="137"/>
      <c r="U464" s="137"/>
      <c r="V464" s="137" t="str">
        <f t="shared" si="21"/>
        <v/>
      </c>
      <c r="W464" s="137"/>
    </row>
    <row r="465" spans="1:23" hidden="1">
      <c r="A465" s="126" t="str">
        <f t="shared" si="20"/>
        <v/>
      </c>
      <c r="C465" s="137" t="str">
        <f>IF(F465&lt;&gt;"",MAX($C$9:C464)+1,"")</f>
        <v/>
      </c>
      <c r="D465" s="137"/>
      <c r="E465" s="137"/>
      <c r="F465" s="137"/>
      <c r="G465" s="137"/>
      <c r="H465" s="137"/>
      <c r="I465" s="137"/>
      <c r="J465" s="137"/>
      <c r="K465" s="137"/>
      <c r="L465" s="138"/>
      <c r="M465" s="137"/>
      <c r="N465" s="137"/>
      <c r="O465" s="137"/>
      <c r="P465" s="137"/>
      <c r="Q465" s="137"/>
      <c r="R465" s="137"/>
      <c r="S465" s="137"/>
      <c r="T465" s="137"/>
      <c r="U465" s="137"/>
      <c r="V465" s="137" t="str">
        <f t="shared" si="21"/>
        <v/>
      </c>
      <c r="W465" s="137"/>
    </row>
    <row r="466" spans="1:23" hidden="1">
      <c r="A466" s="126" t="str">
        <f t="shared" si="20"/>
        <v/>
      </c>
      <c r="C466" s="137" t="str">
        <f>IF(F466&lt;&gt;"",MAX($C$9:C465)+1,"")</f>
        <v/>
      </c>
      <c r="D466" s="137"/>
      <c r="E466" s="137"/>
      <c r="F466" s="137"/>
      <c r="G466" s="137"/>
      <c r="H466" s="137"/>
      <c r="I466" s="137"/>
      <c r="J466" s="137"/>
      <c r="K466" s="137"/>
      <c r="L466" s="138"/>
      <c r="M466" s="137"/>
      <c r="N466" s="137"/>
      <c r="O466" s="137"/>
      <c r="P466" s="137"/>
      <c r="Q466" s="137"/>
      <c r="R466" s="137"/>
      <c r="S466" s="137"/>
      <c r="T466" s="137"/>
      <c r="U466" s="137"/>
      <c r="V466" s="137" t="str">
        <f t="shared" si="21"/>
        <v/>
      </c>
      <c r="W466" s="137"/>
    </row>
    <row r="467" spans="1:23" hidden="1">
      <c r="A467" s="126" t="str">
        <f t="shared" si="20"/>
        <v/>
      </c>
      <c r="C467" s="137" t="str">
        <f>IF(F467&lt;&gt;"",MAX($C$9:C466)+1,"")</f>
        <v/>
      </c>
      <c r="D467" s="137"/>
      <c r="E467" s="137"/>
      <c r="F467" s="137"/>
      <c r="G467" s="137"/>
      <c r="H467" s="137"/>
      <c r="I467" s="137"/>
      <c r="J467" s="137"/>
      <c r="K467" s="137"/>
      <c r="L467" s="138"/>
      <c r="M467" s="137"/>
      <c r="N467" s="137"/>
      <c r="O467" s="137"/>
      <c r="P467" s="137"/>
      <c r="Q467" s="137"/>
      <c r="R467" s="137"/>
      <c r="S467" s="137"/>
      <c r="T467" s="137"/>
      <c r="U467" s="137"/>
      <c r="V467" s="137" t="str">
        <f t="shared" si="21"/>
        <v/>
      </c>
      <c r="W467" s="137"/>
    </row>
    <row r="468" spans="1:23" hidden="1">
      <c r="A468" s="126" t="str">
        <f t="shared" si="20"/>
        <v/>
      </c>
      <c r="C468" s="137" t="str">
        <f>IF(F468&lt;&gt;"",MAX($C$9:C467)+1,"")</f>
        <v/>
      </c>
      <c r="D468" s="137"/>
      <c r="E468" s="137"/>
      <c r="F468" s="137"/>
      <c r="G468" s="137"/>
      <c r="H468" s="137"/>
      <c r="I468" s="137"/>
      <c r="J468" s="137"/>
      <c r="K468" s="137"/>
      <c r="L468" s="138"/>
      <c r="M468" s="137"/>
      <c r="N468" s="137"/>
      <c r="O468" s="137"/>
      <c r="P468" s="137"/>
      <c r="Q468" s="137"/>
      <c r="R468" s="137"/>
      <c r="S468" s="137"/>
      <c r="T468" s="137"/>
      <c r="U468" s="137"/>
      <c r="V468" s="137" t="str">
        <f t="shared" si="21"/>
        <v/>
      </c>
      <c r="W468" s="137"/>
    </row>
    <row r="469" spans="1:23" hidden="1">
      <c r="A469" s="126" t="str">
        <f t="shared" si="20"/>
        <v/>
      </c>
      <c r="C469" s="137" t="str">
        <f>IF(F469&lt;&gt;"",MAX($C$9:C468)+1,"")</f>
        <v/>
      </c>
      <c r="D469" s="137"/>
      <c r="E469" s="137"/>
      <c r="F469" s="137"/>
      <c r="G469" s="137"/>
      <c r="H469" s="137"/>
      <c r="I469" s="137"/>
      <c r="J469" s="137"/>
      <c r="K469" s="137"/>
      <c r="L469" s="138"/>
      <c r="M469" s="137"/>
      <c r="N469" s="137"/>
      <c r="O469" s="137"/>
      <c r="P469" s="137"/>
      <c r="Q469" s="137"/>
      <c r="R469" s="137"/>
      <c r="S469" s="137"/>
      <c r="T469" s="137"/>
      <c r="U469" s="137"/>
      <c r="V469" s="137" t="str">
        <f t="shared" si="21"/>
        <v/>
      </c>
      <c r="W469" s="137"/>
    </row>
    <row r="470" spans="1:23" hidden="1">
      <c r="A470" s="126" t="str">
        <f t="shared" si="20"/>
        <v/>
      </c>
      <c r="C470" s="137" t="str">
        <f>IF(F470&lt;&gt;"",MAX($C$9:C469)+1,"")</f>
        <v/>
      </c>
      <c r="D470" s="137"/>
      <c r="E470" s="137"/>
      <c r="F470" s="137"/>
      <c r="G470" s="137"/>
      <c r="H470" s="137"/>
      <c r="I470" s="137"/>
      <c r="J470" s="137"/>
      <c r="K470" s="137"/>
      <c r="L470" s="138"/>
      <c r="M470" s="137"/>
      <c r="N470" s="137"/>
      <c r="O470" s="137"/>
      <c r="P470" s="137"/>
      <c r="Q470" s="137"/>
      <c r="R470" s="137"/>
      <c r="S470" s="137"/>
      <c r="T470" s="137"/>
      <c r="U470" s="137"/>
      <c r="V470" s="137" t="str">
        <f t="shared" si="21"/>
        <v/>
      </c>
      <c r="W470" s="137"/>
    </row>
    <row r="471" spans="1:23" hidden="1">
      <c r="A471" s="126" t="str">
        <f t="shared" si="20"/>
        <v/>
      </c>
      <c r="C471" s="137" t="str">
        <f>IF(F471&lt;&gt;"",MAX($C$9:C470)+1,"")</f>
        <v/>
      </c>
      <c r="D471" s="137"/>
      <c r="E471" s="137"/>
      <c r="F471" s="137"/>
      <c r="G471" s="137"/>
      <c r="H471" s="137"/>
      <c r="I471" s="137"/>
      <c r="J471" s="137"/>
      <c r="K471" s="137"/>
      <c r="L471" s="138"/>
      <c r="M471" s="137"/>
      <c r="N471" s="137"/>
      <c r="O471" s="137"/>
      <c r="P471" s="137"/>
      <c r="Q471" s="137"/>
      <c r="R471" s="137"/>
      <c r="S471" s="137"/>
      <c r="T471" s="137"/>
      <c r="U471" s="137"/>
      <c r="V471" s="137" t="str">
        <f t="shared" si="21"/>
        <v/>
      </c>
      <c r="W471" s="137"/>
    </row>
    <row r="472" spans="1:23" hidden="1">
      <c r="A472" s="126" t="str">
        <f t="shared" si="20"/>
        <v/>
      </c>
      <c r="C472" s="137" t="str">
        <f>IF(F472&lt;&gt;"",MAX($C$9:C471)+1,"")</f>
        <v/>
      </c>
      <c r="D472" s="137"/>
      <c r="E472" s="137"/>
      <c r="F472" s="137"/>
      <c r="G472" s="137"/>
      <c r="H472" s="137"/>
      <c r="I472" s="137"/>
      <c r="J472" s="137"/>
      <c r="K472" s="137"/>
      <c r="L472" s="138"/>
      <c r="M472" s="137"/>
      <c r="N472" s="137"/>
      <c r="O472" s="137"/>
      <c r="P472" s="137"/>
      <c r="Q472" s="137"/>
      <c r="R472" s="137"/>
      <c r="S472" s="137"/>
      <c r="T472" s="137"/>
      <c r="U472" s="137"/>
      <c r="V472" s="137" t="str">
        <f t="shared" si="21"/>
        <v/>
      </c>
      <c r="W472" s="137"/>
    </row>
    <row r="473" spans="1:23" hidden="1">
      <c r="A473" s="126" t="str">
        <f t="shared" si="20"/>
        <v/>
      </c>
      <c r="C473" s="137" t="str">
        <f>IF(F473&lt;&gt;"",MAX($C$9:C472)+1,"")</f>
        <v/>
      </c>
      <c r="D473" s="137"/>
      <c r="E473" s="137"/>
      <c r="F473" s="137"/>
      <c r="G473" s="137"/>
      <c r="H473" s="137"/>
      <c r="I473" s="137"/>
      <c r="J473" s="137"/>
      <c r="K473" s="137"/>
      <c r="L473" s="138"/>
      <c r="M473" s="137"/>
      <c r="N473" s="137"/>
      <c r="O473" s="137"/>
      <c r="P473" s="137"/>
      <c r="Q473" s="137"/>
      <c r="R473" s="137"/>
      <c r="S473" s="137"/>
      <c r="T473" s="137"/>
      <c r="U473" s="137"/>
      <c r="V473" s="137" t="str">
        <f t="shared" si="21"/>
        <v/>
      </c>
      <c r="W473" s="137"/>
    </row>
    <row r="474" spans="1:23" hidden="1">
      <c r="A474" s="126" t="str">
        <f t="shared" si="20"/>
        <v/>
      </c>
      <c r="C474" s="137" t="str">
        <f>IF(F474&lt;&gt;"",MAX($C$9:C473)+1,"")</f>
        <v/>
      </c>
      <c r="D474" s="137"/>
      <c r="E474" s="137"/>
      <c r="F474" s="137"/>
      <c r="G474" s="137"/>
      <c r="H474" s="137"/>
      <c r="I474" s="137"/>
      <c r="J474" s="137"/>
      <c r="K474" s="137"/>
      <c r="L474" s="138"/>
      <c r="M474" s="137"/>
      <c r="N474" s="137"/>
      <c r="O474" s="137"/>
      <c r="P474" s="137"/>
      <c r="Q474" s="137"/>
      <c r="R474" s="137"/>
      <c r="S474" s="137"/>
      <c r="T474" s="137"/>
      <c r="U474" s="137"/>
      <c r="V474" s="137" t="str">
        <f t="shared" si="21"/>
        <v/>
      </c>
      <c r="W474" s="137"/>
    </row>
    <row r="475" spans="1:23" hidden="1">
      <c r="A475" s="126" t="str">
        <f t="shared" si="20"/>
        <v/>
      </c>
      <c r="C475" s="137" t="str">
        <f>IF(F475&lt;&gt;"",MAX($C$9:C474)+1,"")</f>
        <v/>
      </c>
      <c r="D475" s="137"/>
      <c r="E475" s="137"/>
      <c r="F475" s="137"/>
      <c r="G475" s="137"/>
      <c r="H475" s="137"/>
      <c r="I475" s="137"/>
      <c r="J475" s="137"/>
      <c r="K475" s="137"/>
      <c r="L475" s="138"/>
      <c r="M475" s="137"/>
      <c r="N475" s="137"/>
      <c r="O475" s="137"/>
      <c r="P475" s="137"/>
      <c r="Q475" s="137"/>
      <c r="R475" s="137"/>
      <c r="S475" s="137"/>
      <c r="T475" s="137"/>
      <c r="U475" s="137"/>
      <c r="V475" s="137" t="str">
        <f t="shared" si="21"/>
        <v/>
      </c>
      <c r="W475" s="137"/>
    </row>
    <row r="476" spans="1:23" hidden="1">
      <c r="A476" s="126" t="str">
        <f t="shared" si="20"/>
        <v/>
      </c>
      <c r="C476" s="137" t="str">
        <f>IF(F476&lt;&gt;"",MAX($C$9:C475)+1,"")</f>
        <v/>
      </c>
      <c r="D476" s="137"/>
      <c r="E476" s="137"/>
      <c r="F476" s="137"/>
      <c r="G476" s="137"/>
      <c r="H476" s="137"/>
      <c r="I476" s="137"/>
      <c r="J476" s="137"/>
      <c r="K476" s="137"/>
      <c r="L476" s="138"/>
      <c r="M476" s="137"/>
      <c r="N476" s="137"/>
      <c r="O476" s="137"/>
      <c r="P476" s="137"/>
      <c r="Q476" s="137"/>
      <c r="R476" s="137"/>
      <c r="S476" s="137"/>
      <c r="T476" s="137"/>
      <c r="U476" s="137"/>
      <c r="V476" s="137" t="str">
        <f t="shared" si="21"/>
        <v/>
      </c>
      <c r="W476" s="137"/>
    </row>
    <row r="477" spans="1:23" hidden="1">
      <c r="A477" s="126" t="str">
        <f t="shared" si="20"/>
        <v/>
      </c>
      <c r="C477" s="137" t="str">
        <f>IF(F477&lt;&gt;"",MAX($C$9:C476)+1,"")</f>
        <v/>
      </c>
      <c r="D477" s="137"/>
      <c r="E477" s="137"/>
      <c r="F477" s="137"/>
      <c r="G477" s="137"/>
      <c r="H477" s="137"/>
      <c r="I477" s="137"/>
      <c r="J477" s="137"/>
      <c r="K477" s="137"/>
      <c r="L477" s="138"/>
      <c r="M477" s="137"/>
      <c r="N477" s="137"/>
      <c r="O477" s="137"/>
      <c r="P477" s="137"/>
      <c r="Q477" s="137"/>
      <c r="R477" s="137"/>
      <c r="S477" s="137"/>
      <c r="T477" s="137"/>
      <c r="U477" s="137"/>
      <c r="V477" s="137" t="str">
        <f t="shared" si="21"/>
        <v/>
      </c>
      <c r="W477" s="137"/>
    </row>
    <row r="478" spans="1:23" hidden="1">
      <c r="A478" s="126" t="str">
        <f t="shared" si="20"/>
        <v/>
      </c>
      <c r="C478" s="137" t="str">
        <f>IF(F478&lt;&gt;"",MAX($C$9:C477)+1,"")</f>
        <v/>
      </c>
      <c r="D478" s="137"/>
      <c r="E478" s="137"/>
      <c r="F478" s="137"/>
      <c r="G478" s="137"/>
      <c r="H478" s="137"/>
      <c r="I478" s="137"/>
      <c r="J478" s="137"/>
      <c r="K478" s="137"/>
      <c r="L478" s="138"/>
      <c r="M478" s="137"/>
      <c r="N478" s="137"/>
      <c r="O478" s="137"/>
      <c r="P478" s="137"/>
      <c r="Q478" s="137"/>
      <c r="R478" s="137"/>
      <c r="S478" s="137"/>
      <c r="T478" s="137"/>
      <c r="U478" s="137"/>
      <c r="V478" s="137" t="str">
        <f t="shared" si="21"/>
        <v/>
      </c>
      <c r="W478" s="137"/>
    </row>
    <row r="479" spans="1:23" hidden="1">
      <c r="A479" s="126" t="str">
        <f t="shared" si="20"/>
        <v/>
      </c>
      <c r="C479" s="137" t="str">
        <f>IF(F479&lt;&gt;"",MAX($C$9:C478)+1,"")</f>
        <v/>
      </c>
      <c r="D479" s="137"/>
      <c r="E479" s="137"/>
      <c r="F479" s="137"/>
      <c r="G479" s="137"/>
      <c r="H479" s="137"/>
      <c r="I479" s="137"/>
      <c r="J479" s="137"/>
      <c r="K479" s="137"/>
      <c r="L479" s="138"/>
      <c r="M479" s="137"/>
      <c r="N479" s="137"/>
      <c r="O479" s="137"/>
      <c r="P479" s="137"/>
      <c r="Q479" s="137"/>
      <c r="R479" s="137"/>
      <c r="S479" s="137"/>
      <c r="T479" s="137"/>
      <c r="U479" s="137"/>
      <c r="V479" s="137" t="str">
        <f t="shared" si="21"/>
        <v/>
      </c>
      <c r="W479" s="137"/>
    </row>
    <row r="480" spans="1:23" hidden="1">
      <c r="A480" s="126" t="str">
        <f t="shared" si="20"/>
        <v/>
      </c>
      <c r="C480" s="137" t="str">
        <f>IF(F480&lt;&gt;"",MAX($C$9:C479)+1,"")</f>
        <v/>
      </c>
      <c r="D480" s="137"/>
      <c r="E480" s="137"/>
      <c r="F480" s="137"/>
      <c r="G480" s="137"/>
      <c r="H480" s="137"/>
      <c r="I480" s="137"/>
      <c r="J480" s="137"/>
      <c r="K480" s="137"/>
      <c r="L480" s="138"/>
      <c r="M480" s="137"/>
      <c r="N480" s="137"/>
      <c r="O480" s="137"/>
      <c r="P480" s="137"/>
      <c r="Q480" s="137"/>
      <c r="R480" s="137"/>
      <c r="S480" s="137"/>
      <c r="T480" s="137"/>
      <c r="U480" s="137"/>
      <c r="V480" s="137" t="str">
        <f t="shared" si="21"/>
        <v/>
      </c>
      <c r="W480" s="137"/>
    </row>
    <row r="481" spans="1:23" hidden="1">
      <c r="A481" s="126" t="str">
        <f t="shared" si="20"/>
        <v/>
      </c>
      <c r="C481" s="137" t="str">
        <f>IF(F481&lt;&gt;"",MAX($C$9:C480)+1,"")</f>
        <v/>
      </c>
      <c r="D481" s="137"/>
      <c r="E481" s="137"/>
      <c r="F481" s="137"/>
      <c r="G481" s="137"/>
      <c r="H481" s="137"/>
      <c r="I481" s="137"/>
      <c r="J481" s="137"/>
      <c r="K481" s="137"/>
      <c r="L481" s="138"/>
      <c r="M481" s="137"/>
      <c r="N481" s="137"/>
      <c r="O481" s="137"/>
      <c r="P481" s="137"/>
      <c r="Q481" s="137"/>
      <c r="R481" s="137"/>
      <c r="S481" s="137"/>
      <c r="T481" s="137"/>
      <c r="U481" s="137"/>
      <c r="V481" s="137" t="str">
        <f t="shared" si="21"/>
        <v/>
      </c>
      <c r="W481" s="137"/>
    </row>
    <row r="482" spans="1:23" hidden="1">
      <c r="A482" s="126" t="str">
        <f t="shared" si="20"/>
        <v/>
      </c>
      <c r="C482" s="137" t="str">
        <f>IF(F482&lt;&gt;"",MAX($C$9:C481)+1,"")</f>
        <v/>
      </c>
      <c r="D482" s="137"/>
      <c r="E482" s="137"/>
      <c r="F482" s="137"/>
      <c r="G482" s="137"/>
      <c r="H482" s="137"/>
      <c r="I482" s="137"/>
      <c r="J482" s="137"/>
      <c r="K482" s="137"/>
      <c r="L482" s="138"/>
      <c r="M482" s="137"/>
      <c r="N482" s="137"/>
      <c r="O482" s="137"/>
      <c r="P482" s="137"/>
      <c r="Q482" s="137"/>
      <c r="R482" s="137"/>
      <c r="S482" s="137"/>
      <c r="T482" s="137"/>
      <c r="U482" s="137"/>
      <c r="V482" s="137" t="str">
        <f t="shared" si="21"/>
        <v/>
      </c>
      <c r="W482" s="137"/>
    </row>
    <row r="483" spans="1:23" hidden="1">
      <c r="A483" s="126" t="str">
        <f t="shared" si="20"/>
        <v/>
      </c>
      <c r="C483" s="137" t="str">
        <f>IF(F483&lt;&gt;"",MAX($C$9:C482)+1,"")</f>
        <v/>
      </c>
      <c r="D483" s="137"/>
      <c r="E483" s="137"/>
      <c r="F483" s="137"/>
      <c r="G483" s="137"/>
      <c r="H483" s="137"/>
      <c r="I483" s="137"/>
      <c r="J483" s="137"/>
      <c r="K483" s="137"/>
      <c r="L483" s="138"/>
      <c r="M483" s="137"/>
      <c r="N483" s="137"/>
      <c r="O483" s="137"/>
      <c r="P483" s="137"/>
      <c r="Q483" s="137"/>
      <c r="R483" s="137"/>
      <c r="S483" s="137"/>
      <c r="T483" s="137"/>
      <c r="U483" s="137"/>
      <c r="V483" s="137" t="str">
        <f t="shared" si="21"/>
        <v/>
      </c>
      <c r="W483" s="137"/>
    </row>
    <row r="484" spans="1:23" hidden="1">
      <c r="A484" s="126" t="str">
        <f t="shared" si="20"/>
        <v/>
      </c>
      <c r="C484" s="137" t="str">
        <f>IF(F484&lt;&gt;"",MAX($C$9:C483)+1,"")</f>
        <v/>
      </c>
      <c r="D484" s="137"/>
      <c r="E484" s="137"/>
      <c r="F484" s="137"/>
      <c r="G484" s="137"/>
      <c r="H484" s="137"/>
      <c r="I484" s="137"/>
      <c r="J484" s="137"/>
      <c r="K484" s="137"/>
      <c r="L484" s="138"/>
      <c r="M484" s="137"/>
      <c r="N484" s="137"/>
      <c r="O484" s="137"/>
      <c r="P484" s="137"/>
      <c r="Q484" s="137"/>
      <c r="R484" s="137"/>
      <c r="S484" s="137"/>
      <c r="T484" s="137"/>
      <c r="U484" s="137"/>
      <c r="V484" s="137" t="str">
        <f t="shared" si="21"/>
        <v/>
      </c>
      <c r="W484" s="137"/>
    </row>
    <row r="485" spans="1:23" hidden="1">
      <c r="A485" s="126" t="str">
        <f t="shared" si="20"/>
        <v/>
      </c>
      <c r="C485" s="137" t="str">
        <f>IF(F485&lt;&gt;"",MAX($C$9:C484)+1,"")</f>
        <v/>
      </c>
      <c r="D485" s="137"/>
      <c r="E485" s="137"/>
      <c r="F485" s="137"/>
      <c r="G485" s="137"/>
      <c r="H485" s="137"/>
      <c r="I485" s="137"/>
      <c r="J485" s="137"/>
      <c r="K485" s="137"/>
      <c r="L485" s="138"/>
      <c r="M485" s="137"/>
      <c r="N485" s="137"/>
      <c r="O485" s="137"/>
      <c r="P485" s="137"/>
      <c r="Q485" s="137"/>
      <c r="R485" s="137"/>
      <c r="S485" s="137"/>
      <c r="T485" s="137"/>
      <c r="U485" s="137"/>
      <c r="V485" s="137" t="str">
        <f t="shared" si="21"/>
        <v/>
      </c>
      <c r="W485" s="137"/>
    </row>
    <row r="486" spans="1:23" hidden="1">
      <c r="A486" s="126" t="str">
        <f t="shared" si="20"/>
        <v/>
      </c>
      <c r="C486" s="137" t="str">
        <f>IF(F486&lt;&gt;"",MAX($C$9:C485)+1,"")</f>
        <v/>
      </c>
      <c r="D486" s="137"/>
      <c r="E486" s="137"/>
      <c r="F486" s="137"/>
      <c r="G486" s="137"/>
      <c r="H486" s="137"/>
      <c r="I486" s="137"/>
      <c r="J486" s="137"/>
      <c r="K486" s="137"/>
      <c r="L486" s="138"/>
      <c r="M486" s="137"/>
      <c r="N486" s="137"/>
      <c r="O486" s="137"/>
      <c r="P486" s="137"/>
      <c r="Q486" s="137"/>
      <c r="R486" s="137"/>
      <c r="S486" s="137"/>
      <c r="T486" s="137"/>
      <c r="U486" s="137"/>
      <c r="V486" s="137" t="str">
        <f t="shared" si="21"/>
        <v/>
      </c>
      <c r="W486" s="137"/>
    </row>
    <row r="487" spans="1:23" hidden="1">
      <c r="A487" s="126" t="str">
        <f t="shared" si="20"/>
        <v/>
      </c>
      <c r="C487" s="137" t="str">
        <f>IF(F487&lt;&gt;"",MAX($C$9:C486)+1,"")</f>
        <v/>
      </c>
      <c r="D487" s="137"/>
      <c r="E487" s="137"/>
      <c r="F487" s="137"/>
      <c r="G487" s="137"/>
      <c r="H487" s="137"/>
      <c r="I487" s="137"/>
      <c r="J487" s="137"/>
      <c r="K487" s="137"/>
      <c r="L487" s="138"/>
      <c r="M487" s="137"/>
      <c r="N487" s="137"/>
      <c r="O487" s="137"/>
      <c r="P487" s="137"/>
      <c r="Q487" s="137"/>
      <c r="R487" s="137"/>
      <c r="S487" s="137"/>
      <c r="T487" s="137"/>
      <c r="U487" s="137"/>
      <c r="V487" s="137" t="str">
        <f t="shared" si="21"/>
        <v/>
      </c>
      <c r="W487" s="137"/>
    </row>
    <row r="488" spans="1:23" hidden="1">
      <c r="A488" s="126" t="str">
        <f t="shared" si="20"/>
        <v/>
      </c>
      <c r="C488" s="137" t="str">
        <f>IF(F488&lt;&gt;"",MAX($C$9:C487)+1,"")</f>
        <v/>
      </c>
      <c r="D488" s="137"/>
      <c r="E488" s="137"/>
      <c r="F488" s="137"/>
      <c r="G488" s="137"/>
      <c r="H488" s="137"/>
      <c r="I488" s="137"/>
      <c r="J488" s="137"/>
      <c r="K488" s="137"/>
      <c r="L488" s="138"/>
      <c r="M488" s="137"/>
      <c r="N488" s="137"/>
      <c r="O488" s="137"/>
      <c r="P488" s="137"/>
      <c r="Q488" s="137"/>
      <c r="R488" s="137"/>
      <c r="S488" s="137"/>
      <c r="T488" s="137"/>
      <c r="U488" s="137"/>
      <c r="V488" s="137" t="str">
        <f t="shared" si="21"/>
        <v/>
      </c>
      <c r="W488" s="137"/>
    </row>
    <row r="489" spans="1:23" hidden="1">
      <c r="A489" s="126" t="str">
        <f t="shared" si="20"/>
        <v/>
      </c>
      <c r="C489" s="137" t="str">
        <f>IF(F489&lt;&gt;"",MAX($C$9:C488)+1,"")</f>
        <v/>
      </c>
      <c r="D489" s="137"/>
      <c r="E489" s="137"/>
      <c r="F489" s="137"/>
      <c r="G489" s="137"/>
      <c r="H489" s="137"/>
      <c r="I489" s="137"/>
      <c r="J489" s="137"/>
      <c r="K489" s="137"/>
      <c r="L489" s="138"/>
      <c r="M489" s="137"/>
      <c r="N489" s="137"/>
      <c r="O489" s="137"/>
      <c r="P489" s="137"/>
      <c r="Q489" s="137"/>
      <c r="R489" s="137"/>
      <c r="S489" s="137"/>
      <c r="T489" s="137"/>
      <c r="U489" s="137"/>
      <c r="V489" s="137" t="str">
        <f t="shared" si="21"/>
        <v/>
      </c>
      <c r="W489" s="137"/>
    </row>
    <row r="490" spans="1:23" hidden="1">
      <c r="A490" s="126" t="str">
        <f t="shared" si="20"/>
        <v/>
      </c>
      <c r="C490" s="137" t="str">
        <f>IF(F490&lt;&gt;"",MAX($C$9:C489)+1,"")</f>
        <v/>
      </c>
      <c r="D490" s="137"/>
      <c r="E490" s="137"/>
      <c r="F490" s="137"/>
      <c r="G490" s="137"/>
      <c r="H490" s="137"/>
      <c r="I490" s="137"/>
      <c r="J490" s="137"/>
      <c r="K490" s="137"/>
      <c r="L490" s="138"/>
      <c r="M490" s="137"/>
      <c r="N490" s="137"/>
      <c r="O490" s="137"/>
      <c r="P490" s="137"/>
      <c r="Q490" s="137"/>
      <c r="R490" s="137"/>
      <c r="S490" s="137"/>
      <c r="T490" s="137"/>
      <c r="U490" s="137"/>
      <c r="V490" s="137" t="str">
        <f t="shared" si="21"/>
        <v/>
      </c>
      <c r="W490" s="137"/>
    </row>
    <row r="491" spans="1:23" hidden="1">
      <c r="A491" s="126" t="str">
        <f t="shared" si="20"/>
        <v/>
      </c>
      <c r="C491" s="137" t="str">
        <f>IF(F491&lt;&gt;"",MAX($C$9:C490)+1,"")</f>
        <v/>
      </c>
      <c r="D491" s="137"/>
      <c r="E491" s="137"/>
      <c r="F491" s="137"/>
      <c r="G491" s="137"/>
      <c r="H491" s="137"/>
      <c r="I491" s="137"/>
      <c r="J491" s="137"/>
      <c r="K491" s="137"/>
      <c r="L491" s="138"/>
      <c r="M491" s="137"/>
      <c r="N491" s="137"/>
      <c r="O491" s="137"/>
      <c r="P491" s="137"/>
      <c r="Q491" s="137"/>
      <c r="R491" s="137"/>
      <c r="S491" s="137"/>
      <c r="T491" s="137"/>
      <c r="U491" s="137"/>
      <c r="V491" s="137" t="str">
        <f t="shared" si="21"/>
        <v/>
      </c>
      <c r="W491" s="137"/>
    </row>
    <row r="492" spans="1:23" hidden="1">
      <c r="A492" s="126" t="str">
        <f t="shared" si="20"/>
        <v/>
      </c>
      <c r="C492" s="137" t="str">
        <f>IF(F492&lt;&gt;"",MAX($C$9:C491)+1,"")</f>
        <v/>
      </c>
      <c r="D492" s="137"/>
      <c r="E492" s="137"/>
      <c r="F492" s="137"/>
      <c r="G492" s="137"/>
      <c r="H492" s="137"/>
      <c r="I492" s="137"/>
      <c r="J492" s="137"/>
      <c r="K492" s="137"/>
      <c r="L492" s="138"/>
      <c r="M492" s="137"/>
      <c r="N492" s="137"/>
      <c r="O492" s="137"/>
      <c r="P492" s="137"/>
      <c r="Q492" s="137"/>
      <c r="R492" s="137"/>
      <c r="S492" s="137"/>
      <c r="T492" s="137"/>
      <c r="U492" s="137"/>
      <c r="V492" s="137" t="str">
        <f t="shared" si="21"/>
        <v/>
      </c>
      <c r="W492" s="137"/>
    </row>
    <row r="493" spans="1:23" hidden="1">
      <c r="A493" s="126" t="str">
        <f t="shared" si="20"/>
        <v/>
      </c>
      <c r="C493" s="137" t="str">
        <f>IF(F493&lt;&gt;"",MAX($C$9:C492)+1,"")</f>
        <v/>
      </c>
      <c r="D493" s="137"/>
      <c r="E493" s="137"/>
      <c r="F493" s="137"/>
      <c r="G493" s="137"/>
      <c r="H493" s="137"/>
      <c r="I493" s="137"/>
      <c r="J493" s="137"/>
      <c r="K493" s="137"/>
      <c r="L493" s="138"/>
      <c r="M493" s="137"/>
      <c r="N493" s="137"/>
      <c r="O493" s="137"/>
      <c r="P493" s="137"/>
      <c r="Q493" s="137"/>
      <c r="R493" s="137"/>
      <c r="S493" s="137"/>
      <c r="T493" s="137"/>
      <c r="U493" s="137"/>
      <c r="V493" s="137" t="str">
        <f t="shared" si="21"/>
        <v/>
      </c>
      <c r="W493" s="137"/>
    </row>
    <row r="494" spans="1:23" hidden="1">
      <c r="A494" s="126" t="str">
        <f t="shared" si="20"/>
        <v/>
      </c>
      <c r="C494" s="137" t="str">
        <f>IF(F494&lt;&gt;"",MAX($C$9:C493)+1,"")</f>
        <v/>
      </c>
      <c r="D494" s="137"/>
      <c r="E494" s="137"/>
      <c r="F494" s="137"/>
      <c r="G494" s="137"/>
      <c r="H494" s="137"/>
      <c r="I494" s="137"/>
      <c r="J494" s="137"/>
      <c r="K494" s="137"/>
      <c r="L494" s="138"/>
      <c r="M494" s="137"/>
      <c r="N494" s="137"/>
      <c r="O494" s="137"/>
      <c r="P494" s="137"/>
      <c r="Q494" s="137"/>
      <c r="R494" s="137"/>
      <c r="S494" s="137"/>
      <c r="T494" s="137"/>
      <c r="U494" s="137"/>
      <c r="V494" s="137" t="str">
        <f t="shared" si="21"/>
        <v/>
      </c>
      <c r="W494" s="137"/>
    </row>
    <row r="495" spans="1:23" hidden="1">
      <c r="A495" s="126" t="str">
        <f t="shared" si="20"/>
        <v/>
      </c>
      <c r="C495" s="137" t="str">
        <f>IF(F495&lt;&gt;"",MAX($C$9:C494)+1,"")</f>
        <v/>
      </c>
      <c r="D495" s="137"/>
      <c r="E495" s="137"/>
      <c r="F495" s="137"/>
      <c r="G495" s="137"/>
      <c r="H495" s="137"/>
      <c r="I495" s="137"/>
      <c r="J495" s="137"/>
      <c r="K495" s="137"/>
      <c r="L495" s="138"/>
      <c r="M495" s="137"/>
      <c r="N495" s="137"/>
      <c r="O495" s="137"/>
      <c r="P495" s="137"/>
      <c r="Q495" s="137"/>
      <c r="R495" s="137"/>
      <c r="S495" s="137"/>
      <c r="T495" s="137"/>
      <c r="U495" s="137"/>
      <c r="V495" s="137" t="str">
        <f t="shared" si="21"/>
        <v/>
      </c>
      <c r="W495" s="137"/>
    </row>
    <row r="496" spans="1:23" hidden="1">
      <c r="A496" s="126" t="str">
        <f t="shared" si="20"/>
        <v/>
      </c>
      <c r="C496" s="137" t="str">
        <f>IF(F496&lt;&gt;"",MAX($C$9:C495)+1,"")</f>
        <v/>
      </c>
      <c r="D496" s="137"/>
      <c r="E496" s="137"/>
      <c r="F496" s="137"/>
      <c r="G496" s="137"/>
      <c r="H496" s="137"/>
      <c r="I496" s="137"/>
      <c r="J496" s="137"/>
      <c r="K496" s="137"/>
      <c r="L496" s="138"/>
      <c r="M496" s="137"/>
      <c r="N496" s="137"/>
      <c r="O496" s="137"/>
      <c r="P496" s="137"/>
      <c r="Q496" s="137"/>
      <c r="R496" s="137"/>
      <c r="S496" s="137"/>
      <c r="T496" s="137"/>
      <c r="U496" s="137"/>
      <c r="V496" s="137" t="str">
        <f t="shared" si="21"/>
        <v/>
      </c>
      <c r="W496" s="137"/>
    </row>
    <row r="497" spans="1:23" hidden="1">
      <c r="A497" s="126" t="str">
        <f t="shared" si="20"/>
        <v/>
      </c>
      <c r="C497" s="137" t="str">
        <f>IF(F497&lt;&gt;"",MAX($C$9:C496)+1,"")</f>
        <v/>
      </c>
      <c r="D497" s="137"/>
      <c r="E497" s="137"/>
      <c r="F497" s="137"/>
      <c r="G497" s="137"/>
      <c r="H497" s="137"/>
      <c r="I497" s="137"/>
      <c r="J497" s="137"/>
      <c r="K497" s="137"/>
      <c r="L497" s="138"/>
      <c r="M497" s="137"/>
      <c r="N497" s="137"/>
      <c r="O497" s="137"/>
      <c r="P497" s="137"/>
      <c r="Q497" s="137"/>
      <c r="R497" s="137"/>
      <c r="S497" s="137"/>
      <c r="T497" s="137"/>
      <c r="U497" s="137"/>
      <c r="V497" s="137" t="str">
        <f t="shared" si="21"/>
        <v/>
      </c>
      <c r="W497" s="137"/>
    </row>
    <row r="498" spans="1:23" hidden="1">
      <c r="A498" s="126" t="str">
        <f t="shared" si="20"/>
        <v/>
      </c>
      <c r="C498" s="137" t="str">
        <f>IF(F498&lt;&gt;"",MAX($C$9:C497)+1,"")</f>
        <v/>
      </c>
      <c r="D498" s="137"/>
      <c r="E498" s="137"/>
      <c r="F498" s="137"/>
      <c r="G498" s="137"/>
      <c r="H498" s="137"/>
      <c r="I498" s="137"/>
      <c r="J498" s="137"/>
      <c r="K498" s="137"/>
      <c r="L498" s="138"/>
      <c r="M498" s="137"/>
      <c r="N498" s="137"/>
      <c r="O498" s="137"/>
      <c r="P498" s="137"/>
      <c r="Q498" s="137"/>
      <c r="R498" s="137"/>
      <c r="S498" s="137"/>
      <c r="T498" s="137"/>
      <c r="U498" s="137"/>
      <c r="V498" s="137" t="str">
        <f t="shared" si="21"/>
        <v/>
      </c>
      <c r="W498" s="137"/>
    </row>
    <row r="499" spans="1:23" hidden="1">
      <c r="A499" s="126" t="str">
        <f t="shared" si="20"/>
        <v/>
      </c>
      <c r="C499" s="137" t="str">
        <f>IF(F499&lt;&gt;"",MAX($C$9:C498)+1,"")</f>
        <v/>
      </c>
      <c r="D499" s="137"/>
      <c r="E499" s="137"/>
      <c r="F499" s="137"/>
      <c r="G499" s="137"/>
      <c r="H499" s="137"/>
      <c r="I499" s="137"/>
      <c r="J499" s="137"/>
      <c r="K499" s="137"/>
      <c r="L499" s="138"/>
      <c r="M499" s="137"/>
      <c r="N499" s="137"/>
      <c r="O499" s="137"/>
      <c r="P499" s="137"/>
      <c r="Q499" s="137"/>
      <c r="R499" s="137"/>
      <c r="S499" s="137"/>
      <c r="T499" s="137"/>
      <c r="U499" s="137"/>
      <c r="V499" s="137" t="str">
        <f t="shared" si="21"/>
        <v/>
      </c>
      <c r="W499" s="137"/>
    </row>
    <row r="500" spans="1:23" hidden="1">
      <c r="A500" s="126" t="str">
        <f t="shared" si="20"/>
        <v/>
      </c>
      <c r="C500" s="137" t="str">
        <f>IF(F500&lt;&gt;"",MAX($C$9:C499)+1,"")</f>
        <v/>
      </c>
      <c r="D500" s="137"/>
      <c r="E500" s="137"/>
      <c r="F500" s="137"/>
      <c r="G500" s="137"/>
      <c r="H500" s="137"/>
      <c r="I500" s="137"/>
      <c r="J500" s="137"/>
      <c r="K500" s="137"/>
      <c r="L500" s="138"/>
      <c r="M500" s="137"/>
      <c r="N500" s="137"/>
      <c r="O500" s="137"/>
      <c r="P500" s="137"/>
      <c r="Q500" s="137"/>
      <c r="R500" s="137"/>
      <c r="S500" s="137"/>
      <c r="T500" s="137"/>
      <c r="U500" s="137"/>
      <c r="V500" s="137" t="str">
        <f t="shared" si="21"/>
        <v/>
      </c>
      <c r="W500" s="137"/>
    </row>
    <row r="501" spans="1:23" hidden="1">
      <c r="A501" s="126" t="str">
        <f t="shared" si="20"/>
        <v/>
      </c>
      <c r="C501" s="137" t="str">
        <f>IF(F501&lt;&gt;"",MAX($C$9:C500)+1,"")</f>
        <v/>
      </c>
      <c r="D501" s="137"/>
      <c r="E501" s="137"/>
      <c r="F501" s="137"/>
      <c r="G501" s="137"/>
      <c r="H501" s="137"/>
      <c r="I501" s="137"/>
      <c r="J501" s="137"/>
      <c r="K501" s="137"/>
      <c r="L501" s="138"/>
      <c r="M501" s="137"/>
      <c r="N501" s="137"/>
      <c r="O501" s="137"/>
      <c r="P501" s="137"/>
      <c r="Q501" s="137"/>
      <c r="R501" s="137"/>
      <c r="S501" s="137"/>
      <c r="T501" s="137"/>
      <c r="U501" s="137"/>
      <c r="V501" s="137" t="str">
        <f t="shared" si="21"/>
        <v/>
      </c>
      <c r="W501" s="137"/>
    </row>
    <row r="502" spans="1:23" hidden="1">
      <c r="A502" s="126" t="str">
        <f t="shared" si="20"/>
        <v/>
      </c>
      <c r="C502" s="137" t="str">
        <f>IF(F502&lt;&gt;"",MAX($C$9:C501)+1,"")</f>
        <v/>
      </c>
      <c r="D502" s="137"/>
      <c r="E502" s="137"/>
      <c r="F502" s="137"/>
      <c r="G502" s="137"/>
      <c r="H502" s="137"/>
      <c r="I502" s="137"/>
      <c r="J502" s="137"/>
      <c r="K502" s="137"/>
      <c r="L502" s="138"/>
      <c r="M502" s="137"/>
      <c r="N502" s="137"/>
      <c r="O502" s="137"/>
      <c r="P502" s="137"/>
      <c r="Q502" s="137"/>
      <c r="R502" s="137"/>
      <c r="S502" s="137"/>
      <c r="T502" s="137"/>
      <c r="U502" s="137"/>
      <c r="V502" s="137" t="str">
        <f t="shared" si="21"/>
        <v/>
      </c>
      <c r="W502" s="137"/>
    </row>
    <row r="503" spans="1:23" hidden="1">
      <c r="A503" s="126" t="str">
        <f t="shared" si="20"/>
        <v/>
      </c>
      <c r="C503" s="137" t="str">
        <f>IF(F503&lt;&gt;"",MAX($C$9:C502)+1,"")</f>
        <v/>
      </c>
      <c r="D503" s="137"/>
      <c r="E503" s="137"/>
      <c r="F503" s="137"/>
      <c r="G503" s="137"/>
      <c r="H503" s="137"/>
      <c r="I503" s="137"/>
      <c r="J503" s="137"/>
      <c r="K503" s="137"/>
      <c r="L503" s="138"/>
      <c r="M503" s="137"/>
      <c r="N503" s="137"/>
      <c r="O503" s="137"/>
      <c r="P503" s="137"/>
      <c r="Q503" s="137"/>
      <c r="R503" s="137"/>
      <c r="S503" s="137"/>
      <c r="T503" s="137"/>
      <c r="U503" s="137"/>
      <c r="V503" s="137" t="str">
        <f t="shared" si="21"/>
        <v/>
      </c>
      <c r="W503" s="137"/>
    </row>
    <row r="504" spans="1:23" hidden="1">
      <c r="A504" s="126" t="str">
        <f t="shared" si="20"/>
        <v/>
      </c>
      <c r="C504" s="137" t="str">
        <f>IF(F504&lt;&gt;"",MAX($C$9:C503)+1,"")</f>
        <v/>
      </c>
      <c r="D504" s="137"/>
      <c r="E504" s="137"/>
      <c r="F504" s="137"/>
      <c r="G504" s="137"/>
      <c r="H504" s="137"/>
      <c r="I504" s="137"/>
      <c r="J504" s="137"/>
      <c r="K504" s="137"/>
      <c r="L504" s="138"/>
      <c r="M504" s="137"/>
      <c r="N504" s="137"/>
      <c r="O504" s="137"/>
      <c r="P504" s="137"/>
      <c r="Q504" s="137"/>
      <c r="R504" s="137"/>
      <c r="S504" s="137"/>
      <c r="T504" s="137"/>
      <c r="U504" s="137"/>
      <c r="V504" s="137" t="str">
        <f t="shared" si="21"/>
        <v/>
      </c>
      <c r="W504" s="137"/>
    </row>
    <row r="505" spans="1:23" hidden="1">
      <c r="A505" s="126" t="str">
        <f t="shared" si="20"/>
        <v/>
      </c>
      <c r="C505" s="137" t="str">
        <f>IF(F505&lt;&gt;"",MAX($C$9:C504)+1,"")</f>
        <v/>
      </c>
      <c r="D505" s="137"/>
      <c r="E505" s="137"/>
      <c r="F505" s="137"/>
      <c r="G505" s="137"/>
      <c r="H505" s="137"/>
      <c r="I505" s="137"/>
      <c r="J505" s="137"/>
      <c r="K505" s="137"/>
      <c r="L505" s="138"/>
      <c r="M505" s="137"/>
      <c r="N505" s="137"/>
      <c r="O505" s="137"/>
      <c r="P505" s="137"/>
      <c r="Q505" s="137"/>
      <c r="R505" s="137"/>
      <c r="S505" s="137"/>
      <c r="T505" s="137"/>
      <c r="U505" s="137"/>
      <c r="V505" s="137" t="str">
        <f t="shared" si="21"/>
        <v/>
      </c>
      <c r="W505" s="137"/>
    </row>
    <row r="506" spans="1:23" hidden="1">
      <c r="A506" s="126" t="str">
        <f t="shared" si="20"/>
        <v/>
      </c>
      <c r="C506" s="137" t="str">
        <f>IF(F506&lt;&gt;"",MAX($C$9:C505)+1,"")</f>
        <v/>
      </c>
      <c r="D506" s="137"/>
      <c r="E506" s="137"/>
      <c r="F506" s="137"/>
      <c r="G506" s="137"/>
      <c r="H506" s="137"/>
      <c r="I506" s="137"/>
      <c r="J506" s="137"/>
      <c r="K506" s="137"/>
      <c r="L506" s="138"/>
      <c r="M506" s="137"/>
      <c r="N506" s="137"/>
      <c r="O506" s="137"/>
      <c r="P506" s="137"/>
      <c r="Q506" s="137"/>
      <c r="R506" s="137"/>
      <c r="S506" s="137"/>
      <c r="T506" s="137"/>
      <c r="U506" s="137"/>
      <c r="V506" s="137" t="str">
        <f t="shared" si="21"/>
        <v/>
      </c>
      <c r="W506" s="137"/>
    </row>
    <row r="507" spans="1:23" hidden="1">
      <c r="A507" s="126" t="str">
        <f t="shared" si="20"/>
        <v/>
      </c>
      <c r="C507" s="137" t="str">
        <f>IF(F507&lt;&gt;"",MAX($C$9:C506)+1,"")</f>
        <v/>
      </c>
      <c r="D507" s="137"/>
      <c r="E507" s="137"/>
      <c r="F507" s="137"/>
      <c r="G507" s="137"/>
      <c r="H507" s="137"/>
      <c r="I507" s="137"/>
      <c r="J507" s="137"/>
      <c r="K507" s="137"/>
      <c r="L507" s="138"/>
      <c r="M507" s="137"/>
      <c r="N507" s="137"/>
      <c r="O507" s="137"/>
      <c r="P507" s="137"/>
      <c r="Q507" s="137"/>
      <c r="R507" s="137"/>
      <c r="S507" s="137"/>
      <c r="T507" s="137"/>
      <c r="U507" s="137"/>
      <c r="V507" s="137" t="str">
        <f t="shared" si="21"/>
        <v/>
      </c>
      <c r="W507" s="137"/>
    </row>
    <row r="508" spans="1:23" hidden="1">
      <c r="A508" s="126" t="str">
        <f t="shared" si="20"/>
        <v/>
      </c>
      <c r="C508" s="137" t="str">
        <f>IF(F508&lt;&gt;"",MAX($C$9:C507)+1,"")</f>
        <v/>
      </c>
      <c r="D508" s="137"/>
      <c r="E508" s="137"/>
      <c r="F508" s="137"/>
      <c r="G508" s="137"/>
      <c r="H508" s="137"/>
      <c r="I508" s="137"/>
      <c r="J508" s="137"/>
      <c r="K508" s="137"/>
      <c r="L508" s="138"/>
      <c r="M508" s="137"/>
      <c r="N508" s="137"/>
      <c r="O508" s="137"/>
      <c r="P508" s="137"/>
      <c r="Q508" s="137"/>
      <c r="R508" s="137"/>
      <c r="S508" s="137"/>
      <c r="T508" s="137"/>
      <c r="U508" s="137"/>
      <c r="V508" s="137" t="str">
        <f t="shared" si="21"/>
        <v/>
      </c>
      <c r="W508" s="137"/>
    </row>
    <row r="509" spans="1:23" hidden="1">
      <c r="A509" s="126" t="str">
        <f t="shared" si="20"/>
        <v/>
      </c>
      <c r="C509" s="137" t="str">
        <f>IF(F509&lt;&gt;"",MAX($C$9:C508)+1,"")</f>
        <v/>
      </c>
      <c r="D509" s="137"/>
      <c r="E509" s="137"/>
      <c r="F509" s="137"/>
      <c r="G509" s="137"/>
      <c r="H509" s="137"/>
      <c r="I509" s="137"/>
      <c r="J509" s="137"/>
      <c r="K509" s="137"/>
      <c r="L509" s="138"/>
      <c r="M509" s="137"/>
      <c r="N509" s="137"/>
      <c r="O509" s="137"/>
      <c r="P509" s="137"/>
      <c r="Q509" s="137"/>
      <c r="R509" s="137"/>
      <c r="S509" s="137"/>
      <c r="T509" s="137"/>
      <c r="U509" s="137"/>
      <c r="V509" s="137" t="str">
        <f t="shared" si="21"/>
        <v/>
      </c>
      <c r="W509" s="137"/>
    </row>
    <row r="510" spans="1:23" hidden="1">
      <c r="A510" s="126" t="str">
        <f t="shared" si="20"/>
        <v/>
      </c>
      <c r="C510" s="137" t="str">
        <f>IF(F510&lt;&gt;"",MAX($C$9:C509)+1,"")</f>
        <v/>
      </c>
      <c r="D510" s="137"/>
      <c r="E510" s="137"/>
      <c r="F510" s="137"/>
      <c r="G510" s="137"/>
      <c r="H510" s="137"/>
      <c r="I510" s="137"/>
      <c r="J510" s="137"/>
      <c r="K510" s="137"/>
      <c r="L510" s="138"/>
      <c r="M510" s="137"/>
      <c r="N510" s="137"/>
      <c r="O510" s="137"/>
      <c r="P510" s="137"/>
      <c r="Q510" s="137"/>
      <c r="R510" s="137"/>
      <c r="S510" s="137"/>
      <c r="T510" s="137"/>
      <c r="U510" s="137"/>
      <c r="V510" s="137" t="str">
        <f t="shared" si="21"/>
        <v/>
      </c>
      <c r="W510" s="137"/>
    </row>
    <row r="511" spans="1:23" hidden="1">
      <c r="A511" s="126" t="str">
        <f t="shared" si="20"/>
        <v/>
      </c>
      <c r="C511" s="137" t="str">
        <f>IF(F511&lt;&gt;"",MAX($C$9:C510)+1,"")</f>
        <v/>
      </c>
      <c r="D511" s="137"/>
      <c r="E511" s="137"/>
      <c r="F511" s="137"/>
      <c r="G511" s="137"/>
      <c r="H511" s="137"/>
      <c r="I511" s="137"/>
      <c r="J511" s="137"/>
      <c r="K511" s="137"/>
      <c r="L511" s="138"/>
      <c r="M511" s="137"/>
      <c r="N511" s="137"/>
      <c r="O511" s="137"/>
      <c r="P511" s="137"/>
      <c r="Q511" s="137"/>
      <c r="R511" s="137"/>
      <c r="S511" s="137"/>
      <c r="T511" s="137"/>
      <c r="U511" s="137"/>
      <c r="V511" s="137" t="str">
        <f t="shared" si="21"/>
        <v/>
      </c>
      <c r="W511" s="137"/>
    </row>
    <row r="512" spans="1:23" hidden="1">
      <c r="A512" s="126" t="str">
        <f t="shared" si="20"/>
        <v/>
      </c>
      <c r="C512" s="137" t="str">
        <f>IF(F512&lt;&gt;"",MAX($C$9:C511)+1,"")</f>
        <v/>
      </c>
      <c r="D512" s="137"/>
      <c r="E512" s="137"/>
      <c r="F512" s="137"/>
      <c r="G512" s="137"/>
      <c r="H512" s="137"/>
      <c r="I512" s="137"/>
      <c r="J512" s="137"/>
      <c r="K512" s="137"/>
      <c r="L512" s="138"/>
      <c r="M512" s="137"/>
      <c r="N512" s="137"/>
      <c r="O512" s="137"/>
      <c r="P512" s="137"/>
      <c r="Q512" s="137"/>
      <c r="R512" s="137"/>
      <c r="S512" s="137"/>
      <c r="T512" s="137"/>
      <c r="U512" s="137"/>
      <c r="V512" s="137" t="str">
        <f t="shared" si="21"/>
        <v/>
      </c>
      <c r="W512" s="137"/>
    </row>
    <row r="513" spans="1:23" hidden="1">
      <c r="A513" s="126" t="str">
        <f t="shared" si="20"/>
        <v/>
      </c>
      <c r="C513" s="137" t="str">
        <f>IF(F513&lt;&gt;"",MAX($C$9:C512)+1,"")</f>
        <v/>
      </c>
      <c r="D513" s="137"/>
      <c r="E513" s="137"/>
      <c r="F513" s="137"/>
      <c r="G513" s="137"/>
      <c r="H513" s="137"/>
      <c r="I513" s="137"/>
      <c r="J513" s="137"/>
      <c r="K513" s="137"/>
      <c r="L513" s="138"/>
      <c r="M513" s="137"/>
      <c r="N513" s="137"/>
      <c r="O513" s="137"/>
      <c r="P513" s="137"/>
      <c r="Q513" s="137"/>
      <c r="R513" s="137"/>
      <c r="S513" s="137"/>
      <c r="T513" s="137"/>
      <c r="U513" s="137"/>
      <c r="V513" s="137" t="str">
        <f t="shared" si="21"/>
        <v/>
      </c>
      <c r="W513" s="137"/>
    </row>
    <row r="514" spans="1:23" hidden="1">
      <c r="A514" s="126" t="str">
        <f t="shared" si="20"/>
        <v/>
      </c>
      <c r="C514" s="137" t="str">
        <f>IF(F514&lt;&gt;"",MAX($C$9:C513)+1,"")</f>
        <v/>
      </c>
      <c r="D514" s="137"/>
      <c r="E514" s="137"/>
      <c r="F514" s="137"/>
      <c r="G514" s="137"/>
      <c r="H514" s="137"/>
      <c r="I514" s="137"/>
      <c r="J514" s="137"/>
      <c r="K514" s="137"/>
      <c r="L514" s="138"/>
      <c r="M514" s="137"/>
      <c r="N514" s="137"/>
      <c r="O514" s="137"/>
      <c r="P514" s="137"/>
      <c r="Q514" s="137"/>
      <c r="R514" s="137"/>
      <c r="S514" s="137"/>
      <c r="T514" s="137"/>
      <c r="U514" s="137"/>
      <c r="V514" s="137" t="str">
        <f t="shared" si="21"/>
        <v/>
      </c>
      <c r="W514" s="137"/>
    </row>
    <row r="515" spans="1:23" hidden="1">
      <c r="A515" s="126" t="str">
        <f t="shared" si="20"/>
        <v/>
      </c>
      <c r="C515" s="137" t="str">
        <f>IF(F515&lt;&gt;"",MAX($C$9:C514)+1,"")</f>
        <v/>
      </c>
      <c r="D515" s="137"/>
      <c r="E515" s="137"/>
      <c r="F515" s="137"/>
      <c r="G515" s="137"/>
      <c r="H515" s="137"/>
      <c r="I515" s="137"/>
      <c r="J515" s="137"/>
      <c r="K515" s="137"/>
      <c r="L515" s="138"/>
      <c r="M515" s="137"/>
      <c r="N515" s="137"/>
      <c r="O515" s="137"/>
      <c r="P515" s="137"/>
      <c r="Q515" s="137"/>
      <c r="R515" s="137"/>
      <c r="S515" s="137"/>
      <c r="T515" s="137"/>
      <c r="U515" s="137"/>
      <c r="V515" s="137" t="str">
        <f t="shared" si="21"/>
        <v/>
      </c>
      <c r="W515" s="137"/>
    </row>
    <row r="516" spans="1:23" hidden="1">
      <c r="A516" s="126" t="str">
        <f t="shared" si="20"/>
        <v/>
      </c>
      <c r="C516" s="137" t="str">
        <f>IF(F516&lt;&gt;"",MAX($C$9:C515)+1,"")</f>
        <v/>
      </c>
      <c r="D516" s="137"/>
      <c r="E516" s="137"/>
      <c r="F516" s="137"/>
      <c r="G516" s="137"/>
      <c r="H516" s="137"/>
      <c r="I516" s="137"/>
      <c r="J516" s="137"/>
      <c r="K516" s="137"/>
      <c r="L516" s="138"/>
      <c r="M516" s="137"/>
      <c r="N516" s="137"/>
      <c r="O516" s="137"/>
      <c r="P516" s="137"/>
      <c r="Q516" s="137"/>
      <c r="R516" s="137"/>
      <c r="S516" s="137"/>
      <c r="T516" s="137"/>
      <c r="U516" s="137"/>
      <c r="V516" s="137" t="str">
        <f t="shared" si="21"/>
        <v/>
      </c>
      <c r="W516" s="137"/>
    </row>
    <row r="517" spans="1:23" hidden="1">
      <c r="A517" s="126" t="str">
        <f t="shared" si="20"/>
        <v/>
      </c>
      <c r="C517" s="137" t="str">
        <f>IF(F517&lt;&gt;"",MAX($C$9:C516)+1,"")</f>
        <v/>
      </c>
      <c r="D517" s="137"/>
      <c r="E517" s="137"/>
      <c r="F517" s="137"/>
      <c r="G517" s="137"/>
      <c r="H517" s="137"/>
      <c r="I517" s="137"/>
      <c r="J517" s="137"/>
      <c r="K517" s="137"/>
      <c r="L517" s="138"/>
      <c r="M517" s="137"/>
      <c r="N517" s="137"/>
      <c r="O517" s="137"/>
      <c r="P517" s="137"/>
      <c r="Q517" s="137"/>
      <c r="R517" s="137"/>
      <c r="S517" s="137"/>
      <c r="T517" s="137"/>
      <c r="U517" s="137"/>
      <c r="V517" s="137" t="str">
        <f t="shared" si="21"/>
        <v/>
      </c>
      <c r="W517" s="137"/>
    </row>
    <row r="518" spans="1:23" hidden="1">
      <c r="A518" s="126" t="str">
        <f t="shared" si="20"/>
        <v/>
      </c>
      <c r="C518" s="137" t="str">
        <f>IF(F518&lt;&gt;"",MAX($C$9:C517)+1,"")</f>
        <v/>
      </c>
      <c r="D518" s="137"/>
      <c r="E518" s="137"/>
      <c r="F518" s="137"/>
      <c r="G518" s="137"/>
      <c r="H518" s="137"/>
      <c r="I518" s="137"/>
      <c r="J518" s="137"/>
      <c r="K518" s="137"/>
      <c r="L518" s="138"/>
      <c r="M518" s="137"/>
      <c r="N518" s="137"/>
      <c r="O518" s="137"/>
      <c r="P518" s="137"/>
      <c r="Q518" s="137"/>
      <c r="R518" s="137"/>
      <c r="S518" s="137"/>
      <c r="T518" s="137"/>
      <c r="U518" s="137"/>
      <c r="V518" s="137" t="str">
        <f t="shared" si="21"/>
        <v/>
      </c>
      <c r="W518" s="137"/>
    </row>
    <row r="519" spans="1:23" hidden="1">
      <c r="A519" s="126" t="str">
        <f t="shared" si="20"/>
        <v/>
      </c>
      <c r="C519" s="137" t="str">
        <f>IF(F519&lt;&gt;"",MAX($C$9:C518)+1,"")</f>
        <v/>
      </c>
      <c r="D519" s="137"/>
      <c r="E519" s="137"/>
      <c r="F519" s="137"/>
      <c r="G519" s="137"/>
      <c r="H519" s="137"/>
      <c r="I519" s="137"/>
      <c r="J519" s="137"/>
      <c r="K519" s="137"/>
      <c r="L519" s="138"/>
      <c r="M519" s="137"/>
      <c r="N519" s="137"/>
      <c r="O519" s="137"/>
      <c r="P519" s="137"/>
      <c r="Q519" s="137"/>
      <c r="R519" s="137"/>
      <c r="S519" s="137"/>
      <c r="T519" s="137"/>
      <c r="U519" s="137"/>
      <c r="V519" s="137" t="str">
        <f t="shared" si="21"/>
        <v/>
      </c>
      <c r="W519" s="137"/>
    </row>
    <row r="520" spans="1:23" hidden="1">
      <c r="A520" s="126" t="str">
        <f t="shared" si="20"/>
        <v/>
      </c>
      <c r="C520" s="137" t="str">
        <f>IF(F520&lt;&gt;"",MAX($C$9:C519)+1,"")</f>
        <v/>
      </c>
      <c r="D520" s="137"/>
      <c r="E520" s="137"/>
      <c r="F520" s="137"/>
      <c r="G520" s="137"/>
      <c r="H520" s="137"/>
      <c r="I520" s="137"/>
      <c r="J520" s="137"/>
      <c r="K520" s="137"/>
      <c r="L520" s="138"/>
      <c r="M520" s="137"/>
      <c r="N520" s="137"/>
      <c r="O520" s="137"/>
      <c r="P520" s="137"/>
      <c r="Q520" s="137"/>
      <c r="R520" s="137"/>
      <c r="S520" s="137"/>
      <c r="T520" s="137"/>
      <c r="U520" s="137"/>
      <c r="V520" s="137" t="str">
        <f t="shared" si="21"/>
        <v/>
      </c>
      <c r="W520" s="137"/>
    </row>
    <row r="521" spans="1:23" hidden="1">
      <c r="A521" s="126" t="str">
        <f t="shared" si="20"/>
        <v/>
      </c>
      <c r="C521" s="137" t="str">
        <f>IF(F521&lt;&gt;"",MAX($C$9:C520)+1,"")</f>
        <v/>
      </c>
      <c r="D521" s="137"/>
      <c r="E521" s="137"/>
      <c r="F521" s="137"/>
      <c r="G521" s="137"/>
      <c r="H521" s="137"/>
      <c r="I521" s="137"/>
      <c r="J521" s="137"/>
      <c r="K521" s="137"/>
      <c r="L521" s="138"/>
      <c r="M521" s="137"/>
      <c r="N521" s="137"/>
      <c r="O521" s="137"/>
      <c r="P521" s="137"/>
      <c r="Q521" s="137"/>
      <c r="R521" s="137"/>
      <c r="S521" s="137"/>
      <c r="T521" s="137"/>
      <c r="U521" s="137"/>
      <c r="V521" s="137" t="str">
        <f t="shared" si="21"/>
        <v/>
      </c>
      <c r="W521" s="137"/>
    </row>
    <row r="522" spans="1:23" hidden="1">
      <c r="A522" s="126" t="str">
        <f t="shared" si="20"/>
        <v/>
      </c>
      <c r="C522" s="137" t="str">
        <f>IF(F522&lt;&gt;"",MAX($C$9:C521)+1,"")</f>
        <v/>
      </c>
      <c r="D522" s="137"/>
      <c r="E522" s="137"/>
      <c r="F522" s="137"/>
      <c r="G522" s="137"/>
      <c r="H522" s="137"/>
      <c r="I522" s="137"/>
      <c r="J522" s="137"/>
      <c r="K522" s="137"/>
      <c r="L522" s="138"/>
      <c r="M522" s="137"/>
      <c r="N522" s="137"/>
      <c r="O522" s="137"/>
      <c r="P522" s="137"/>
      <c r="Q522" s="137"/>
      <c r="R522" s="137"/>
      <c r="S522" s="137"/>
      <c r="T522" s="137"/>
      <c r="U522" s="137"/>
      <c r="V522" s="137" t="str">
        <f t="shared" si="21"/>
        <v/>
      </c>
      <c r="W522" s="137"/>
    </row>
    <row r="523" spans="1:23" hidden="1">
      <c r="A523" s="126" t="str">
        <f t="shared" ref="A523:A586" si="22">LEFT(F523,10)</f>
        <v/>
      </c>
      <c r="C523" s="137" t="str">
        <f>IF(F523&lt;&gt;"",MAX($C$9:C522)+1,"")</f>
        <v/>
      </c>
      <c r="D523" s="137"/>
      <c r="E523" s="137"/>
      <c r="F523" s="137"/>
      <c r="G523" s="137"/>
      <c r="H523" s="137"/>
      <c r="I523" s="137"/>
      <c r="J523" s="137"/>
      <c r="K523" s="137"/>
      <c r="L523" s="138"/>
      <c r="M523" s="137"/>
      <c r="N523" s="137"/>
      <c r="O523" s="137"/>
      <c r="P523" s="137"/>
      <c r="Q523" s="137"/>
      <c r="R523" s="137"/>
      <c r="S523" s="137"/>
      <c r="T523" s="137"/>
      <c r="U523" s="137"/>
      <c r="V523" s="137" t="str">
        <f t="shared" si="21"/>
        <v/>
      </c>
      <c r="W523" s="137"/>
    </row>
    <row r="524" spans="1:23" hidden="1">
      <c r="A524" s="126" t="str">
        <f t="shared" si="22"/>
        <v/>
      </c>
      <c r="C524" s="137" t="str">
        <f>IF(F524&lt;&gt;"",MAX($C$9:C523)+1,"")</f>
        <v/>
      </c>
      <c r="D524" s="137"/>
      <c r="E524" s="137"/>
      <c r="F524" s="137"/>
      <c r="G524" s="137"/>
      <c r="H524" s="137"/>
      <c r="I524" s="137"/>
      <c r="J524" s="137"/>
      <c r="K524" s="137"/>
      <c r="L524" s="138"/>
      <c r="M524" s="137"/>
      <c r="N524" s="137"/>
      <c r="O524" s="137"/>
      <c r="P524" s="137"/>
      <c r="Q524" s="137"/>
      <c r="R524" s="137"/>
      <c r="S524" s="137"/>
      <c r="T524" s="137"/>
      <c r="U524" s="137"/>
      <c r="V524" s="137" t="str">
        <f t="shared" si="21"/>
        <v/>
      </c>
      <c r="W524" s="137"/>
    </row>
    <row r="525" spans="1:23" hidden="1">
      <c r="A525" s="126" t="str">
        <f t="shared" si="22"/>
        <v/>
      </c>
      <c r="C525" s="137" t="str">
        <f>IF(F525&lt;&gt;"",MAX($C$9:C524)+1,"")</f>
        <v/>
      </c>
      <c r="D525" s="137"/>
      <c r="E525" s="137"/>
      <c r="F525" s="137"/>
      <c r="G525" s="137"/>
      <c r="H525" s="137"/>
      <c r="I525" s="137"/>
      <c r="J525" s="137"/>
      <c r="K525" s="137"/>
      <c r="L525" s="138"/>
      <c r="M525" s="137"/>
      <c r="N525" s="137"/>
      <c r="O525" s="137"/>
      <c r="P525" s="137"/>
      <c r="Q525" s="137"/>
      <c r="R525" s="137"/>
      <c r="S525" s="137"/>
      <c r="T525" s="137"/>
      <c r="U525" s="137"/>
      <c r="V525" s="137" t="str">
        <f t="shared" si="21"/>
        <v/>
      </c>
      <c r="W525" s="137"/>
    </row>
    <row r="526" spans="1:23" hidden="1">
      <c r="A526" s="126" t="str">
        <f t="shared" si="22"/>
        <v/>
      </c>
      <c r="C526" s="137" t="str">
        <f>IF(F526&lt;&gt;"",MAX($C$9:C525)+1,"")</f>
        <v/>
      </c>
      <c r="D526" s="137"/>
      <c r="E526" s="137"/>
      <c r="F526" s="137"/>
      <c r="G526" s="137"/>
      <c r="H526" s="137"/>
      <c r="I526" s="137"/>
      <c r="J526" s="137"/>
      <c r="K526" s="137"/>
      <c r="L526" s="138"/>
      <c r="M526" s="137"/>
      <c r="N526" s="137"/>
      <c r="O526" s="137"/>
      <c r="P526" s="137"/>
      <c r="Q526" s="137"/>
      <c r="R526" s="137"/>
      <c r="S526" s="137"/>
      <c r="T526" s="137"/>
      <c r="U526" s="137"/>
      <c r="V526" s="137" t="str">
        <f t="shared" si="21"/>
        <v/>
      </c>
      <c r="W526" s="137"/>
    </row>
    <row r="527" spans="1:23" hidden="1">
      <c r="A527" s="126" t="str">
        <f t="shared" si="22"/>
        <v/>
      </c>
      <c r="C527" s="137" t="str">
        <f>IF(F527&lt;&gt;"",MAX($C$9:C526)+1,"")</f>
        <v/>
      </c>
      <c r="D527" s="137"/>
      <c r="E527" s="137"/>
      <c r="F527" s="137"/>
      <c r="G527" s="137"/>
      <c r="H527" s="137"/>
      <c r="I527" s="137"/>
      <c r="J527" s="137"/>
      <c r="K527" s="137"/>
      <c r="L527" s="138"/>
      <c r="M527" s="137"/>
      <c r="N527" s="137"/>
      <c r="O527" s="137"/>
      <c r="P527" s="137"/>
      <c r="Q527" s="137"/>
      <c r="R527" s="137"/>
      <c r="S527" s="137"/>
      <c r="T527" s="137"/>
      <c r="U527" s="137"/>
      <c r="V527" s="137" t="str">
        <f t="shared" ref="V527:V590" si="23">IFERROR(IF($U527&lt;&gt;"","Set Fix",""),"")</f>
        <v/>
      </c>
      <c r="W527" s="137"/>
    </row>
    <row r="528" spans="1:23" hidden="1">
      <c r="A528" s="126" t="str">
        <f t="shared" si="22"/>
        <v/>
      </c>
      <c r="C528" s="137" t="str">
        <f>IF(F528&lt;&gt;"",MAX($C$9:C527)+1,"")</f>
        <v/>
      </c>
      <c r="D528" s="137"/>
      <c r="E528" s="137"/>
      <c r="F528" s="137"/>
      <c r="G528" s="137"/>
      <c r="H528" s="137"/>
      <c r="I528" s="137"/>
      <c r="J528" s="137"/>
      <c r="K528" s="137"/>
      <c r="L528" s="138"/>
      <c r="M528" s="137"/>
      <c r="N528" s="137"/>
      <c r="O528" s="137"/>
      <c r="P528" s="137"/>
      <c r="Q528" s="137"/>
      <c r="R528" s="137"/>
      <c r="S528" s="137"/>
      <c r="T528" s="137"/>
      <c r="U528" s="137"/>
      <c r="V528" s="137" t="str">
        <f t="shared" si="23"/>
        <v/>
      </c>
      <c r="W528" s="137"/>
    </row>
    <row r="529" spans="1:23" hidden="1">
      <c r="A529" s="126" t="str">
        <f t="shared" si="22"/>
        <v/>
      </c>
      <c r="C529" s="137" t="str">
        <f>IF(F529&lt;&gt;"",MAX($C$9:C528)+1,"")</f>
        <v/>
      </c>
      <c r="D529" s="137"/>
      <c r="E529" s="137"/>
      <c r="F529" s="137"/>
      <c r="G529" s="137"/>
      <c r="H529" s="137"/>
      <c r="I529" s="137"/>
      <c r="J529" s="137"/>
      <c r="K529" s="137"/>
      <c r="L529" s="138"/>
      <c r="M529" s="137"/>
      <c r="N529" s="137"/>
      <c r="O529" s="137"/>
      <c r="P529" s="137"/>
      <c r="Q529" s="137"/>
      <c r="R529" s="137"/>
      <c r="S529" s="137"/>
      <c r="T529" s="137"/>
      <c r="U529" s="137"/>
      <c r="V529" s="137" t="str">
        <f t="shared" si="23"/>
        <v/>
      </c>
      <c r="W529" s="137"/>
    </row>
    <row r="530" spans="1:23" hidden="1">
      <c r="A530" s="126" t="str">
        <f t="shared" si="22"/>
        <v/>
      </c>
      <c r="C530" s="137" t="str">
        <f>IF(F530&lt;&gt;"",MAX($C$9:C529)+1,"")</f>
        <v/>
      </c>
      <c r="D530" s="137"/>
      <c r="E530" s="137"/>
      <c r="F530" s="137"/>
      <c r="G530" s="137"/>
      <c r="H530" s="137"/>
      <c r="I530" s="137"/>
      <c r="J530" s="137"/>
      <c r="K530" s="137"/>
      <c r="L530" s="138"/>
      <c r="M530" s="137"/>
      <c r="N530" s="137"/>
      <c r="O530" s="137"/>
      <c r="P530" s="137"/>
      <c r="Q530" s="137"/>
      <c r="R530" s="137"/>
      <c r="S530" s="137"/>
      <c r="T530" s="137"/>
      <c r="U530" s="137"/>
      <c r="V530" s="137" t="str">
        <f t="shared" si="23"/>
        <v/>
      </c>
      <c r="W530" s="137"/>
    </row>
    <row r="531" spans="1:23" hidden="1">
      <c r="A531" s="126" t="str">
        <f t="shared" si="22"/>
        <v/>
      </c>
      <c r="C531" s="137" t="str">
        <f>IF(F531&lt;&gt;"",MAX($C$9:C530)+1,"")</f>
        <v/>
      </c>
      <c r="D531" s="137"/>
      <c r="E531" s="137"/>
      <c r="F531" s="137"/>
      <c r="G531" s="137"/>
      <c r="H531" s="137"/>
      <c r="I531" s="137"/>
      <c r="J531" s="137"/>
      <c r="K531" s="137"/>
      <c r="L531" s="138"/>
      <c r="M531" s="137"/>
      <c r="N531" s="137"/>
      <c r="O531" s="137"/>
      <c r="P531" s="137"/>
      <c r="Q531" s="137"/>
      <c r="R531" s="137"/>
      <c r="S531" s="137"/>
      <c r="T531" s="137"/>
      <c r="U531" s="137"/>
      <c r="V531" s="137" t="str">
        <f t="shared" si="23"/>
        <v/>
      </c>
      <c r="W531" s="137"/>
    </row>
    <row r="532" spans="1:23" hidden="1">
      <c r="A532" s="126" t="str">
        <f t="shared" si="22"/>
        <v/>
      </c>
      <c r="C532" s="137" t="str">
        <f>IF(F532&lt;&gt;"",MAX($C$9:C531)+1,"")</f>
        <v/>
      </c>
      <c r="D532" s="137"/>
      <c r="E532" s="137"/>
      <c r="F532" s="137"/>
      <c r="G532" s="137"/>
      <c r="H532" s="137"/>
      <c r="I532" s="137"/>
      <c r="J532" s="137"/>
      <c r="K532" s="137"/>
      <c r="L532" s="138"/>
      <c r="M532" s="137"/>
      <c r="N532" s="137"/>
      <c r="O532" s="137"/>
      <c r="P532" s="137"/>
      <c r="Q532" s="137"/>
      <c r="R532" s="137"/>
      <c r="S532" s="137"/>
      <c r="T532" s="137"/>
      <c r="U532" s="137"/>
      <c r="V532" s="137" t="str">
        <f t="shared" si="23"/>
        <v/>
      </c>
      <c r="W532" s="137"/>
    </row>
    <row r="533" spans="1:23" hidden="1">
      <c r="A533" s="126" t="str">
        <f t="shared" si="22"/>
        <v/>
      </c>
      <c r="C533" s="137" t="str">
        <f>IF(F533&lt;&gt;"",MAX($C$9:C532)+1,"")</f>
        <v/>
      </c>
      <c r="D533" s="137"/>
      <c r="E533" s="137"/>
      <c r="F533" s="137"/>
      <c r="G533" s="137"/>
      <c r="H533" s="137"/>
      <c r="I533" s="137"/>
      <c r="J533" s="137"/>
      <c r="K533" s="137"/>
      <c r="L533" s="138"/>
      <c r="M533" s="137"/>
      <c r="N533" s="137"/>
      <c r="O533" s="137"/>
      <c r="P533" s="137"/>
      <c r="Q533" s="137"/>
      <c r="R533" s="137"/>
      <c r="S533" s="137"/>
      <c r="T533" s="137"/>
      <c r="U533" s="137"/>
      <c r="V533" s="137" t="str">
        <f t="shared" si="23"/>
        <v/>
      </c>
      <c r="W533" s="137"/>
    </row>
    <row r="534" spans="1:23" hidden="1">
      <c r="A534" s="126" t="str">
        <f t="shared" si="22"/>
        <v/>
      </c>
      <c r="C534" s="137" t="str">
        <f>IF(F534&lt;&gt;"",MAX($C$9:C533)+1,"")</f>
        <v/>
      </c>
      <c r="D534" s="137"/>
      <c r="E534" s="137"/>
      <c r="F534" s="137"/>
      <c r="G534" s="137"/>
      <c r="H534" s="137"/>
      <c r="I534" s="137"/>
      <c r="J534" s="137"/>
      <c r="K534" s="137"/>
      <c r="L534" s="138"/>
      <c r="M534" s="137"/>
      <c r="N534" s="137"/>
      <c r="O534" s="137"/>
      <c r="P534" s="137"/>
      <c r="Q534" s="137"/>
      <c r="R534" s="137"/>
      <c r="S534" s="137"/>
      <c r="T534" s="137"/>
      <c r="U534" s="137"/>
      <c r="V534" s="137" t="str">
        <f t="shared" si="23"/>
        <v/>
      </c>
      <c r="W534" s="137"/>
    </row>
    <row r="535" spans="1:23" hidden="1">
      <c r="A535" s="126" t="str">
        <f t="shared" si="22"/>
        <v/>
      </c>
      <c r="C535" s="137" t="str">
        <f>IF(F535&lt;&gt;"",MAX($C$9:C534)+1,"")</f>
        <v/>
      </c>
      <c r="D535" s="137"/>
      <c r="E535" s="137"/>
      <c r="F535" s="137"/>
      <c r="G535" s="137"/>
      <c r="H535" s="137"/>
      <c r="I535" s="137"/>
      <c r="J535" s="137"/>
      <c r="K535" s="137"/>
      <c r="L535" s="138"/>
      <c r="M535" s="137"/>
      <c r="N535" s="137"/>
      <c r="O535" s="137"/>
      <c r="P535" s="137"/>
      <c r="Q535" s="137"/>
      <c r="R535" s="137"/>
      <c r="S535" s="137"/>
      <c r="T535" s="137"/>
      <c r="U535" s="137"/>
      <c r="V535" s="137" t="str">
        <f t="shared" si="23"/>
        <v/>
      </c>
      <c r="W535" s="137"/>
    </row>
    <row r="536" spans="1:23" hidden="1">
      <c r="A536" s="126" t="str">
        <f t="shared" si="22"/>
        <v/>
      </c>
      <c r="C536" s="137" t="str">
        <f>IF(F536&lt;&gt;"",MAX($C$9:C535)+1,"")</f>
        <v/>
      </c>
      <c r="D536" s="137"/>
      <c r="E536" s="137"/>
      <c r="F536" s="137"/>
      <c r="G536" s="137"/>
      <c r="H536" s="137"/>
      <c r="I536" s="137"/>
      <c r="J536" s="137"/>
      <c r="K536" s="137"/>
      <c r="L536" s="138"/>
      <c r="M536" s="137"/>
      <c r="N536" s="137"/>
      <c r="O536" s="137"/>
      <c r="P536" s="137"/>
      <c r="Q536" s="137"/>
      <c r="R536" s="137"/>
      <c r="S536" s="137"/>
      <c r="T536" s="137"/>
      <c r="U536" s="137"/>
      <c r="V536" s="137" t="str">
        <f t="shared" si="23"/>
        <v/>
      </c>
      <c r="W536" s="137"/>
    </row>
    <row r="537" spans="1:23" hidden="1">
      <c r="A537" s="126" t="str">
        <f t="shared" si="22"/>
        <v/>
      </c>
      <c r="C537" s="137" t="str">
        <f>IF(F537&lt;&gt;"",MAX($C$9:C536)+1,"")</f>
        <v/>
      </c>
      <c r="D537" s="137"/>
      <c r="E537" s="137"/>
      <c r="F537" s="137"/>
      <c r="G537" s="137"/>
      <c r="H537" s="137"/>
      <c r="I537" s="137"/>
      <c r="J537" s="137"/>
      <c r="K537" s="137"/>
      <c r="L537" s="138"/>
      <c r="M537" s="137"/>
      <c r="N537" s="137"/>
      <c r="O537" s="137"/>
      <c r="P537" s="137"/>
      <c r="Q537" s="137"/>
      <c r="R537" s="137"/>
      <c r="S537" s="137"/>
      <c r="T537" s="137"/>
      <c r="U537" s="137"/>
      <c r="V537" s="137" t="str">
        <f t="shared" si="23"/>
        <v/>
      </c>
      <c r="W537" s="137"/>
    </row>
    <row r="538" spans="1:23" hidden="1">
      <c r="A538" s="126" t="str">
        <f t="shared" si="22"/>
        <v/>
      </c>
      <c r="C538" s="137" t="str">
        <f>IF(F538&lt;&gt;"",MAX($C$9:C537)+1,"")</f>
        <v/>
      </c>
      <c r="D538" s="137"/>
      <c r="E538" s="137"/>
      <c r="F538" s="137"/>
      <c r="G538" s="137"/>
      <c r="H538" s="137"/>
      <c r="I538" s="137"/>
      <c r="J538" s="137"/>
      <c r="K538" s="137"/>
      <c r="L538" s="138"/>
      <c r="M538" s="137"/>
      <c r="N538" s="137"/>
      <c r="O538" s="137"/>
      <c r="P538" s="137"/>
      <c r="Q538" s="137"/>
      <c r="R538" s="137"/>
      <c r="S538" s="137"/>
      <c r="T538" s="137"/>
      <c r="U538" s="137"/>
      <c r="V538" s="137" t="str">
        <f t="shared" si="23"/>
        <v/>
      </c>
      <c r="W538" s="137"/>
    </row>
    <row r="539" spans="1:23" hidden="1">
      <c r="A539" s="126" t="str">
        <f t="shared" si="22"/>
        <v/>
      </c>
      <c r="C539" s="137" t="str">
        <f>IF(F539&lt;&gt;"",MAX($C$9:C538)+1,"")</f>
        <v/>
      </c>
      <c r="D539" s="137"/>
      <c r="E539" s="137"/>
      <c r="F539" s="137"/>
      <c r="G539" s="137"/>
      <c r="H539" s="137"/>
      <c r="I539" s="137"/>
      <c r="J539" s="137"/>
      <c r="K539" s="137"/>
      <c r="L539" s="138"/>
      <c r="M539" s="137"/>
      <c r="N539" s="137"/>
      <c r="O539" s="137"/>
      <c r="P539" s="137"/>
      <c r="Q539" s="137"/>
      <c r="R539" s="137"/>
      <c r="S539" s="137"/>
      <c r="T539" s="137"/>
      <c r="U539" s="137"/>
      <c r="V539" s="137" t="str">
        <f t="shared" si="23"/>
        <v/>
      </c>
      <c r="W539" s="137"/>
    </row>
    <row r="540" spans="1:23" hidden="1">
      <c r="A540" s="126" t="str">
        <f t="shared" si="22"/>
        <v/>
      </c>
      <c r="C540" s="137" t="str">
        <f>IF(F540&lt;&gt;"",MAX($C$9:C539)+1,"")</f>
        <v/>
      </c>
      <c r="D540" s="137"/>
      <c r="E540" s="137"/>
      <c r="F540" s="137"/>
      <c r="G540" s="137"/>
      <c r="H540" s="137"/>
      <c r="I540" s="137"/>
      <c r="J540" s="137"/>
      <c r="K540" s="137"/>
      <c r="L540" s="138"/>
      <c r="M540" s="137"/>
      <c r="N540" s="137"/>
      <c r="O540" s="137"/>
      <c r="P540" s="137"/>
      <c r="Q540" s="137"/>
      <c r="R540" s="137"/>
      <c r="S540" s="137"/>
      <c r="T540" s="137"/>
      <c r="U540" s="137"/>
      <c r="V540" s="137" t="str">
        <f t="shared" si="23"/>
        <v/>
      </c>
      <c r="W540" s="137"/>
    </row>
    <row r="541" spans="1:23" hidden="1">
      <c r="A541" s="126" t="str">
        <f t="shared" si="22"/>
        <v/>
      </c>
      <c r="C541" s="137" t="str">
        <f>IF(F541&lt;&gt;"",MAX($C$9:C540)+1,"")</f>
        <v/>
      </c>
      <c r="D541" s="137"/>
      <c r="E541" s="137"/>
      <c r="F541" s="137"/>
      <c r="G541" s="137"/>
      <c r="H541" s="137"/>
      <c r="I541" s="137"/>
      <c r="J541" s="137"/>
      <c r="K541" s="137"/>
      <c r="L541" s="138"/>
      <c r="M541" s="137"/>
      <c r="N541" s="137"/>
      <c r="O541" s="137"/>
      <c r="P541" s="137"/>
      <c r="Q541" s="137"/>
      <c r="R541" s="137"/>
      <c r="S541" s="137"/>
      <c r="T541" s="137"/>
      <c r="U541" s="137"/>
      <c r="V541" s="137" t="str">
        <f t="shared" si="23"/>
        <v/>
      </c>
      <c r="W541" s="137"/>
    </row>
    <row r="542" spans="1:23" hidden="1">
      <c r="A542" s="126" t="str">
        <f t="shared" si="22"/>
        <v/>
      </c>
      <c r="C542" s="137" t="str">
        <f>IF(F542&lt;&gt;"",MAX($C$9:C541)+1,"")</f>
        <v/>
      </c>
      <c r="D542" s="137"/>
      <c r="E542" s="137"/>
      <c r="F542" s="137"/>
      <c r="G542" s="137"/>
      <c r="H542" s="137"/>
      <c r="I542" s="137"/>
      <c r="J542" s="137"/>
      <c r="K542" s="137"/>
      <c r="L542" s="138"/>
      <c r="M542" s="137"/>
      <c r="N542" s="137"/>
      <c r="O542" s="137"/>
      <c r="P542" s="137"/>
      <c r="Q542" s="137"/>
      <c r="R542" s="137"/>
      <c r="S542" s="137"/>
      <c r="T542" s="137"/>
      <c r="U542" s="137"/>
      <c r="V542" s="137" t="str">
        <f t="shared" si="23"/>
        <v/>
      </c>
      <c r="W542" s="137"/>
    </row>
    <row r="543" spans="1:23" hidden="1">
      <c r="A543" s="126" t="str">
        <f t="shared" si="22"/>
        <v/>
      </c>
      <c r="C543" s="137" t="str">
        <f>IF(F543&lt;&gt;"",MAX($C$9:C542)+1,"")</f>
        <v/>
      </c>
      <c r="D543" s="137"/>
      <c r="E543" s="137"/>
      <c r="F543" s="137"/>
      <c r="G543" s="137"/>
      <c r="H543" s="137"/>
      <c r="I543" s="137"/>
      <c r="J543" s="137"/>
      <c r="K543" s="137"/>
      <c r="L543" s="138"/>
      <c r="M543" s="137"/>
      <c r="N543" s="137"/>
      <c r="O543" s="137"/>
      <c r="P543" s="137"/>
      <c r="Q543" s="137"/>
      <c r="R543" s="137"/>
      <c r="S543" s="137"/>
      <c r="T543" s="137"/>
      <c r="U543" s="137"/>
      <c r="V543" s="137" t="str">
        <f t="shared" si="23"/>
        <v/>
      </c>
      <c r="W543" s="137"/>
    </row>
    <row r="544" spans="1:23" hidden="1">
      <c r="A544" s="126" t="str">
        <f t="shared" si="22"/>
        <v/>
      </c>
      <c r="C544" s="137" t="str">
        <f>IF(F544&lt;&gt;"",MAX($C$9:C543)+1,"")</f>
        <v/>
      </c>
      <c r="D544" s="137"/>
      <c r="E544" s="137"/>
      <c r="F544" s="137"/>
      <c r="G544" s="137"/>
      <c r="H544" s="137"/>
      <c r="I544" s="137"/>
      <c r="J544" s="137"/>
      <c r="K544" s="137"/>
      <c r="L544" s="138"/>
      <c r="M544" s="137"/>
      <c r="N544" s="137"/>
      <c r="O544" s="137"/>
      <c r="P544" s="137"/>
      <c r="Q544" s="137"/>
      <c r="R544" s="137"/>
      <c r="S544" s="137"/>
      <c r="T544" s="137"/>
      <c r="U544" s="137"/>
      <c r="V544" s="137" t="str">
        <f t="shared" si="23"/>
        <v/>
      </c>
      <c r="W544" s="137"/>
    </row>
    <row r="545" spans="1:23" hidden="1">
      <c r="A545" s="126" t="str">
        <f t="shared" si="22"/>
        <v/>
      </c>
      <c r="C545" s="137" t="str">
        <f>IF(F545&lt;&gt;"",MAX($C$9:C544)+1,"")</f>
        <v/>
      </c>
      <c r="D545" s="137"/>
      <c r="E545" s="137"/>
      <c r="F545" s="137"/>
      <c r="G545" s="137"/>
      <c r="H545" s="137"/>
      <c r="I545" s="137"/>
      <c r="J545" s="137"/>
      <c r="K545" s="137"/>
      <c r="L545" s="138"/>
      <c r="M545" s="137"/>
      <c r="N545" s="137"/>
      <c r="O545" s="137"/>
      <c r="P545" s="137"/>
      <c r="Q545" s="137"/>
      <c r="R545" s="137"/>
      <c r="S545" s="137"/>
      <c r="T545" s="137"/>
      <c r="U545" s="137"/>
      <c r="V545" s="137" t="str">
        <f t="shared" si="23"/>
        <v/>
      </c>
      <c r="W545" s="137"/>
    </row>
    <row r="546" spans="1:23" hidden="1">
      <c r="A546" s="126" t="str">
        <f t="shared" si="22"/>
        <v/>
      </c>
      <c r="C546" s="137" t="str">
        <f>IF(F546&lt;&gt;"",MAX($C$9:C545)+1,"")</f>
        <v/>
      </c>
      <c r="D546" s="137"/>
      <c r="E546" s="137"/>
      <c r="F546" s="137"/>
      <c r="G546" s="137"/>
      <c r="H546" s="137"/>
      <c r="I546" s="137"/>
      <c r="J546" s="137"/>
      <c r="K546" s="137"/>
      <c r="L546" s="138"/>
      <c r="M546" s="137"/>
      <c r="N546" s="137"/>
      <c r="O546" s="137"/>
      <c r="P546" s="137"/>
      <c r="Q546" s="137"/>
      <c r="R546" s="137"/>
      <c r="S546" s="137"/>
      <c r="T546" s="137"/>
      <c r="U546" s="137"/>
      <c r="V546" s="137" t="str">
        <f t="shared" si="23"/>
        <v/>
      </c>
      <c r="W546" s="137"/>
    </row>
    <row r="547" spans="1:23" hidden="1">
      <c r="A547" s="126" t="str">
        <f t="shared" si="22"/>
        <v/>
      </c>
      <c r="C547" s="137" t="str">
        <f>IF(F547&lt;&gt;"",MAX($C$9:C546)+1,"")</f>
        <v/>
      </c>
      <c r="D547" s="137"/>
      <c r="E547" s="137"/>
      <c r="F547" s="137"/>
      <c r="G547" s="137"/>
      <c r="H547" s="137"/>
      <c r="I547" s="137"/>
      <c r="J547" s="137"/>
      <c r="K547" s="137"/>
      <c r="L547" s="138"/>
      <c r="M547" s="137"/>
      <c r="N547" s="137"/>
      <c r="O547" s="137"/>
      <c r="P547" s="137"/>
      <c r="Q547" s="137"/>
      <c r="R547" s="137"/>
      <c r="S547" s="137"/>
      <c r="T547" s="137"/>
      <c r="U547" s="137"/>
      <c r="V547" s="137" t="str">
        <f t="shared" si="23"/>
        <v/>
      </c>
      <c r="W547" s="137"/>
    </row>
    <row r="548" spans="1:23" hidden="1">
      <c r="A548" s="126" t="str">
        <f t="shared" si="22"/>
        <v/>
      </c>
      <c r="C548" s="137" t="str">
        <f>IF(F548&lt;&gt;"",MAX($C$9:C547)+1,"")</f>
        <v/>
      </c>
      <c r="D548" s="137"/>
      <c r="E548" s="137"/>
      <c r="F548" s="137"/>
      <c r="G548" s="137"/>
      <c r="H548" s="137"/>
      <c r="I548" s="137"/>
      <c r="J548" s="137"/>
      <c r="K548" s="137"/>
      <c r="L548" s="138"/>
      <c r="M548" s="137"/>
      <c r="N548" s="137"/>
      <c r="O548" s="137"/>
      <c r="P548" s="137"/>
      <c r="Q548" s="137"/>
      <c r="R548" s="137"/>
      <c r="S548" s="137"/>
      <c r="T548" s="137"/>
      <c r="U548" s="137"/>
      <c r="V548" s="137" t="str">
        <f t="shared" si="23"/>
        <v/>
      </c>
      <c r="W548" s="137"/>
    </row>
    <row r="549" spans="1:23" hidden="1">
      <c r="A549" s="126" t="str">
        <f t="shared" si="22"/>
        <v/>
      </c>
      <c r="C549" s="137" t="str">
        <f>IF(F549&lt;&gt;"",MAX($C$9:C548)+1,"")</f>
        <v/>
      </c>
      <c r="D549" s="137"/>
      <c r="E549" s="137"/>
      <c r="F549" s="137"/>
      <c r="G549" s="137"/>
      <c r="H549" s="137"/>
      <c r="I549" s="137"/>
      <c r="J549" s="137"/>
      <c r="K549" s="137"/>
      <c r="L549" s="138"/>
      <c r="M549" s="137"/>
      <c r="N549" s="137"/>
      <c r="O549" s="137"/>
      <c r="P549" s="137"/>
      <c r="Q549" s="137"/>
      <c r="R549" s="137"/>
      <c r="S549" s="137"/>
      <c r="T549" s="137"/>
      <c r="U549" s="137"/>
      <c r="V549" s="137" t="str">
        <f t="shared" si="23"/>
        <v/>
      </c>
      <c r="W549" s="137"/>
    </row>
    <row r="550" spans="1:23" hidden="1">
      <c r="A550" s="126" t="str">
        <f t="shared" si="22"/>
        <v/>
      </c>
      <c r="C550" s="137" t="str">
        <f>IF(F550&lt;&gt;"",MAX($C$9:C549)+1,"")</f>
        <v/>
      </c>
      <c r="D550" s="137"/>
      <c r="E550" s="137"/>
      <c r="F550" s="137"/>
      <c r="G550" s="137"/>
      <c r="H550" s="137"/>
      <c r="I550" s="137"/>
      <c r="J550" s="137"/>
      <c r="K550" s="137"/>
      <c r="L550" s="138"/>
      <c r="M550" s="137"/>
      <c r="N550" s="137"/>
      <c r="O550" s="137"/>
      <c r="P550" s="137"/>
      <c r="Q550" s="137"/>
      <c r="R550" s="137"/>
      <c r="S550" s="137"/>
      <c r="T550" s="137"/>
      <c r="U550" s="137"/>
      <c r="V550" s="137" t="str">
        <f t="shared" si="23"/>
        <v/>
      </c>
      <c r="W550" s="137"/>
    </row>
    <row r="551" spans="1:23" hidden="1">
      <c r="A551" s="126" t="str">
        <f t="shared" si="22"/>
        <v/>
      </c>
      <c r="C551" s="137" t="str">
        <f>IF(F551&lt;&gt;"",MAX($C$9:C550)+1,"")</f>
        <v/>
      </c>
      <c r="D551" s="137"/>
      <c r="E551" s="137"/>
      <c r="F551" s="137"/>
      <c r="G551" s="137"/>
      <c r="H551" s="137"/>
      <c r="I551" s="137"/>
      <c r="J551" s="137"/>
      <c r="K551" s="137"/>
      <c r="L551" s="138"/>
      <c r="M551" s="137"/>
      <c r="N551" s="137"/>
      <c r="O551" s="137"/>
      <c r="P551" s="137"/>
      <c r="Q551" s="137"/>
      <c r="R551" s="137"/>
      <c r="S551" s="137"/>
      <c r="T551" s="137"/>
      <c r="U551" s="137"/>
      <c r="V551" s="137" t="str">
        <f t="shared" si="23"/>
        <v/>
      </c>
      <c r="W551" s="137"/>
    </row>
    <row r="552" spans="1:23" hidden="1">
      <c r="A552" s="126" t="str">
        <f t="shared" si="22"/>
        <v/>
      </c>
      <c r="C552" s="137" t="str">
        <f>IF(F552&lt;&gt;"",MAX($C$9:C551)+1,"")</f>
        <v/>
      </c>
      <c r="D552" s="137"/>
      <c r="E552" s="137"/>
      <c r="F552" s="137"/>
      <c r="G552" s="137"/>
      <c r="H552" s="137"/>
      <c r="I552" s="137"/>
      <c r="J552" s="137"/>
      <c r="K552" s="137"/>
      <c r="L552" s="138"/>
      <c r="M552" s="137"/>
      <c r="N552" s="137"/>
      <c r="O552" s="137"/>
      <c r="P552" s="137"/>
      <c r="Q552" s="137"/>
      <c r="R552" s="137"/>
      <c r="S552" s="137"/>
      <c r="T552" s="137"/>
      <c r="U552" s="137"/>
      <c r="V552" s="137" t="str">
        <f t="shared" si="23"/>
        <v/>
      </c>
      <c r="W552" s="137"/>
    </row>
    <row r="553" spans="1:23" hidden="1">
      <c r="A553" s="126" t="str">
        <f t="shared" si="22"/>
        <v/>
      </c>
      <c r="C553" s="137" t="str">
        <f>IF(F553&lt;&gt;"",MAX($C$9:C552)+1,"")</f>
        <v/>
      </c>
      <c r="D553" s="137"/>
      <c r="E553" s="137"/>
      <c r="F553" s="137"/>
      <c r="G553" s="137"/>
      <c r="H553" s="137"/>
      <c r="I553" s="137"/>
      <c r="J553" s="137"/>
      <c r="K553" s="137"/>
      <c r="L553" s="138"/>
      <c r="M553" s="137"/>
      <c r="N553" s="137"/>
      <c r="O553" s="137"/>
      <c r="P553" s="137"/>
      <c r="Q553" s="137"/>
      <c r="R553" s="137"/>
      <c r="S553" s="137"/>
      <c r="T553" s="137"/>
      <c r="U553" s="137"/>
      <c r="V553" s="137" t="str">
        <f t="shared" si="23"/>
        <v/>
      </c>
      <c r="W553" s="137"/>
    </row>
    <row r="554" spans="1:23" hidden="1">
      <c r="A554" s="126" t="str">
        <f t="shared" si="22"/>
        <v/>
      </c>
      <c r="C554" s="137" t="str">
        <f>IF(F554&lt;&gt;"",MAX($C$9:C553)+1,"")</f>
        <v/>
      </c>
      <c r="D554" s="137"/>
      <c r="E554" s="137"/>
      <c r="F554" s="137"/>
      <c r="G554" s="137"/>
      <c r="H554" s="137"/>
      <c r="I554" s="137"/>
      <c r="J554" s="137"/>
      <c r="K554" s="137"/>
      <c r="L554" s="138"/>
      <c r="M554" s="137"/>
      <c r="N554" s="137"/>
      <c r="O554" s="137"/>
      <c r="P554" s="137"/>
      <c r="Q554" s="137"/>
      <c r="R554" s="137"/>
      <c r="S554" s="137"/>
      <c r="T554" s="137"/>
      <c r="U554" s="137"/>
      <c r="V554" s="137" t="str">
        <f t="shared" si="23"/>
        <v/>
      </c>
      <c r="W554" s="137"/>
    </row>
    <row r="555" spans="1:23" hidden="1">
      <c r="A555" s="126" t="str">
        <f t="shared" si="22"/>
        <v/>
      </c>
      <c r="C555" s="137" t="str">
        <f>IF(F555&lt;&gt;"",MAX($C$9:C554)+1,"")</f>
        <v/>
      </c>
      <c r="D555" s="137"/>
      <c r="E555" s="137"/>
      <c r="F555" s="137"/>
      <c r="G555" s="137"/>
      <c r="H555" s="137"/>
      <c r="I555" s="137"/>
      <c r="J555" s="137"/>
      <c r="K555" s="137"/>
      <c r="L555" s="138"/>
      <c r="M555" s="137"/>
      <c r="N555" s="137"/>
      <c r="O555" s="137"/>
      <c r="P555" s="137"/>
      <c r="Q555" s="137"/>
      <c r="R555" s="137"/>
      <c r="S555" s="137"/>
      <c r="T555" s="137"/>
      <c r="U555" s="137"/>
      <c r="V555" s="137" t="str">
        <f t="shared" si="23"/>
        <v/>
      </c>
      <c r="W555" s="137"/>
    </row>
    <row r="556" spans="1:23" hidden="1">
      <c r="A556" s="126" t="str">
        <f t="shared" si="22"/>
        <v/>
      </c>
      <c r="C556" s="137" t="str">
        <f>IF(F556&lt;&gt;"",MAX($C$9:C555)+1,"")</f>
        <v/>
      </c>
      <c r="D556" s="137"/>
      <c r="E556" s="137"/>
      <c r="F556" s="137"/>
      <c r="G556" s="137"/>
      <c r="H556" s="137"/>
      <c r="I556" s="137"/>
      <c r="J556" s="137"/>
      <c r="K556" s="137"/>
      <c r="L556" s="138"/>
      <c r="M556" s="137"/>
      <c r="N556" s="137"/>
      <c r="O556" s="137"/>
      <c r="P556" s="137"/>
      <c r="Q556" s="137"/>
      <c r="R556" s="137"/>
      <c r="S556" s="137"/>
      <c r="T556" s="137"/>
      <c r="U556" s="137"/>
      <c r="V556" s="137" t="str">
        <f t="shared" si="23"/>
        <v/>
      </c>
      <c r="W556" s="137"/>
    </row>
    <row r="557" spans="1:23" hidden="1">
      <c r="A557" s="126" t="str">
        <f t="shared" si="22"/>
        <v/>
      </c>
      <c r="C557" s="137" t="str">
        <f>IF(F557&lt;&gt;"",MAX($C$9:C556)+1,"")</f>
        <v/>
      </c>
      <c r="D557" s="137"/>
      <c r="E557" s="137"/>
      <c r="F557" s="137"/>
      <c r="G557" s="137"/>
      <c r="H557" s="137"/>
      <c r="I557" s="137"/>
      <c r="J557" s="137"/>
      <c r="K557" s="137"/>
      <c r="L557" s="138"/>
      <c r="M557" s="137"/>
      <c r="N557" s="137"/>
      <c r="O557" s="137"/>
      <c r="P557" s="137"/>
      <c r="Q557" s="137"/>
      <c r="R557" s="137"/>
      <c r="S557" s="137"/>
      <c r="T557" s="137"/>
      <c r="U557" s="137"/>
      <c r="V557" s="137" t="str">
        <f t="shared" si="23"/>
        <v/>
      </c>
      <c r="W557" s="137"/>
    </row>
    <row r="558" spans="1:23" hidden="1">
      <c r="A558" s="126" t="str">
        <f t="shared" si="22"/>
        <v/>
      </c>
      <c r="C558" s="137" t="str">
        <f>IF(F558&lt;&gt;"",MAX($C$9:C557)+1,"")</f>
        <v/>
      </c>
      <c r="D558" s="137"/>
      <c r="E558" s="137"/>
      <c r="F558" s="137"/>
      <c r="G558" s="137"/>
      <c r="H558" s="137"/>
      <c r="I558" s="137"/>
      <c r="J558" s="137"/>
      <c r="K558" s="137"/>
      <c r="L558" s="138"/>
      <c r="M558" s="137"/>
      <c r="N558" s="137"/>
      <c r="O558" s="137"/>
      <c r="P558" s="137"/>
      <c r="Q558" s="137"/>
      <c r="R558" s="137"/>
      <c r="S558" s="137"/>
      <c r="T558" s="137"/>
      <c r="U558" s="137"/>
      <c r="V558" s="137" t="str">
        <f t="shared" si="23"/>
        <v/>
      </c>
      <c r="W558" s="137"/>
    </row>
    <row r="559" spans="1:23" hidden="1">
      <c r="A559" s="126" t="str">
        <f t="shared" si="22"/>
        <v/>
      </c>
      <c r="C559" s="137" t="str">
        <f>IF(F559&lt;&gt;"",MAX($C$9:C558)+1,"")</f>
        <v/>
      </c>
      <c r="D559" s="137"/>
      <c r="E559" s="137"/>
      <c r="F559" s="137"/>
      <c r="G559" s="137"/>
      <c r="H559" s="137"/>
      <c r="I559" s="137"/>
      <c r="J559" s="137"/>
      <c r="K559" s="137"/>
      <c r="L559" s="138"/>
      <c r="M559" s="137"/>
      <c r="N559" s="137"/>
      <c r="O559" s="137"/>
      <c r="P559" s="137"/>
      <c r="Q559" s="137"/>
      <c r="R559" s="137"/>
      <c r="S559" s="137"/>
      <c r="T559" s="137"/>
      <c r="U559" s="137"/>
      <c r="V559" s="137" t="str">
        <f t="shared" si="23"/>
        <v/>
      </c>
      <c r="W559" s="137"/>
    </row>
    <row r="560" spans="1:23" hidden="1">
      <c r="A560" s="126" t="str">
        <f t="shared" si="22"/>
        <v/>
      </c>
      <c r="C560" s="137" t="str">
        <f>IF(F560&lt;&gt;"",MAX($C$9:C559)+1,"")</f>
        <v/>
      </c>
      <c r="D560" s="137"/>
      <c r="E560" s="137"/>
      <c r="F560" s="137"/>
      <c r="G560" s="137"/>
      <c r="H560" s="137"/>
      <c r="I560" s="137"/>
      <c r="J560" s="137"/>
      <c r="K560" s="137"/>
      <c r="L560" s="138"/>
      <c r="M560" s="137"/>
      <c r="N560" s="137"/>
      <c r="O560" s="137"/>
      <c r="P560" s="137"/>
      <c r="Q560" s="137"/>
      <c r="R560" s="137"/>
      <c r="S560" s="137"/>
      <c r="T560" s="137"/>
      <c r="U560" s="137"/>
      <c r="V560" s="137" t="str">
        <f t="shared" si="23"/>
        <v/>
      </c>
      <c r="W560" s="137"/>
    </row>
    <row r="561" spans="1:23" hidden="1">
      <c r="A561" s="126" t="str">
        <f t="shared" si="22"/>
        <v/>
      </c>
      <c r="C561" s="137" t="str">
        <f>IF(F561&lt;&gt;"",MAX($C$9:C560)+1,"")</f>
        <v/>
      </c>
      <c r="D561" s="137"/>
      <c r="E561" s="137"/>
      <c r="F561" s="137"/>
      <c r="G561" s="137"/>
      <c r="H561" s="137"/>
      <c r="I561" s="137"/>
      <c r="J561" s="137"/>
      <c r="K561" s="137"/>
      <c r="L561" s="138"/>
      <c r="M561" s="137"/>
      <c r="N561" s="137"/>
      <c r="O561" s="137"/>
      <c r="P561" s="137"/>
      <c r="Q561" s="137"/>
      <c r="R561" s="137"/>
      <c r="S561" s="137"/>
      <c r="T561" s="137"/>
      <c r="U561" s="137"/>
      <c r="V561" s="137" t="str">
        <f t="shared" si="23"/>
        <v/>
      </c>
      <c r="W561" s="137"/>
    </row>
    <row r="562" spans="1:23" hidden="1">
      <c r="A562" s="126" t="str">
        <f t="shared" si="22"/>
        <v/>
      </c>
      <c r="C562" s="137" t="str">
        <f>IF(F562&lt;&gt;"",MAX($C$9:C561)+1,"")</f>
        <v/>
      </c>
      <c r="D562" s="137"/>
      <c r="E562" s="137"/>
      <c r="F562" s="137"/>
      <c r="G562" s="137"/>
      <c r="H562" s="137"/>
      <c r="I562" s="137"/>
      <c r="J562" s="137"/>
      <c r="K562" s="137"/>
      <c r="L562" s="138"/>
      <c r="M562" s="137"/>
      <c r="N562" s="137"/>
      <c r="O562" s="137"/>
      <c r="P562" s="137"/>
      <c r="Q562" s="137"/>
      <c r="R562" s="137"/>
      <c r="S562" s="137"/>
      <c r="T562" s="137"/>
      <c r="U562" s="137"/>
      <c r="V562" s="137" t="str">
        <f t="shared" si="23"/>
        <v/>
      </c>
      <c r="W562" s="137"/>
    </row>
    <row r="563" spans="1:23" hidden="1">
      <c r="A563" s="126" t="str">
        <f t="shared" si="22"/>
        <v/>
      </c>
      <c r="C563" s="137" t="str">
        <f>IF(F563&lt;&gt;"",MAX($C$9:C562)+1,"")</f>
        <v/>
      </c>
      <c r="D563" s="137"/>
      <c r="E563" s="137"/>
      <c r="F563" s="137"/>
      <c r="G563" s="137"/>
      <c r="H563" s="137"/>
      <c r="I563" s="137"/>
      <c r="J563" s="137"/>
      <c r="K563" s="137"/>
      <c r="L563" s="138"/>
      <c r="M563" s="137"/>
      <c r="N563" s="137"/>
      <c r="O563" s="137"/>
      <c r="P563" s="137"/>
      <c r="Q563" s="137"/>
      <c r="R563" s="137"/>
      <c r="S563" s="137"/>
      <c r="T563" s="137"/>
      <c r="U563" s="137"/>
      <c r="V563" s="137" t="str">
        <f t="shared" si="23"/>
        <v/>
      </c>
      <c r="W563" s="137"/>
    </row>
    <row r="564" spans="1:23" hidden="1">
      <c r="A564" s="126" t="str">
        <f t="shared" si="22"/>
        <v/>
      </c>
      <c r="C564" s="137" t="str">
        <f>IF(F564&lt;&gt;"",MAX($C$9:C563)+1,"")</f>
        <v/>
      </c>
      <c r="D564" s="137"/>
      <c r="E564" s="137"/>
      <c r="F564" s="137"/>
      <c r="G564" s="137"/>
      <c r="H564" s="137"/>
      <c r="I564" s="137"/>
      <c r="J564" s="137"/>
      <c r="K564" s="137"/>
      <c r="L564" s="138"/>
      <c r="M564" s="137"/>
      <c r="N564" s="137"/>
      <c r="O564" s="137"/>
      <c r="P564" s="137"/>
      <c r="Q564" s="137"/>
      <c r="R564" s="137"/>
      <c r="S564" s="137"/>
      <c r="T564" s="137"/>
      <c r="U564" s="137"/>
      <c r="V564" s="137" t="str">
        <f t="shared" si="23"/>
        <v/>
      </c>
      <c r="W564" s="137"/>
    </row>
    <row r="565" spans="1:23" hidden="1">
      <c r="A565" s="126" t="str">
        <f t="shared" si="22"/>
        <v/>
      </c>
      <c r="C565" s="137" t="str">
        <f>IF(F565&lt;&gt;"",MAX($C$9:C564)+1,"")</f>
        <v/>
      </c>
      <c r="D565" s="137"/>
      <c r="E565" s="137"/>
      <c r="F565" s="137"/>
      <c r="G565" s="137"/>
      <c r="H565" s="137"/>
      <c r="I565" s="137"/>
      <c r="J565" s="137"/>
      <c r="K565" s="137"/>
      <c r="L565" s="138"/>
      <c r="M565" s="137"/>
      <c r="N565" s="137"/>
      <c r="O565" s="137"/>
      <c r="P565" s="137"/>
      <c r="Q565" s="137"/>
      <c r="R565" s="137"/>
      <c r="S565" s="137"/>
      <c r="T565" s="137"/>
      <c r="U565" s="137"/>
      <c r="V565" s="137" t="str">
        <f t="shared" si="23"/>
        <v/>
      </c>
      <c r="W565" s="137"/>
    </row>
    <row r="566" spans="1:23" hidden="1">
      <c r="A566" s="126" t="str">
        <f t="shared" si="22"/>
        <v/>
      </c>
      <c r="C566" s="137" t="str">
        <f>IF(F566&lt;&gt;"",MAX($C$9:C565)+1,"")</f>
        <v/>
      </c>
      <c r="D566" s="137"/>
      <c r="E566" s="137"/>
      <c r="F566" s="137"/>
      <c r="G566" s="137"/>
      <c r="H566" s="137"/>
      <c r="I566" s="137"/>
      <c r="J566" s="137"/>
      <c r="K566" s="137"/>
      <c r="L566" s="138"/>
      <c r="M566" s="137"/>
      <c r="N566" s="137"/>
      <c r="O566" s="137"/>
      <c r="P566" s="137"/>
      <c r="Q566" s="137"/>
      <c r="R566" s="137"/>
      <c r="S566" s="137"/>
      <c r="T566" s="137"/>
      <c r="U566" s="137"/>
      <c r="V566" s="137" t="str">
        <f t="shared" si="23"/>
        <v/>
      </c>
      <c r="W566" s="137"/>
    </row>
    <row r="567" spans="1:23" hidden="1">
      <c r="A567" s="126" t="str">
        <f t="shared" si="22"/>
        <v/>
      </c>
      <c r="C567" s="137" t="str">
        <f>IF(F567&lt;&gt;"",MAX($C$9:C566)+1,"")</f>
        <v/>
      </c>
      <c r="D567" s="137"/>
      <c r="E567" s="137"/>
      <c r="F567" s="137"/>
      <c r="G567" s="137"/>
      <c r="H567" s="137"/>
      <c r="I567" s="137"/>
      <c r="J567" s="137"/>
      <c r="K567" s="137"/>
      <c r="L567" s="138"/>
      <c r="M567" s="137"/>
      <c r="N567" s="137"/>
      <c r="O567" s="137"/>
      <c r="P567" s="137"/>
      <c r="Q567" s="137"/>
      <c r="R567" s="137"/>
      <c r="S567" s="137"/>
      <c r="T567" s="137"/>
      <c r="U567" s="137"/>
      <c r="V567" s="137" t="str">
        <f t="shared" si="23"/>
        <v/>
      </c>
      <c r="W567" s="137"/>
    </row>
    <row r="568" spans="1:23" hidden="1">
      <c r="A568" s="126" t="str">
        <f t="shared" si="22"/>
        <v/>
      </c>
      <c r="C568" s="137" t="str">
        <f>IF(F568&lt;&gt;"",MAX($C$9:C567)+1,"")</f>
        <v/>
      </c>
      <c r="D568" s="137"/>
      <c r="E568" s="137"/>
      <c r="F568" s="137"/>
      <c r="G568" s="137"/>
      <c r="H568" s="137"/>
      <c r="I568" s="137"/>
      <c r="J568" s="137"/>
      <c r="K568" s="137"/>
      <c r="L568" s="138"/>
      <c r="M568" s="137"/>
      <c r="N568" s="137"/>
      <c r="O568" s="137"/>
      <c r="P568" s="137"/>
      <c r="Q568" s="137"/>
      <c r="R568" s="137"/>
      <c r="S568" s="137"/>
      <c r="T568" s="137"/>
      <c r="U568" s="137"/>
      <c r="V568" s="137" t="str">
        <f t="shared" si="23"/>
        <v/>
      </c>
      <c r="W568" s="137"/>
    </row>
    <row r="569" spans="1:23" hidden="1">
      <c r="A569" s="126" t="str">
        <f t="shared" si="22"/>
        <v/>
      </c>
      <c r="C569" s="137" t="str">
        <f>IF(F569&lt;&gt;"",MAX($C$9:C568)+1,"")</f>
        <v/>
      </c>
      <c r="D569" s="137"/>
      <c r="E569" s="137"/>
      <c r="F569" s="137"/>
      <c r="G569" s="137"/>
      <c r="H569" s="137"/>
      <c r="I569" s="137"/>
      <c r="J569" s="137"/>
      <c r="K569" s="137"/>
      <c r="L569" s="138"/>
      <c r="M569" s="137"/>
      <c r="N569" s="137"/>
      <c r="O569" s="137"/>
      <c r="P569" s="137"/>
      <c r="Q569" s="137"/>
      <c r="R569" s="137"/>
      <c r="S569" s="137"/>
      <c r="T569" s="137"/>
      <c r="U569" s="137"/>
      <c r="V569" s="137" t="str">
        <f t="shared" si="23"/>
        <v/>
      </c>
      <c r="W569" s="137"/>
    </row>
    <row r="570" spans="1:23" hidden="1">
      <c r="A570" s="126" t="str">
        <f t="shared" si="22"/>
        <v/>
      </c>
      <c r="C570" s="137" t="str">
        <f>IF(F570&lt;&gt;"",MAX($C$9:C569)+1,"")</f>
        <v/>
      </c>
      <c r="D570" s="137"/>
      <c r="E570" s="137"/>
      <c r="F570" s="137"/>
      <c r="G570" s="137"/>
      <c r="H570" s="137"/>
      <c r="I570" s="137"/>
      <c r="J570" s="137"/>
      <c r="K570" s="137"/>
      <c r="L570" s="138"/>
      <c r="M570" s="137"/>
      <c r="N570" s="137"/>
      <c r="O570" s="137"/>
      <c r="P570" s="137"/>
      <c r="Q570" s="137"/>
      <c r="R570" s="137"/>
      <c r="S570" s="137"/>
      <c r="T570" s="137"/>
      <c r="U570" s="137"/>
      <c r="V570" s="137" t="str">
        <f t="shared" si="23"/>
        <v/>
      </c>
      <c r="W570" s="137"/>
    </row>
    <row r="571" spans="1:23" hidden="1">
      <c r="A571" s="126" t="str">
        <f t="shared" si="22"/>
        <v/>
      </c>
      <c r="C571" s="137" t="str">
        <f>IF(F571&lt;&gt;"",MAX($C$9:C570)+1,"")</f>
        <v/>
      </c>
      <c r="D571" s="137"/>
      <c r="E571" s="137"/>
      <c r="F571" s="137"/>
      <c r="G571" s="137"/>
      <c r="H571" s="137"/>
      <c r="I571" s="137"/>
      <c r="J571" s="137"/>
      <c r="K571" s="137"/>
      <c r="L571" s="138"/>
      <c r="M571" s="137"/>
      <c r="N571" s="137"/>
      <c r="O571" s="137"/>
      <c r="P571" s="137"/>
      <c r="Q571" s="137"/>
      <c r="R571" s="137"/>
      <c r="S571" s="137"/>
      <c r="T571" s="137"/>
      <c r="U571" s="137"/>
      <c r="V571" s="137" t="str">
        <f t="shared" si="23"/>
        <v/>
      </c>
      <c r="W571" s="137"/>
    </row>
    <row r="572" spans="1:23" hidden="1">
      <c r="A572" s="126" t="str">
        <f t="shared" si="22"/>
        <v/>
      </c>
      <c r="C572" s="137" t="str">
        <f>IF(F572&lt;&gt;"",MAX($C$9:C571)+1,"")</f>
        <v/>
      </c>
      <c r="D572" s="137"/>
      <c r="E572" s="137"/>
      <c r="F572" s="137"/>
      <c r="G572" s="137"/>
      <c r="H572" s="137"/>
      <c r="I572" s="137"/>
      <c r="J572" s="137"/>
      <c r="K572" s="137"/>
      <c r="L572" s="138"/>
      <c r="M572" s="137"/>
      <c r="N572" s="137"/>
      <c r="O572" s="137"/>
      <c r="P572" s="137"/>
      <c r="Q572" s="137"/>
      <c r="R572" s="137"/>
      <c r="S572" s="137"/>
      <c r="T572" s="137"/>
      <c r="U572" s="137"/>
      <c r="V572" s="137" t="str">
        <f t="shared" si="23"/>
        <v/>
      </c>
      <c r="W572" s="137"/>
    </row>
    <row r="573" spans="1:23" hidden="1">
      <c r="A573" s="126" t="str">
        <f t="shared" si="22"/>
        <v/>
      </c>
      <c r="C573" s="137" t="str">
        <f>IF(F573&lt;&gt;"",MAX($C$9:C572)+1,"")</f>
        <v/>
      </c>
      <c r="D573" s="137"/>
      <c r="E573" s="137"/>
      <c r="F573" s="137"/>
      <c r="G573" s="137"/>
      <c r="H573" s="137"/>
      <c r="I573" s="137"/>
      <c r="J573" s="137"/>
      <c r="K573" s="137"/>
      <c r="L573" s="138"/>
      <c r="M573" s="137"/>
      <c r="N573" s="137"/>
      <c r="O573" s="137"/>
      <c r="P573" s="137"/>
      <c r="Q573" s="137"/>
      <c r="R573" s="137"/>
      <c r="S573" s="137"/>
      <c r="T573" s="137"/>
      <c r="U573" s="137"/>
      <c r="V573" s="137" t="str">
        <f t="shared" si="23"/>
        <v/>
      </c>
      <c r="W573" s="137"/>
    </row>
    <row r="574" spans="1:23" hidden="1">
      <c r="A574" s="126" t="str">
        <f t="shared" si="22"/>
        <v/>
      </c>
      <c r="C574" s="137" t="str">
        <f>IF(F574&lt;&gt;"",MAX($C$9:C573)+1,"")</f>
        <v/>
      </c>
      <c r="D574" s="137"/>
      <c r="E574" s="137"/>
      <c r="F574" s="137"/>
      <c r="G574" s="137"/>
      <c r="H574" s="137"/>
      <c r="I574" s="137"/>
      <c r="J574" s="137"/>
      <c r="K574" s="137"/>
      <c r="L574" s="138"/>
      <c r="M574" s="137"/>
      <c r="N574" s="137"/>
      <c r="O574" s="137"/>
      <c r="P574" s="137"/>
      <c r="Q574" s="137"/>
      <c r="R574" s="137"/>
      <c r="S574" s="137"/>
      <c r="T574" s="137"/>
      <c r="U574" s="137"/>
      <c r="V574" s="137" t="str">
        <f t="shared" si="23"/>
        <v/>
      </c>
      <c r="W574" s="137"/>
    </row>
    <row r="575" spans="1:23" hidden="1">
      <c r="A575" s="126" t="str">
        <f t="shared" si="22"/>
        <v/>
      </c>
      <c r="C575" s="137" t="str">
        <f>IF(F575&lt;&gt;"",MAX($C$9:C574)+1,"")</f>
        <v/>
      </c>
      <c r="D575" s="137"/>
      <c r="E575" s="137"/>
      <c r="F575" s="137"/>
      <c r="G575" s="137"/>
      <c r="H575" s="137"/>
      <c r="I575" s="137"/>
      <c r="J575" s="137"/>
      <c r="K575" s="137"/>
      <c r="L575" s="138"/>
      <c r="M575" s="137"/>
      <c r="N575" s="137"/>
      <c r="O575" s="137"/>
      <c r="P575" s="137"/>
      <c r="Q575" s="137"/>
      <c r="R575" s="137"/>
      <c r="S575" s="137"/>
      <c r="T575" s="137"/>
      <c r="U575" s="137"/>
      <c r="V575" s="137" t="str">
        <f t="shared" si="23"/>
        <v/>
      </c>
      <c r="W575" s="137"/>
    </row>
    <row r="576" spans="1:23" hidden="1">
      <c r="A576" s="126" t="str">
        <f t="shared" si="22"/>
        <v/>
      </c>
      <c r="C576" s="137" t="str">
        <f>IF(F576&lt;&gt;"",MAX($C$9:C575)+1,"")</f>
        <v/>
      </c>
      <c r="D576" s="137"/>
      <c r="E576" s="137"/>
      <c r="F576" s="137"/>
      <c r="G576" s="137"/>
      <c r="H576" s="137"/>
      <c r="I576" s="137"/>
      <c r="J576" s="137"/>
      <c r="K576" s="137"/>
      <c r="L576" s="138"/>
      <c r="M576" s="137"/>
      <c r="N576" s="137"/>
      <c r="O576" s="137"/>
      <c r="P576" s="137"/>
      <c r="Q576" s="137"/>
      <c r="R576" s="137"/>
      <c r="S576" s="137"/>
      <c r="T576" s="137"/>
      <c r="U576" s="137"/>
      <c r="V576" s="137" t="str">
        <f t="shared" si="23"/>
        <v/>
      </c>
      <c r="W576" s="137"/>
    </row>
    <row r="577" spans="1:23" hidden="1">
      <c r="A577" s="126" t="str">
        <f t="shared" si="22"/>
        <v/>
      </c>
      <c r="C577" s="137" t="str">
        <f>IF(F577&lt;&gt;"",MAX($C$9:C576)+1,"")</f>
        <v/>
      </c>
      <c r="D577" s="137"/>
      <c r="E577" s="137"/>
      <c r="F577" s="137"/>
      <c r="G577" s="137"/>
      <c r="H577" s="137"/>
      <c r="I577" s="137"/>
      <c r="J577" s="137"/>
      <c r="K577" s="137"/>
      <c r="L577" s="138"/>
      <c r="M577" s="137"/>
      <c r="N577" s="137"/>
      <c r="O577" s="137"/>
      <c r="P577" s="137"/>
      <c r="Q577" s="137"/>
      <c r="R577" s="137"/>
      <c r="S577" s="137"/>
      <c r="T577" s="137"/>
      <c r="U577" s="137"/>
      <c r="V577" s="137" t="str">
        <f t="shared" si="23"/>
        <v/>
      </c>
      <c r="W577" s="137"/>
    </row>
    <row r="578" spans="1:23" hidden="1">
      <c r="A578" s="126" t="str">
        <f t="shared" si="22"/>
        <v/>
      </c>
      <c r="C578" s="137" t="str">
        <f>IF(F578&lt;&gt;"",MAX($C$9:C577)+1,"")</f>
        <v/>
      </c>
      <c r="D578" s="137"/>
      <c r="E578" s="137"/>
      <c r="F578" s="137"/>
      <c r="G578" s="137"/>
      <c r="H578" s="137"/>
      <c r="I578" s="137"/>
      <c r="J578" s="137"/>
      <c r="K578" s="137"/>
      <c r="L578" s="138"/>
      <c r="M578" s="137"/>
      <c r="N578" s="137"/>
      <c r="O578" s="137"/>
      <c r="P578" s="137"/>
      <c r="Q578" s="137"/>
      <c r="R578" s="137"/>
      <c r="S578" s="137"/>
      <c r="T578" s="137"/>
      <c r="U578" s="137"/>
      <c r="V578" s="137" t="str">
        <f t="shared" si="23"/>
        <v/>
      </c>
      <c r="W578" s="137"/>
    </row>
    <row r="579" spans="1:23" hidden="1">
      <c r="A579" s="126" t="str">
        <f t="shared" si="22"/>
        <v/>
      </c>
      <c r="C579" s="137" t="str">
        <f>IF(F579&lt;&gt;"",MAX($C$9:C578)+1,"")</f>
        <v/>
      </c>
      <c r="D579" s="137"/>
      <c r="E579" s="137"/>
      <c r="F579" s="137"/>
      <c r="G579" s="137"/>
      <c r="H579" s="137"/>
      <c r="I579" s="137"/>
      <c r="J579" s="137"/>
      <c r="K579" s="137"/>
      <c r="L579" s="138"/>
      <c r="M579" s="137"/>
      <c r="N579" s="137"/>
      <c r="O579" s="137"/>
      <c r="P579" s="137"/>
      <c r="Q579" s="137"/>
      <c r="R579" s="137"/>
      <c r="S579" s="137"/>
      <c r="T579" s="137"/>
      <c r="U579" s="137"/>
      <c r="V579" s="137" t="str">
        <f t="shared" si="23"/>
        <v/>
      </c>
      <c r="W579" s="137"/>
    </row>
    <row r="580" spans="1:23" hidden="1">
      <c r="A580" s="126" t="str">
        <f t="shared" si="22"/>
        <v/>
      </c>
      <c r="C580" s="137" t="str">
        <f>IF(F580&lt;&gt;"",MAX($C$9:C579)+1,"")</f>
        <v/>
      </c>
      <c r="D580" s="137"/>
      <c r="E580" s="137"/>
      <c r="F580" s="137"/>
      <c r="G580" s="137"/>
      <c r="H580" s="137"/>
      <c r="I580" s="137"/>
      <c r="J580" s="137"/>
      <c r="K580" s="137"/>
      <c r="L580" s="138"/>
      <c r="M580" s="137"/>
      <c r="N580" s="137"/>
      <c r="O580" s="137"/>
      <c r="P580" s="137"/>
      <c r="Q580" s="137"/>
      <c r="R580" s="137"/>
      <c r="S580" s="137"/>
      <c r="T580" s="137"/>
      <c r="U580" s="137"/>
      <c r="V580" s="137" t="str">
        <f t="shared" si="23"/>
        <v/>
      </c>
      <c r="W580" s="137"/>
    </row>
    <row r="581" spans="1:23" hidden="1">
      <c r="A581" s="126" t="str">
        <f t="shared" si="22"/>
        <v/>
      </c>
      <c r="C581" s="137" t="str">
        <f>IF(F581&lt;&gt;"",MAX($C$9:C580)+1,"")</f>
        <v/>
      </c>
      <c r="D581" s="137"/>
      <c r="E581" s="137"/>
      <c r="F581" s="137"/>
      <c r="G581" s="137"/>
      <c r="H581" s="137"/>
      <c r="I581" s="137"/>
      <c r="J581" s="137"/>
      <c r="K581" s="137"/>
      <c r="L581" s="138"/>
      <c r="M581" s="137"/>
      <c r="N581" s="137"/>
      <c r="O581" s="137"/>
      <c r="P581" s="137"/>
      <c r="Q581" s="137"/>
      <c r="R581" s="137"/>
      <c r="S581" s="137"/>
      <c r="T581" s="137"/>
      <c r="U581" s="137"/>
      <c r="V581" s="137" t="str">
        <f t="shared" si="23"/>
        <v/>
      </c>
      <c r="W581" s="137"/>
    </row>
    <row r="582" spans="1:23" hidden="1">
      <c r="A582" s="126" t="str">
        <f t="shared" si="22"/>
        <v/>
      </c>
      <c r="C582" s="137" t="str">
        <f>IF(F582&lt;&gt;"",MAX($C$9:C581)+1,"")</f>
        <v/>
      </c>
      <c r="D582" s="137"/>
      <c r="E582" s="137"/>
      <c r="F582" s="137"/>
      <c r="G582" s="137"/>
      <c r="H582" s="137"/>
      <c r="I582" s="137"/>
      <c r="J582" s="137"/>
      <c r="K582" s="137"/>
      <c r="L582" s="138"/>
      <c r="M582" s="137"/>
      <c r="N582" s="137"/>
      <c r="O582" s="137"/>
      <c r="P582" s="137"/>
      <c r="Q582" s="137"/>
      <c r="R582" s="137"/>
      <c r="S582" s="137"/>
      <c r="T582" s="137"/>
      <c r="U582" s="137"/>
      <c r="V582" s="137" t="str">
        <f t="shared" si="23"/>
        <v/>
      </c>
      <c r="W582" s="137"/>
    </row>
    <row r="583" spans="1:23" hidden="1">
      <c r="A583" s="126" t="str">
        <f t="shared" si="22"/>
        <v/>
      </c>
      <c r="C583" s="137" t="str">
        <f>IF(F583&lt;&gt;"",MAX($C$9:C582)+1,"")</f>
        <v/>
      </c>
      <c r="D583" s="137"/>
      <c r="E583" s="137"/>
      <c r="F583" s="137"/>
      <c r="G583" s="137"/>
      <c r="H583" s="137"/>
      <c r="I583" s="137"/>
      <c r="J583" s="137"/>
      <c r="K583" s="137"/>
      <c r="L583" s="138"/>
      <c r="M583" s="137"/>
      <c r="N583" s="137"/>
      <c r="O583" s="137"/>
      <c r="P583" s="137"/>
      <c r="Q583" s="137"/>
      <c r="R583" s="137"/>
      <c r="S583" s="137"/>
      <c r="T583" s="137"/>
      <c r="U583" s="137"/>
      <c r="V583" s="137" t="str">
        <f t="shared" si="23"/>
        <v/>
      </c>
      <c r="W583" s="137"/>
    </row>
    <row r="584" spans="1:23" hidden="1">
      <c r="A584" s="126" t="str">
        <f t="shared" si="22"/>
        <v/>
      </c>
      <c r="C584" s="137" t="str">
        <f>IF(F584&lt;&gt;"",MAX($C$9:C583)+1,"")</f>
        <v/>
      </c>
      <c r="D584" s="137"/>
      <c r="E584" s="137"/>
      <c r="F584" s="137"/>
      <c r="G584" s="137"/>
      <c r="H584" s="137"/>
      <c r="I584" s="137"/>
      <c r="J584" s="137"/>
      <c r="K584" s="137"/>
      <c r="L584" s="138"/>
      <c r="M584" s="137"/>
      <c r="N584" s="137"/>
      <c r="O584" s="137"/>
      <c r="P584" s="137"/>
      <c r="Q584" s="137"/>
      <c r="R584" s="137"/>
      <c r="S584" s="137"/>
      <c r="T584" s="137"/>
      <c r="U584" s="137"/>
      <c r="V584" s="137" t="str">
        <f t="shared" si="23"/>
        <v/>
      </c>
      <c r="W584" s="137"/>
    </row>
    <row r="585" spans="1:23" hidden="1">
      <c r="A585" s="126" t="str">
        <f t="shared" si="22"/>
        <v/>
      </c>
      <c r="C585" s="137" t="str">
        <f>IF(F585&lt;&gt;"",MAX($C$9:C584)+1,"")</f>
        <v/>
      </c>
      <c r="D585" s="137"/>
      <c r="E585" s="137"/>
      <c r="F585" s="137"/>
      <c r="G585" s="137"/>
      <c r="H585" s="137"/>
      <c r="I585" s="137"/>
      <c r="J585" s="137"/>
      <c r="K585" s="137"/>
      <c r="L585" s="138"/>
      <c r="M585" s="137"/>
      <c r="N585" s="137"/>
      <c r="O585" s="137"/>
      <c r="P585" s="137"/>
      <c r="Q585" s="137"/>
      <c r="R585" s="137"/>
      <c r="S585" s="137"/>
      <c r="T585" s="137"/>
      <c r="U585" s="137"/>
      <c r="V585" s="137" t="str">
        <f t="shared" si="23"/>
        <v/>
      </c>
      <c r="W585" s="137"/>
    </row>
    <row r="586" spans="1:23" hidden="1">
      <c r="A586" s="126" t="str">
        <f t="shared" si="22"/>
        <v/>
      </c>
      <c r="C586" s="137" t="str">
        <f>IF(F586&lt;&gt;"",MAX($C$9:C585)+1,"")</f>
        <v/>
      </c>
      <c r="D586" s="137"/>
      <c r="E586" s="137"/>
      <c r="F586" s="137"/>
      <c r="G586" s="137"/>
      <c r="H586" s="137"/>
      <c r="I586" s="137"/>
      <c r="J586" s="137"/>
      <c r="K586" s="137"/>
      <c r="L586" s="138"/>
      <c r="M586" s="137"/>
      <c r="N586" s="137"/>
      <c r="O586" s="137"/>
      <c r="P586" s="137"/>
      <c r="Q586" s="137"/>
      <c r="R586" s="137"/>
      <c r="S586" s="137"/>
      <c r="T586" s="137"/>
      <c r="U586" s="137"/>
      <c r="V586" s="137" t="str">
        <f t="shared" si="23"/>
        <v/>
      </c>
      <c r="W586" s="137"/>
    </row>
    <row r="587" spans="1:23" hidden="1">
      <c r="A587" s="126" t="str">
        <f t="shared" ref="A587:A650" si="24">LEFT(F587,10)</f>
        <v/>
      </c>
      <c r="C587" s="137" t="str">
        <f>IF(F587&lt;&gt;"",MAX($C$9:C586)+1,"")</f>
        <v/>
      </c>
      <c r="D587" s="137"/>
      <c r="E587" s="137"/>
      <c r="F587" s="137"/>
      <c r="G587" s="137"/>
      <c r="H587" s="137"/>
      <c r="I587" s="137"/>
      <c r="J587" s="137"/>
      <c r="K587" s="137"/>
      <c r="L587" s="138"/>
      <c r="M587" s="137"/>
      <c r="N587" s="137"/>
      <c r="O587" s="137"/>
      <c r="P587" s="137"/>
      <c r="Q587" s="137"/>
      <c r="R587" s="137"/>
      <c r="S587" s="137"/>
      <c r="T587" s="137"/>
      <c r="U587" s="137"/>
      <c r="V587" s="137" t="str">
        <f t="shared" si="23"/>
        <v/>
      </c>
      <c r="W587" s="137"/>
    </row>
    <row r="588" spans="1:23" hidden="1">
      <c r="A588" s="126" t="str">
        <f t="shared" si="24"/>
        <v/>
      </c>
      <c r="C588" s="137" t="str">
        <f>IF(F588&lt;&gt;"",MAX($C$9:C587)+1,"")</f>
        <v/>
      </c>
      <c r="D588" s="137"/>
      <c r="E588" s="137"/>
      <c r="F588" s="137"/>
      <c r="G588" s="137"/>
      <c r="H588" s="137"/>
      <c r="I588" s="137"/>
      <c r="J588" s="137"/>
      <c r="K588" s="137"/>
      <c r="L588" s="138"/>
      <c r="M588" s="137"/>
      <c r="N588" s="137"/>
      <c r="O588" s="137"/>
      <c r="P588" s="137"/>
      <c r="Q588" s="137"/>
      <c r="R588" s="137"/>
      <c r="S588" s="137"/>
      <c r="T588" s="137"/>
      <c r="U588" s="137"/>
      <c r="V588" s="137" t="str">
        <f t="shared" si="23"/>
        <v/>
      </c>
      <c r="W588" s="137"/>
    </row>
    <row r="589" spans="1:23" hidden="1">
      <c r="A589" s="126" t="str">
        <f t="shared" si="24"/>
        <v/>
      </c>
      <c r="C589" s="137" t="str">
        <f>IF(F589&lt;&gt;"",MAX($C$9:C588)+1,"")</f>
        <v/>
      </c>
      <c r="D589" s="137"/>
      <c r="E589" s="137"/>
      <c r="F589" s="137"/>
      <c r="G589" s="137"/>
      <c r="H589" s="137"/>
      <c r="I589" s="137"/>
      <c r="J589" s="137"/>
      <c r="K589" s="137"/>
      <c r="L589" s="138"/>
      <c r="M589" s="137"/>
      <c r="N589" s="137"/>
      <c r="O589" s="137"/>
      <c r="P589" s="137"/>
      <c r="Q589" s="137"/>
      <c r="R589" s="137"/>
      <c r="S589" s="137"/>
      <c r="T589" s="137"/>
      <c r="U589" s="137"/>
      <c r="V589" s="137" t="str">
        <f t="shared" si="23"/>
        <v/>
      </c>
      <c r="W589" s="137"/>
    </row>
    <row r="590" spans="1:23" hidden="1">
      <c r="A590" s="126" t="str">
        <f t="shared" si="24"/>
        <v/>
      </c>
      <c r="C590" s="137" t="str">
        <f>IF(F590&lt;&gt;"",MAX($C$9:C589)+1,"")</f>
        <v/>
      </c>
      <c r="D590" s="137"/>
      <c r="E590" s="137"/>
      <c r="F590" s="137"/>
      <c r="G590" s="137"/>
      <c r="H590" s="137"/>
      <c r="I590" s="137"/>
      <c r="J590" s="137"/>
      <c r="K590" s="137"/>
      <c r="L590" s="138"/>
      <c r="M590" s="137"/>
      <c r="N590" s="137"/>
      <c r="O590" s="137"/>
      <c r="P590" s="137"/>
      <c r="Q590" s="137"/>
      <c r="R590" s="137"/>
      <c r="S590" s="137"/>
      <c r="T590" s="137"/>
      <c r="U590" s="137"/>
      <c r="V590" s="137" t="str">
        <f t="shared" si="23"/>
        <v/>
      </c>
      <c r="W590" s="137"/>
    </row>
    <row r="591" spans="1:23" hidden="1">
      <c r="A591" s="126" t="str">
        <f t="shared" si="24"/>
        <v/>
      </c>
      <c r="C591" s="137" t="str">
        <f>IF(F591&lt;&gt;"",MAX($C$9:C590)+1,"")</f>
        <v/>
      </c>
      <c r="D591" s="137"/>
      <c r="E591" s="137"/>
      <c r="F591" s="137"/>
      <c r="G591" s="137"/>
      <c r="H591" s="137"/>
      <c r="I591" s="137"/>
      <c r="J591" s="137"/>
      <c r="K591" s="137"/>
      <c r="L591" s="138"/>
      <c r="M591" s="137"/>
      <c r="N591" s="137"/>
      <c r="O591" s="137"/>
      <c r="P591" s="137"/>
      <c r="Q591" s="137"/>
      <c r="R591" s="137"/>
      <c r="S591" s="137"/>
      <c r="T591" s="137"/>
      <c r="U591" s="137"/>
      <c r="V591" s="137" t="str">
        <f t="shared" ref="V591:V654" si="25">IFERROR(IF($U591&lt;&gt;"","Set Fix",""),"")</f>
        <v/>
      </c>
      <c r="W591" s="137"/>
    </row>
    <row r="592" spans="1:23" hidden="1">
      <c r="A592" s="126" t="str">
        <f t="shared" si="24"/>
        <v/>
      </c>
      <c r="C592" s="137" t="str">
        <f>IF(F592&lt;&gt;"",MAX($C$9:C591)+1,"")</f>
        <v/>
      </c>
      <c r="D592" s="137"/>
      <c r="E592" s="137"/>
      <c r="F592" s="137"/>
      <c r="G592" s="137"/>
      <c r="H592" s="137"/>
      <c r="I592" s="137"/>
      <c r="J592" s="137"/>
      <c r="K592" s="137"/>
      <c r="L592" s="138"/>
      <c r="M592" s="137"/>
      <c r="N592" s="137"/>
      <c r="O592" s="137"/>
      <c r="P592" s="137"/>
      <c r="Q592" s="137"/>
      <c r="R592" s="137"/>
      <c r="S592" s="137"/>
      <c r="T592" s="137"/>
      <c r="U592" s="137"/>
      <c r="V592" s="137" t="str">
        <f t="shared" si="25"/>
        <v/>
      </c>
      <c r="W592" s="137"/>
    </row>
    <row r="593" spans="1:23" hidden="1">
      <c r="A593" s="126" t="str">
        <f t="shared" si="24"/>
        <v/>
      </c>
      <c r="C593" s="137" t="str">
        <f>IF(F593&lt;&gt;"",MAX($C$9:C592)+1,"")</f>
        <v/>
      </c>
      <c r="D593" s="137"/>
      <c r="E593" s="137"/>
      <c r="F593" s="137"/>
      <c r="G593" s="137"/>
      <c r="H593" s="137"/>
      <c r="I593" s="137"/>
      <c r="J593" s="137"/>
      <c r="K593" s="137"/>
      <c r="L593" s="138"/>
      <c r="M593" s="137"/>
      <c r="N593" s="137"/>
      <c r="O593" s="137"/>
      <c r="P593" s="137"/>
      <c r="Q593" s="137"/>
      <c r="R593" s="137"/>
      <c r="S593" s="137"/>
      <c r="T593" s="137"/>
      <c r="U593" s="137"/>
      <c r="V593" s="137" t="str">
        <f t="shared" si="25"/>
        <v/>
      </c>
      <c r="W593" s="137"/>
    </row>
    <row r="594" spans="1:23" hidden="1">
      <c r="A594" s="126" t="str">
        <f t="shared" si="24"/>
        <v/>
      </c>
      <c r="C594" s="137" t="str">
        <f>IF(F594&lt;&gt;"",MAX($C$9:C593)+1,"")</f>
        <v/>
      </c>
      <c r="D594" s="137"/>
      <c r="E594" s="137"/>
      <c r="F594" s="137"/>
      <c r="G594" s="137"/>
      <c r="H594" s="137"/>
      <c r="I594" s="137"/>
      <c r="J594" s="137"/>
      <c r="K594" s="137"/>
      <c r="L594" s="138"/>
      <c r="M594" s="137"/>
      <c r="N594" s="137"/>
      <c r="O594" s="137"/>
      <c r="P594" s="137"/>
      <c r="Q594" s="137"/>
      <c r="R594" s="137"/>
      <c r="S594" s="137"/>
      <c r="T594" s="137"/>
      <c r="U594" s="137"/>
      <c r="V594" s="137" t="str">
        <f t="shared" si="25"/>
        <v/>
      </c>
      <c r="W594" s="137"/>
    </row>
    <row r="595" spans="1:23" hidden="1">
      <c r="A595" s="126" t="str">
        <f t="shared" si="24"/>
        <v/>
      </c>
      <c r="C595" s="137" t="str">
        <f>IF(F595&lt;&gt;"",MAX($C$9:C594)+1,"")</f>
        <v/>
      </c>
      <c r="D595" s="137"/>
      <c r="E595" s="137"/>
      <c r="F595" s="137"/>
      <c r="G595" s="137"/>
      <c r="H595" s="137"/>
      <c r="I595" s="137"/>
      <c r="J595" s="137"/>
      <c r="K595" s="137"/>
      <c r="L595" s="138"/>
      <c r="M595" s="137"/>
      <c r="N595" s="137"/>
      <c r="O595" s="137"/>
      <c r="P595" s="137"/>
      <c r="Q595" s="137"/>
      <c r="R595" s="137"/>
      <c r="S595" s="137"/>
      <c r="T595" s="137"/>
      <c r="U595" s="137"/>
      <c r="V595" s="137" t="str">
        <f t="shared" si="25"/>
        <v/>
      </c>
      <c r="W595" s="137"/>
    </row>
    <row r="596" spans="1:23" hidden="1">
      <c r="A596" s="126" t="str">
        <f t="shared" si="24"/>
        <v/>
      </c>
      <c r="C596" s="137" t="str">
        <f>IF(F596&lt;&gt;"",MAX($C$9:C595)+1,"")</f>
        <v/>
      </c>
      <c r="D596" s="137"/>
      <c r="E596" s="137"/>
      <c r="F596" s="137"/>
      <c r="G596" s="137"/>
      <c r="H596" s="137"/>
      <c r="I596" s="137"/>
      <c r="J596" s="137"/>
      <c r="K596" s="137"/>
      <c r="L596" s="138"/>
      <c r="M596" s="137"/>
      <c r="N596" s="137"/>
      <c r="O596" s="137"/>
      <c r="P596" s="137"/>
      <c r="Q596" s="137"/>
      <c r="R596" s="137"/>
      <c r="S596" s="137"/>
      <c r="T596" s="137"/>
      <c r="U596" s="137"/>
      <c r="V596" s="137" t="str">
        <f t="shared" si="25"/>
        <v/>
      </c>
      <c r="W596" s="137"/>
    </row>
    <row r="597" spans="1:23" hidden="1">
      <c r="A597" s="126" t="str">
        <f t="shared" si="24"/>
        <v/>
      </c>
      <c r="C597" s="137" t="str">
        <f>IF(F597&lt;&gt;"",MAX($C$9:C596)+1,"")</f>
        <v/>
      </c>
      <c r="D597" s="137"/>
      <c r="E597" s="137"/>
      <c r="F597" s="137"/>
      <c r="G597" s="137"/>
      <c r="H597" s="137"/>
      <c r="I597" s="137"/>
      <c r="J597" s="137"/>
      <c r="K597" s="137"/>
      <c r="L597" s="138"/>
      <c r="M597" s="137"/>
      <c r="N597" s="137"/>
      <c r="O597" s="137"/>
      <c r="P597" s="137"/>
      <c r="Q597" s="137"/>
      <c r="R597" s="137"/>
      <c r="S597" s="137"/>
      <c r="T597" s="137"/>
      <c r="U597" s="137"/>
      <c r="V597" s="137" t="str">
        <f t="shared" si="25"/>
        <v/>
      </c>
      <c r="W597" s="137"/>
    </row>
    <row r="598" spans="1:23" hidden="1">
      <c r="A598" s="126" t="str">
        <f t="shared" si="24"/>
        <v/>
      </c>
      <c r="C598" s="137" t="str">
        <f>IF(F598&lt;&gt;"",MAX($C$9:C597)+1,"")</f>
        <v/>
      </c>
      <c r="D598" s="137"/>
      <c r="E598" s="137"/>
      <c r="F598" s="137"/>
      <c r="G598" s="137"/>
      <c r="H598" s="137"/>
      <c r="I598" s="137"/>
      <c r="J598" s="137"/>
      <c r="K598" s="137"/>
      <c r="L598" s="138"/>
      <c r="M598" s="137"/>
      <c r="N598" s="137"/>
      <c r="O598" s="137"/>
      <c r="P598" s="137"/>
      <c r="Q598" s="137"/>
      <c r="R598" s="137"/>
      <c r="S598" s="137"/>
      <c r="T598" s="137"/>
      <c r="U598" s="137"/>
      <c r="V598" s="137" t="str">
        <f t="shared" si="25"/>
        <v/>
      </c>
      <c r="W598" s="137"/>
    </row>
    <row r="599" spans="1:23" hidden="1">
      <c r="A599" s="126" t="str">
        <f t="shared" si="24"/>
        <v/>
      </c>
      <c r="C599" s="137" t="str">
        <f>IF(F599&lt;&gt;"",MAX($C$9:C598)+1,"")</f>
        <v/>
      </c>
      <c r="D599" s="137"/>
      <c r="E599" s="137"/>
      <c r="F599" s="137"/>
      <c r="G599" s="137"/>
      <c r="H599" s="137"/>
      <c r="I599" s="137"/>
      <c r="J599" s="137"/>
      <c r="K599" s="137"/>
      <c r="L599" s="138"/>
      <c r="M599" s="137"/>
      <c r="N599" s="137"/>
      <c r="O599" s="137"/>
      <c r="P599" s="137"/>
      <c r="Q599" s="137"/>
      <c r="R599" s="137"/>
      <c r="S599" s="137"/>
      <c r="T599" s="137"/>
      <c r="U599" s="137"/>
      <c r="V599" s="137" t="str">
        <f t="shared" si="25"/>
        <v/>
      </c>
      <c r="W599" s="137"/>
    </row>
    <row r="600" spans="1:23" hidden="1">
      <c r="A600" s="126" t="str">
        <f t="shared" si="24"/>
        <v/>
      </c>
      <c r="C600" s="137" t="str">
        <f>IF(F600&lt;&gt;"",MAX($C$9:C599)+1,"")</f>
        <v/>
      </c>
      <c r="D600" s="137"/>
      <c r="E600" s="137"/>
      <c r="F600" s="137"/>
      <c r="G600" s="137"/>
      <c r="H600" s="137"/>
      <c r="I600" s="137"/>
      <c r="J600" s="137"/>
      <c r="K600" s="137"/>
      <c r="L600" s="138"/>
      <c r="M600" s="137"/>
      <c r="N600" s="137"/>
      <c r="O600" s="137"/>
      <c r="P600" s="137"/>
      <c r="Q600" s="137"/>
      <c r="R600" s="137"/>
      <c r="S600" s="137"/>
      <c r="T600" s="137"/>
      <c r="U600" s="137"/>
      <c r="V600" s="137" t="str">
        <f t="shared" si="25"/>
        <v/>
      </c>
      <c r="W600" s="137"/>
    </row>
    <row r="601" spans="1:23" hidden="1">
      <c r="A601" s="126" t="str">
        <f t="shared" si="24"/>
        <v/>
      </c>
      <c r="C601" s="137" t="str">
        <f>IF(F601&lt;&gt;"",MAX($C$9:C600)+1,"")</f>
        <v/>
      </c>
      <c r="D601" s="137"/>
      <c r="E601" s="137"/>
      <c r="F601" s="137"/>
      <c r="G601" s="137"/>
      <c r="H601" s="137"/>
      <c r="I601" s="137"/>
      <c r="J601" s="137"/>
      <c r="K601" s="137"/>
      <c r="L601" s="138"/>
      <c r="M601" s="137"/>
      <c r="N601" s="137"/>
      <c r="O601" s="137"/>
      <c r="P601" s="137"/>
      <c r="Q601" s="137"/>
      <c r="R601" s="137"/>
      <c r="S601" s="137"/>
      <c r="T601" s="137"/>
      <c r="U601" s="137"/>
      <c r="V601" s="137" t="str">
        <f t="shared" si="25"/>
        <v/>
      </c>
      <c r="W601" s="137"/>
    </row>
    <row r="602" spans="1:23" hidden="1">
      <c r="A602" s="126" t="str">
        <f t="shared" si="24"/>
        <v/>
      </c>
      <c r="C602" s="137" t="str">
        <f>IF(F602&lt;&gt;"",MAX($C$9:C601)+1,"")</f>
        <v/>
      </c>
      <c r="D602" s="137"/>
      <c r="E602" s="137"/>
      <c r="F602" s="137"/>
      <c r="G602" s="137"/>
      <c r="H602" s="137"/>
      <c r="I602" s="137"/>
      <c r="J602" s="137"/>
      <c r="K602" s="137"/>
      <c r="L602" s="138"/>
      <c r="M602" s="137"/>
      <c r="N602" s="137"/>
      <c r="O602" s="137"/>
      <c r="P602" s="137"/>
      <c r="Q602" s="137"/>
      <c r="R602" s="137"/>
      <c r="S602" s="137"/>
      <c r="T602" s="137"/>
      <c r="U602" s="137"/>
      <c r="V602" s="137" t="str">
        <f t="shared" si="25"/>
        <v/>
      </c>
      <c r="W602" s="137"/>
    </row>
    <row r="603" spans="1:23" hidden="1">
      <c r="A603" s="126" t="str">
        <f t="shared" si="24"/>
        <v/>
      </c>
      <c r="C603" s="137" t="str">
        <f>IF(F603&lt;&gt;"",MAX($C$9:C602)+1,"")</f>
        <v/>
      </c>
      <c r="D603" s="137"/>
      <c r="E603" s="137"/>
      <c r="F603" s="137"/>
      <c r="G603" s="137"/>
      <c r="H603" s="137"/>
      <c r="I603" s="137"/>
      <c r="J603" s="137"/>
      <c r="K603" s="137"/>
      <c r="L603" s="138"/>
      <c r="M603" s="137"/>
      <c r="N603" s="137"/>
      <c r="O603" s="137"/>
      <c r="P603" s="137"/>
      <c r="Q603" s="137"/>
      <c r="R603" s="137"/>
      <c r="S603" s="137"/>
      <c r="T603" s="137"/>
      <c r="U603" s="137"/>
      <c r="V603" s="137" t="str">
        <f t="shared" si="25"/>
        <v/>
      </c>
      <c r="W603" s="137"/>
    </row>
    <row r="604" spans="1:23" hidden="1">
      <c r="A604" s="126" t="str">
        <f t="shared" si="24"/>
        <v/>
      </c>
      <c r="C604" s="137" t="str">
        <f>IF(F604&lt;&gt;"",MAX($C$9:C603)+1,"")</f>
        <v/>
      </c>
      <c r="D604" s="137"/>
      <c r="E604" s="137"/>
      <c r="F604" s="137"/>
      <c r="G604" s="137"/>
      <c r="H604" s="137"/>
      <c r="I604" s="137"/>
      <c r="J604" s="137"/>
      <c r="K604" s="137"/>
      <c r="L604" s="138"/>
      <c r="M604" s="137"/>
      <c r="N604" s="137"/>
      <c r="O604" s="137"/>
      <c r="P604" s="137"/>
      <c r="Q604" s="137"/>
      <c r="R604" s="137"/>
      <c r="S604" s="137"/>
      <c r="T604" s="137"/>
      <c r="U604" s="137"/>
      <c r="V604" s="137" t="str">
        <f t="shared" si="25"/>
        <v/>
      </c>
      <c r="W604" s="137"/>
    </row>
    <row r="605" spans="1:23" hidden="1">
      <c r="A605" s="126" t="str">
        <f t="shared" si="24"/>
        <v/>
      </c>
      <c r="C605" s="137" t="str">
        <f>IF(F605&lt;&gt;"",MAX($C$9:C604)+1,"")</f>
        <v/>
      </c>
      <c r="D605" s="137"/>
      <c r="E605" s="137"/>
      <c r="F605" s="137"/>
      <c r="G605" s="137"/>
      <c r="H605" s="137"/>
      <c r="I605" s="137"/>
      <c r="J605" s="137"/>
      <c r="K605" s="137"/>
      <c r="L605" s="138"/>
      <c r="M605" s="137"/>
      <c r="N605" s="137"/>
      <c r="O605" s="137"/>
      <c r="P605" s="137"/>
      <c r="Q605" s="137"/>
      <c r="R605" s="137"/>
      <c r="S605" s="137"/>
      <c r="T605" s="137"/>
      <c r="U605" s="137"/>
      <c r="V605" s="137" t="str">
        <f t="shared" si="25"/>
        <v/>
      </c>
      <c r="W605" s="137"/>
    </row>
    <row r="606" spans="1:23" hidden="1">
      <c r="A606" s="126" t="str">
        <f t="shared" si="24"/>
        <v/>
      </c>
      <c r="C606" s="137" t="str">
        <f>IF(F606&lt;&gt;"",MAX($C$9:C605)+1,"")</f>
        <v/>
      </c>
      <c r="D606" s="137"/>
      <c r="E606" s="137"/>
      <c r="F606" s="137"/>
      <c r="G606" s="137"/>
      <c r="H606" s="137"/>
      <c r="I606" s="137"/>
      <c r="J606" s="137"/>
      <c r="K606" s="137"/>
      <c r="L606" s="138"/>
      <c r="M606" s="137"/>
      <c r="N606" s="137"/>
      <c r="O606" s="137"/>
      <c r="P606" s="137"/>
      <c r="Q606" s="137"/>
      <c r="R606" s="137"/>
      <c r="S606" s="137"/>
      <c r="T606" s="137"/>
      <c r="U606" s="137"/>
      <c r="V606" s="137" t="str">
        <f t="shared" si="25"/>
        <v/>
      </c>
      <c r="W606" s="137"/>
    </row>
    <row r="607" spans="1:23" hidden="1">
      <c r="A607" s="126" t="str">
        <f t="shared" si="24"/>
        <v/>
      </c>
      <c r="C607" s="137" t="str">
        <f>IF(F607&lt;&gt;"",MAX($C$9:C606)+1,"")</f>
        <v/>
      </c>
      <c r="D607" s="137"/>
      <c r="E607" s="137"/>
      <c r="F607" s="137"/>
      <c r="G607" s="137"/>
      <c r="H607" s="137"/>
      <c r="I607" s="137"/>
      <c r="J607" s="137"/>
      <c r="K607" s="137"/>
      <c r="L607" s="138"/>
      <c r="M607" s="137"/>
      <c r="N607" s="137"/>
      <c r="O607" s="137"/>
      <c r="P607" s="137"/>
      <c r="Q607" s="137"/>
      <c r="R607" s="137"/>
      <c r="S607" s="137"/>
      <c r="T607" s="137"/>
      <c r="U607" s="137"/>
      <c r="V607" s="137" t="str">
        <f t="shared" si="25"/>
        <v/>
      </c>
      <c r="W607" s="137"/>
    </row>
    <row r="608" spans="1:23" hidden="1">
      <c r="A608" s="126" t="str">
        <f t="shared" si="24"/>
        <v/>
      </c>
      <c r="C608" s="137" t="str">
        <f>IF(F608&lt;&gt;"",MAX($C$9:C607)+1,"")</f>
        <v/>
      </c>
      <c r="D608" s="137"/>
      <c r="E608" s="137"/>
      <c r="F608" s="137"/>
      <c r="G608" s="137"/>
      <c r="H608" s="137"/>
      <c r="I608" s="137"/>
      <c r="J608" s="137"/>
      <c r="K608" s="137"/>
      <c r="L608" s="138"/>
      <c r="M608" s="137"/>
      <c r="N608" s="137"/>
      <c r="O608" s="137"/>
      <c r="P608" s="137"/>
      <c r="Q608" s="137"/>
      <c r="R608" s="137"/>
      <c r="S608" s="137"/>
      <c r="T608" s="137"/>
      <c r="U608" s="137"/>
      <c r="V608" s="137" t="str">
        <f t="shared" si="25"/>
        <v/>
      </c>
      <c r="W608" s="137"/>
    </row>
    <row r="609" spans="1:23" hidden="1">
      <c r="A609" s="126" t="str">
        <f t="shared" si="24"/>
        <v/>
      </c>
      <c r="C609" s="137" t="str">
        <f>IF(F609&lt;&gt;"",MAX($C$9:C608)+1,"")</f>
        <v/>
      </c>
      <c r="D609" s="137"/>
      <c r="E609" s="137"/>
      <c r="F609" s="137"/>
      <c r="G609" s="137"/>
      <c r="H609" s="137"/>
      <c r="I609" s="137"/>
      <c r="J609" s="137"/>
      <c r="K609" s="137"/>
      <c r="L609" s="138"/>
      <c r="M609" s="137"/>
      <c r="N609" s="137"/>
      <c r="O609" s="137"/>
      <c r="P609" s="137"/>
      <c r="Q609" s="137"/>
      <c r="R609" s="137"/>
      <c r="S609" s="137"/>
      <c r="T609" s="137"/>
      <c r="U609" s="137"/>
      <c r="V609" s="137" t="str">
        <f t="shared" si="25"/>
        <v/>
      </c>
      <c r="W609" s="137"/>
    </row>
    <row r="610" spans="1:23" hidden="1">
      <c r="A610" s="126" t="str">
        <f t="shared" si="24"/>
        <v/>
      </c>
      <c r="C610" s="137" t="str">
        <f>IF(F610&lt;&gt;"",MAX($C$9:C609)+1,"")</f>
        <v/>
      </c>
      <c r="D610" s="137"/>
      <c r="E610" s="137"/>
      <c r="F610" s="137"/>
      <c r="G610" s="137"/>
      <c r="H610" s="137"/>
      <c r="I610" s="137"/>
      <c r="J610" s="137"/>
      <c r="K610" s="137"/>
      <c r="L610" s="138"/>
      <c r="M610" s="137"/>
      <c r="N610" s="137"/>
      <c r="O610" s="137"/>
      <c r="P610" s="137"/>
      <c r="Q610" s="137"/>
      <c r="R610" s="137"/>
      <c r="S610" s="137"/>
      <c r="T610" s="137"/>
      <c r="U610" s="137"/>
      <c r="V610" s="137" t="str">
        <f t="shared" si="25"/>
        <v/>
      </c>
      <c r="W610" s="137"/>
    </row>
    <row r="611" spans="1:23" hidden="1">
      <c r="A611" s="126" t="str">
        <f t="shared" si="24"/>
        <v/>
      </c>
      <c r="C611" s="137" t="str">
        <f>IF(F611&lt;&gt;"",MAX($C$9:C610)+1,"")</f>
        <v/>
      </c>
      <c r="D611" s="137"/>
      <c r="E611" s="137"/>
      <c r="F611" s="137"/>
      <c r="G611" s="137"/>
      <c r="H611" s="137"/>
      <c r="I611" s="137"/>
      <c r="J611" s="137"/>
      <c r="K611" s="137"/>
      <c r="L611" s="138"/>
      <c r="M611" s="137"/>
      <c r="N611" s="137"/>
      <c r="O611" s="137"/>
      <c r="P611" s="137"/>
      <c r="Q611" s="137"/>
      <c r="R611" s="137"/>
      <c r="S611" s="137"/>
      <c r="T611" s="137"/>
      <c r="U611" s="137"/>
      <c r="V611" s="137" t="str">
        <f t="shared" si="25"/>
        <v/>
      </c>
      <c r="W611" s="137"/>
    </row>
    <row r="612" spans="1:23" hidden="1">
      <c r="A612" s="126" t="str">
        <f t="shared" si="24"/>
        <v/>
      </c>
      <c r="C612" s="137" t="str">
        <f>IF(F612&lt;&gt;"",MAX($C$9:C611)+1,"")</f>
        <v/>
      </c>
      <c r="D612" s="137"/>
      <c r="E612" s="137"/>
      <c r="F612" s="137"/>
      <c r="G612" s="137"/>
      <c r="H612" s="137"/>
      <c r="I612" s="137"/>
      <c r="J612" s="137"/>
      <c r="K612" s="137"/>
      <c r="L612" s="138"/>
      <c r="M612" s="137"/>
      <c r="N612" s="137"/>
      <c r="O612" s="137"/>
      <c r="P612" s="137"/>
      <c r="Q612" s="137"/>
      <c r="R612" s="137"/>
      <c r="S612" s="137"/>
      <c r="T612" s="137"/>
      <c r="U612" s="137"/>
      <c r="V612" s="137" t="str">
        <f t="shared" si="25"/>
        <v/>
      </c>
      <c r="W612" s="137"/>
    </row>
    <row r="613" spans="1:23" hidden="1">
      <c r="A613" s="126" t="str">
        <f t="shared" si="24"/>
        <v/>
      </c>
      <c r="C613" s="137" t="str">
        <f>IF(F613&lt;&gt;"",MAX($C$9:C612)+1,"")</f>
        <v/>
      </c>
      <c r="D613" s="137"/>
      <c r="E613" s="137"/>
      <c r="F613" s="137"/>
      <c r="G613" s="137"/>
      <c r="H613" s="137"/>
      <c r="I613" s="137"/>
      <c r="J613" s="137"/>
      <c r="K613" s="137"/>
      <c r="L613" s="138"/>
      <c r="M613" s="137"/>
      <c r="N613" s="137"/>
      <c r="O613" s="137"/>
      <c r="P613" s="137"/>
      <c r="Q613" s="137"/>
      <c r="R613" s="137"/>
      <c r="S613" s="137"/>
      <c r="T613" s="137"/>
      <c r="U613" s="137"/>
      <c r="V613" s="137" t="str">
        <f t="shared" si="25"/>
        <v/>
      </c>
      <c r="W613" s="137"/>
    </row>
    <row r="614" spans="1:23" hidden="1">
      <c r="A614" s="126" t="str">
        <f t="shared" si="24"/>
        <v/>
      </c>
      <c r="C614" s="137" t="str">
        <f>IF(F614&lt;&gt;"",MAX($C$9:C613)+1,"")</f>
        <v/>
      </c>
      <c r="D614" s="137"/>
      <c r="E614" s="137"/>
      <c r="F614" s="137"/>
      <c r="G614" s="137"/>
      <c r="H614" s="137"/>
      <c r="I614" s="137"/>
      <c r="J614" s="137"/>
      <c r="K614" s="137"/>
      <c r="L614" s="138"/>
      <c r="M614" s="137"/>
      <c r="N614" s="137"/>
      <c r="O614" s="137"/>
      <c r="P614" s="137"/>
      <c r="Q614" s="137"/>
      <c r="R614" s="137"/>
      <c r="S614" s="137"/>
      <c r="T614" s="137"/>
      <c r="U614" s="137"/>
      <c r="V614" s="137" t="str">
        <f t="shared" si="25"/>
        <v/>
      </c>
      <c r="W614" s="137"/>
    </row>
    <row r="615" spans="1:23" hidden="1">
      <c r="A615" s="126" t="str">
        <f t="shared" si="24"/>
        <v/>
      </c>
      <c r="C615" s="137" t="str">
        <f>IF(F615&lt;&gt;"",MAX($C$9:C614)+1,"")</f>
        <v/>
      </c>
      <c r="D615" s="137"/>
      <c r="E615" s="137"/>
      <c r="F615" s="137"/>
      <c r="G615" s="137"/>
      <c r="H615" s="137"/>
      <c r="I615" s="137"/>
      <c r="J615" s="137"/>
      <c r="K615" s="137"/>
      <c r="L615" s="138"/>
      <c r="M615" s="137"/>
      <c r="N615" s="137"/>
      <c r="O615" s="137"/>
      <c r="P615" s="137"/>
      <c r="Q615" s="137"/>
      <c r="R615" s="137"/>
      <c r="S615" s="137"/>
      <c r="T615" s="137"/>
      <c r="U615" s="137"/>
      <c r="V615" s="137" t="str">
        <f t="shared" si="25"/>
        <v/>
      </c>
      <c r="W615" s="137"/>
    </row>
    <row r="616" spans="1:23" hidden="1">
      <c r="A616" s="126" t="str">
        <f t="shared" si="24"/>
        <v/>
      </c>
      <c r="C616" s="137" t="str">
        <f>IF(F616&lt;&gt;"",MAX($C$9:C615)+1,"")</f>
        <v/>
      </c>
      <c r="D616" s="137"/>
      <c r="E616" s="137"/>
      <c r="F616" s="137"/>
      <c r="G616" s="137"/>
      <c r="H616" s="137"/>
      <c r="I616" s="137"/>
      <c r="J616" s="137"/>
      <c r="K616" s="137"/>
      <c r="L616" s="138"/>
      <c r="M616" s="137"/>
      <c r="N616" s="137"/>
      <c r="O616" s="137"/>
      <c r="P616" s="137"/>
      <c r="Q616" s="137"/>
      <c r="R616" s="137"/>
      <c r="S616" s="137"/>
      <c r="T616" s="137"/>
      <c r="U616" s="137"/>
      <c r="V616" s="137" t="str">
        <f t="shared" si="25"/>
        <v/>
      </c>
      <c r="W616" s="137"/>
    </row>
    <row r="617" spans="1:23" hidden="1">
      <c r="A617" s="126" t="str">
        <f t="shared" si="24"/>
        <v/>
      </c>
      <c r="C617" s="137" t="str">
        <f>IF(F617&lt;&gt;"",MAX($C$9:C616)+1,"")</f>
        <v/>
      </c>
      <c r="D617" s="137"/>
      <c r="E617" s="137"/>
      <c r="F617" s="137"/>
      <c r="G617" s="137"/>
      <c r="H617" s="137"/>
      <c r="I617" s="137"/>
      <c r="J617" s="137"/>
      <c r="K617" s="137"/>
      <c r="L617" s="138"/>
      <c r="M617" s="137"/>
      <c r="N617" s="137"/>
      <c r="O617" s="137"/>
      <c r="P617" s="137"/>
      <c r="Q617" s="137"/>
      <c r="R617" s="137"/>
      <c r="S617" s="137"/>
      <c r="T617" s="137"/>
      <c r="U617" s="137"/>
      <c r="V617" s="137" t="str">
        <f t="shared" si="25"/>
        <v/>
      </c>
      <c r="W617" s="137"/>
    </row>
    <row r="618" spans="1:23" hidden="1">
      <c r="A618" s="126" t="str">
        <f t="shared" si="24"/>
        <v/>
      </c>
      <c r="C618" s="137" t="str">
        <f>IF(F618&lt;&gt;"",MAX($C$9:C617)+1,"")</f>
        <v/>
      </c>
      <c r="D618" s="137"/>
      <c r="E618" s="137" t="str">
        <f>RIGHT(D618,3)</f>
        <v/>
      </c>
      <c r="F618" s="137"/>
      <c r="G618" s="137"/>
      <c r="H618" s="137"/>
      <c r="I618" s="137"/>
      <c r="J618" s="137"/>
      <c r="K618" s="137"/>
      <c r="L618" s="138"/>
      <c r="M618" s="137"/>
      <c r="N618" s="137"/>
      <c r="O618" s="137"/>
      <c r="P618" s="137"/>
      <c r="Q618" s="137"/>
      <c r="R618" s="137"/>
      <c r="S618" s="137"/>
      <c r="T618" s="137"/>
      <c r="U618" s="137"/>
      <c r="V618" s="137" t="str">
        <f t="shared" si="25"/>
        <v/>
      </c>
      <c r="W618" s="137"/>
    </row>
    <row r="619" spans="1:23" hidden="1">
      <c r="A619" s="126" t="str">
        <f t="shared" si="24"/>
        <v/>
      </c>
      <c r="C619" s="137" t="str">
        <f>IF(F619&lt;&gt;"",MAX($C$9:C618)+1,"")</f>
        <v/>
      </c>
      <c r="D619" s="137"/>
      <c r="E619" s="137" t="str">
        <f>RIGHT(D619,3)</f>
        <v/>
      </c>
      <c r="F619" s="137"/>
      <c r="G619" s="137"/>
      <c r="H619" s="137"/>
      <c r="I619" s="137"/>
      <c r="J619" s="137"/>
      <c r="K619" s="137"/>
      <c r="L619" s="138"/>
      <c r="M619" s="137"/>
      <c r="N619" s="137"/>
      <c r="O619" s="137"/>
      <c r="P619" s="137"/>
      <c r="Q619" s="137"/>
      <c r="R619" s="137"/>
      <c r="S619" s="137"/>
      <c r="T619" s="137"/>
      <c r="U619" s="137"/>
      <c r="V619" s="137" t="str">
        <f t="shared" si="25"/>
        <v/>
      </c>
      <c r="W619" s="137"/>
    </row>
    <row r="620" spans="1:23" hidden="1">
      <c r="A620" s="126" t="str">
        <f t="shared" si="24"/>
        <v/>
      </c>
      <c r="C620" s="137" t="str">
        <f>IF(F620&lt;&gt;"",MAX($C$9:C619)+1,"")</f>
        <v/>
      </c>
      <c r="D620" s="137"/>
      <c r="E620" s="137" t="str">
        <f t="shared" ref="E620:E683" si="26">RIGHT(D620,3)</f>
        <v/>
      </c>
      <c r="F620" s="137"/>
      <c r="G620" s="137"/>
      <c r="H620" s="137"/>
      <c r="I620" s="137"/>
      <c r="J620" s="137"/>
      <c r="K620" s="137"/>
      <c r="L620" s="138"/>
      <c r="M620" s="137"/>
      <c r="N620" s="137"/>
      <c r="O620" s="137"/>
      <c r="P620" s="137"/>
      <c r="Q620" s="137"/>
      <c r="R620" s="137"/>
      <c r="S620" s="137"/>
      <c r="T620" s="137"/>
      <c r="U620" s="137"/>
      <c r="V620" s="137" t="str">
        <f t="shared" si="25"/>
        <v/>
      </c>
      <c r="W620" s="137"/>
    </row>
    <row r="621" spans="1:23" hidden="1">
      <c r="A621" s="126" t="str">
        <f t="shared" si="24"/>
        <v/>
      </c>
      <c r="C621" s="137" t="str">
        <f>IF(F621&lt;&gt;"",MAX($C$9:C620)+1,"")</f>
        <v/>
      </c>
      <c r="D621" s="137"/>
      <c r="E621" s="137" t="str">
        <f t="shared" si="26"/>
        <v/>
      </c>
      <c r="F621" s="137"/>
      <c r="G621" s="137"/>
      <c r="H621" s="137"/>
      <c r="I621" s="137"/>
      <c r="J621" s="137"/>
      <c r="K621" s="137"/>
      <c r="L621" s="138"/>
      <c r="M621" s="137"/>
      <c r="N621" s="137"/>
      <c r="O621" s="137"/>
      <c r="P621" s="137"/>
      <c r="Q621" s="137"/>
      <c r="R621" s="137"/>
      <c r="S621" s="137"/>
      <c r="T621" s="137"/>
      <c r="U621" s="137"/>
      <c r="V621" s="137" t="str">
        <f t="shared" si="25"/>
        <v/>
      </c>
      <c r="W621" s="137"/>
    </row>
    <row r="622" spans="1:23" hidden="1">
      <c r="A622" s="126" t="str">
        <f t="shared" si="24"/>
        <v/>
      </c>
      <c r="C622" s="137" t="str">
        <f>IF(F622&lt;&gt;"",MAX($C$9:C621)+1,"")</f>
        <v/>
      </c>
      <c r="D622" s="137"/>
      <c r="E622" s="137" t="str">
        <f t="shared" si="26"/>
        <v/>
      </c>
      <c r="F622" s="137"/>
      <c r="G622" s="137"/>
      <c r="H622" s="137"/>
      <c r="I622" s="137"/>
      <c r="J622" s="137"/>
      <c r="K622" s="137"/>
      <c r="L622" s="138"/>
      <c r="M622" s="137"/>
      <c r="N622" s="137"/>
      <c r="O622" s="137"/>
      <c r="P622" s="137"/>
      <c r="Q622" s="137"/>
      <c r="R622" s="137"/>
      <c r="S622" s="137"/>
      <c r="T622" s="137"/>
      <c r="U622" s="137"/>
      <c r="V622" s="137" t="str">
        <f t="shared" si="25"/>
        <v/>
      </c>
      <c r="W622" s="137"/>
    </row>
    <row r="623" spans="1:23" hidden="1">
      <c r="A623" s="126" t="str">
        <f t="shared" si="24"/>
        <v/>
      </c>
      <c r="C623" s="137" t="str">
        <f>IF(F623&lt;&gt;"",MAX($C$9:C622)+1,"")</f>
        <v/>
      </c>
      <c r="D623" s="137"/>
      <c r="E623" s="137" t="str">
        <f t="shared" si="26"/>
        <v/>
      </c>
      <c r="F623" s="137"/>
      <c r="G623" s="137"/>
      <c r="H623" s="137"/>
      <c r="I623" s="137"/>
      <c r="J623" s="137"/>
      <c r="K623" s="137"/>
      <c r="L623" s="138"/>
      <c r="M623" s="137"/>
      <c r="N623" s="137"/>
      <c r="O623" s="137"/>
      <c r="P623" s="137"/>
      <c r="Q623" s="137"/>
      <c r="R623" s="137"/>
      <c r="S623" s="137"/>
      <c r="T623" s="137"/>
      <c r="U623" s="137"/>
      <c r="V623" s="137" t="str">
        <f t="shared" si="25"/>
        <v/>
      </c>
      <c r="W623" s="137"/>
    </row>
    <row r="624" spans="1:23" hidden="1">
      <c r="A624" s="126" t="str">
        <f t="shared" si="24"/>
        <v/>
      </c>
      <c r="C624" s="137" t="str">
        <f>IF(F624&lt;&gt;"",MAX($C$9:C623)+1,"")</f>
        <v/>
      </c>
      <c r="D624" s="137"/>
      <c r="E624" s="137" t="str">
        <f t="shared" si="26"/>
        <v/>
      </c>
      <c r="F624" s="137"/>
      <c r="G624" s="137"/>
      <c r="H624" s="137"/>
      <c r="I624" s="137"/>
      <c r="J624" s="137"/>
      <c r="K624" s="137"/>
      <c r="L624" s="138"/>
      <c r="M624" s="137"/>
      <c r="N624" s="137"/>
      <c r="O624" s="137"/>
      <c r="P624" s="137"/>
      <c r="Q624" s="137"/>
      <c r="R624" s="137"/>
      <c r="S624" s="137"/>
      <c r="T624" s="137"/>
      <c r="U624" s="137"/>
      <c r="V624" s="137" t="str">
        <f t="shared" si="25"/>
        <v/>
      </c>
      <c r="W624" s="137"/>
    </row>
    <row r="625" spans="1:23" hidden="1">
      <c r="A625" s="126" t="str">
        <f t="shared" si="24"/>
        <v/>
      </c>
      <c r="C625" s="137" t="str">
        <f>IF(F625&lt;&gt;"",MAX($C$9:C624)+1,"")</f>
        <v/>
      </c>
      <c r="D625" s="137"/>
      <c r="E625" s="137" t="str">
        <f t="shared" si="26"/>
        <v/>
      </c>
      <c r="F625" s="137"/>
      <c r="G625" s="137"/>
      <c r="H625" s="137"/>
      <c r="I625" s="137"/>
      <c r="J625" s="137"/>
      <c r="K625" s="137"/>
      <c r="L625" s="138"/>
      <c r="M625" s="137"/>
      <c r="N625" s="137"/>
      <c r="O625" s="137"/>
      <c r="P625" s="137"/>
      <c r="Q625" s="137"/>
      <c r="R625" s="137"/>
      <c r="S625" s="137"/>
      <c r="T625" s="137"/>
      <c r="U625" s="137"/>
      <c r="V625" s="137" t="str">
        <f t="shared" si="25"/>
        <v/>
      </c>
      <c r="W625" s="137"/>
    </row>
    <row r="626" spans="1:23" hidden="1">
      <c r="A626" s="126" t="str">
        <f t="shared" si="24"/>
        <v/>
      </c>
      <c r="C626" s="137" t="str">
        <f>IF(F626&lt;&gt;"",MAX($C$9:C625)+1,"")</f>
        <v/>
      </c>
      <c r="D626" s="137"/>
      <c r="E626" s="137" t="str">
        <f t="shared" si="26"/>
        <v/>
      </c>
      <c r="F626" s="137"/>
      <c r="G626" s="137"/>
      <c r="H626" s="137"/>
      <c r="I626" s="137"/>
      <c r="J626" s="137"/>
      <c r="K626" s="137"/>
      <c r="L626" s="138"/>
      <c r="M626" s="137"/>
      <c r="N626" s="137"/>
      <c r="O626" s="137"/>
      <c r="P626" s="137"/>
      <c r="Q626" s="137"/>
      <c r="R626" s="137"/>
      <c r="S626" s="137"/>
      <c r="T626" s="137"/>
      <c r="U626" s="137"/>
      <c r="V626" s="137" t="str">
        <f t="shared" si="25"/>
        <v/>
      </c>
      <c r="W626" s="137"/>
    </row>
    <row r="627" spans="1:23" hidden="1">
      <c r="A627" s="126" t="str">
        <f t="shared" si="24"/>
        <v/>
      </c>
      <c r="C627" s="137" t="str">
        <f>IF(F627&lt;&gt;"",MAX($C$9:C626)+1,"")</f>
        <v/>
      </c>
      <c r="D627" s="137"/>
      <c r="E627" s="137" t="str">
        <f t="shared" si="26"/>
        <v/>
      </c>
      <c r="F627" s="137"/>
      <c r="G627" s="137"/>
      <c r="H627" s="137"/>
      <c r="I627" s="137"/>
      <c r="J627" s="137"/>
      <c r="K627" s="137"/>
      <c r="L627" s="138"/>
      <c r="M627" s="137"/>
      <c r="N627" s="137"/>
      <c r="O627" s="137"/>
      <c r="P627" s="137"/>
      <c r="Q627" s="137"/>
      <c r="R627" s="137"/>
      <c r="S627" s="137"/>
      <c r="T627" s="137"/>
      <c r="U627" s="137"/>
      <c r="V627" s="137" t="str">
        <f t="shared" si="25"/>
        <v/>
      </c>
      <c r="W627" s="137"/>
    </row>
    <row r="628" spans="1:23" hidden="1">
      <c r="A628" s="126" t="str">
        <f t="shared" si="24"/>
        <v/>
      </c>
      <c r="C628" s="137" t="str">
        <f>IF(F628&lt;&gt;"",MAX($C$9:C627)+1,"")</f>
        <v/>
      </c>
      <c r="D628" s="137"/>
      <c r="E628" s="137" t="str">
        <f t="shared" si="26"/>
        <v/>
      </c>
      <c r="F628" s="137"/>
      <c r="G628" s="137"/>
      <c r="H628" s="137"/>
      <c r="I628" s="137"/>
      <c r="J628" s="137"/>
      <c r="K628" s="137"/>
      <c r="L628" s="138"/>
      <c r="M628" s="137"/>
      <c r="N628" s="137"/>
      <c r="O628" s="137"/>
      <c r="P628" s="137"/>
      <c r="Q628" s="137"/>
      <c r="R628" s="137"/>
      <c r="S628" s="137"/>
      <c r="T628" s="137"/>
      <c r="U628" s="137"/>
      <c r="V628" s="137" t="str">
        <f t="shared" si="25"/>
        <v/>
      </c>
      <c r="W628" s="137"/>
    </row>
    <row r="629" spans="1:23" hidden="1">
      <c r="A629" s="126" t="str">
        <f t="shared" si="24"/>
        <v/>
      </c>
      <c r="C629" s="137" t="str">
        <f>IF(F629&lt;&gt;"",MAX($C$9:C628)+1,"")</f>
        <v/>
      </c>
      <c r="D629" s="137"/>
      <c r="E629" s="137" t="str">
        <f t="shared" si="26"/>
        <v/>
      </c>
      <c r="F629" s="137"/>
      <c r="G629" s="137"/>
      <c r="H629" s="137"/>
      <c r="I629" s="137"/>
      <c r="J629" s="137"/>
      <c r="K629" s="137"/>
      <c r="L629" s="138"/>
      <c r="M629" s="137"/>
      <c r="N629" s="137"/>
      <c r="O629" s="137"/>
      <c r="P629" s="137"/>
      <c r="Q629" s="137"/>
      <c r="R629" s="137"/>
      <c r="S629" s="137"/>
      <c r="T629" s="137"/>
      <c r="U629" s="137"/>
      <c r="V629" s="137" t="str">
        <f t="shared" si="25"/>
        <v/>
      </c>
      <c r="W629" s="137"/>
    </row>
    <row r="630" spans="1:23" hidden="1">
      <c r="A630" s="126" t="str">
        <f t="shared" si="24"/>
        <v/>
      </c>
      <c r="C630" s="137" t="str">
        <f>IF(F630&lt;&gt;"",MAX($C$9:C629)+1,"")</f>
        <v/>
      </c>
      <c r="D630" s="137"/>
      <c r="E630" s="137" t="str">
        <f t="shared" si="26"/>
        <v/>
      </c>
      <c r="F630" s="137"/>
      <c r="G630" s="137"/>
      <c r="H630" s="137"/>
      <c r="I630" s="137"/>
      <c r="J630" s="137"/>
      <c r="K630" s="137"/>
      <c r="L630" s="138"/>
      <c r="M630" s="137"/>
      <c r="N630" s="137"/>
      <c r="O630" s="137"/>
      <c r="P630" s="137"/>
      <c r="Q630" s="137"/>
      <c r="R630" s="137"/>
      <c r="S630" s="137"/>
      <c r="T630" s="137"/>
      <c r="U630" s="137"/>
      <c r="V630" s="137" t="str">
        <f t="shared" si="25"/>
        <v/>
      </c>
      <c r="W630" s="137"/>
    </row>
    <row r="631" spans="1:23" hidden="1">
      <c r="A631" s="126" t="str">
        <f t="shared" si="24"/>
        <v/>
      </c>
      <c r="C631" s="137" t="str">
        <f>IF(F631&lt;&gt;"",MAX($C$9:C630)+1,"")</f>
        <v/>
      </c>
      <c r="D631" s="137"/>
      <c r="E631" s="137" t="str">
        <f t="shared" si="26"/>
        <v/>
      </c>
      <c r="F631" s="137"/>
      <c r="G631" s="137"/>
      <c r="H631" s="137"/>
      <c r="I631" s="137"/>
      <c r="J631" s="137"/>
      <c r="K631" s="137"/>
      <c r="L631" s="138"/>
      <c r="M631" s="137"/>
      <c r="N631" s="137"/>
      <c r="O631" s="137"/>
      <c r="P631" s="137"/>
      <c r="Q631" s="137"/>
      <c r="R631" s="137"/>
      <c r="S631" s="137"/>
      <c r="T631" s="137"/>
      <c r="U631" s="137"/>
      <c r="V631" s="137" t="str">
        <f t="shared" si="25"/>
        <v/>
      </c>
      <c r="W631" s="137"/>
    </row>
    <row r="632" spans="1:23" hidden="1">
      <c r="A632" s="126" t="str">
        <f t="shared" si="24"/>
        <v/>
      </c>
      <c r="C632" s="137" t="str">
        <f>IF(F632&lt;&gt;"",MAX($C$9:C631)+1,"")</f>
        <v/>
      </c>
      <c r="D632" s="137"/>
      <c r="E632" s="137" t="str">
        <f t="shared" si="26"/>
        <v/>
      </c>
      <c r="F632" s="137"/>
      <c r="G632" s="137"/>
      <c r="H632" s="137"/>
      <c r="I632" s="137"/>
      <c r="J632" s="137"/>
      <c r="K632" s="137"/>
      <c r="L632" s="138"/>
      <c r="M632" s="137"/>
      <c r="N632" s="137"/>
      <c r="O632" s="137"/>
      <c r="P632" s="137"/>
      <c r="Q632" s="137"/>
      <c r="R632" s="137"/>
      <c r="S632" s="137"/>
      <c r="T632" s="137"/>
      <c r="U632" s="137"/>
      <c r="V632" s="137" t="str">
        <f t="shared" si="25"/>
        <v/>
      </c>
      <c r="W632" s="137"/>
    </row>
    <row r="633" spans="1:23" hidden="1">
      <c r="A633" s="126" t="str">
        <f t="shared" si="24"/>
        <v/>
      </c>
      <c r="C633" s="137" t="str">
        <f>IF(F633&lt;&gt;"",MAX($C$9:C632)+1,"")</f>
        <v/>
      </c>
      <c r="D633" s="137"/>
      <c r="E633" s="137" t="str">
        <f t="shared" si="26"/>
        <v/>
      </c>
      <c r="F633" s="137"/>
      <c r="G633" s="137"/>
      <c r="H633" s="137"/>
      <c r="I633" s="137"/>
      <c r="J633" s="137"/>
      <c r="K633" s="137"/>
      <c r="L633" s="138"/>
      <c r="M633" s="137"/>
      <c r="N633" s="137"/>
      <c r="O633" s="137"/>
      <c r="P633" s="137"/>
      <c r="Q633" s="137"/>
      <c r="R633" s="137"/>
      <c r="S633" s="137"/>
      <c r="T633" s="137"/>
      <c r="U633" s="137"/>
      <c r="V633" s="137" t="str">
        <f t="shared" si="25"/>
        <v/>
      </c>
      <c r="W633" s="137"/>
    </row>
    <row r="634" spans="1:23" hidden="1">
      <c r="A634" s="126" t="str">
        <f t="shared" si="24"/>
        <v/>
      </c>
      <c r="C634" s="137" t="str">
        <f>IF(F634&lt;&gt;"",MAX($C$9:C633)+1,"")</f>
        <v/>
      </c>
      <c r="D634" s="137"/>
      <c r="E634" s="137" t="str">
        <f t="shared" si="26"/>
        <v/>
      </c>
      <c r="F634" s="137"/>
      <c r="G634" s="137"/>
      <c r="H634" s="137"/>
      <c r="I634" s="137"/>
      <c r="J634" s="137"/>
      <c r="K634" s="137"/>
      <c r="L634" s="138"/>
      <c r="M634" s="137"/>
      <c r="N634" s="137"/>
      <c r="O634" s="137"/>
      <c r="P634" s="137"/>
      <c r="Q634" s="137"/>
      <c r="R634" s="137"/>
      <c r="S634" s="137"/>
      <c r="T634" s="137"/>
      <c r="U634" s="137"/>
      <c r="V634" s="137" t="str">
        <f t="shared" si="25"/>
        <v/>
      </c>
      <c r="W634" s="137"/>
    </row>
    <row r="635" spans="1:23" hidden="1">
      <c r="A635" s="126" t="str">
        <f t="shared" si="24"/>
        <v/>
      </c>
      <c r="C635" s="137" t="str">
        <f>IF(F635&lt;&gt;"",MAX($C$9:C634)+1,"")</f>
        <v/>
      </c>
      <c r="D635" s="137"/>
      <c r="E635" s="137" t="str">
        <f t="shared" si="26"/>
        <v/>
      </c>
      <c r="F635" s="137"/>
      <c r="G635" s="137"/>
      <c r="H635" s="137"/>
      <c r="I635" s="137"/>
      <c r="J635" s="137"/>
      <c r="K635" s="137"/>
      <c r="L635" s="138"/>
      <c r="M635" s="137"/>
      <c r="N635" s="137"/>
      <c r="O635" s="137"/>
      <c r="P635" s="137"/>
      <c r="Q635" s="137"/>
      <c r="R635" s="137"/>
      <c r="S635" s="137"/>
      <c r="T635" s="137"/>
      <c r="U635" s="137"/>
      <c r="V635" s="137" t="str">
        <f t="shared" si="25"/>
        <v/>
      </c>
      <c r="W635" s="137"/>
    </row>
    <row r="636" spans="1:23" hidden="1">
      <c r="A636" s="126" t="str">
        <f t="shared" si="24"/>
        <v/>
      </c>
      <c r="C636" s="137" t="str">
        <f>IF(F636&lt;&gt;"",MAX($C$9:C635)+1,"")</f>
        <v/>
      </c>
      <c r="D636" s="137"/>
      <c r="E636" s="137" t="str">
        <f t="shared" si="26"/>
        <v/>
      </c>
      <c r="F636" s="137"/>
      <c r="G636" s="137"/>
      <c r="H636" s="137"/>
      <c r="I636" s="137"/>
      <c r="J636" s="137"/>
      <c r="K636" s="137"/>
      <c r="L636" s="138"/>
      <c r="M636" s="137"/>
      <c r="N636" s="137"/>
      <c r="O636" s="137"/>
      <c r="P636" s="137"/>
      <c r="Q636" s="137"/>
      <c r="R636" s="137"/>
      <c r="S636" s="137"/>
      <c r="T636" s="137"/>
      <c r="U636" s="137"/>
      <c r="V636" s="137" t="str">
        <f t="shared" si="25"/>
        <v/>
      </c>
      <c r="W636" s="137"/>
    </row>
    <row r="637" spans="1:23" hidden="1">
      <c r="A637" s="126" t="str">
        <f t="shared" si="24"/>
        <v/>
      </c>
      <c r="C637" s="137" t="str">
        <f>IF(F637&lt;&gt;"",MAX($C$9:C636)+1,"")</f>
        <v/>
      </c>
      <c r="D637" s="137"/>
      <c r="E637" s="137" t="str">
        <f t="shared" si="26"/>
        <v/>
      </c>
      <c r="F637" s="137"/>
      <c r="G637" s="137"/>
      <c r="H637" s="137"/>
      <c r="I637" s="137"/>
      <c r="J637" s="137"/>
      <c r="K637" s="137"/>
      <c r="L637" s="138"/>
      <c r="M637" s="137"/>
      <c r="N637" s="137"/>
      <c r="O637" s="137"/>
      <c r="P637" s="137"/>
      <c r="Q637" s="137"/>
      <c r="R637" s="137"/>
      <c r="S637" s="137"/>
      <c r="T637" s="137"/>
      <c r="U637" s="137"/>
      <c r="V637" s="137" t="str">
        <f t="shared" si="25"/>
        <v/>
      </c>
      <c r="W637" s="137"/>
    </row>
    <row r="638" spans="1:23" hidden="1">
      <c r="A638" s="126" t="str">
        <f t="shared" si="24"/>
        <v/>
      </c>
      <c r="C638" s="137" t="str">
        <f>IF(F638&lt;&gt;"",MAX($C$9:C637)+1,"")</f>
        <v/>
      </c>
      <c r="D638" s="137"/>
      <c r="E638" s="137" t="str">
        <f t="shared" si="26"/>
        <v/>
      </c>
      <c r="F638" s="137"/>
      <c r="G638" s="137"/>
      <c r="H638" s="137"/>
      <c r="I638" s="137"/>
      <c r="J638" s="137"/>
      <c r="K638" s="137"/>
      <c r="L638" s="138"/>
      <c r="M638" s="137"/>
      <c r="N638" s="137"/>
      <c r="O638" s="137"/>
      <c r="P638" s="137"/>
      <c r="Q638" s="137"/>
      <c r="R638" s="137"/>
      <c r="S638" s="137"/>
      <c r="T638" s="137"/>
      <c r="U638" s="137"/>
      <c r="V638" s="137" t="str">
        <f t="shared" si="25"/>
        <v/>
      </c>
      <c r="W638" s="137"/>
    </row>
    <row r="639" spans="1:23" hidden="1">
      <c r="A639" s="126" t="str">
        <f t="shared" si="24"/>
        <v/>
      </c>
      <c r="C639" s="137" t="str">
        <f>IF(F639&lt;&gt;"",MAX($C$9:C638)+1,"")</f>
        <v/>
      </c>
      <c r="D639" s="137"/>
      <c r="E639" s="137" t="str">
        <f t="shared" si="26"/>
        <v/>
      </c>
      <c r="F639" s="137"/>
      <c r="G639" s="137"/>
      <c r="H639" s="137"/>
      <c r="I639" s="137"/>
      <c r="J639" s="137"/>
      <c r="K639" s="137"/>
      <c r="L639" s="138"/>
      <c r="M639" s="137"/>
      <c r="N639" s="137"/>
      <c r="O639" s="137"/>
      <c r="P639" s="137"/>
      <c r="Q639" s="137"/>
      <c r="R639" s="137"/>
      <c r="S639" s="137"/>
      <c r="T639" s="137"/>
      <c r="U639" s="137"/>
      <c r="V639" s="137" t="str">
        <f t="shared" si="25"/>
        <v/>
      </c>
      <c r="W639" s="137"/>
    </row>
    <row r="640" spans="1:23" hidden="1">
      <c r="A640" s="126" t="str">
        <f t="shared" si="24"/>
        <v/>
      </c>
      <c r="C640" s="137" t="str">
        <f>IF(F640&lt;&gt;"",MAX($C$9:C639)+1,"")</f>
        <v/>
      </c>
      <c r="D640" s="137"/>
      <c r="E640" s="137" t="str">
        <f t="shared" si="26"/>
        <v/>
      </c>
      <c r="F640" s="137"/>
      <c r="G640" s="137"/>
      <c r="H640" s="137"/>
      <c r="I640" s="137"/>
      <c r="J640" s="137"/>
      <c r="K640" s="137"/>
      <c r="L640" s="138"/>
      <c r="M640" s="137"/>
      <c r="N640" s="137"/>
      <c r="O640" s="137"/>
      <c r="P640" s="137"/>
      <c r="Q640" s="137"/>
      <c r="R640" s="137"/>
      <c r="S640" s="137"/>
      <c r="T640" s="137"/>
      <c r="U640" s="137"/>
      <c r="V640" s="137" t="str">
        <f t="shared" si="25"/>
        <v/>
      </c>
      <c r="W640" s="137"/>
    </row>
    <row r="641" spans="1:23" hidden="1">
      <c r="A641" s="126" t="str">
        <f t="shared" si="24"/>
        <v/>
      </c>
      <c r="C641" s="137" t="str">
        <f>IF(F641&lt;&gt;"",MAX($C$9:C640)+1,"")</f>
        <v/>
      </c>
      <c r="D641" s="137"/>
      <c r="E641" s="137" t="str">
        <f t="shared" si="26"/>
        <v/>
      </c>
      <c r="F641" s="137"/>
      <c r="G641" s="137"/>
      <c r="H641" s="137"/>
      <c r="I641" s="137"/>
      <c r="J641" s="137"/>
      <c r="K641" s="137"/>
      <c r="L641" s="138"/>
      <c r="M641" s="137"/>
      <c r="N641" s="137"/>
      <c r="O641" s="137"/>
      <c r="P641" s="137"/>
      <c r="Q641" s="137"/>
      <c r="R641" s="137"/>
      <c r="S641" s="137"/>
      <c r="T641" s="137"/>
      <c r="U641" s="137"/>
      <c r="V641" s="137" t="str">
        <f t="shared" si="25"/>
        <v/>
      </c>
      <c r="W641" s="137"/>
    </row>
    <row r="642" spans="1:23" hidden="1">
      <c r="A642" s="126" t="str">
        <f t="shared" si="24"/>
        <v/>
      </c>
      <c r="C642" s="137" t="str">
        <f>IF(F642&lt;&gt;"",MAX($C$9:C641)+1,"")</f>
        <v/>
      </c>
      <c r="D642" s="137"/>
      <c r="E642" s="137" t="str">
        <f t="shared" si="26"/>
        <v/>
      </c>
      <c r="F642" s="137"/>
      <c r="G642" s="137"/>
      <c r="H642" s="137"/>
      <c r="I642" s="137"/>
      <c r="J642" s="137"/>
      <c r="K642" s="137"/>
      <c r="L642" s="138"/>
      <c r="M642" s="137"/>
      <c r="N642" s="137"/>
      <c r="O642" s="137"/>
      <c r="P642" s="137"/>
      <c r="Q642" s="137"/>
      <c r="R642" s="137"/>
      <c r="S642" s="137"/>
      <c r="T642" s="137"/>
      <c r="U642" s="137"/>
      <c r="V642" s="137" t="str">
        <f t="shared" si="25"/>
        <v/>
      </c>
      <c r="W642" s="137"/>
    </row>
    <row r="643" spans="1:23" hidden="1">
      <c r="A643" s="126" t="str">
        <f t="shared" si="24"/>
        <v/>
      </c>
      <c r="C643" s="137" t="str">
        <f>IF(F643&lt;&gt;"",MAX($C$9:C642)+1,"")</f>
        <v/>
      </c>
      <c r="D643" s="137"/>
      <c r="E643" s="137" t="str">
        <f t="shared" si="26"/>
        <v/>
      </c>
      <c r="F643" s="137"/>
      <c r="G643" s="137"/>
      <c r="H643" s="137"/>
      <c r="I643" s="137"/>
      <c r="J643" s="137"/>
      <c r="K643" s="137"/>
      <c r="L643" s="138"/>
      <c r="M643" s="137"/>
      <c r="N643" s="137"/>
      <c r="O643" s="137"/>
      <c r="P643" s="137"/>
      <c r="Q643" s="137"/>
      <c r="R643" s="137"/>
      <c r="S643" s="137"/>
      <c r="T643" s="137"/>
      <c r="U643" s="137"/>
      <c r="V643" s="137" t="str">
        <f t="shared" si="25"/>
        <v/>
      </c>
      <c r="W643" s="137"/>
    </row>
    <row r="644" spans="1:23" hidden="1">
      <c r="A644" s="126" t="str">
        <f t="shared" si="24"/>
        <v/>
      </c>
      <c r="C644" s="137" t="str">
        <f>IF(F644&lt;&gt;"",MAX($C$9:C643)+1,"")</f>
        <v/>
      </c>
      <c r="D644" s="137"/>
      <c r="E644" s="137" t="str">
        <f t="shared" si="26"/>
        <v/>
      </c>
      <c r="F644" s="137"/>
      <c r="G644" s="137"/>
      <c r="H644" s="137"/>
      <c r="I644" s="137"/>
      <c r="J644" s="137"/>
      <c r="K644" s="137"/>
      <c r="L644" s="138"/>
      <c r="M644" s="137"/>
      <c r="N644" s="137"/>
      <c r="O644" s="137"/>
      <c r="P644" s="137"/>
      <c r="Q644" s="137"/>
      <c r="R644" s="137"/>
      <c r="S644" s="137"/>
      <c r="T644" s="137"/>
      <c r="U644" s="137"/>
      <c r="V644" s="137" t="str">
        <f t="shared" si="25"/>
        <v/>
      </c>
      <c r="W644" s="137"/>
    </row>
    <row r="645" spans="1:23" hidden="1">
      <c r="A645" s="126" t="str">
        <f t="shared" si="24"/>
        <v/>
      </c>
      <c r="C645" s="137" t="str">
        <f>IF(F645&lt;&gt;"",MAX($C$9:C644)+1,"")</f>
        <v/>
      </c>
      <c r="D645" s="137"/>
      <c r="E645" s="137" t="str">
        <f t="shared" si="26"/>
        <v/>
      </c>
      <c r="F645" s="137"/>
      <c r="G645" s="137"/>
      <c r="H645" s="137"/>
      <c r="I645" s="137"/>
      <c r="J645" s="137"/>
      <c r="K645" s="137"/>
      <c r="L645" s="138"/>
      <c r="M645" s="137"/>
      <c r="N645" s="137"/>
      <c r="O645" s="137"/>
      <c r="P645" s="137"/>
      <c r="Q645" s="137"/>
      <c r="R645" s="137"/>
      <c r="S645" s="137"/>
      <c r="T645" s="137"/>
      <c r="U645" s="137"/>
      <c r="V645" s="137" t="str">
        <f t="shared" si="25"/>
        <v/>
      </c>
      <c r="W645" s="137"/>
    </row>
    <row r="646" spans="1:23" hidden="1">
      <c r="A646" s="126" t="str">
        <f t="shared" si="24"/>
        <v/>
      </c>
      <c r="C646" s="137" t="str">
        <f>IF(F646&lt;&gt;"",MAX($C$9:C645)+1,"")</f>
        <v/>
      </c>
      <c r="D646" s="137"/>
      <c r="E646" s="137" t="str">
        <f t="shared" si="26"/>
        <v/>
      </c>
      <c r="F646" s="137"/>
      <c r="G646" s="137"/>
      <c r="H646" s="137"/>
      <c r="I646" s="137"/>
      <c r="J646" s="137"/>
      <c r="K646" s="137"/>
      <c r="L646" s="138"/>
      <c r="M646" s="137"/>
      <c r="N646" s="137"/>
      <c r="O646" s="137"/>
      <c r="P646" s="137"/>
      <c r="Q646" s="137"/>
      <c r="R646" s="137"/>
      <c r="S646" s="137"/>
      <c r="T646" s="137"/>
      <c r="U646" s="137"/>
      <c r="V646" s="137" t="str">
        <f t="shared" si="25"/>
        <v/>
      </c>
      <c r="W646" s="137"/>
    </row>
    <row r="647" spans="1:23" hidden="1">
      <c r="A647" s="126" t="str">
        <f t="shared" si="24"/>
        <v/>
      </c>
      <c r="C647" s="137" t="str">
        <f>IF(F647&lt;&gt;"",MAX($C$9:C646)+1,"")</f>
        <v/>
      </c>
      <c r="D647" s="137"/>
      <c r="E647" s="137" t="str">
        <f t="shared" si="26"/>
        <v/>
      </c>
      <c r="F647" s="137"/>
      <c r="G647" s="137"/>
      <c r="H647" s="137"/>
      <c r="I647" s="137"/>
      <c r="J647" s="137"/>
      <c r="K647" s="137"/>
      <c r="L647" s="138"/>
      <c r="M647" s="137"/>
      <c r="N647" s="137"/>
      <c r="O647" s="137"/>
      <c r="P647" s="137"/>
      <c r="Q647" s="137"/>
      <c r="R647" s="137"/>
      <c r="S647" s="137"/>
      <c r="T647" s="137"/>
      <c r="U647" s="137"/>
      <c r="V647" s="137" t="str">
        <f t="shared" si="25"/>
        <v/>
      </c>
      <c r="W647" s="137"/>
    </row>
    <row r="648" spans="1:23" hidden="1">
      <c r="A648" s="126" t="str">
        <f t="shared" si="24"/>
        <v/>
      </c>
      <c r="C648" s="137" t="str">
        <f>IF(F648&lt;&gt;"",MAX($C$9:C647)+1,"")</f>
        <v/>
      </c>
      <c r="D648" s="137"/>
      <c r="E648" s="137" t="str">
        <f t="shared" si="26"/>
        <v/>
      </c>
      <c r="F648" s="137"/>
      <c r="G648" s="137"/>
      <c r="H648" s="137"/>
      <c r="I648" s="137"/>
      <c r="J648" s="137"/>
      <c r="K648" s="137"/>
      <c r="L648" s="138"/>
      <c r="M648" s="137"/>
      <c r="N648" s="137"/>
      <c r="O648" s="137"/>
      <c r="P648" s="137"/>
      <c r="Q648" s="137"/>
      <c r="R648" s="137"/>
      <c r="S648" s="137"/>
      <c r="T648" s="137"/>
      <c r="U648" s="137"/>
      <c r="V648" s="137" t="str">
        <f t="shared" si="25"/>
        <v/>
      </c>
      <c r="W648" s="137"/>
    </row>
    <row r="649" spans="1:23" hidden="1">
      <c r="A649" s="126" t="str">
        <f t="shared" si="24"/>
        <v/>
      </c>
      <c r="C649" s="137" t="str">
        <f>IF(F649&lt;&gt;"",MAX($C$9:C648)+1,"")</f>
        <v/>
      </c>
      <c r="D649" s="137"/>
      <c r="E649" s="137" t="str">
        <f t="shared" si="26"/>
        <v/>
      </c>
      <c r="F649" s="137"/>
      <c r="G649" s="137"/>
      <c r="H649" s="137"/>
      <c r="I649" s="137"/>
      <c r="J649" s="137"/>
      <c r="K649" s="137"/>
      <c r="L649" s="138"/>
      <c r="M649" s="137"/>
      <c r="N649" s="137"/>
      <c r="O649" s="137"/>
      <c r="P649" s="137"/>
      <c r="Q649" s="137"/>
      <c r="R649" s="137"/>
      <c r="S649" s="137"/>
      <c r="T649" s="137"/>
      <c r="U649" s="137"/>
      <c r="V649" s="137" t="str">
        <f t="shared" si="25"/>
        <v/>
      </c>
      <c r="W649" s="137"/>
    </row>
    <row r="650" spans="1:23" hidden="1">
      <c r="A650" s="126" t="str">
        <f t="shared" si="24"/>
        <v/>
      </c>
      <c r="C650" s="137" t="str">
        <f>IF(F650&lt;&gt;"",MAX($C$9:C649)+1,"")</f>
        <v/>
      </c>
      <c r="D650" s="137"/>
      <c r="E650" s="137" t="str">
        <f t="shared" si="26"/>
        <v/>
      </c>
      <c r="F650" s="137"/>
      <c r="G650" s="137"/>
      <c r="H650" s="137"/>
      <c r="I650" s="137"/>
      <c r="J650" s="137"/>
      <c r="K650" s="137"/>
      <c r="L650" s="138"/>
      <c r="M650" s="137"/>
      <c r="N650" s="137"/>
      <c r="O650" s="137"/>
      <c r="P650" s="137"/>
      <c r="Q650" s="137"/>
      <c r="R650" s="137"/>
      <c r="S650" s="137"/>
      <c r="T650" s="137"/>
      <c r="U650" s="137"/>
      <c r="V650" s="137" t="str">
        <f t="shared" si="25"/>
        <v/>
      </c>
      <c r="W650" s="137"/>
    </row>
    <row r="651" spans="1:23" hidden="1">
      <c r="A651" s="126" t="str">
        <f t="shared" ref="A651:A714" si="27">LEFT(F651,10)</f>
        <v/>
      </c>
      <c r="C651" s="137" t="str">
        <f>IF(F651&lt;&gt;"",MAX($C$9:C650)+1,"")</f>
        <v/>
      </c>
      <c r="D651" s="137"/>
      <c r="E651" s="137" t="str">
        <f t="shared" si="26"/>
        <v/>
      </c>
      <c r="F651" s="137"/>
      <c r="G651" s="137"/>
      <c r="H651" s="137"/>
      <c r="I651" s="137"/>
      <c r="J651" s="137"/>
      <c r="K651" s="137"/>
      <c r="L651" s="138"/>
      <c r="M651" s="137"/>
      <c r="N651" s="137"/>
      <c r="O651" s="137"/>
      <c r="P651" s="137"/>
      <c r="Q651" s="137"/>
      <c r="R651" s="137"/>
      <c r="S651" s="137"/>
      <c r="T651" s="137"/>
      <c r="U651" s="137"/>
      <c r="V651" s="137" t="str">
        <f t="shared" si="25"/>
        <v/>
      </c>
      <c r="W651" s="137"/>
    </row>
    <row r="652" spans="1:23" hidden="1">
      <c r="A652" s="126" t="str">
        <f t="shared" si="27"/>
        <v/>
      </c>
      <c r="C652" s="137" t="str">
        <f>IF(F652&lt;&gt;"",MAX($C$9:C651)+1,"")</f>
        <v/>
      </c>
      <c r="D652" s="137"/>
      <c r="E652" s="137" t="str">
        <f t="shared" si="26"/>
        <v/>
      </c>
      <c r="F652" s="137"/>
      <c r="G652" s="137"/>
      <c r="H652" s="137"/>
      <c r="I652" s="137"/>
      <c r="J652" s="137"/>
      <c r="K652" s="137"/>
      <c r="L652" s="138"/>
      <c r="M652" s="137"/>
      <c r="N652" s="137"/>
      <c r="O652" s="137"/>
      <c r="P652" s="137"/>
      <c r="Q652" s="137"/>
      <c r="R652" s="137"/>
      <c r="S652" s="137"/>
      <c r="T652" s="137"/>
      <c r="U652" s="137"/>
      <c r="V652" s="137" t="str">
        <f t="shared" si="25"/>
        <v/>
      </c>
      <c r="W652" s="137"/>
    </row>
    <row r="653" spans="1:23" hidden="1">
      <c r="A653" s="126" t="str">
        <f t="shared" si="27"/>
        <v/>
      </c>
      <c r="C653" s="137" t="str">
        <f>IF(F653&lt;&gt;"",MAX($C$9:C652)+1,"")</f>
        <v/>
      </c>
      <c r="D653" s="137"/>
      <c r="E653" s="137" t="str">
        <f t="shared" si="26"/>
        <v/>
      </c>
      <c r="F653" s="137"/>
      <c r="G653" s="137"/>
      <c r="H653" s="137"/>
      <c r="I653" s="137"/>
      <c r="J653" s="137"/>
      <c r="K653" s="137"/>
      <c r="L653" s="138"/>
      <c r="M653" s="137"/>
      <c r="N653" s="137"/>
      <c r="O653" s="137"/>
      <c r="P653" s="137"/>
      <c r="Q653" s="137"/>
      <c r="R653" s="137"/>
      <c r="S653" s="137"/>
      <c r="T653" s="137"/>
      <c r="U653" s="137"/>
      <c r="V653" s="137" t="str">
        <f t="shared" si="25"/>
        <v/>
      </c>
      <c r="W653" s="137"/>
    </row>
    <row r="654" spans="1:23" hidden="1">
      <c r="A654" s="126" t="str">
        <f t="shared" si="27"/>
        <v/>
      </c>
      <c r="C654" s="137" t="str">
        <f>IF(F654&lt;&gt;"",MAX($C$9:C653)+1,"")</f>
        <v/>
      </c>
      <c r="D654" s="137"/>
      <c r="E654" s="137" t="str">
        <f t="shared" si="26"/>
        <v/>
      </c>
      <c r="F654" s="137"/>
      <c r="G654" s="137"/>
      <c r="H654" s="137"/>
      <c r="I654" s="137"/>
      <c r="J654" s="137"/>
      <c r="K654" s="137"/>
      <c r="L654" s="138"/>
      <c r="M654" s="137"/>
      <c r="N654" s="137"/>
      <c r="O654" s="137"/>
      <c r="P654" s="137"/>
      <c r="Q654" s="137"/>
      <c r="R654" s="137"/>
      <c r="S654" s="137"/>
      <c r="T654" s="137"/>
      <c r="U654" s="137"/>
      <c r="V654" s="137" t="str">
        <f t="shared" si="25"/>
        <v/>
      </c>
      <c r="W654" s="137"/>
    </row>
    <row r="655" spans="1:23" hidden="1">
      <c r="A655" s="126" t="str">
        <f t="shared" si="27"/>
        <v/>
      </c>
      <c r="C655" s="137" t="str">
        <f>IF(F655&lt;&gt;"",MAX($C$9:C654)+1,"")</f>
        <v/>
      </c>
      <c r="D655" s="137"/>
      <c r="E655" s="137" t="str">
        <f t="shared" si="26"/>
        <v/>
      </c>
      <c r="F655" s="137"/>
      <c r="G655" s="137"/>
      <c r="H655" s="137"/>
      <c r="I655" s="137"/>
      <c r="J655" s="137"/>
      <c r="K655" s="137"/>
      <c r="L655" s="138"/>
      <c r="M655" s="137"/>
      <c r="N655" s="137"/>
      <c r="O655" s="137"/>
      <c r="P655" s="137"/>
      <c r="Q655" s="137"/>
      <c r="R655" s="137"/>
      <c r="S655" s="137"/>
      <c r="T655" s="137"/>
      <c r="U655" s="137"/>
      <c r="V655" s="137" t="str">
        <f t="shared" ref="V655:V718" si="28">IFERROR(IF($U655&lt;&gt;"","Set Fix",""),"")</f>
        <v/>
      </c>
      <c r="W655" s="137"/>
    </row>
    <row r="656" spans="1:23" hidden="1">
      <c r="A656" s="126" t="str">
        <f t="shared" si="27"/>
        <v/>
      </c>
      <c r="C656" s="137" t="str">
        <f>IF(F656&lt;&gt;"",MAX($C$9:C655)+1,"")</f>
        <v/>
      </c>
      <c r="D656" s="137"/>
      <c r="E656" s="137" t="str">
        <f t="shared" si="26"/>
        <v/>
      </c>
      <c r="F656" s="137"/>
      <c r="G656" s="137"/>
      <c r="H656" s="137"/>
      <c r="I656" s="137"/>
      <c r="J656" s="137"/>
      <c r="K656" s="137"/>
      <c r="L656" s="138"/>
      <c r="M656" s="137"/>
      <c r="N656" s="137"/>
      <c r="O656" s="137"/>
      <c r="P656" s="137"/>
      <c r="Q656" s="137"/>
      <c r="R656" s="137"/>
      <c r="S656" s="137"/>
      <c r="T656" s="137"/>
      <c r="U656" s="137"/>
      <c r="V656" s="137" t="str">
        <f t="shared" si="28"/>
        <v/>
      </c>
      <c r="W656" s="137"/>
    </row>
    <row r="657" spans="1:23" hidden="1">
      <c r="A657" s="126" t="str">
        <f t="shared" si="27"/>
        <v/>
      </c>
      <c r="C657" s="137" t="str">
        <f>IF(F657&lt;&gt;"",MAX($C$9:C656)+1,"")</f>
        <v/>
      </c>
      <c r="D657" s="137"/>
      <c r="E657" s="137" t="str">
        <f t="shared" si="26"/>
        <v/>
      </c>
      <c r="F657" s="137"/>
      <c r="G657" s="137"/>
      <c r="H657" s="137"/>
      <c r="I657" s="137"/>
      <c r="J657" s="137"/>
      <c r="K657" s="137"/>
      <c r="L657" s="138"/>
      <c r="M657" s="137"/>
      <c r="N657" s="137"/>
      <c r="O657" s="137"/>
      <c r="P657" s="137"/>
      <c r="Q657" s="137"/>
      <c r="R657" s="137"/>
      <c r="S657" s="137"/>
      <c r="T657" s="137"/>
      <c r="U657" s="137"/>
      <c r="V657" s="137" t="str">
        <f t="shared" si="28"/>
        <v/>
      </c>
      <c r="W657" s="137"/>
    </row>
    <row r="658" spans="1:23" hidden="1">
      <c r="A658" s="126" t="str">
        <f t="shared" si="27"/>
        <v/>
      </c>
      <c r="C658" s="137" t="str">
        <f>IF(F658&lt;&gt;"",MAX($C$9:C657)+1,"")</f>
        <v/>
      </c>
      <c r="D658" s="137"/>
      <c r="E658" s="137" t="str">
        <f t="shared" si="26"/>
        <v/>
      </c>
      <c r="F658" s="137"/>
      <c r="G658" s="137"/>
      <c r="H658" s="137"/>
      <c r="I658" s="137"/>
      <c r="J658" s="137"/>
      <c r="K658" s="137"/>
      <c r="L658" s="138"/>
      <c r="M658" s="137"/>
      <c r="N658" s="137"/>
      <c r="O658" s="137"/>
      <c r="P658" s="137"/>
      <c r="Q658" s="137"/>
      <c r="R658" s="137"/>
      <c r="S658" s="137"/>
      <c r="T658" s="137"/>
      <c r="U658" s="137"/>
      <c r="V658" s="137" t="str">
        <f t="shared" si="28"/>
        <v/>
      </c>
      <c r="W658" s="137"/>
    </row>
    <row r="659" spans="1:23" hidden="1">
      <c r="A659" s="126" t="str">
        <f t="shared" si="27"/>
        <v/>
      </c>
      <c r="C659" s="137" t="str">
        <f>IF(F659&lt;&gt;"",MAX($C$9:C658)+1,"")</f>
        <v/>
      </c>
      <c r="D659" s="137"/>
      <c r="E659" s="137" t="str">
        <f t="shared" si="26"/>
        <v/>
      </c>
      <c r="F659" s="137"/>
      <c r="G659" s="137"/>
      <c r="H659" s="137"/>
      <c r="I659" s="137"/>
      <c r="J659" s="137"/>
      <c r="K659" s="137"/>
      <c r="L659" s="138"/>
      <c r="M659" s="137"/>
      <c r="N659" s="137"/>
      <c r="O659" s="137"/>
      <c r="P659" s="137"/>
      <c r="Q659" s="137"/>
      <c r="R659" s="137"/>
      <c r="S659" s="137"/>
      <c r="T659" s="137"/>
      <c r="U659" s="137"/>
      <c r="V659" s="137" t="str">
        <f t="shared" si="28"/>
        <v/>
      </c>
      <c r="W659" s="137"/>
    </row>
    <row r="660" spans="1:23" hidden="1">
      <c r="A660" s="126" t="str">
        <f t="shared" si="27"/>
        <v/>
      </c>
      <c r="C660" s="137" t="str">
        <f>IF(F660&lt;&gt;"",MAX($C$9:C659)+1,"")</f>
        <v/>
      </c>
      <c r="D660" s="137"/>
      <c r="E660" s="137" t="str">
        <f t="shared" si="26"/>
        <v/>
      </c>
      <c r="F660" s="137"/>
      <c r="G660" s="137"/>
      <c r="H660" s="137"/>
      <c r="I660" s="137"/>
      <c r="J660" s="137"/>
      <c r="K660" s="137"/>
      <c r="L660" s="138"/>
      <c r="M660" s="137"/>
      <c r="N660" s="137"/>
      <c r="O660" s="137"/>
      <c r="P660" s="137"/>
      <c r="Q660" s="137"/>
      <c r="R660" s="137"/>
      <c r="S660" s="137"/>
      <c r="T660" s="137"/>
      <c r="U660" s="137"/>
      <c r="V660" s="137" t="str">
        <f t="shared" si="28"/>
        <v/>
      </c>
      <c r="W660" s="137"/>
    </row>
    <row r="661" spans="1:23" hidden="1">
      <c r="A661" s="126" t="str">
        <f t="shared" si="27"/>
        <v/>
      </c>
      <c r="C661" s="137" t="str">
        <f>IF(F661&lt;&gt;"",MAX($C$9:C660)+1,"")</f>
        <v/>
      </c>
      <c r="D661" s="137"/>
      <c r="E661" s="137" t="str">
        <f t="shared" si="26"/>
        <v/>
      </c>
      <c r="F661" s="137"/>
      <c r="G661" s="137"/>
      <c r="H661" s="137"/>
      <c r="I661" s="137"/>
      <c r="J661" s="137"/>
      <c r="K661" s="137"/>
      <c r="L661" s="138"/>
      <c r="M661" s="137"/>
      <c r="N661" s="137"/>
      <c r="O661" s="137"/>
      <c r="P661" s="137"/>
      <c r="Q661" s="137"/>
      <c r="R661" s="137"/>
      <c r="S661" s="137"/>
      <c r="T661" s="137"/>
      <c r="U661" s="137"/>
      <c r="V661" s="137" t="str">
        <f t="shared" si="28"/>
        <v/>
      </c>
      <c r="W661" s="137"/>
    </row>
    <row r="662" spans="1:23" hidden="1">
      <c r="A662" s="126" t="str">
        <f t="shared" si="27"/>
        <v/>
      </c>
      <c r="C662" s="137" t="str">
        <f>IF(F662&lt;&gt;"",MAX($C$9:C661)+1,"")</f>
        <v/>
      </c>
      <c r="D662" s="137"/>
      <c r="E662" s="137" t="str">
        <f t="shared" si="26"/>
        <v/>
      </c>
      <c r="F662" s="137"/>
      <c r="G662" s="137"/>
      <c r="H662" s="137"/>
      <c r="I662" s="137"/>
      <c r="J662" s="137"/>
      <c r="K662" s="137"/>
      <c r="L662" s="138"/>
      <c r="M662" s="137"/>
      <c r="N662" s="137"/>
      <c r="O662" s="137"/>
      <c r="P662" s="137"/>
      <c r="Q662" s="137"/>
      <c r="R662" s="137"/>
      <c r="S662" s="137"/>
      <c r="T662" s="137"/>
      <c r="U662" s="137"/>
      <c r="V662" s="137" t="str">
        <f t="shared" si="28"/>
        <v/>
      </c>
      <c r="W662" s="137"/>
    </row>
    <row r="663" spans="1:23" hidden="1">
      <c r="A663" s="126" t="str">
        <f t="shared" si="27"/>
        <v/>
      </c>
      <c r="C663" s="137" t="str">
        <f>IF(F663&lt;&gt;"",MAX($C$9:C662)+1,"")</f>
        <v/>
      </c>
      <c r="D663" s="137"/>
      <c r="E663" s="137" t="str">
        <f t="shared" si="26"/>
        <v/>
      </c>
      <c r="F663" s="137"/>
      <c r="G663" s="137"/>
      <c r="H663" s="137"/>
      <c r="I663" s="137"/>
      <c r="J663" s="137"/>
      <c r="K663" s="137"/>
      <c r="L663" s="138"/>
      <c r="M663" s="137"/>
      <c r="N663" s="137"/>
      <c r="O663" s="137"/>
      <c r="P663" s="137"/>
      <c r="Q663" s="137"/>
      <c r="R663" s="137"/>
      <c r="S663" s="137"/>
      <c r="T663" s="137"/>
      <c r="U663" s="137"/>
      <c r="V663" s="137" t="str">
        <f t="shared" si="28"/>
        <v/>
      </c>
      <c r="W663" s="137"/>
    </row>
    <row r="664" spans="1:23" hidden="1">
      <c r="A664" s="126" t="str">
        <f t="shared" si="27"/>
        <v/>
      </c>
      <c r="C664" s="137" t="str">
        <f>IF(F664&lt;&gt;"",MAX($C$9:C663)+1,"")</f>
        <v/>
      </c>
      <c r="D664" s="137"/>
      <c r="E664" s="137" t="str">
        <f t="shared" si="26"/>
        <v/>
      </c>
      <c r="F664" s="137"/>
      <c r="G664" s="137"/>
      <c r="H664" s="137"/>
      <c r="I664" s="137"/>
      <c r="J664" s="137"/>
      <c r="K664" s="137"/>
      <c r="L664" s="138"/>
      <c r="M664" s="137"/>
      <c r="N664" s="137"/>
      <c r="O664" s="137"/>
      <c r="P664" s="137"/>
      <c r="Q664" s="137"/>
      <c r="R664" s="137"/>
      <c r="S664" s="137"/>
      <c r="T664" s="137"/>
      <c r="U664" s="137"/>
      <c r="V664" s="137" t="str">
        <f t="shared" si="28"/>
        <v/>
      </c>
      <c r="W664" s="137"/>
    </row>
    <row r="665" spans="1:23" hidden="1">
      <c r="A665" s="126" t="str">
        <f t="shared" si="27"/>
        <v/>
      </c>
      <c r="C665" s="137" t="str">
        <f>IF(F665&lt;&gt;"",MAX($C$9:C664)+1,"")</f>
        <v/>
      </c>
      <c r="D665" s="137"/>
      <c r="E665" s="137" t="str">
        <f t="shared" si="26"/>
        <v/>
      </c>
      <c r="F665" s="137"/>
      <c r="G665" s="137"/>
      <c r="H665" s="137"/>
      <c r="I665" s="137"/>
      <c r="J665" s="137"/>
      <c r="K665" s="137"/>
      <c r="L665" s="138"/>
      <c r="M665" s="137"/>
      <c r="N665" s="137"/>
      <c r="O665" s="137"/>
      <c r="P665" s="137"/>
      <c r="Q665" s="137"/>
      <c r="R665" s="137"/>
      <c r="S665" s="137"/>
      <c r="T665" s="137"/>
      <c r="U665" s="137"/>
      <c r="V665" s="137" t="str">
        <f t="shared" si="28"/>
        <v/>
      </c>
      <c r="W665" s="137"/>
    </row>
    <row r="666" spans="1:23" hidden="1">
      <c r="A666" s="126" t="str">
        <f t="shared" si="27"/>
        <v/>
      </c>
      <c r="C666" s="137" t="str">
        <f>IF(F666&lt;&gt;"",MAX($C$9:C665)+1,"")</f>
        <v/>
      </c>
      <c r="D666" s="137"/>
      <c r="E666" s="137" t="str">
        <f t="shared" si="26"/>
        <v/>
      </c>
      <c r="F666" s="137"/>
      <c r="G666" s="137"/>
      <c r="H666" s="137"/>
      <c r="I666" s="137"/>
      <c r="J666" s="137"/>
      <c r="K666" s="137"/>
      <c r="L666" s="138"/>
      <c r="M666" s="137"/>
      <c r="N666" s="137"/>
      <c r="O666" s="137"/>
      <c r="P666" s="137"/>
      <c r="Q666" s="137"/>
      <c r="R666" s="137"/>
      <c r="S666" s="137"/>
      <c r="T666" s="137"/>
      <c r="U666" s="137"/>
      <c r="V666" s="137" t="str">
        <f t="shared" si="28"/>
        <v/>
      </c>
      <c r="W666" s="137"/>
    </row>
    <row r="667" spans="1:23" hidden="1">
      <c r="A667" s="126" t="str">
        <f t="shared" si="27"/>
        <v/>
      </c>
      <c r="C667" s="137" t="str">
        <f>IF(F667&lt;&gt;"",MAX($C$9:C666)+1,"")</f>
        <v/>
      </c>
      <c r="D667" s="137"/>
      <c r="E667" s="137" t="str">
        <f t="shared" si="26"/>
        <v/>
      </c>
      <c r="F667" s="137"/>
      <c r="G667" s="137"/>
      <c r="H667" s="137"/>
      <c r="I667" s="137"/>
      <c r="J667" s="137"/>
      <c r="K667" s="137"/>
      <c r="L667" s="138"/>
      <c r="M667" s="137"/>
      <c r="N667" s="137"/>
      <c r="O667" s="137"/>
      <c r="P667" s="137"/>
      <c r="Q667" s="137"/>
      <c r="R667" s="137"/>
      <c r="S667" s="137"/>
      <c r="T667" s="137"/>
      <c r="U667" s="137"/>
      <c r="V667" s="137" t="str">
        <f t="shared" si="28"/>
        <v/>
      </c>
      <c r="W667" s="137"/>
    </row>
    <row r="668" spans="1:23" hidden="1">
      <c r="A668" s="126" t="str">
        <f t="shared" si="27"/>
        <v/>
      </c>
      <c r="C668" s="137" t="str">
        <f>IF(F668&lt;&gt;"",MAX($C$9:C667)+1,"")</f>
        <v/>
      </c>
      <c r="D668" s="137"/>
      <c r="E668" s="137" t="str">
        <f t="shared" si="26"/>
        <v/>
      </c>
      <c r="F668" s="137"/>
      <c r="G668" s="137"/>
      <c r="H668" s="137"/>
      <c r="I668" s="137"/>
      <c r="J668" s="137"/>
      <c r="K668" s="137"/>
      <c r="L668" s="138"/>
      <c r="M668" s="137"/>
      <c r="N668" s="137"/>
      <c r="O668" s="137"/>
      <c r="P668" s="137"/>
      <c r="Q668" s="137"/>
      <c r="R668" s="137"/>
      <c r="S668" s="137"/>
      <c r="T668" s="137"/>
      <c r="U668" s="137"/>
      <c r="V668" s="137" t="str">
        <f t="shared" si="28"/>
        <v/>
      </c>
      <c r="W668" s="137"/>
    </row>
    <row r="669" spans="1:23" hidden="1">
      <c r="A669" s="126" t="str">
        <f t="shared" si="27"/>
        <v/>
      </c>
      <c r="C669" s="137" t="str">
        <f>IF(F669&lt;&gt;"",MAX($C$9:C668)+1,"")</f>
        <v/>
      </c>
      <c r="D669" s="137"/>
      <c r="E669" s="137" t="str">
        <f t="shared" si="26"/>
        <v/>
      </c>
      <c r="F669" s="137"/>
      <c r="G669" s="137"/>
      <c r="H669" s="137"/>
      <c r="I669" s="137"/>
      <c r="J669" s="137"/>
      <c r="K669" s="137"/>
      <c r="L669" s="138"/>
      <c r="M669" s="137"/>
      <c r="N669" s="137"/>
      <c r="O669" s="137"/>
      <c r="P669" s="137"/>
      <c r="Q669" s="137"/>
      <c r="R669" s="137"/>
      <c r="S669" s="137"/>
      <c r="T669" s="137"/>
      <c r="U669" s="137"/>
      <c r="V669" s="137" t="str">
        <f t="shared" si="28"/>
        <v/>
      </c>
      <c r="W669" s="137"/>
    </row>
    <row r="670" spans="1:23" hidden="1">
      <c r="A670" s="126" t="str">
        <f t="shared" si="27"/>
        <v/>
      </c>
      <c r="C670" s="137" t="str">
        <f>IF(F670&lt;&gt;"",MAX($C$9:C669)+1,"")</f>
        <v/>
      </c>
      <c r="D670" s="137"/>
      <c r="E670" s="137" t="str">
        <f t="shared" si="26"/>
        <v/>
      </c>
      <c r="F670" s="137"/>
      <c r="G670" s="137"/>
      <c r="H670" s="137"/>
      <c r="I670" s="137"/>
      <c r="J670" s="137"/>
      <c r="K670" s="137"/>
      <c r="L670" s="138"/>
      <c r="M670" s="137"/>
      <c r="N670" s="137"/>
      <c r="O670" s="137"/>
      <c r="P670" s="137"/>
      <c r="Q670" s="137"/>
      <c r="R670" s="137"/>
      <c r="S670" s="137"/>
      <c r="T670" s="137"/>
      <c r="U670" s="137"/>
      <c r="V670" s="137" t="str">
        <f t="shared" si="28"/>
        <v/>
      </c>
      <c r="W670" s="137"/>
    </row>
    <row r="671" spans="1:23" hidden="1">
      <c r="A671" s="126" t="str">
        <f t="shared" si="27"/>
        <v/>
      </c>
      <c r="C671" s="137" t="str">
        <f>IF(F671&lt;&gt;"",MAX($C$9:C670)+1,"")</f>
        <v/>
      </c>
      <c r="D671" s="137"/>
      <c r="E671" s="137" t="str">
        <f t="shared" si="26"/>
        <v/>
      </c>
      <c r="F671" s="137"/>
      <c r="G671" s="137"/>
      <c r="H671" s="137"/>
      <c r="I671" s="137"/>
      <c r="J671" s="137"/>
      <c r="K671" s="137"/>
      <c r="L671" s="138"/>
      <c r="M671" s="137"/>
      <c r="N671" s="137"/>
      <c r="O671" s="137"/>
      <c r="P671" s="137"/>
      <c r="Q671" s="137"/>
      <c r="R671" s="137"/>
      <c r="S671" s="137"/>
      <c r="T671" s="137"/>
      <c r="U671" s="137"/>
      <c r="V671" s="137" t="str">
        <f t="shared" si="28"/>
        <v/>
      </c>
      <c r="W671" s="137"/>
    </row>
    <row r="672" spans="1:23" hidden="1">
      <c r="A672" s="126" t="str">
        <f t="shared" si="27"/>
        <v/>
      </c>
      <c r="C672" s="137" t="str">
        <f>IF(F672&lt;&gt;"",MAX($C$9:C671)+1,"")</f>
        <v/>
      </c>
      <c r="D672" s="137"/>
      <c r="E672" s="137" t="str">
        <f t="shared" si="26"/>
        <v/>
      </c>
      <c r="F672" s="137"/>
      <c r="G672" s="137"/>
      <c r="H672" s="137"/>
      <c r="I672" s="137"/>
      <c r="J672" s="137"/>
      <c r="K672" s="137"/>
      <c r="L672" s="138"/>
      <c r="M672" s="137"/>
      <c r="N672" s="137"/>
      <c r="O672" s="137"/>
      <c r="P672" s="137"/>
      <c r="Q672" s="137"/>
      <c r="R672" s="137"/>
      <c r="S672" s="137"/>
      <c r="T672" s="137"/>
      <c r="U672" s="137"/>
      <c r="V672" s="137" t="str">
        <f t="shared" si="28"/>
        <v/>
      </c>
      <c r="W672" s="137"/>
    </row>
    <row r="673" spans="1:23" hidden="1">
      <c r="A673" s="126" t="str">
        <f t="shared" si="27"/>
        <v/>
      </c>
      <c r="C673" s="137" t="str">
        <f>IF(F673&lt;&gt;"",MAX($C$9:C672)+1,"")</f>
        <v/>
      </c>
      <c r="D673" s="137"/>
      <c r="E673" s="137" t="str">
        <f t="shared" si="26"/>
        <v/>
      </c>
      <c r="F673" s="137"/>
      <c r="G673" s="137"/>
      <c r="H673" s="137"/>
      <c r="I673" s="137"/>
      <c r="J673" s="137"/>
      <c r="K673" s="137"/>
      <c r="L673" s="138"/>
      <c r="M673" s="137"/>
      <c r="N673" s="137"/>
      <c r="O673" s="137"/>
      <c r="P673" s="137"/>
      <c r="Q673" s="137"/>
      <c r="R673" s="137"/>
      <c r="S673" s="137"/>
      <c r="T673" s="137"/>
      <c r="U673" s="137"/>
      <c r="V673" s="137" t="str">
        <f t="shared" si="28"/>
        <v/>
      </c>
      <c r="W673" s="137"/>
    </row>
    <row r="674" spans="1:23" hidden="1">
      <c r="A674" s="126" t="str">
        <f t="shared" si="27"/>
        <v/>
      </c>
      <c r="C674" s="137" t="str">
        <f>IF(F674&lt;&gt;"",MAX($C$9:C673)+1,"")</f>
        <v/>
      </c>
      <c r="D674" s="137"/>
      <c r="E674" s="137" t="str">
        <f t="shared" si="26"/>
        <v/>
      </c>
      <c r="F674" s="137"/>
      <c r="G674" s="137"/>
      <c r="H674" s="137"/>
      <c r="I674" s="137"/>
      <c r="J674" s="137"/>
      <c r="K674" s="137"/>
      <c r="L674" s="138"/>
      <c r="M674" s="137"/>
      <c r="N674" s="137"/>
      <c r="O674" s="137"/>
      <c r="P674" s="137"/>
      <c r="Q674" s="137"/>
      <c r="R674" s="137"/>
      <c r="S674" s="137"/>
      <c r="T674" s="137"/>
      <c r="U674" s="137"/>
      <c r="V674" s="137" t="str">
        <f t="shared" si="28"/>
        <v/>
      </c>
      <c r="W674" s="137"/>
    </row>
    <row r="675" spans="1:23" hidden="1">
      <c r="A675" s="126" t="str">
        <f t="shared" si="27"/>
        <v/>
      </c>
      <c r="C675" s="137" t="str">
        <f>IF(F675&lt;&gt;"",MAX($C$9:C674)+1,"")</f>
        <v/>
      </c>
      <c r="D675" s="137"/>
      <c r="E675" s="137" t="str">
        <f t="shared" si="26"/>
        <v/>
      </c>
      <c r="F675" s="137"/>
      <c r="G675" s="137"/>
      <c r="H675" s="137"/>
      <c r="I675" s="137"/>
      <c r="J675" s="137"/>
      <c r="K675" s="137"/>
      <c r="L675" s="138"/>
      <c r="M675" s="137"/>
      <c r="N675" s="137"/>
      <c r="O675" s="137"/>
      <c r="P675" s="137"/>
      <c r="Q675" s="137"/>
      <c r="R675" s="137"/>
      <c r="S675" s="137"/>
      <c r="T675" s="137"/>
      <c r="U675" s="137"/>
      <c r="V675" s="137" t="str">
        <f t="shared" si="28"/>
        <v/>
      </c>
      <c r="W675" s="137"/>
    </row>
    <row r="676" spans="1:23" hidden="1">
      <c r="A676" s="126" t="str">
        <f t="shared" si="27"/>
        <v/>
      </c>
      <c r="C676" s="137" t="str">
        <f>IF(F676&lt;&gt;"",MAX($C$9:C675)+1,"")</f>
        <v/>
      </c>
      <c r="D676" s="137"/>
      <c r="E676" s="137" t="str">
        <f t="shared" si="26"/>
        <v/>
      </c>
      <c r="F676" s="137"/>
      <c r="G676" s="137"/>
      <c r="H676" s="137"/>
      <c r="I676" s="137"/>
      <c r="J676" s="137"/>
      <c r="K676" s="137"/>
      <c r="L676" s="138"/>
      <c r="M676" s="137"/>
      <c r="N676" s="137"/>
      <c r="O676" s="137"/>
      <c r="P676" s="137"/>
      <c r="Q676" s="137"/>
      <c r="R676" s="137"/>
      <c r="S676" s="137"/>
      <c r="T676" s="137"/>
      <c r="U676" s="137"/>
      <c r="V676" s="137" t="str">
        <f t="shared" si="28"/>
        <v/>
      </c>
      <c r="W676" s="137"/>
    </row>
    <row r="677" spans="1:23" hidden="1">
      <c r="A677" s="126" t="str">
        <f t="shared" si="27"/>
        <v/>
      </c>
      <c r="C677" s="137" t="str">
        <f>IF(F677&lt;&gt;"",MAX($C$9:C676)+1,"")</f>
        <v/>
      </c>
      <c r="D677" s="137"/>
      <c r="E677" s="137" t="str">
        <f t="shared" si="26"/>
        <v/>
      </c>
      <c r="F677" s="137"/>
      <c r="G677" s="137"/>
      <c r="H677" s="137"/>
      <c r="I677" s="137"/>
      <c r="J677" s="137"/>
      <c r="K677" s="137"/>
      <c r="L677" s="138"/>
      <c r="M677" s="137"/>
      <c r="N677" s="137"/>
      <c r="O677" s="137"/>
      <c r="P677" s="137"/>
      <c r="Q677" s="137"/>
      <c r="R677" s="137"/>
      <c r="S677" s="137"/>
      <c r="T677" s="137"/>
      <c r="U677" s="137"/>
      <c r="V677" s="137" t="str">
        <f t="shared" si="28"/>
        <v/>
      </c>
      <c r="W677" s="137"/>
    </row>
    <row r="678" spans="1:23" hidden="1">
      <c r="A678" s="126" t="str">
        <f t="shared" si="27"/>
        <v/>
      </c>
      <c r="C678" s="137" t="str">
        <f>IF(F678&lt;&gt;"",MAX($C$9:C677)+1,"")</f>
        <v/>
      </c>
      <c r="D678" s="137"/>
      <c r="E678" s="137" t="str">
        <f t="shared" si="26"/>
        <v/>
      </c>
      <c r="F678" s="137"/>
      <c r="G678" s="137"/>
      <c r="H678" s="137"/>
      <c r="I678" s="137"/>
      <c r="J678" s="137"/>
      <c r="K678" s="137"/>
      <c r="L678" s="138"/>
      <c r="M678" s="137"/>
      <c r="N678" s="137"/>
      <c r="O678" s="137"/>
      <c r="P678" s="137"/>
      <c r="Q678" s="137"/>
      <c r="R678" s="137"/>
      <c r="S678" s="137"/>
      <c r="T678" s="137"/>
      <c r="U678" s="137"/>
      <c r="V678" s="137" t="str">
        <f t="shared" si="28"/>
        <v/>
      </c>
      <c r="W678" s="137"/>
    </row>
    <row r="679" spans="1:23" hidden="1">
      <c r="A679" s="126" t="str">
        <f t="shared" si="27"/>
        <v/>
      </c>
      <c r="C679" s="137" t="str">
        <f>IF(F679&lt;&gt;"",MAX($C$9:C678)+1,"")</f>
        <v/>
      </c>
      <c r="D679" s="137"/>
      <c r="E679" s="137" t="str">
        <f t="shared" si="26"/>
        <v/>
      </c>
      <c r="F679" s="137"/>
      <c r="G679" s="137"/>
      <c r="H679" s="137"/>
      <c r="I679" s="137"/>
      <c r="J679" s="137"/>
      <c r="K679" s="137"/>
      <c r="L679" s="138"/>
      <c r="M679" s="137"/>
      <c r="N679" s="137"/>
      <c r="O679" s="137"/>
      <c r="P679" s="137"/>
      <c r="Q679" s="137"/>
      <c r="R679" s="137"/>
      <c r="S679" s="137"/>
      <c r="T679" s="137"/>
      <c r="U679" s="137"/>
      <c r="V679" s="137" t="str">
        <f t="shared" si="28"/>
        <v/>
      </c>
      <c r="W679" s="137"/>
    </row>
    <row r="680" spans="1:23" hidden="1">
      <c r="A680" s="126" t="str">
        <f t="shared" si="27"/>
        <v/>
      </c>
      <c r="C680" s="137" t="str">
        <f>IF(F680&lt;&gt;"",MAX($C$9:C679)+1,"")</f>
        <v/>
      </c>
      <c r="D680" s="137"/>
      <c r="E680" s="137" t="str">
        <f t="shared" si="26"/>
        <v/>
      </c>
      <c r="F680" s="137"/>
      <c r="G680" s="137"/>
      <c r="H680" s="137"/>
      <c r="I680" s="137"/>
      <c r="J680" s="137"/>
      <c r="K680" s="137"/>
      <c r="L680" s="138"/>
      <c r="M680" s="137"/>
      <c r="N680" s="137"/>
      <c r="O680" s="137"/>
      <c r="P680" s="137"/>
      <c r="Q680" s="137"/>
      <c r="R680" s="137"/>
      <c r="S680" s="137"/>
      <c r="T680" s="137"/>
      <c r="U680" s="137"/>
      <c r="V680" s="137" t="str">
        <f t="shared" si="28"/>
        <v/>
      </c>
      <c r="W680" s="137"/>
    </row>
    <row r="681" spans="1:23" hidden="1">
      <c r="A681" s="126" t="str">
        <f t="shared" si="27"/>
        <v/>
      </c>
      <c r="C681" s="137" t="str">
        <f>IF(F681&lt;&gt;"",MAX($C$9:C680)+1,"")</f>
        <v/>
      </c>
      <c r="D681" s="137"/>
      <c r="E681" s="137" t="str">
        <f t="shared" si="26"/>
        <v/>
      </c>
      <c r="F681" s="137"/>
      <c r="G681" s="137"/>
      <c r="H681" s="137"/>
      <c r="I681" s="137"/>
      <c r="J681" s="137"/>
      <c r="K681" s="137"/>
      <c r="L681" s="138"/>
      <c r="M681" s="137"/>
      <c r="N681" s="137"/>
      <c r="O681" s="137"/>
      <c r="P681" s="137"/>
      <c r="Q681" s="137"/>
      <c r="R681" s="137"/>
      <c r="S681" s="137"/>
      <c r="T681" s="137"/>
      <c r="U681" s="137"/>
      <c r="V681" s="137" t="str">
        <f t="shared" si="28"/>
        <v/>
      </c>
      <c r="W681" s="137"/>
    </row>
    <row r="682" spans="1:23" hidden="1">
      <c r="A682" s="126" t="str">
        <f t="shared" si="27"/>
        <v/>
      </c>
      <c r="C682" s="137" t="str">
        <f>IF(F682&lt;&gt;"",MAX($C$9:C681)+1,"")</f>
        <v/>
      </c>
      <c r="D682" s="137"/>
      <c r="E682" s="137" t="str">
        <f t="shared" si="26"/>
        <v/>
      </c>
      <c r="F682" s="137"/>
      <c r="G682" s="137"/>
      <c r="H682" s="137"/>
      <c r="I682" s="137"/>
      <c r="J682" s="137"/>
      <c r="K682" s="137"/>
      <c r="L682" s="138"/>
      <c r="M682" s="137"/>
      <c r="N682" s="137"/>
      <c r="O682" s="137"/>
      <c r="P682" s="137"/>
      <c r="Q682" s="137"/>
      <c r="R682" s="137"/>
      <c r="S682" s="137"/>
      <c r="T682" s="137"/>
      <c r="U682" s="137"/>
      <c r="V682" s="137" t="str">
        <f t="shared" si="28"/>
        <v/>
      </c>
      <c r="W682" s="137"/>
    </row>
    <row r="683" spans="1:23" hidden="1">
      <c r="A683" s="126" t="str">
        <f t="shared" si="27"/>
        <v/>
      </c>
      <c r="C683" s="137" t="str">
        <f>IF(F683&lt;&gt;"",MAX($C$9:C682)+1,"")</f>
        <v/>
      </c>
      <c r="D683" s="137"/>
      <c r="E683" s="137" t="str">
        <f t="shared" si="26"/>
        <v/>
      </c>
      <c r="F683" s="137"/>
      <c r="G683" s="137"/>
      <c r="H683" s="137"/>
      <c r="I683" s="137"/>
      <c r="J683" s="137"/>
      <c r="K683" s="137"/>
      <c r="L683" s="138"/>
      <c r="M683" s="137"/>
      <c r="N683" s="137"/>
      <c r="O683" s="137"/>
      <c r="P683" s="137"/>
      <c r="Q683" s="137"/>
      <c r="R683" s="137"/>
      <c r="S683" s="137"/>
      <c r="T683" s="137"/>
      <c r="U683" s="137"/>
      <c r="V683" s="137" t="str">
        <f t="shared" si="28"/>
        <v/>
      </c>
      <c r="W683" s="137"/>
    </row>
    <row r="684" spans="1:23" hidden="1">
      <c r="A684" s="126" t="str">
        <f t="shared" si="27"/>
        <v/>
      </c>
      <c r="C684" s="137" t="str">
        <f>IF(F684&lt;&gt;"",MAX($C$9:C683)+1,"")</f>
        <v/>
      </c>
      <c r="D684" s="137"/>
      <c r="E684" s="137" t="str">
        <f t="shared" ref="E684:E747" si="29">RIGHT(D684,3)</f>
        <v/>
      </c>
      <c r="F684" s="137"/>
      <c r="G684" s="137"/>
      <c r="H684" s="137"/>
      <c r="I684" s="137"/>
      <c r="J684" s="137"/>
      <c r="K684" s="137"/>
      <c r="L684" s="138"/>
      <c r="M684" s="137"/>
      <c r="N684" s="137"/>
      <c r="O684" s="137"/>
      <c r="P684" s="137"/>
      <c r="Q684" s="137"/>
      <c r="R684" s="137"/>
      <c r="S684" s="137"/>
      <c r="T684" s="137"/>
      <c r="U684" s="137"/>
      <c r="V684" s="137" t="str">
        <f t="shared" si="28"/>
        <v/>
      </c>
      <c r="W684" s="137"/>
    </row>
    <row r="685" spans="1:23" hidden="1">
      <c r="A685" s="126" t="str">
        <f t="shared" si="27"/>
        <v/>
      </c>
      <c r="C685" s="137" t="str">
        <f>IF(F685&lt;&gt;"",MAX($C$9:C684)+1,"")</f>
        <v/>
      </c>
      <c r="D685" s="137"/>
      <c r="E685" s="137" t="str">
        <f t="shared" si="29"/>
        <v/>
      </c>
      <c r="F685" s="137"/>
      <c r="G685" s="137"/>
      <c r="H685" s="137"/>
      <c r="I685" s="137"/>
      <c r="J685" s="137"/>
      <c r="K685" s="137"/>
      <c r="L685" s="138"/>
      <c r="M685" s="137"/>
      <c r="N685" s="137"/>
      <c r="O685" s="137"/>
      <c r="P685" s="137"/>
      <c r="Q685" s="137"/>
      <c r="R685" s="137"/>
      <c r="S685" s="137"/>
      <c r="T685" s="137"/>
      <c r="U685" s="137"/>
      <c r="V685" s="137" t="str">
        <f t="shared" si="28"/>
        <v/>
      </c>
      <c r="W685" s="137"/>
    </row>
    <row r="686" spans="1:23" hidden="1">
      <c r="A686" s="126" t="str">
        <f t="shared" si="27"/>
        <v/>
      </c>
      <c r="C686" s="137" t="str">
        <f>IF(F686&lt;&gt;"",MAX($C$9:C685)+1,"")</f>
        <v/>
      </c>
      <c r="D686" s="137"/>
      <c r="E686" s="137" t="str">
        <f t="shared" si="29"/>
        <v/>
      </c>
      <c r="F686" s="137"/>
      <c r="G686" s="137"/>
      <c r="H686" s="137"/>
      <c r="I686" s="137"/>
      <c r="J686" s="137"/>
      <c r="K686" s="137"/>
      <c r="L686" s="138"/>
      <c r="M686" s="137"/>
      <c r="N686" s="137"/>
      <c r="O686" s="137"/>
      <c r="P686" s="137"/>
      <c r="Q686" s="137"/>
      <c r="R686" s="137"/>
      <c r="S686" s="137"/>
      <c r="T686" s="137"/>
      <c r="U686" s="137"/>
      <c r="V686" s="137" t="str">
        <f t="shared" si="28"/>
        <v/>
      </c>
      <c r="W686" s="137"/>
    </row>
    <row r="687" spans="1:23" hidden="1">
      <c r="A687" s="126" t="str">
        <f t="shared" si="27"/>
        <v/>
      </c>
      <c r="C687" s="137" t="str">
        <f>IF(F687&lt;&gt;"",MAX($C$9:C686)+1,"")</f>
        <v/>
      </c>
      <c r="D687" s="137"/>
      <c r="E687" s="137" t="str">
        <f t="shared" si="29"/>
        <v/>
      </c>
      <c r="F687" s="137"/>
      <c r="G687" s="137"/>
      <c r="H687" s="137"/>
      <c r="I687" s="137"/>
      <c r="J687" s="137"/>
      <c r="K687" s="137"/>
      <c r="L687" s="138"/>
      <c r="M687" s="137"/>
      <c r="N687" s="137"/>
      <c r="O687" s="137"/>
      <c r="P687" s="137"/>
      <c r="Q687" s="137"/>
      <c r="R687" s="137"/>
      <c r="S687" s="137"/>
      <c r="T687" s="137"/>
      <c r="U687" s="137"/>
      <c r="V687" s="137" t="str">
        <f t="shared" si="28"/>
        <v/>
      </c>
      <c r="W687" s="137"/>
    </row>
    <row r="688" spans="1:23" hidden="1">
      <c r="A688" s="126" t="str">
        <f t="shared" si="27"/>
        <v/>
      </c>
      <c r="C688" s="137" t="str">
        <f>IF(F688&lt;&gt;"",MAX($C$9:C687)+1,"")</f>
        <v/>
      </c>
      <c r="D688" s="137"/>
      <c r="E688" s="137" t="str">
        <f t="shared" si="29"/>
        <v/>
      </c>
      <c r="F688" s="137"/>
      <c r="G688" s="137"/>
      <c r="H688" s="137"/>
      <c r="I688" s="137"/>
      <c r="J688" s="137"/>
      <c r="K688" s="137"/>
      <c r="L688" s="138"/>
      <c r="M688" s="137"/>
      <c r="N688" s="137"/>
      <c r="O688" s="137"/>
      <c r="P688" s="137"/>
      <c r="Q688" s="137"/>
      <c r="R688" s="137"/>
      <c r="S688" s="137"/>
      <c r="T688" s="137"/>
      <c r="U688" s="137"/>
      <c r="V688" s="137" t="str">
        <f t="shared" si="28"/>
        <v/>
      </c>
      <c r="W688" s="137"/>
    </row>
    <row r="689" spans="1:23" hidden="1">
      <c r="A689" s="126" t="str">
        <f t="shared" si="27"/>
        <v/>
      </c>
      <c r="C689" s="137" t="str">
        <f>IF(F689&lt;&gt;"",MAX($C$9:C688)+1,"")</f>
        <v/>
      </c>
      <c r="D689" s="137"/>
      <c r="E689" s="137" t="str">
        <f t="shared" si="29"/>
        <v/>
      </c>
      <c r="F689" s="137"/>
      <c r="G689" s="137"/>
      <c r="H689" s="137"/>
      <c r="I689" s="137"/>
      <c r="J689" s="137"/>
      <c r="K689" s="137"/>
      <c r="L689" s="138"/>
      <c r="M689" s="137"/>
      <c r="N689" s="137"/>
      <c r="O689" s="137"/>
      <c r="P689" s="137"/>
      <c r="Q689" s="137"/>
      <c r="R689" s="137"/>
      <c r="S689" s="137"/>
      <c r="T689" s="137"/>
      <c r="U689" s="137"/>
      <c r="V689" s="137" t="str">
        <f t="shared" si="28"/>
        <v/>
      </c>
      <c r="W689" s="137"/>
    </row>
    <row r="690" spans="1:23" hidden="1">
      <c r="A690" s="126" t="str">
        <f t="shared" si="27"/>
        <v/>
      </c>
      <c r="C690" s="137" t="str">
        <f>IF(F690&lt;&gt;"",MAX($C$9:C689)+1,"")</f>
        <v/>
      </c>
      <c r="D690" s="137"/>
      <c r="E690" s="137" t="str">
        <f t="shared" si="29"/>
        <v/>
      </c>
      <c r="F690" s="137"/>
      <c r="G690" s="137"/>
      <c r="H690" s="137"/>
      <c r="I690" s="137"/>
      <c r="J690" s="137"/>
      <c r="K690" s="137"/>
      <c r="L690" s="138"/>
      <c r="M690" s="137"/>
      <c r="N690" s="137"/>
      <c r="O690" s="137"/>
      <c r="P690" s="137"/>
      <c r="Q690" s="137"/>
      <c r="R690" s="137"/>
      <c r="S690" s="137"/>
      <c r="T690" s="137"/>
      <c r="U690" s="137"/>
      <c r="V690" s="137" t="str">
        <f t="shared" si="28"/>
        <v/>
      </c>
      <c r="W690" s="137"/>
    </row>
    <row r="691" spans="1:23" hidden="1">
      <c r="A691" s="126" t="str">
        <f t="shared" si="27"/>
        <v/>
      </c>
      <c r="C691" s="137" t="str">
        <f>IF(F691&lt;&gt;"",MAX($C$9:C690)+1,"")</f>
        <v/>
      </c>
      <c r="D691" s="137"/>
      <c r="E691" s="137" t="str">
        <f t="shared" si="29"/>
        <v/>
      </c>
      <c r="F691" s="137"/>
      <c r="G691" s="137"/>
      <c r="H691" s="137"/>
      <c r="I691" s="137"/>
      <c r="J691" s="137"/>
      <c r="K691" s="137"/>
      <c r="L691" s="138"/>
      <c r="M691" s="137"/>
      <c r="N691" s="137"/>
      <c r="O691" s="137"/>
      <c r="P691" s="137"/>
      <c r="Q691" s="137"/>
      <c r="R691" s="137"/>
      <c r="S691" s="137"/>
      <c r="T691" s="137"/>
      <c r="U691" s="137"/>
      <c r="V691" s="137" t="str">
        <f t="shared" si="28"/>
        <v/>
      </c>
      <c r="W691" s="137"/>
    </row>
    <row r="692" spans="1:23" hidden="1">
      <c r="A692" s="126" t="str">
        <f t="shared" si="27"/>
        <v/>
      </c>
      <c r="C692" s="137" t="str">
        <f>IF(F692&lt;&gt;"",MAX($C$9:C691)+1,"")</f>
        <v/>
      </c>
      <c r="D692" s="137"/>
      <c r="E692" s="137" t="str">
        <f t="shared" si="29"/>
        <v/>
      </c>
      <c r="F692" s="137"/>
      <c r="G692" s="137"/>
      <c r="H692" s="137"/>
      <c r="I692" s="137"/>
      <c r="J692" s="137"/>
      <c r="K692" s="137"/>
      <c r="L692" s="138"/>
      <c r="M692" s="137"/>
      <c r="N692" s="137"/>
      <c r="O692" s="137"/>
      <c r="P692" s="137"/>
      <c r="Q692" s="137"/>
      <c r="R692" s="137"/>
      <c r="S692" s="137"/>
      <c r="T692" s="137"/>
      <c r="U692" s="137"/>
      <c r="V692" s="137" t="str">
        <f t="shared" si="28"/>
        <v/>
      </c>
      <c r="W692" s="137"/>
    </row>
    <row r="693" spans="1:23" hidden="1">
      <c r="A693" s="126" t="str">
        <f t="shared" si="27"/>
        <v/>
      </c>
      <c r="C693" s="137" t="str">
        <f>IF(F693&lt;&gt;"",MAX($C$9:C692)+1,"")</f>
        <v/>
      </c>
      <c r="D693" s="137"/>
      <c r="E693" s="137" t="str">
        <f t="shared" si="29"/>
        <v/>
      </c>
      <c r="F693" s="137"/>
      <c r="G693" s="137"/>
      <c r="H693" s="137"/>
      <c r="I693" s="137"/>
      <c r="J693" s="137"/>
      <c r="K693" s="137"/>
      <c r="L693" s="138"/>
      <c r="M693" s="137"/>
      <c r="N693" s="137"/>
      <c r="O693" s="137"/>
      <c r="P693" s="137"/>
      <c r="Q693" s="137"/>
      <c r="R693" s="137"/>
      <c r="S693" s="137"/>
      <c r="T693" s="137"/>
      <c r="U693" s="137"/>
      <c r="V693" s="137" t="str">
        <f t="shared" si="28"/>
        <v/>
      </c>
      <c r="W693" s="137"/>
    </row>
    <row r="694" spans="1:23" hidden="1">
      <c r="A694" s="126" t="str">
        <f t="shared" si="27"/>
        <v/>
      </c>
      <c r="C694" s="137" t="str">
        <f>IF(F694&lt;&gt;"",MAX($C$9:C693)+1,"")</f>
        <v/>
      </c>
      <c r="D694" s="137"/>
      <c r="E694" s="137" t="str">
        <f t="shared" si="29"/>
        <v/>
      </c>
      <c r="F694" s="137"/>
      <c r="G694" s="137"/>
      <c r="H694" s="137"/>
      <c r="I694" s="137"/>
      <c r="J694" s="137"/>
      <c r="K694" s="137"/>
      <c r="L694" s="138"/>
      <c r="M694" s="137"/>
      <c r="N694" s="137"/>
      <c r="O694" s="137"/>
      <c r="P694" s="137"/>
      <c r="Q694" s="137"/>
      <c r="R694" s="137"/>
      <c r="S694" s="137"/>
      <c r="T694" s="137"/>
      <c r="U694" s="137"/>
      <c r="V694" s="137" t="str">
        <f t="shared" si="28"/>
        <v/>
      </c>
      <c r="W694" s="137"/>
    </row>
    <row r="695" spans="1:23" hidden="1">
      <c r="A695" s="126" t="str">
        <f t="shared" si="27"/>
        <v/>
      </c>
      <c r="C695" s="137" t="str">
        <f>IF(F695&lt;&gt;"",MAX($C$9:C694)+1,"")</f>
        <v/>
      </c>
      <c r="D695" s="137"/>
      <c r="E695" s="137" t="str">
        <f t="shared" si="29"/>
        <v/>
      </c>
      <c r="F695" s="137"/>
      <c r="G695" s="137"/>
      <c r="H695" s="137"/>
      <c r="I695" s="137"/>
      <c r="J695" s="137"/>
      <c r="K695" s="137"/>
      <c r="L695" s="138"/>
      <c r="M695" s="137"/>
      <c r="N695" s="137"/>
      <c r="O695" s="137"/>
      <c r="P695" s="137"/>
      <c r="Q695" s="137"/>
      <c r="R695" s="137"/>
      <c r="S695" s="137"/>
      <c r="T695" s="137"/>
      <c r="U695" s="137"/>
      <c r="V695" s="137" t="str">
        <f t="shared" si="28"/>
        <v/>
      </c>
      <c r="W695" s="137"/>
    </row>
    <row r="696" spans="1:23" hidden="1">
      <c r="A696" s="126" t="str">
        <f t="shared" si="27"/>
        <v/>
      </c>
      <c r="C696" s="137" t="str">
        <f>IF(F696&lt;&gt;"",MAX($C$9:C695)+1,"")</f>
        <v/>
      </c>
      <c r="D696" s="137"/>
      <c r="E696" s="137" t="str">
        <f t="shared" si="29"/>
        <v/>
      </c>
      <c r="F696" s="137"/>
      <c r="G696" s="137"/>
      <c r="H696" s="137"/>
      <c r="I696" s="137"/>
      <c r="J696" s="137"/>
      <c r="K696" s="137"/>
      <c r="L696" s="138"/>
      <c r="M696" s="137"/>
      <c r="N696" s="137"/>
      <c r="O696" s="137"/>
      <c r="P696" s="137"/>
      <c r="Q696" s="137"/>
      <c r="R696" s="137"/>
      <c r="S696" s="137"/>
      <c r="T696" s="137"/>
      <c r="U696" s="137"/>
      <c r="V696" s="137" t="str">
        <f t="shared" si="28"/>
        <v/>
      </c>
      <c r="W696" s="137"/>
    </row>
    <row r="697" spans="1:23" hidden="1">
      <c r="A697" s="126" t="str">
        <f t="shared" si="27"/>
        <v/>
      </c>
      <c r="C697" s="137" t="str">
        <f>IF(F697&lt;&gt;"",MAX($C$9:C696)+1,"")</f>
        <v/>
      </c>
      <c r="D697" s="137"/>
      <c r="E697" s="137" t="str">
        <f t="shared" si="29"/>
        <v/>
      </c>
      <c r="F697" s="137"/>
      <c r="G697" s="137"/>
      <c r="H697" s="137"/>
      <c r="I697" s="137"/>
      <c r="J697" s="137"/>
      <c r="K697" s="137"/>
      <c r="L697" s="138"/>
      <c r="M697" s="137"/>
      <c r="N697" s="137"/>
      <c r="O697" s="137"/>
      <c r="P697" s="137"/>
      <c r="Q697" s="137"/>
      <c r="R697" s="137"/>
      <c r="S697" s="137"/>
      <c r="T697" s="137"/>
      <c r="U697" s="137"/>
      <c r="V697" s="137" t="str">
        <f t="shared" si="28"/>
        <v/>
      </c>
      <c r="W697" s="137"/>
    </row>
    <row r="698" spans="1:23" hidden="1">
      <c r="A698" s="126" t="str">
        <f t="shared" si="27"/>
        <v/>
      </c>
      <c r="C698" s="137" t="str">
        <f>IF(F698&lt;&gt;"",MAX($C$9:C697)+1,"")</f>
        <v/>
      </c>
      <c r="D698" s="137"/>
      <c r="E698" s="137" t="str">
        <f t="shared" si="29"/>
        <v/>
      </c>
      <c r="F698" s="137"/>
      <c r="G698" s="137"/>
      <c r="H698" s="137"/>
      <c r="I698" s="137"/>
      <c r="J698" s="137"/>
      <c r="K698" s="137"/>
      <c r="L698" s="138"/>
      <c r="M698" s="137"/>
      <c r="N698" s="137"/>
      <c r="O698" s="137"/>
      <c r="P698" s="137"/>
      <c r="Q698" s="137"/>
      <c r="R698" s="137"/>
      <c r="S698" s="137"/>
      <c r="T698" s="137"/>
      <c r="U698" s="137"/>
      <c r="V698" s="137" t="str">
        <f t="shared" si="28"/>
        <v/>
      </c>
      <c r="W698" s="137"/>
    </row>
    <row r="699" spans="1:23" hidden="1">
      <c r="A699" s="126" t="str">
        <f t="shared" si="27"/>
        <v/>
      </c>
      <c r="C699" s="137" t="str">
        <f>IF(F699&lt;&gt;"",MAX($C$9:C698)+1,"")</f>
        <v/>
      </c>
      <c r="D699" s="137"/>
      <c r="E699" s="137" t="str">
        <f t="shared" si="29"/>
        <v/>
      </c>
      <c r="F699" s="137"/>
      <c r="G699" s="137"/>
      <c r="H699" s="137"/>
      <c r="I699" s="137"/>
      <c r="J699" s="137"/>
      <c r="K699" s="137"/>
      <c r="L699" s="138"/>
      <c r="M699" s="137"/>
      <c r="N699" s="137"/>
      <c r="O699" s="137"/>
      <c r="P699" s="137"/>
      <c r="Q699" s="137"/>
      <c r="R699" s="137"/>
      <c r="S699" s="137"/>
      <c r="T699" s="137"/>
      <c r="U699" s="137"/>
      <c r="V699" s="137" t="str">
        <f t="shared" si="28"/>
        <v/>
      </c>
      <c r="W699" s="137"/>
    </row>
    <row r="700" spans="1:23" hidden="1">
      <c r="A700" s="126" t="str">
        <f t="shared" si="27"/>
        <v/>
      </c>
      <c r="C700" s="137" t="str">
        <f>IF(F700&lt;&gt;"",MAX($C$9:C699)+1,"")</f>
        <v/>
      </c>
      <c r="D700" s="137"/>
      <c r="E700" s="137" t="str">
        <f t="shared" si="29"/>
        <v/>
      </c>
      <c r="F700" s="137"/>
      <c r="G700" s="137"/>
      <c r="H700" s="137"/>
      <c r="I700" s="137"/>
      <c r="J700" s="137"/>
      <c r="K700" s="137"/>
      <c r="L700" s="138"/>
      <c r="M700" s="137"/>
      <c r="N700" s="137"/>
      <c r="O700" s="137"/>
      <c r="P700" s="137"/>
      <c r="Q700" s="137"/>
      <c r="R700" s="137"/>
      <c r="S700" s="137"/>
      <c r="T700" s="137"/>
      <c r="U700" s="137"/>
      <c r="V700" s="137" t="str">
        <f t="shared" si="28"/>
        <v/>
      </c>
      <c r="W700" s="137"/>
    </row>
    <row r="701" spans="1:23" hidden="1">
      <c r="A701" s="126" t="str">
        <f t="shared" si="27"/>
        <v/>
      </c>
      <c r="C701" s="137" t="str">
        <f>IF(F701&lt;&gt;"",MAX($C$9:C700)+1,"")</f>
        <v/>
      </c>
      <c r="D701" s="137"/>
      <c r="E701" s="137" t="str">
        <f t="shared" si="29"/>
        <v/>
      </c>
      <c r="F701" s="137"/>
      <c r="G701" s="137"/>
      <c r="H701" s="137"/>
      <c r="I701" s="137"/>
      <c r="J701" s="137"/>
      <c r="K701" s="137"/>
      <c r="L701" s="138"/>
      <c r="M701" s="137"/>
      <c r="N701" s="137"/>
      <c r="O701" s="137"/>
      <c r="P701" s="137"/>
      <c r="Q701" s="137"/>
      <c r="R701" s="137"/>
      <c r="S701" s="137"/>
      <c r="T701" s="137"/>
      <c r="U701" s="137"/>
      <c r="V701" s="137" t="str">
        <f t="shared" si="28"/>
        <v/>
      </c>
      <c r="W701" s="137"/>
    </row>
    <row r="702" spans="1:23" hidden="1">
      <c r="A702" s="126" t="str">
        <f t="shared" si="27"/>
        <v/>
      </c>
      <c r="C702" s="137" t="str">
        <f>IF(F702&lt;&gt;"",MAX($C$9:C701)+1,"")</f>
        <v/>
      </c>
      <c r="D702" s="137"/>
      <c r="E702" s="137" t="str">
        <f t="shared" si="29"/>
        <v/>
      </c>
      <c r="F702" s="137"/>
      <c r="G702" s="137"/>
      <c r="H702" s="137"/>
      <c r="I702" s="137"/>
      <c r="J702" s="137"/>
      <c r="K702" s="137"/>
      <c r="L702" s="138"/>
      <c r="M702" s="137"/>
      <c r="N702" s="137"/>
      <c r="O702" s="137"/>
      <c r="P702" s="137"/>
      <c r="Q702" s="137"/>
      <c r="R702" s="137"/>
      <c r="S702" s="137"/>
      <c r="T702" s="137"/>
      <c r="U702" s="137"/>
      <c r="V702" s="137" t="str">
        <f t="shared" si="28"/>
        <v/>
      </c>
      <c r="W702" s="137"/>
    </row>
    <row r="703" spans="1:23" hidden="1">
      <c r="A703" s="126" t="str">
        <f t="shared" si="27"/>
        <v/>
      </c>
      <c r="C703" s="137" t="str">
        <f>IF(F703&lt;&gt;"",MAX($C$9:C702)+1,"")</f>
        <v/>
      </c>
      <c r="D703" s="137"/>
      <c r="E703" s="137" t="str">
        <f t="shared" si="29"/>
        <v/>
      </c>
      <c r="F703" s="137"/>
      <c r="G703" s="137"/>
      <c r="H703" s="137"/>
      <c r="I703" s="137"/>
      <c r="J703" s="137"/>
      <c r="K703" s="137"/>
      <c r="L703" s="138"/>
      <c r="M703" s="137"/>
      <c r="N703" s="137"/>
      <c r="O703" s="137"/>
      <c r="P703" s="137"/>
      <c r="Q703" s="137"/>
      <c r="R703" s="137"/>
      <c r="S703" s="137"/>
      <c r="T703" s="137"/>
      <c r="U703" s="137"/>
      <c r="V703" s="137" t="str">
        <f t="shared" si="28"/>
        <v/>
      </c>
      <c r="W703" s="137"/>
    </row>
    <row r="704" spans="1:23" hidden="1">
      <c r="A704" s="126" t="str">
        <f t="shared" si="27"/>
        <v/>
      </c>
      <c r="C704" s="137" t="str">
        <f>IF(F704&lt;&gt;"",MAX($C$9:C703)+1,"")</f>
        <v/>
      </c>
      <c r="D704" s="137"/>
      <c r="E704" s="137" t="str">
        <f t="shared" si="29"/>
        <v/>
      </c>
      <c r="F704" s="137"/>
      <c r="G704" s="137"/>
      <c r="H704" s="137"/>
      <c r="I704" s="137"/>
      <c r="J704" s="137"/>
      <c r="K704" s="137"/>
      <c r="L704" s="138"/>
      <c r="M704" s="137"/>
      <c r="N704" s="137"/>
      <c r="O704" s="137"/>
      <c r="P704" s="137"/>
      <c r="Q704" s="137"/>
      <c r="R704" s="137"/>
      <c r="S704" s="137"/>
      <c r="T704" s="137"/>
      <c r="U704" s="137"/>
      <c r="V704" s="137" t="str">
        <f t="shared" si="28"/>
        <v/>
      </c>
      <c r="W704" s="137"/>
    </row>
    <row r="705" spans="1:23" hidden="1">
      <c r="A705" s="126" t="str">
        <f t="shared" si="27"/>
        <v/>
      </c>
      <c r="C705" s="137" t="str">
        <f>IF(F705&lt;&gt;"",MAX($C$9:C704)+1,"")</f>
        <v/>
      </c>
      <c r="D705" s="137"/>
      <c r="E705" s="137" t="str">
        <f t="shared" si="29"/>
        <v/>
      </c>
      <c r="F705" s="137"/>
      <c r="G705" s="137"/>
      <c r="H705" s="137"/>
      <c r="I705" s="137"/>
      <c r="J705" s="137"/>
      <c r="K705" s="137"/>
      <c r="L705" s="138"/>
      <c r="M705" s="137"/>
      <c r="N705" s="137"/>
      <c r="O705" s="137"/>
      <c r="P705" s="137"/>
      <c r="Q705" s="137"/>
      <c r="R705" s="137"/>
      <c r="S705" s="137"/>
      <c r="T705" s="137"/>
      <c r="U705" s="137"/>
      <c r="V705" s="137" t="str">
        <f t="shared" si="28"/>
        <v/>
      </c>
      <c r="W705" s="137"/>
    </row>
    <row r="706" spans="1:23" hidden="1">
      <c r="A706" s="126" t="str">
        <f t="shared" si="27"/>
        <v/>
      </c>
      <c r="C706" s="137" t="str">
        <f>IF(F706&lt;&gt;"",MAX($C$9:C705)+1,"")</f>
        <v/>
      </c>
      <c r="D706" s="137"/>
      <c r="E706" s="137" t="str">
        <f t="shared" si="29"/>
        <v/>
      </c>
      <c r="F706" s="137"/>
      <c r="G706" s="137"/>
      <c r="H706" s="137"/>
      <c r="I706" s="137"/>
      <c r="J706" s="137"/>
      <c r="K706" s="137"/>
      <c r="L706" s="138"/>
      <c r="M706" s="137"/>
      <c r="N706" s="137"/>
      <c r="O706" s="137"/>
      <c r="P706" s="137"/>
      <c r="Q706" s="137"/>
      <c r="R706" s="137"/>
      <c r="S706" s="137"/>
      <c r="T706" s="137"/>
      <c r="U706" s="137"/>
      <c r="V706" s="137" t="str">
        <f t="shared" si="28"/>
        <v/>
      </c>
      <c r="W706" s="137"/>
    </row>
    <row r="707" spans="1:23" hidden="1">
      <c r="A707" s="126" t="str">
        <f t="shared" si="27"/>
        <v/>
      </c>
      <c r="C707" s="137" t="str">
        <f>IF(F707&lt;&gt;"",MAX($C$9:C706)+1,"")</f>
        <v/>
      </c>
      <c r="D707" s="137"/>
      <c r="E707" s="137" t="str">
        <f t="shared" si="29"/>
        <v/>
      </c>
      <c r="F707" s="137"/>
      <c r="G707" s="137"/>
      <c r="H707" s="137"/>
      <c r="I707" s="137"/>
      <c r="J707" s="137"/>
      <c r="K707" s="137"/>
      <c r="L707" s="138"/>
      <c r="M707" s="137"/>
      <c r="N707" s="137"/>
      <c r="O707" s="137"/>
      <c r="P707" s="137"/>
      <c r="Q707" s="137"/>
      <c r="R707" s="137"/>
      <c r="S707" s="137"/>
      <c r="T707" s="137"/>
      <c r="U707" s="137"/>
      <c r="V707" s="137" t="str">
        <f t="shared" si="28"/>
        <v/>
      </c>
      <c r="W707" s="137"/>
    </row>
    <row r="708" spans="1:23" hidden="1">
      <c r="A708" s="126" t="str">
        <f t="shared" si="27"/>
        <v/>
      </c>
      <c r="C708" s="137" t="str">
        <f>IF(F708&lt;&gt;"",MAX($C$9:C707)+1,"")</f>
        <v/>
      </c>
      <c r="D708" s="137"/>
      <c r="E708" s="137" t="str">
        <f t="shared" si="29"/>
        <v/>
      </c>
      <c r="F708" s="137"/>
      <c r="G708" s="137"/>
      <c r="H708" s="137"/>
      <c r="I708" s="137"/>
      <c r="J708" s="137"/>
      <c r="K708" s="137"/>
      <c r="L708" s="138"/>
      <c r="M708" s="137"/>
      <c r="N708" s="137"/>
      <c r="O708" s="137"/>
      <c r="P708" s="137"/>
      <c r="Q708" s="137"/>
      <c r="R708" s="137"/>
      <c r="S708" s="137"/>
      <c r="T708" s="137"/>
      <c r="U708" s="137"/>
      <c r="V708" s="137" t="str">
        <f t="shared" si="28"/>
        <v/>
      </c>
      <c r="W708" s="137"/>
    </row>
    <row r="709" spans="1:23" hidden="1">
      <c r="A709" s="126" t="str">
        <f t="shared" si="27"/>
        <v/>
      </c>
      <c r="C709" s="137" t="str">
        <f>IF(F709&lt;&gt;"",MAX($C$9:C708)+1,"")</f>
        <v/>
      </c>
      <c r="D709" s="137"/>
      <c r="E709" s="137" t="str">
        <f t="shared" si="29"/>
        <v/>
      </c>
      <c r="F709" s="137"/>
      <c r="G709" s="137"/>
      <c r="H709" s="137"/>
      <c r="I709" s="137"/>
      <c r="J709" s="137"/>
      <c r="K709" s="137"/>
      <c r="L709" s="138"/>
      <c r="M709" s="137"/>
      <c r="N709" s="137"/>
      <c r="O709" s="137"/>
      <c r="P709" s="137"/>
      <c r="Q709" s="137"/>
      <c r="R709" s="137"/>
      <c r="S709" s="137"/>
      <c r="T709" s="137"/>
      <c r="U709" s="137"/>
      <c r="V709" s="137" t="str">
        <f t="shared" si="28"/>
        <v/>
      </c>
      <c r="W709" s="137"/>
    </row>
    <row r="710" spans="1:23" hidden="1">
      <c r="A710" s="126" t="str">
        <f t="shared" si="27"/>
        <v/>
      </c>
      <c r="C710" s="137" t="str">
        <f>IF(F710&lt;&gt;"",MAX($C$9:C709)+1,"")</f>
        <v/>
      </c>
      <c r="D710" s="137"/>
      <c r="E710" s="137" t="str">
        <f t="shared" si="29"/>
        <v/>
      </c>
      <c r="F710" s="137"/>
      <c r="G710" s="137"/>
      <c r="H710" s="137"/>
      <c r="I710" s="137"/>
      <c r="J710" s="137"/>
      <c r="K710" s="137"/>
      <c r="L710" s="138"/>
      <c r="M710" s="137"/>
      <c r="N710" s="137"/>
      <c r="O710" s="137"/>
      <c r="P710" s="137"/>
      <c r="Q710" s="137"/>
      <c r="R710" s="137"/>
      <c r="S710" s="137"/>
      <c r="T710" s="137"/>
      <c r="U710" s="137"/>
      <c r="V710" s="137" t="str">
        <f t="shared" si="28"/>
        <v/>
      </c>
      <c r="W710" s="137"/>
    </row>
    <row r="711" spans="1:23" hidden="1">
      <c r="A711" s="126" t="str">
        <f t="shared" si="27"/>
        <v/>
      </c>
      <c r="C711" s="137" t="str">
        <f>IF(F711&lt;&gt;"",MAX($C$9:C710)+1,"")</f>
        <v/>
      </c>
      <c r="D711" s="137"/>
      <c r="E711" s="137" t="str">
        <f t="shared" si="29"/>
        <v/>
      </c>
      <c r="F711" s="137"/>
      <c r="G711" s="137"/>
      <c r="H711" s="137"/>
      <c r="I711" s="137"/>
      <c r="J711" s="137"/>
      <c r="K711" s="137"/>
      <c r="L711" s="138"/>
      <c r="M711" s="137"/>
      <c r="N711" s="137"/>
      <c r="O711" s="137"/>
      <c r="P711" s="137"/>
      <c r="Q711" s="137"/>
      <c r="R711" s="137"/>
      <c r="S711" s="137"/>
      <c r="T711" s="137"/>
      <c r="U711" s="137"/>
      <c r="V711" s="137" t="str">
        <f t="shared" si="28"/>
        <v/>
      </c>
      <c r="W711" s="137"/>
    </row>
    <row r="712" spans="1:23" hidden="1">
      <c r="A712" s="126" t="str">
        <f t="shared" si="27"/>
        <v/>
      </c>
      <c r="C712" s="137" t="str">
        <f>IF(F712&lt;&gt;"",MAX($C$9:C711)+1,"")</f>
        <v/>
      </c>
      <c r="D712" s="137"/>
      <c r="E712" s="137" t="str">
        <f t="shared" si="29"/>
        <v/>
      </c>
      <c r="F712" s="137"/>
      <c r="G712" s="137"/>
      <c r="H712" s="137"/>
      <c r="I712" s="137"/>
      <c r="J712" s="137"/>
      <c r="K712" s="137"/>
      <c r="L712" s="138"/>
      <c r="M712" s="137"/>
      <c r="N712" s="137"/>
      <c r="O712" s="137"/>
      <c r="P712" s="137"/>
      <c r="Q712" s="137"/>
      <c r="R712" s="137"/>
      <c r="S712" s="137"/>
      <c r="T712" s="137"/>
      <c r="U712" s="137"/>
      <c r="V712" s="137" t="str">
        <f t="shared" si="28"/>
        <v/>
      </c>
      <c r="W712" s="137"/>
    </row>
    <row r="713" spans="1:23" hidden="1">
      <c r="A713" s="126" t="str">
        <f t="shared" si="27"/>
        <v/>
      </c>
      <c r="C713" s="137" t="str">
        <f>IF(F713&lt;&gt;"",MAX($C$9:C712)+1,"")</f>
        <v/>
      </c>
      <c r="D713" s="137"/>
      <c r="E713" s="137" t="str">
        <f t="shared" si="29"/>
        <v/>
      </c>
      <c r="F713" s="137"/>
      <c r="G713" s="137"/>
      <c r="H713" s="137"/>
      <c r="I713" s="137"/>
      <c r="J713" s="137"/>
      <c r="K713" s="137"/>
      <c r="L713" s="138"/>
      <c r="M713" s="137"/>
      <c r="N713" s="137"/>
      <c r="O713" s="137"/>
      <c r="P713" s="137"/>
      <c r="Q713" s="137"/>
      <c r="R713" s="137"/>
      <c r="S713" s="137"/>
      <c r="T713" s="137"/>
      <c r="U713" s="137"/>
      <c r="V713" s="137" t="str">
        <f t="shared" si="28"/>
        <v/>
      </c>
      <c r="W713" s="137"/>
    </row>
    <row r="714" spans="1:23" hidden="1">
      <c r="A714" s="126" t="str">
        <f t="shared" si="27"/>
        <v/>
      </c>
      <c r="C714" s="137" t="str">
        <f>IF(F714&lt;&gt;"",MAX($C$9:C713)+1,"")</f>
        <v/>
      </c>
      <c r="D714" s="137"/>
      <c r="E714" s="137" t="str">
        <f t="shared" si="29"/>
        <v/>
      </c>
      <c r="F714" s="137"/>
      <c r="G714" s="137"/>
      <c r="H714" s="137"/>
      <c r="I714" s="137"/>
      <c r="J714" s="137"/>
      <c r="K714" s="137"/>
      <c r="L714" s="138"/>
      <c r="M714" s="137"/>
      <c r="N714" s="137"/>
      <c r="O714" s="137"/>
      <c r="P714" s="137"/>
      <c r="Q714" s="137"/>
      <c r="R714" s="137"/>
      <c r="S714" s="137"/>
      <c r="T714" s="137"/>
      <c r="U714" s="137"/>
      <c r="V714" s="137" t="str">
        <f t="shared" si="28"/>
        <v/>
      </c>
      <c r="W714" s="137"/>
    </row>
    <row r="715" spans="1:23" hidden="1">
      <c r="A715" s="126" t="str">
        <f t="shared" ref="A715:A778" si="30">LEFT(F715,10)</f>
        <v/>
      </c>
      <c r="C715" s="137" t="str">
        <f>IF(F715&lt;&gt;"",MAX($C$9:C714)+1,"")</f>
        <v/>
      </c>
      <c r="D715" s="137"/>
      <c r="E715" s="137" t="str">
        <f t="shared" si="29"/>
        <v/>
      </c>
      <c r="F715" s="137"/>
      <c r="G715" s="137"/>
      <c r="H715" s="137"/>
      <c r="I715" s="137"/>
      <c r="J715" s="137"/>
      <c r="K715" s="137"/>
      <c r="L715" s="138"/>
      <c r="M715" s="137"/>
      <c r="N715" s="137"/>
      <c r="O715" s="137"/>
      <c r="P715" s="137"/>
      <c r="Q715" s="137"/>
      <c r="R715" s="137"/>
      <c r="S715" s="137"/>
      <c r="T715" s="137"/>
      <c r="U715" s="137"/>
      <c r="V715" s="137" t="str">
        <f t="shared" si="28"/>
        <v/>
      </c>
      <c r="W715" s="137"/>
    </row>
    <row r="716" spans="1:23" hidden="1">
      <c r="A716" s="126" t="str">
        <f t="shared" si="30"/>
        <v/>
      </c>
      <c r="C716" s="137" t="str">
        <f>IF(F716&lt;&gt;"",MAX($C$9:C715)+1,"")</f>
        <v/>
      </c>
      <c r="D716" s="137"/>
      <c r="E716" s="137" t="str">
        <f t="shared" si="29"/>
        <v/>
      </c>
      <c r="F716" s="137"/>
      <c r="G716" s="137"/>
      <c r="H716" s="137"/>
      <c r="I716" s="137"/>
      <c r="J716" s="137"/>
      <c r="K716" s="137"/>
      <c r="L716" s="138"/>
      <c r="M716" s="137"/>
      <c r="N716" s="137"/>
      <c r="O716" s="137"/>
      <c r="P716" s="137"/>
      <c r="Q716" s="137"/>
      <c r="R716" s="137"/>
      <c r="S716" s="137"/>
      <c r="T716" s="137"/>
      <c r="U716" s="137"/>
      <c r="V716" s="137" t="str">
        <f t="shared" si="28"/>
        <v/>
      </c>
      <c r="W716" s="137"/>
    </row>
    <row r="717" spans="1:23" hidden="1">
      <c r="A717" s="126" t="str">
        <f t="shared" si="30"/>
        <v/>
      </c>
      <c r="C717" s="137" t="str">
        <f>IF(F717&lt;&gt;"",MAX($C$9:C716)+1,"")</f>
        <v/>
      </c>
      <c r="D717" s="137"/>
      <c r="E717" s="137" t="str">
        <f t="shared" si="29"/>
        <v/>
      </c>
      <c r="F717" s="137"/>
      <c r="G717" s="137"/>
      <c r="H717" s="137"/>
      <c r="I717" s="137"/>
      <c r="J717" s="137"/>
      <c r="K717" s="137"/>
      <c r="L717" s="138"/>
      <c r="M717" s="137"/>
      <c r="N717" s="137"/>
      <c r="O717" s="137"/>
      <c r="P717" s="137"/>
      <c r="Q717" s="137"/>
      <c r="R717" s="137"/>
      <c r="S717" s="137"/>
      <c r="T717" s="137"/>
      <c r="U717" s="137"/>
      <c r="V717" s="137" t="str">
        <f t="shared" si="28"/>
        <v/>
      </c>
      <c r="W717" s="137"/>
    </row>
    <row r="718" spans="1:23" hidden="1">
      <c r="A718" s="126" t="str">
        <f t="shared" si="30"/>
        <v/>
      </c>
      <c r="C718" s="137" t="str">
        <f>IF(F718&lt;&gt;"",MAX($C$9:C717)+1,"")</f>
        <v/>
      </c>
      <c r="D718" s="137"/>
      <c r="E718" s="137" t="str">
        <f t="shared" si="29"/>
        <v/>
      </c>
      <c r="F718" s="137"/>
      <c r="G718" s="137"/>
      <c r="H718" s="137"/>
      <c r="I718" s="137"/>
      <c r="J718" s="137"/>
      <c r="K718" s="137"/>
      <c r="L718" s="138"/>
      <c r="M718" s="137"/>
      <c r="N718" s="137"/>
      <c r="O718" s="137"/>
      <c r="P718" s="137"/>
      <c r="Q718" s="137"/>
      <c r="R718" s="137"/>
      <c r="S718" s="137"/>
      <c r="T718" s="137"/>
      <c r="U718" s="137"/>
      <c r="V718" s="137" t="str">
        <f t="shared" si="28"/>
        <v/>
      </c>
      <c r="W718" s="137"/>
    </row>
    <row r="719" spans="1:23" hidden="1">
      <c r="A719" s="126" t="str">
        <f t="shared" si="30"/>
        <v/>
      </c>
      <c r="C719" s="137" t="str">
        <f>IF(F719&lt;&gt;"",MAX($C$9:C718)+1,"")</f>
        <v/>
      </c>
      <c r="D719" s="137"/>
      <c r="E719" s="137" t="str">
        <f t="shared" si="29"/>
        <v/>
      </c>
      <c r="F719" s="137"/>
      <c r="G719" s="137"/>
      <c r="H719" s="137"/>
      <c r="I719" s="137"/>
      <c r="J719" s="137"/>
      <c r="K719" s="137"/>
      <c r="L719" s="138"/>
      <c r="M719" s="137"/>
      <c r="N719" s="137"/>
      <c r="O719" s="137"/>
      <c r="P719" s="137"/>
      <c r="Q719" s="137"/>
      <c r="R719" s="137"/>
      <c r="S719" s="137"/>
      <c r="T719" s="137"/>
      <c r="U719" s="137"/>
      <c r="V719" s="137" t="str">
        <f t="shared" ref="V719:V782" si="31">IFERROR(IF($U719&lt;&gt;"","Set Fix",""),"")</f>
        <v/>
      </c>
      <c r="W719" s="137"/>
    </row>
    <row r="720" spans="1:23" hidden="1">
      <c r="A720" s="126" t="str">
        <f t="shared" si="30"/>
        <v/>
      </c>
      <c r="C720" s="137" t="str">
        <f>IF(F720&lt;&gt;"",MAX($C$9:C719)+1,"")</f>
        <v/>
      </c>
      <c r="D720" s="137"/>
      <c r="E720" s="137" t="str">
        <f t="shared" si="29"/>
        <v/>
      </c>
      <c r="F720" s="137"/>
      <c r="G720" s="137"/>
      <c r="H720" s="137"/>
      <c r="I720" s="137"/>
      <c r="J720" s="137"/>
      <c r="K720" s="137"/>
      <c r="L720" s="138"/>
      <c r="M720" s="137"/>
      <c r="N720" s="137"/>
      <c r="O720" s="137"/>
      <c r="P720" s="137"/>
      <c r="Q720" s="137"/>
      <c r="R720" s="137"/>
      <c r="S720" s="137"/>
      <c r="T720" s="137"/>
      <c r="U720" s="137"/>
      <c r="V720" s="137" t="str">
        <f t="shared" si="31"/>
        <v/>
      </c>
      <c r="W720" s="137"/>
    </row>
    <row r="721" spans="1:23" hidden="1">
      <c r="A721" s="126" t="str">
        <f t="shared" si="30"/>
        <v/>
      </c>
      <c r="C721" s="137" t="str">
        <f>IF(F721&lt;&gt;"",MAX($C$9:C720)+1,"")</f>
        <v/>
      </c>
      <c r="D721" s="137"/>
      <c r="E721" s="137" t="str">
        <f t="shared" si="29"/>
        <v/>
      </c>
      <c r="F721" s="137"/>
      <c r="G721" s="137"/>
      <c r="H721" s="137"/>
      <c r="I721" s="137"/>
      <c r="J721" s="137"/>
      <c r="K721" s="137"/>
      <c r="L721" s="138"/>
      <c r="M721" s="137"/>
      <c r="N721" s="137"/>
      <c r="O721" s="137"/>
      <c r="P721" s="137"/>
      <c r="Q721" s="137"/>
      <c r="R721" s="137"/>
      <c r="S721" s="137"/>
      <c r="T721" s="137"/>
      <c r="U721" s="137"/>
      <c r="V721" s="137" t="str">
        <f t="shared" si="31"/>
        <v/>
      </c>
      <c r="W721" s="137"/>
    </row>
    <row r="722" spans="1:23" hidden="1">
      <c r="A722" s="126" t="str">
        <f t="shared" si="30"/>
        <v/>
      </c>
      <c r="C722" s="137" t="str">
        <f>IF(F722&lt;&gt;"",MAX($C$9:C721)+1,"")</f>
        <v/>
      </c>
      <c r="D722" s="137"/>
      <c r="E722" s="137" t="str">
        <f t="shared" si="29"/>
        <v/>
      </c>
      <c r="F722" s="137"/>
      <c r="G722" s="137"/>
      <c r="H722" s="137"/>
      <c r="I722" s="137"/>
      <c r="J722" s="137"/>
      <c r="K722" s="137"/>
      <c r="L722" s="138"/>
      <c r="M722" s="137"/>
      <c r="N722" s="137"/>
      <c r="O722" s="137"/>
      <c r="P722" s="137"/>
      <c r="Q722" s="137"/>
      <c r="R722" s="137"/>
      <c r="S722" s="137"/>
      <c r="T722" s="137"/>
      <c r="U722" s="137"/>
      <c r="V722" s="137" t="str">
        <f t="shared" si="31"/>
        <v/>
      </c>
      <c r="W722" s="137"/>
    </row>
    <row r="723" spans="1:23" hidden="1">
      <c r="A723" s="126" t="str">
        <f t="shared" si="30"/>
        <v/>
      </c>
      <c r="C723" s="137" t="str">
        <f>IF(F723&lt;&gt;"",MAX($C$9:C722)+1,"")</f>
        <v/>
      </c>
      <c r="D723" s="137"/>
      <c r="E723" s="137" t="str">
        <f t="shared" si="29"/>
        <v/>
      </c>
      <c r="F723" s="137"/>
      <c r="G723" s="137"/>
      <c r="H723" s="137"/>
      <c r="I723" s="137"/>
      <c r="J723" s="137"/>
      <c r="K723" s="137"/>
      <c r="L723" s="138"/>
      <c r="M723" s="137"/>
      <c r="N723" s="137"/>
      <c r="O723" s="137"/>
      <c r="P723" s="137"/>
      <c r="Q723" s="137"/>
      <c r="R723" s="137"/>
      <c r="S723" s="137"/>
      <c r="T723" s="137"/>
      <c r="U723" s="137"/>
      <c r="V723" s="137" t="str">
        <f t="shared" si="31"/>
        <v/>
      </c>
      <c r="W723" s="137"/>
    </row>
    <row r="724" spans="1:23" hidden="1">
      <c r="A724" s="126" t="str">
        <f t="shared" si="30"/>
        <v/>
      </c>
      <c r="C724" s="137" t="str">
        <f>IF(F724&lt;&gt;"",MAX($C$9:C723)+1,"")</f>
        <v/>
      </c>
      <c r="D724" s="137"/>
      <c r="E724" s="137" t="str">
        <f t="shared" si="29"/>
        <v/>
      </c>
      <c r="F724" s="137"/>
      <c r="G724" s="137"/>
      <c r="H724" s="137"/>
      <c r="I724" s="137"/>
      <c r="J724" s="137"/>
      <c r="K724" s="137"/>
      <c r="L724" s="138"/>
      <c r="M724" s="137"/>
      <c r="N724" s="137"/>
      <c r="O724" s="137"/>
      <c r="P724" s="137"/>
      <c r="Q724" s="137"/>
      <c r="R724" s="137"/>
      <c r="S724" s="137"/>
      <c r="T724" s="137"/>
      <c r="U724" s="137"/>
      <c r="V724" s="137" t="str">
        <f t="shared" si="31"/>
        <v/>
      </c>
      <c r="W724" s="137"/>
    </row>
    <row r="725" spans="1:23" hidden="1">
      <c r="A725" s="126" t="str">
        <f t="shared" si="30"/>
        <v/>
      </c>
      <c r="C725" s="137" t="str">
        <f>IF(F725&lt;&gt;"",MAX($C$9:C724)+1,"")</f>
        <v/>
      </c>
      <c r="D725" s="137"/>
      <c r="E725" s="137" t="str">
        <f t="shared" si="29"/>
        <v/>
      </c>
      <c r="F725" s="137"/>
      <c r="G725" s="137"/>
      <c r="H725" s="137"/>
      <c r="I725" s="137"/>
      <c r="J725" s="137"/>
      <c r="K725" s="137"/>
      <c r="L725" s="138"/>
      <c r="M725" s="137"/>
      <c r="N725" s="137"/>
      <c r="O725" s="137"/>
      <c r="P725" s="137"/>
      <c r="Q725" s="137"/>
      <c r="R725" s="137"/>
      <c r="S725" s="137"/>
      <c r="T725" s="137"/>
      <c r="U725" s="137"/>
      <c r="V725" s="137" t="str">
        <f t="shared" si="31"/>
        <v/>
      </c>
      <c r="W725" s="137"/>
    </row>
    <row r="726" spans="1:23" hidden="1">
      <c r="A726" s="126" t="str">
        <f t="shared" si="30"/>
        <v/>
      </c>
      <c r="C726" s="137" t="str">
        <f>IF(F726&lt;&gt;"",MAX($C$9:C725)+1,"")</f>
        <v/>
      </c>
      <c r="D726" s="137"/>
      <c r="E726" s="137" t="str">
        <f t="shared" si="29"/>
        <v/>
      </c>
      <c r="F726" s="137"/>
      <c r="G726" s="137"/>
      <c r="H726" s="137"/>
      <c r="I726" s="137"/>
      <c r="J726" s="137"/>
      <c r="K726" s="137"/>
      <c r="L726" s="138"/>
      <c r="M726" s="137"/>
      <c r="N726" s="137"/>
      <c r="O726" s="137"/>
      <c r="P726" s="137"/>
      <c r="Q726" s="137"/>
      <c r="R726" s="137"/>
      <c r="S726" s="137"/>
      <c r="T726" s="137"/>
      <c r="U726" s="137"/>
      <c r="V726" s="137" t="str">
        <f t="shared" si="31"/>
        <v/>
      </c>
      <c r="W726" s="137"/>
    </row>
    <row r="727" spans="1:23" hidden="1">
      <c r="A727" s="126" t="str">
        <f t="shared" si="30"/>
        <v/>
      </c>
      <c r="C727" s="137" t="str">
        <f>IF(F727&lt;&gt;"",MAX($C$9:C726)+1,"")</f>
        <v/>
      </c>
      <c r="D727" s="137"/>
      <c r="E727" s="137" t="str">
        <f t="shared" si="29"/>
        <v/>
      </c>
      <c r="F727" s="137"/>
      <c r="G727" s="137"/>
      <c r="H727" s="137"/>
      <c r="I727" s="137"/>
      <c r="J727" s="137"/>
      <c r="K727" s="137"/>
      <c r="L727" s="138"/>
      <c r="M727" s="137"/>
      <c r="N727" s="137"/>
      <c r="O727" s="137"/>
      <c r="P727" s="137"/>
      <c r="Q727" s="137"/>
      <c r="R727" s="137"/>
      <c r="S727" s="137"/>
      <c r="T727" s="137"/>
      <c r="U727" s="137"/>
      <c r="V727" s="137" t="str">
        <f t="shared" si="31"/>
        <v/>
      </c>
      <c r="W727" s="137"/>
    </row>
    <row r="728" spans="1:23" hidden="1">
      <c r="A728" s="126" t="str">
        <f t="shared" si="30"/>
        <v/>
      </c>
      <c r="C728" s="137" t="str">
        <f>IF(F728&lt;&gt;"",MAX($C$9:C727)+1,"")</f>
        <v/>
      </c>
      <c r="D728" s="137"/>
      <c r="E728" s="137" t="str">
        <f t="shared" si="29"/>
        <v/>
      </c>
      <c r="F728" s="137"/>
      <c r="G728" s="137"/>
      <c r="H728" s="137"/>
      <c r="I728" s="137"/>
      <c r="J728" s="137"/>
      <c r="K728" s="137"/>
      <c r="L728" s="138"/>
      <c r="M728" s="137"/>
      <c r="N728" s="137"/>
      <c r="O728" s="137"/>
      <c r="P728" s="137"/>
      <c r="Q728" s="137"/>
      <c r="R728" s="137"/>
      <c r="S728" s="137"/>
      <c r="T728" s="137"/>
      <c r="U728" s="137"/>
      <c r="V728" s="137" t="str">
        <f t="shared" si="31"/>
        <v/>
      </c>
      <c r="W728" s="137"/>
    </row>
    <row r="729" spans="1:23" hidden="1">
      <c r="A729" s="126" t="str">
        <f t="shared" si="30"/>
        <v/>
      </c>
      <c r="C729" s="137" t="str">
        <f>IF(F729&lt;&gt;"",MAX($C$9:C728)+1,"")</f>
        <v/>
      </c>
      <c r="D729" s="137"/>
      <c r="E729" s="137" t="str">
        <f t="shared" si="29"/>
        <v/>
      </c>
      <c r="F729" s="137"/>
      <c r="G729" s="137"/>
      <c r="H729" s="137"/>
      <c r="I729" s="137"/>
      <c r="J729" s="137"/>
      <c r="K729" s="137"/>
      <c r="L729" s="138"/>
      <c r="M729" s="137"/>
      <c r="N729" s="137"/>
      <c r="O729" s="137"/>
      <c r="P729" s="137"/>
      <c r="Q729" s="137"/>
      <c r="R729" s="137"/>
      <c r="S729" s="137"/>
      <c r="T729" s="137"/>
      <c r="U729" s="137"/>
      <c r="V729" s="137" t="str">
        <f t="shared" si="31"/>
        <v/>
      </c>
      <c r="W729" s="137"/>
    </row>
    <row r="730" spans="1:23" hidden="1">
      <c r="A730" s="126" t="str">
        <f t="shared" si="30"/>
        <v/>
      </c>
      <c r="C730" s="137" t="str">
        <f>IF(F730&lt;&gt;"",MAX($C$9:C729)+1,"")</f>
        <v/>
      </c>
      <c r="D730" s="137"/>
      <c r="E730" s="137" t="str">
        <f t="shared" si="29"/>
        <v/>
      </c>
      <c r="F730" s="137"/>
      <c r="G730" s="137"/>
      <c r="H730" s="137"/>
      <c r="I730" s="137"/>
      <c r="J730" s="137"/>
      <c r="K730" s="137"/>
      <c r="L730" s="138"/>
      <c r="M730" s="137"/>
      <c r="N730" s="137"/>
      <c r="O730" s="137"/>
      <c r="P730" s="137"/>
      <c r="Q730" s="137"/>
      <c r="R730" s="137"/>
      <c r="S730" s="137"/>
      <c r="T730" s="137"/>
      <c r="U730" s="137"/>
      <c r="V730" s="137" t="str">
        <f t="shared" si="31"/>
        <v/>
      </c>
      <c r="W730" s="137"/>
    </row>
    <row r="731" spans="1:23" hidden="1">
      <c r="A731" s="126" t="str">
        <f t="shared" si="30"/>
        <v/>
      </c>
      <c r="C731" s="137" t="str">
        <f>IF(F731&lt;&gt;"",MAX($C$9:C730)+1,"")</f>
        <v/>
      </c>
      <c r="D731" s="137"/>
      <c r="E731" s="137" t="str">
        <f t="shared" si="29"/>
        <v/>
      </c>
      <c r="F731" s="137"/>
      <c r="G731" s="137"/>
      <c r="H731" s="137"/>
      <c r="I731" s="137"/>
      <c r="J731" s="137"/>
      <c r="K731" s="137"/>
      <c r="L731" s="138"/>
      <c r="M731" s="137"/>
      <c r="N731" s="137"/>
      <c r="O731" s="137"/>
      <c r="P731" s="137"/>
      <c r="Q731" s="137"/>
      <c r="R731" s="137"/>
      <c r="S731" s="137"/>
      <c r="T731" s="137"/>
      <c r="U731" s="137"/>
      <c r="V731" s="137" t="str">
        <f t="shared" si="31"/>
        <v/>
      </c>
      <c r="W731" s="137"/>
    </row>
    <row r="732" spans="1:23" hidden="1">
      <c r="A732" s="126" t="str">
        <f t="shared" si="30"/>
        <v/>
      </c>
      <c r="C732" s="137" t="str">
        <f>IF(F732&lt;&gt;"",MAX($C$9:C731)+1,"")</f>
        <v/>
      </c>
      <c r="D732" s="137"/>
      <c r="E732" s="137" t="str">
        <f t="shared" si="29"/>
        <v/>
      </c>
      <c r="F732" s="137"/>
      <c r="G732" s="137"/>
      <c r="H732" s="137"/>
      <c r="I732" s="137"/>
      <c r="J732" s="137"/>
      <c r="K732" s="137"/>
      <c r="L732" s="138"/>
      <c r="M732" s="137"/>
      <c r="N732" s="137"/>
      <c r="O732" s="137"/>
      <c r="P732" s="137"/>
      <c r="Q732" s="137"/>
      <c r="R732" s="137"/>
      <c r="S732" s="137"/>
      <c r="T732" s="137"/>
      <c r="U732" s="137"/>
      <c r="V732" s="137" t="str">
        <f t="shared" si="31"/>
        <v/>
      </c>
      <c r="W732" s="137"/>
    </row>
    <row r="733" spans="1:23" hidden="1">
      <c r="A733" s="126" t="str">
        <f t="shared" si="30"/>
        <v/>
      </c>
      <c r="C733" s="137" t="str">
        <f>IF(F733&lt;&gt;"",MAX($C$9:C732)+1,"")</f>
        <v/>
      </c>
      <c r="D733" s="137"/>
      <c r="E733" s="137" t="str">
        <f t="shared" si="29"/>
        <v/>
      </c>
      <c r="F733" s="137"/>
      <c r="G733" s="137"/>
      <c r="H733" s="137"/>
      <c r="I733" s="137"/>
      <c r="J733" s="137"/>
      <c r="K733" s="137"/>
      <c r="L733" s="138"/>
      <c r="M733" s="137"/>
      <c r="N733" s="137"/>
      <c r="O733" s="137"/>
      <c r="P733" s="137"/>
      <c r="Q733" s="137"/>
      <c r="R733" s="137"/>
      <c r="S733" s="137"/>
      <c r="T733" s="137"/>
      <c r="U733" s="137"/>
      <c r="V733" s="137" t="str">
        <f t="shared" si="31"/>
        <v/>
      </c>
      <c r="W733" s="137"/>
    </row>
    <row r="734" spans="1:23" hidden="1">
      <c r="A734" s="126" t="str">
        <f t="shared" si="30"/>
        <v/>
      </c>
      <c r="C734" s="137" t="str">
        <f>IF(F734&lt;&gt;"",MAX($C$9:C733)+1,"")</f>
        <v/>
      </c>
      <c r="D734" s="137"/>
      <c r="E734" s="137" t="str">
        <f t="shared" si="29"/>
        <v/>
      </c>
      <c r="F734" s="137"/>
      <c r="G734" s="137"/>
      <c r="H734" s="137"/>
      <c r="I734" s="137"/>
      <c r="J734" s="137"/>
      <c r="K734" s="137"/>
      <c r="L734" s="138"/>
      <c r="M734" s="137"/>
      <c r="N734" s="137"/>
      <c r="O734" s="137"/>
      <c r="P734" s="137"/>
      <c r="Q734" s="137"/>
      <c r="R734" s="137"/>
      <c r="S734" s="137"/>
      <c r="T734" s="137"/>
      <c r="U734" s="137"/>
      <c r="V734" s="137" t="str">
        <f t="shared" si="31"/>
        <v/>
      </c>
      <c r="W734" s="137"/>
    </row>
    <row r="735" spans="1:23" hidden="1">
      <c r="A735" s="126" t="str">
        <f t="shared" si="30"/>
        <v/>
      </c>
      <c r="C735" s="137" t="str">
        <f>IF(F735&lt;&gt;"",MAX($C$9:C734)+1,"")</f>
        <v/>
      </c>
      <c r="D735" s="137"/>
      <c r="E735" s="137" t="str">
        <f t="shared" si="29"/>
        <v/>
      </c>
      <c r="F735" s="137"/>
      <c r="G735" s="137"/>
      <c r="H735" s="137"/>
      <c r="I735" s="137"/>
      <c r="J735" s="137"/>
      <c r="K735" s="137"/>
      <c r="L735" s="138"/>
      <c r="M735" s="137"/>
      <c r="N735" s="137"/>
      <c r="O735" s="137"/>
      <c r="P735" s="137"/>
      <c r="Q735" s="137"/>
      <c r="R735" s="137"/>
      <c r="S735" s="137"/>
      <c r="T735" s="137"/>
      <c r="U735" s="137"/>
      <c r="V735" s="137" t="str">
        <f t="shared" si="31"/>
        <v/>
      </c>
      <c r="W735" s="137"/>
    </row>
    <row r="736" spans="1:23" hidden="1">
      <c r="A736" s="126" t="str">
        <f t="shared" si="30"/>
        <v/>
      </c>
      <c r="C736" s="137" t="str">
        <f>IF(F736&lt;&gt;"",MAX($C$9:C735)+1,"")</f>
        <v/>
      </c>
      <c r="D736" s="137"/>
      <c r="E736" s="137" t="str">
        <f t="shared" si="29"/>
        <v/>
      </c>
      <c r="F736" s="137"/>
      <c r="G736" s="137"/>
      <c r="H736" s="137"/>
      <c r="I736" s="137"/>
      <c r="J736" s="137"/>
      <c r="K736" s="137"/>
      <c r="L736" s="138"/>
      <c r="M736" s="137"/>
      <c r="N736" s="137"/>
      <c r="O736" s="137"/>
      <c r="P736" s="137"/>
      <c r="Q736" s="137"/>
      <c r="R736" s="137"/>
      <c r="S736" s="137"/>
      <c r="T736" s="137"/>
      <c r="U736" s="137"/>
      <c r="V736" s="137" t="str">
        <f t="shared" si="31"/>
        <v/>
      </c>
      <c r="W736" s="137"/>
    </row>
    <row r="737" spans="1:23" hidden="1">
      <c r="A737" s="126" t="str">
        <f t="shared" si="30"/>
        <v/>
      </c>
      <c r="C737" s="137" t="str">
        <f>IF(F737&lt;&gt;"",MAX($C$9:C736)+1,"")</f>
        <v/>
      </c>
      <c r="D737" s="137"/>
      <c r="E737" s="137" t="str">
        <f t="shared" si="29"/>
        <v/>
      </c>
      <c r="F737" s="137"/>
      <c r="G737" s="137"/>
      <c r="H737" s="137"/>
      <c r="I737" s="137"/>
      <c r="J737" s="137"/>
      <c r="K737" s="137"/>
      <c r="L737" s="138"/>
      <c r="M737" s="137"/>
      <c r="N737" s="137"/>
      <c r="O737" s="137"/>
      <c r="P737" s="137"/>
      <c r="Q737" s="137"/>
      <c r="R737" s="137"/>
      <c r="S737" s="137"/>
      <c r="T737" s="137"/>
      <c r="U737" s="137"/>
      <c r="V737" s="137" t="str">
        <f t="shared" si="31"/>
        <v/>
      </c>
      <c r="W737" s="137"/>
    </row>
    <row r="738" spans="1:23" hidden="1">
      <c r="A738" s="126" t="str">
        <f t="shared" si="30"/>
        <v/>
      </c>
      <c r="C738" s="137" t="str">
        <f>IF(F738&lt;&gt;"",MAX($C$9:C737)+1,"")</f>
        <v/>
      </c>
      <c r="D738" s="137"/>
      <c r="E738" s="137" t="str">
        <f t="shared" si="29"/>
        <v/>
      </c>
      <c r="F738" s="137"/>
      <c r="G738" s="137"/>
      <c r="H738" s="137"/>
      <c r="I738" s="137"/>
      <c r="J738" s="137"/>
      <c r="K738" s="137"/>
      <c r="L738" s="138"/>
      <c r="M738" s="137"/>
      <c r="N738" s="137"/>
      <c r="O738" s="137"/>
      <c r="P738" s="137"/>
      <c r="Q738" s="137"/>
      <c r="R738" s="137"/>
      <c r="S738" s="137"/>
      <c r="T738" s="137"/>
      <c r="U738" s="137"/>
      <c r="V738" s="137" t="str">
        <f t="shared" si="31"/>
        <v/>
      </c>
      <c r="W738" s="137"/>
    </row>
    <row r="739" spans="1:23" hidden="1">
      <c r="A739" s="126" t="str">
        <f t="shared" si="30"/>
        <v/>
      </c>
      <c r="C739" s="137" t="str">
        <f>IF(F739&lt;&gt;"",MAX($C$9:C738)+1,"")</f>
        <v/>
      </c>
      <c r="D739" s="137"/>
      <c r="E739" s="137" t="str">
        <f t="shared" si="29"/>
        <v/>
      </c>
      <c r="F739" s="137"/>
      <c r="G739" s="137"/>
      <c r="H739" s="137"/>
      <c r="I739" s="137"/>
      <c r="J739" s="137"/>
      <c r="K739" s="137"/>
      <c r="L739" s="138"/>
      <c r="M739" s="137"/>
      <c r="N739" s="137"/>
      <c r="O739" s="137"/>
      <c r="P739" s="137"/>
      <c r="Q739" s="137"/>
      <c r="R739" s="137"/>
      <c r="S739" s="137"/>
      <c r="T739" s="137"/>
      <c r="U739" s="137"/>
      <c r="V739" s="137" t="str">
        <f t="shared" si="31"/>
        <v/>
      </c>
      <c r="W739" s="137"/>
    </row>
    <row r="740" spans="1:23" hidden="1">
      <c r="A740" s="126" t="str">
        <f t="shared" si="30"/>
        <v/>
      </c>
      <c r="C740" s="137" t="str">
        <f>IF(F740&lt;&gt;"",MAX($C$9:C739)+1,"")</f>
        <v/>
      </c>
      <c r="D740" s="137"/>
      <c r="E740" s="137" t="str">
        <f t="shared" si="29"/>
        <v/>
      </c>
      <c r="F740" s="137"/>
      <c r="G740" s="137"/>
      <c r="H740" s="137"/>
      <c r="I740" s="137"/>
      <c r="J740" s="137"/>
      <c r="K740" s="137"/>
      <c r="L740" s="138"/>
      <c r="M740" s="137"/>
      <c r="N740" s="137"/>
      <c r="O740" s="137"/>
      <c r="P740" s="137"/>
      <c r="Q740" s="137"/>
      <c r="R740" s="137"/>
      <c r="S740" s="137"/>
      <c r="T740" s="137"/>
      <c r="U740" s="137"/>
      <c r="V740" s="137" t="str">
        <f t="shared" si="31"/>
        <v/>
      </c>
      <c r="W740" s="137"/>
    </row>
    <row r="741" spans="1:23" hidden="1">
      <c r="A741" s="126" t="str">
        <f t="shared" si="30"/>
        <v/>
      </c>
      <c r="C741" s="137" t="str">
        <f>IF(F741&lt;&gt;"",MAX($C$9:C740)+1,"")</f>
        <v/>
      </c>
      <c r="D741" s="137"/>
      <c r="E741" s="137" t="str">
        <f t="shared" si="29"/>
        <v/>
      </c>
      <c r="F741" s="137"/>
      <c r="G741" s="137"/>
      <c r="H741" s="137"/>
      <c r="I741" s="137"/>
      <c r="J741" s="137"/>
      <c r="K741" s="137"/>
      <c r="L741" s="138"/>
      <c r="M741" s="137"/>
      <c r="N741" s="137"/>
      <c r="O741" s="137"/>
      <c r="P741" s="137"/>
      <c r="Q741" s="137"/>
      <c r="R741" s="137"/>
      <c r="S741" s="137"/>
      <c r="T741" s="137"/>
      <c r="U741" s="137"/>
      <c r="V741" s="137" t="str">
        <f t="shared" si="31"/>
        <v/>
      </c>
      <c r="W741" s="137"/>
    </row>
    <row r="742" spans="1:23" hidden="1">
      <c r="A742" s="126" t="str">
        <f t="shared" si="30"/>
        <v/>
      </c>
      <c r="C742" s="137" t="str">
        <f>IF(F742&lt;&gt;"",MAX($C$9:C741)+1,"")</f>
        <v/>
      </c>
      <c r="D742" s="137"/>
      <c r="E742" s="137" t="str">
        <f t="shared" si="29"/>
        <v/>
      </c>
      <c r="F742" s="137"/>
      <c r="G742" s="137"/>
      <c r="H742" s="137"/>
      <c r="I742" s="137"/>
      <c r="J742" s="137"/>
      <c r="K742" s="137"/>
      <c r="L742" s="138"/>
      <c r="M742" s="137"/>
      <c r="N742" s="137"/>
      <c r="O742" s="137"/>
      <c r="P742" s="137"/>
      <c r="Q742" s="137"/>
      <c r="R742" s="137"/>
      <c r="S742" s="137"/>
      <c r="T742" s="137"/>
      <c r="U742" s="137"/>
      <c r="V742" s="137" t="str">
        <f t="shared" si="31"/>
        <v/>
      </c>
      <c r="W742" s="137"/>
    </row>
    <row r="743" spans="1:23" hidden="1">
      <c r="A743" s="126" t="str">
        <f t="shared" si="30"/>
        <v/>
      </c>
      <c r="C743" s="137" t="str">
        <f>IF(F743&lt;&gt;"",MAX($C$9:C742)+1,"")</f>
        <v/>
      </c>
      <c r="D743" s="137"/>
      <c r="E743" s="137" t="str">
        <f t="shared" si="29"/>
        <v/>
      </c>
      <c r="F743" s="137"/>
      <c r="G743" s="137"/>
      <c r="H743" s="137"/>
      <c r="I743" s="137"/>
      <c r="J743" s="137"/>
      <c r="K743" s="137"/>
      <c r="L743" s="138"/>
      <c r="M743" s="137"/>
      <c r="N743" s="137"/>
      <c r="O743" s="137"/>
      <c r="P743" s="137"/>
      <c r="Q743" s="137"/>
      <c r="R743" s="137"/>
      <c r="S743" s="137"/>
      <c r="T743" s="137"/>
      <c r="U743" s="137"/>
      <c r="V743" s="137" t="str">
        <f t="shared" si="31"/>
        <v/>
      </c>
      <c r="W743" s="137"/>
    </row>
    <row r="744" spans="1:23" hidden="1">
      <c r="A744" s="126" t="str">
        <f t="shared" si="30"/>
        <v/>
      </c>
      <c r="C744" s="137" t="str">
        <f>IF(F744&lt;&gt;"",MAX($C$9:C743)+1,"")</f>
        <v/>
      </c>
      <c r="D744" s="137"/>
      <c r="E744" s="137" t="str">
        <f t="shared" si="29"/>
        <v/>
      </c>
      <c r="F744" s="137"/>
      <c r="G744" s="137"/>
      <c r="H744" s="137"/>
      <c r="I744" s="137"/>
      <c r="J744" s="137"/>
      <c r="K744" s="137"/>
      <c r="L744" s="138"/>
      <c r="M744" s="137"/>
      <c r="N744" s="137"/>
      <c r="O744" s="137"/>
      <c r="P744" s="137"/>
      <c r="Q744" s="137"/>
      <c r="R744" s="137"/>
      <c r="S744" s="137"/>
      <c r="T744" s="137"/>
      <c r="U744" s="137"/>
      <c r="V744" s="137" t="str">
        <f t="shared" si="31"/>
        <v/>
      </c>
      <c r="W744" s="137"/>
    </row>
    <row r="745" spans="1:23" hidden="1">
      <c r="A745" s="126" t="str">
        <f t="shared" si="30"/>
        <v/>
      </c>
      <c r="C745" s="137" t="str">
        <f>IF(F745&lt;&gt;"",MAX($C$9:C744)+1,"")</f>
        <v/>
      </c>
      <c r="D745" s="137"/>
      <c r="E745" s="137" t="str">
        <f t="shared" si="29"/>
        <v/>
      </c>
      <c r="F745" s="137"/>
      <c r="G745" s="137"/>
      <c r="H745" s="137"/>
      <c r="I745" s="137"/>
      <c r="J745" s="137"/>
      <c r="K745" s="137"/>
      <c r="L745" s="138"/>
      <c r="M745" s="137"/>
      <c r="N745" s="137"/>
      <c r="O745" s="137"/>
      <c r="P745" s="137"/>
      <c r="Q745" s="137"/>
      <c r="R745" s="137"/>
      <c r="S745" s="137"/>
      <c r="T745" s="137"/>
      <c r="U745" s="137"/>
      <c r="V745" s="137" t="str">
        <f t="shared" si="31"/>
        <v/>
      </c>
      <c r="W745" s="137"/>
    </row>
    <row r="746" spans="1:23" hidden="1">
      <c r="A746" s="126" t="str">
        <f t="shared" si="30"/>
        <v/>
      </c>
      <c r="C746" s="137" t="str">
        <f>IF(F746&lt;&gt;"",MAX($C$9:C745)+1,"")</f>
        <v/>
      </c>
      <c r="D746" s="137"/>
      <c r="E746" s="137" t="str">
        <f t="shared" si="29"/>
        <v/>
      </c>
      <c r="F746" s="137"/>
      <c r="G746" s="137"/>
      <c r="H746" s="137"/>
      <c r="I746" s="137"/>
      <c r="J746" s="137"/>
      <c r="K746" s="137"/>
      <c r="L746" s="138"/>
      <c r="M746" s="137"/>
      <c r="N746" s="137"/>
      <c r="O746" s="137"/>
      <c r="P746" s="137"/>
      <c r="Q746" s="137"/>
      <c r="R746" s="137"/>
      <c r="S746" s="137"/>
      <c r="T746" s="137"/>
      <c r="U746" s="137"/>
      <c r="V746" s="137" t="str">
        <f t="shared" si="31"/>
        <v/>
      </c>
      <c r="W746" s="137"/>
    </row>
    <row r="747" spans="1:23" hidden="1">
      <c r="A747" s="126" t="str">
        <f t="shared" si="30"/>
        <v/>
      </c>
      <c r="C747" s="137" t="str">
        <f>IF(F747&lt;&gt;"",MAX($C$9:C746)+1,"")</f>
        <v/>
      </c>
      <c r="D747" s="137"/>
      <c r="E747" s="137" t="str">
        <f t="shared" si="29"/>
        <v/>
      </c>
      <c r="F747" s="137"/>
      <c r="G747" s="137"/>
      <c r="H747" s="137"/>
      <c r="I747" s="137"/>
      <c r="J747" s="137"/>
      <c r="K747" s="137"/>
      <c r="L747" s="138"/>
      <c r="M747" s="137"/>
      <c r="N747" s="137"/>
      <c r="O747" s="137"/>
      <c r="P747" s="137"/>
      <c r="Q747" s="137"/>
      <c r="R747" s="137"/>
      <c r="S747" s="137"/>
      <c r="T747" s="137"/>
      <c r="U747" s="137"/>
      <c r="V747" s="137" t="str">
        <f t="shared" si="31"/>
        <v/>
      </c>
      <c r="W747" s="137"/>
    </row>
    <row r="748" spans="1:23" hidden="1">
      <c r="A748" s="126" t="str">
        <f t="shared" si="30"/>
        <v/>
      </c>
      <c r="C748" s="137" t="str">
        <f>IF(F748&lt;&gt;"",MAX($C$9:C747)+1,"")</f>
        <v/>
      </c>
      <c r="D748" s="137"/>
      <c r="E748" s="137" t="str">
        <f t="shared" ref="E748:E811" si="32">RIGHT(D748,3)</f>
        <v/>
      </c>
      <c r="F748" s="137"/>
      <c r="G748" s="137"/>
      <c r="H748" s="137"/>
      <c r="I748" s="137"/>
      <c r="J748" s="137"/>
      <c r="K748" s="137"/>
      <c r="L748" s="138"/>
      <c r="M748" s="137"/>
      <c r="N748" s="137"/>
      <c r="O748" s="137"/>
      <c r="P748" s="137"/>
      <c r="Q748" s="137"/>
      <c r="R748" s="137"/>
      <c r="S748" s="137"/>
      <c r="T748" s="137"/>
      <c r="U748" s="137"/>
      <c r="V748" s="137" t="str">
        <f t="shared" si="31"/>
        <v/>
      </c>
      <c r="W748" s="137"/>
    </row>
    <row r="749" spans="1:23" hidden="1">
      <c r="A749" s="126" t="str">
        <f t="shared" si="30"/>
        <v/>
      </c>
      <c r="C749" s="137" t="str">
        <f>IF(F749&lt;&gt;"",MAX($C$9:C748)+1,"")</f>
        <v/>
      </c>
      <c r="D749" s="137"/>
      <c r="E749" s="137" t="str">
        <f t="shared" si="32"/>
        <v/>
      </c>
      <c r="F749" s="137"/>
      <c r="G749" s="137"/>
      <c r="H749" s="137"/>
      <c r="I749" s="137"/>
      <c r="J749" s="137"/>
      <c r="K749" s="137"/>
      <c r="L749" s="138"/>
      <c r="M749" s="137"/>
      <c r="N749" s="137"/>
      <c r="O749" s="137"/>
      <c r="P749" s="137"/>
      <c r="Q749" s="137"/>
      <c r="R749" s="137"/>
      <c r="S749" s="137"/>
      <c r="T749" s="137"/>
      <c r="U749" s="137"/>
      <c r="V749" s="137" t="str">
        <f t="shared" si="31"/>
        <v/>
      </c>
      <c r="W749" s="137"/>
    </row>
    <row r="750" spans="1:23" hidden="1">
      <c r="A750" s="126" t="str">
        <f t="shared" si="30"/>
        <v/>
      </c>
      <c r="C750" s="137" t="str">
        <f>IF(F750&lt;&gt;"",MAX($C$9:C749)+1,"")</f>
        <v/>
      </c>
      <c r="D750" s="137"/>
      <c r="E750" s="137" t="str">
        <f t="shared" si="32"/>
        <v/>
      </c>
      <c r="F750" s="137"/>
      <c r="G750" s="137"/>
      <c r="H750" s="137"/>
      <c r="I750" s="137"/>
      <c r="J750" s="137"/>
      <c r="K750" s="137"/>
      <c r="L750" s="138"/>
      <c r="M750" s="137"/>
      <c r="N750" s="137"/>
      <c r="O750" s="137"/>
      <c r="P750" s="137"/>
      <c r="Q750" s="137"/>
      <c r="R750" s="137"/>
      <c r="S750" s="137"/>
      <c r="T750" s="137"/>
      <c r="U750" s="137"/>
      <c r="V750" s="137" t="str">
        <f t="shared" si="31"/>
        <v/>
      </c>
      <c r="W750" s="137"/>
    </row>
    <row r="751" spans="1:23" hidden="1">
      <c r="A751" s="126" t="str">
        <f t="shared" si="30"/>
        <v/>
      </c>
      <c r="C751" s="137" t="str">
        <f>IF(F751&lt;&gt;"",MAX($C$9:C750)+1,"")</f>
        <v/>
      </c>
      <c r="D751" s="137"/>
      <c r="E751" s="137" t="str">
        <f t="shared" si="32"/>
        <v/>
      </c>
      <c r="F751" s="137"/>
      <c r="G751" s="137"/>
      <c r="H751" s="137"/>
      <c r="I751" s="137"/>
      <c r="J751" s="137"/>
      <c r="K751" s="137"/>
      <c r="L751" s="138"/>
      <c r="M751" s="137"/>
      <c r="N751" s="137"/>
      <c r="O751" s="137"/>
      <c r="P751" s="137"/>
      <c r="Q751" s="137"/>
      <c r="R751" s="137"/>
      <c r="S751" s="137"/>
      <c r="T751" s="137"/>
      <c r="U751" s="137"/>
      <c r="V751" s="137" t="str">
        <f t="shared" si="31"/>
        <v/>
      </c>
      <c r="W751" s="137"/>
    </row>
    <row r="752" spans="1:23" hidden="1">
      <c r="A752" s="126" t="str">
        <f t="shared" si="30"/>
        <v/>
      </c>
      <c r="C752" s="137" t="str">
        <f>IF(F752&lt;&gt;"",MAX($C$9:C751)+1,"")</f>
        <v/>
      </c>
      <c r="D752" s="137"/>
      <c r="E752" s="137" t="str">
        <f t="shared" si="32"/>
        <v/>
      </c>
      <c r="F752" s="137"/>
      <c r="G752" s="137"/>
      <c r="H752" s="137"/>
      <c r="I752" s="137"/>
      <c r="J752" s="137"/>
      <c r="K752" s="137"/>
      <c r="L752" s="138"/>
      <c r="M752" s="137"/>
      <c r="N752" s="137"/>
      <c r="O752" s="137"/>
      <c r="P752" s="137"/>
      <c r="Q752" s="137"/>
      <c r="R752" s="137"/>
      <c r="S752" s="137"/>
      <c r="T752" s="137"/>
      <c r="U752" s="137"/>
      <c r="V752" s="137" t="str">
        <f t="shared" si="31"/>
        <v/>
      </c>
      <c r="W752" s="137"/>
    </row>
    <row r="753" spans="1:23" hidden="1">
      <c r="A753" s="126" t="str">
        <f t="shared" si="30"/>
        <v/>
      </c>
      <c r="C753" s="137" t="str">
        <f>IF(F753&lt;&gt;"",MAX($C$9:C752)+1,"")</f>
        <v/>
      </c>
      <c r="D753" s="137"/>
      <c r="E753" s="137" t="str">
        <f t="shared" si="32"/>
        <v/>
      </c>
      <c r="F753" s="137"/>
      <c r="G753" s="137"/>
      <c r="H753" s="137"/>
      <c r="I753" s="137"/>
      <c r="J753" s="137"/>
      <c r="K753" s="137"/>
      <c r="L753" s="138"/>
      <c r="M753" s="137"/>
      <c r="N753" s="137"/>
      <c r="O753" s="137"/>
      <c r="P753" s="137"/>
      <c r="Q753" s="137"/>
      <c r="R753" s="137"/>
      <c r="S753" s="137"/>
      <c r="T753" s="137"/>
      <c r="U753" s="137"/>
      <c r="V753" s="137" t="str">
        <f t="shared" si="31"/>
        <v/>
      </c>
      <c r="W753" s="137"/>
    </row>
    <row r="754" spans="1:23" hidden="1">
      <c r="A754" s="126" t="str">
        <f t="shared" si="30"/>
        <v/>
      </c>
      <c r="C754" s="137" t="str">
        <f>IF(F754&lt;&gt;"",MAX($C$9:C753)+1,"")</f>
        <v/>
      </c>
      <c r="D754" s="137"/>
      <c r="E754" s="137" t="str">
        <f t="shared" si="32"/>
        <v/>
      </c>
      <c r="F754" s="137"/>
      <c r="G754" s="137"/>
      <c r="H754" s="137"/>
      <c r="I754" s="137"/>
      <c r="J754" s="137"/>
      <c r="K754" s="137"/>
      <c r="L754" s="138"/>
      <c r="M754" s="137"/>
      <c r="N754" s="137"/>
      <c r="O754" s="137"/>
      <c r="P754" s="137"/>
      <c r="Q754" s="137"/>
      <c r="R754" s="137"/>
      <c r="S754" s="137"/>
      <c r="T754" s="137"/>
      <c r="U754" s="137"/>
      <c r="V754" s="137" t="str">
        <f t="shared" si="31"/>
        <v/>
      </c>
      <c r="W754" s="137"/>
    </row>
    <row r="755" spans="1:23" hidden="1">
      <c r="A755" s="126" t="str">
        <f t="shared" si="30"/>
        <v/>
      </c>
      <c r="C755" s="137" t="str">
        <f>IF(F755&lt;&gt;"",MAX($C$9:C754)+1,"")</f>
        <v/>
      </c>
      <c r="D755" s="137"/>
      <c r="E755" s="137" t="str">
        <f t="shared" si="32"/>
        <v/>
      </c>
      <c r="F755" s="137"/>
      <c r="G755" s="137"/>
      <c r="H755" s="137"/>
      <c r="I755" s="137"/>
      <c r="J755" s="137"/>
      <c r="K755" s="137"/>
      <c r="L755" s="138"/>
      <c r="M755" s="137"/>
      <c r="N755" s="137"/>
      <c r="O755" s="137"/>
      <c r="P755" s="137"/>
      <c r="Q755" s="137"/>
      <c r="R755" s="137"/>
      <c r="S755" s="137"/>
      <c r="T755" s="137"/>
      <c r="U755" s="137"/>
      <c r="V755" s="137" t="str">
        <f t="shared" si="31"/>
        <v/>
      </c>
      <c r="W755" s="137"/>
    </row>
    <row r="756" spans="1:23" hidden="1">
      <c r="A756" s="126" t="str">
        <f t="shared" si="30"/>
        <v/>
      </c>
      <c r="C756" s="137" t="str">
        <f>IF(F756&lt;&gt;"",MAX($C$9:C755)+1,"")</f>
        <v/>
      </c>
      <c r="D756" s="137"/>
      <c r="E756" s="137" t="str">
        <f t="shared" si="32"/>
        <v/>
      </c>
      <c r="F756" s="137"/>
      <c r="G756" s="137"/>
      <c r="H756" s="137"/>
      <c r="I756" s="137"/>
      <c r="J756" s="137"/>
      <c r="K756" s="137"/>
      <c r="L756" s="138"/>
      <c r="M756" s="137"/>
      <c r="N756" s="137"/>
      <c r="O756" s="137"/>
      <c r="P756" s="137"/>
      <c r="Q756" s="137"/>
      <c r="R756" s="137"/>
      <c r="S756" s="137"/>
      <c r="T756" s="137"/>
      <c r="U756" s="137"/>
      <c r="V756" s="137" t="str">
        <f t="shared" si="31"/>
        <v/>
      </c>
      <c r="W756" s="137"/>
    </row>
    <row r="757" spans="1:23" hidden="1">
      <c r="A757" s="126" t="str">
        <f t="shared" si="30"/>
        <v/>
      </c>
      <c r="C757" s="137" t="str">
        <f>IF(F757&lt;&gt;"",MAX($C$9:C756)+1,"")</f>
        <v/>
      </c>
      <c r="D757" s="137"/>
      <c r="E757" s="137" t="str">
        <f t="shared" si="32"/>
        <v/>
      </c>
      <c r="F757" s="137"/>
      <c r="G757" s="137"/>
      <c r="H757" s="137"/>
      <c r="I757" s="137"/>
      <c r="J757" s="137"/>
      <c r="K757" s="137"/>
      <c r="L757" s="138"/>
      <c r="M757" s="137"/>
      <c r="N757" s="137"/>
      <c r="O757" s="137"/>
      <c r="P757" s="137"/>
      <c r="Q757" s="137"/>
      <c r="R757" s="137"/>
      <c r="S757" s="137"/>
      <c r="T757" s="137"/>
      <c r="U757" s="137"/>
      <c r="V757" s="137" t="str">
        <f t="shared" si="31"/>
        <v/>
      </c>
      <c r="W757" s="137"/>
    </row>
    <row r="758" spans="1:23" hidden="1">
      <c r="A758" s="126" t="str">
        <f t="shared" si="30"/>
        <v/>
      </c>
      <c r="C758" s="137" t="str">
        <f>IF(F758&lt;&gt;"",MAX($C$9:C757)+1,"")</f>
        <v/>
      </c>
      <c r="D758" s="137"/>
      <c r="E758" s="137" t="str">
        <f t="shared" si="32"/>
        <v/>
      </c>
      <c r="F758" s="137"/>
      <c r="G758" s="137"/>
      <c r="H758" s="137"/>
      <c r="I758" s="137"/>
      <c r="J758" s="137"/>
      <c r="K758" s="137"/>
      <c r="L758" s="138"/>
      <c r="M758" s="137"/>
      <c r="N758" s="137"/>
      <c r="O758" s="137"/>
      <c r="P758" s="137"/>
      <c r="Q758" s="137"/>
      <c r="R758" s="137"/>
      <c r="S758" s="137"/>
      <c r="T758" s="137"/>
      <c r="U758" s="137"/>
      <c r="V758" s="137" t="str">
        <f t="shared" si="31"/>
        <v/>
      </c>
      <c r="W758" s="137"/>
    </row>
    <row r="759" spans="1:23" hidden="1">
      <c r="A759" s="126" t="str">
        <f t="shared" si="30"/>
        <v/>
      </c>
      <c r="C759" s="137" t="str">
        <f>IF(F759&lt;&gt;"",MAX($C$9:C758)+1,"")</f>
        <v/>
      </c>
      <c r="D759" s="137"/>
      <c r="E759" s="137" t="str">
        <f t="shared" si="32"/>
        <v/>
      </c>
      <c r="F759" s="137"/>
      <c r="G759" s="137"/>
      <c r="H759" s="137"/>
      <c r="I759" s="137"/>
      <c r="J759" s="137"/>
      <c r="K759" s="137"/>
      <c r="L759" s="138"/>
      <c r="M759" s="137"/>
      <c r="N759" s="137"/>
      <c r="O759" s="137"/>
      <c r="P759" s="137"/>
      <c r="Q759" s="137"/>
      <c r="R759" s="137"/>
      <c r="S759" s="137"/>
      <c r="T759" s="137"/>
      <c r="U759" s="137"/>
      <c r="V759" s="137" t="str">
        <f t="shared" si="31"/>
        <v/>
      </c>
      <c r="W759" s="137"/>
    </row>
    <row r="760" spans="1:23" hidden="1">
      <c r="A760" s="126" t="str">
        <f t="shared" si="30"/>
        <v/>
      </c>
      <c r="C760" s="137" t="str">
        <f>IF(F760&lt;&gt;"",MAX($C$9:C759)+1,"")</f>
        <v/>
      </c>
      <c r="D760" s="137"/>
      <c r="E760" s="137" t="str">
        <f t="shared" si="32"/>
        <v/>
      </c>
      <c r="F760" s="137"/>
      <c r="G760" s="137"/>
      <c r="H760" s="137"/>
      <c r="I760" s="137"/>
      <c r="J760" s="137"/>
      <c r="K760" s="137"/>
      <c r="L760" s="138"/>
      <c r="M760" s="137"/>
      <c r="N760" s="137"/>
      <c r="O760" s="137"/>
      <c r="P760" s="137"/>
      <c r="Q760" s="137"/>
      <c r="R760" s="137"/>
      <c r="S760" s="137"/>
      <c r="T760" s="137"/>
      <c r="U760" s="137"/>
      <c r="V760" s="137" t="str">
        <f t="shared" si="31"/>
        <v/>
      </c>
      <c r="W760" s="137"/>
    </row>
    <row r="761" spans="1:23" hidden="1">
      <c r="A761" s="126" t="str">
        <f t="shared" si="30"/>
        <v/>
      </c>
      <c r="C761" s="137" t="str">
        <f>IF(F761&lt;&gt;"",MAX($C$9:C760)+1,"")</f>
        <v/>
      </c>
      <c r="D761" s="137"/>
      <c r="E761" s="137" t="str">
        <f t="shared" si="32"/>
        <v/>
      </c>
      <c r="F761" s="137"/>
      <c r="G761" s="137"/>
      <c r="H761" s="137"/>
      <c r="I761" s="137"/>
      <c r="J761" s="137"/>
      <c r="K761" s="137"/>
      <c r="L761" s="138"/>
      <c r="M761" s="137"/>
      <c r="N761" s="137"/>
      <c r="O761" s="137"/>
      <c r="P761" s="137"/>
      <c r="Q761" s="137"/>
      <c r="R761" s="137"/>
      <c r="S761" s="137"/>
      <c r="T761" s="137"/>
      <c r="U761" s="137"/>
      <c r="V761" s="137" t="str">
        <f t="shared" si="31"/>
        <v/>
      </c>
      <c r="W761" s="137"/>
    </row>
    <row r="762" spans="1:23" hidden="1">
      <c r="A762" s="126" t="str">
        <f t="shared" si="30"/>
        <v/>
      </c>
      <c r="C762" s="137" t="str">
        <f>IF(F762&lt;&gt;"",MAX($C$9:C761)+1,"")</f>
        <v/>
      </c>
      <c r="D762" s="137"/>
      <c r="E762" s="137" t="str">
        <f t="shared" si="32"/>
        <v/>
      </c>
      <c r="F762" s="137"/>
      <c r="G762" s="137"/>
      <c r="H762" s="137"/>
      <c r="I762" s="137"/>
      <c r="J762" s="137"/>
      <c r="K762" s="137"/>
      <c r="L762" s="138"/>
      <c r="M762" s="137"/>
      <c r="N762" s="137"/>
      <c r="O762" s="137"/>
      <c r="P762" s="137"/>
      <c r="Q762" s="137"/>
      <c r="R762" s="137"/>
      <c r="S762" s="137"/>
      <c r="T762" s="137"/>
      <c r="U762" s="137"/>
      <c r="V762" s="137" t="str">
        <f t="shared" si="31"/>
        <v/>
      </c>
      <c r="W762" s="137"/>
    </row>
    <row r="763" spans="1:23" hidden="1">
      <c r="A763" s="126" t="str">
        <f t="shared" si="30"/>
        <v/>
      </c>
      <c r="C763" s="137" t="str">
        <f>IF(F763&lt;&gt;"",MAX($C$9:C762)+1,"")</f>
        <v/>
      </c>
      <c r="D763" s="137"/>
      <c r="E763" s="137" t="str">
        <f t="shared" si="32"/>
        <v/>
      </c>
      <c r="F763" s="137"/>
      <c r="G763" s="137"/>
      <c r="H763" s="137"/>
      <c r="I763" s="137"/>
      <c r="J763" s="137"/>
      <c r="K763" s="137"/>
      <c r="L763" s="138"/>
      <c r="M763" s="137"/>
      <c r="N763" s="137"/>
      <c r="O763" s="137"/>
      <c r="P763" s="137"/>
      <c r="Q763" s="137"/>
      <c r="R763" s="137"/>
      <c r="S763" s="137"/>
      <c r="T763" s="137"/>
      <c r="U763" s="137"/>
      <c r="V763" s="137" t="str">
        <f t="shared" si="31"/>
        <v/>
      </c>
      <c r="W763" s="137"/>
    </row>
    <row r="764" spans="1:23" hidden="1">
      <c r="A764" s="126" t="str">
        <f t="shared" si="30"/>
        <v/>
      </c>
      <c r="C764" s="137" t="str">
        <f>IF(F764&lt;&gt;"",MAX($C$9:C763)+1,"")</f>
        <v/>
      </c>
      <c r="D764" s="137"/>
      <c r="E764" s="137" t="str">
        <f t="shared" si="32"/>
        <v/>
      </c>
      <c r="F764" s="137"/>
      <c r="G764" s="137"/>
      <c r="H764" s="137"/>
      <c r="I764" s="137"/>
      <c r="J764" s="137"/>
      <c r="K764" s="137"/>
      <c r="L764" s="138"/>
      <c r="M764" s="137"/>
      <c r="N764" s="137"/>
      <c r="O764" s="137"/>
      <c r="P764" s="137"/>
      <c r="Q764" s="137"/>
      <c r="R764" s="137"/>
      <c r="S764" s="137"/>
      <c r="T764" s="137"/>
      <c r="U764" s="137"/>
      <c r="V764" s="137" t="str">
        <f t="shared" si="31"/>
        <v/>
      </c>
      <c r="W764" s="137"/>
    </row>
    <row r="765" spans="1:23" hidden="1">
      <c r="A765" s="126" t="str">
        <f t="shared" si="30"/>
        <v/>
      </c>
      <c r="C765" s="137" t="str">
        <f>IF(F765&lt;&gt;"",MAX($C$9:C764)+1,"")</f>
        <v/>
      </c>
      <c r="D765" s="137"/>
      <c r="E765" s="137" t="str">
        <f t="shared" si="32"/>
        <v/>
      </c>
      <c r="F765" s="137"/>
      <c r="G765" s="137"/>
      <c r="H765" s="137"/>
      <c r="I765" s="137"/>
      <c r="J765" s="137"/>
      <c r="K765" s="137"/>
      <c r="L765" s="138"/>
      <c r="M765" s="137"/>
      <c r="N765" s="137"/>
      <c r="O765" s="137"/>
      <c r="P765" s="137"/>
      <c r="Q765" s="137"/>
      <c r="R765" s="137"/>
      <c r="S765" s="137"/>
      <c r="T765" s="137"/>
      <c r="U765" s="137"/>
      <c r="V765" s="137" t="str">
        <f t="shared" si="31"/>
        <v/>
      </c>
      <c r="W765" s="137"/>
    </row>
    <row r="766" spans="1:23" hidden="1">
      <c r="A766" s="126" t="str">
        <f t="shared" si="30"/>
        <v/>
      </c>
      <c r="C766" s="137" t="str">
        <f>IF(F766&lt;&gt;"",MAX($C$9:C765)+1,"")</f>
        <v/>
      </c>
      <c r="D766" s="137"/>
      <c r="E766" s="137" t="str">
        <f t="shared" si="32"/>
        <v/>
      </c>
      <c r="F766" s="137"/>
      <c r="G766" s="137"/>
      <c r="H766" s="137"/>
      <c r="I766" s="137"/>
      <c r="J766" s="137"/>
      <c r="K766" s="137"/>
      <c r="L766" s="138"/>
      <c r="M766" s="137"/>
      <c r="N766" s="137"/>
      <c r="O766" s="137"/>
      <c r="P766" s="137"/>
      <c r="Q766" s="137"/>
      <c r="R766" s="137"/>
      <c r="S766" s="137"/>
      <c r="T766" s="137"/>
      <c r="U766" s="137"/>
      <c r="V766" s="137" t="str">
        <f t="shared" si="31"/>
        <v/>
      </c>
      <c r="W766" s="137"/>
    </row>
    <row r="767" spans="1:23" hidden="1">
      <c r="A767" s="126" t="str">
        <f t="shared" si="30"/>
        <v/>
      </c>
      <c r="C767" s="137" t="str">
        <f>IF(F767&lt;&gt;"",MAX($C$9:C766)+1,"")</f>
        <v/>
      </c>
      <c r="D767" s="137"/>
      <c r="E767" s="137" t="str">
        <f t="shared" si="32"/>
        <v/>
      </c>
      <c r="F767" s="137"/>
      <c r="G767" s="137"/>
      <c r="H767" s="137"/>
      <c r="I767" s="137"/>
      <c r="J767" s="137"/>
      <c r="K767" s="137"/>
      <c r="L767" s="138"/>
      <c r="M767" s="137"/>
      <c r="N767" s="137"/>
      <c r="O767" s="137"/>
      <c r="P767" s="137"/>
      <c r="Q767" s="137"/>
      <c r="R767" s="137"/>
      <c r="S767" s="137"/>
      <c r="T767" s="137"/>
      <c r="U767" s="137"/>
      <c r="V767" s="137" t="str">
        <f t="shared" si="31"/>
        <v/>
      </c>
      <c r="W767" s="137"/>
    </row>
    <row r="768" spans="1:23" hidden="1">
      <c r="A768" s="126" t="str">
        <f t="shared" si="30"/>
        <v/>
      </c>
      <c r="C768" s="137" t="str">
        <f>IF(F768&lt;&gt;"",MAX($C$9:C767)+1,"")</f>
        <v/>
      </c>
      <c r="D768" s="137"/>
      <c r="E768" s="137" t="str">
        <f t="shared" si="32"/>
        <v/>
      </c>
      <c r="F768" s="137"/>
      <c r="G768" s="137"/>
      <c r="H768" s="137"/>
      <c r="I768" s="137"/>
      <c r="J768" s="137"/>
      <c r="K768" s="137"/>
      <c r="L768" s="138"/>
      <c r="M768" s="137"/>
      <c r="N768" s="137"/>
      <c r="O768" s="137"/>
      <c r="P768" s="137"/>
      <c r="Q768" s="137"/>
      <c r="R768" s="137"/>
      <c r="S768" s="137"/>
      <c r="T768" s="137"/>
      <c r="U768" s="137"/>
      <c r="V768" s="137" t="str">
        <f t="shared" si="31"/>
        <v/>
      </c>
      <c r="W768" s="137"/>
    </row>
    <row r="769" spans="1:23" hidden="1">
      <c r="A769" s="126" t="str">
        <f t="shared" si="30"/>
        <v/>
      </c>
      <c r="C769" s="137" t="str">
        <f>IF(F769&lt;&gt;"",MAX($C$9:C768)+1,"")</f>
        <v/>
      </c>
      <c r="D769" s="137"/>
      <c r="E769" s="137" t="str">
        <f t="shared" si="32"/>
        <v/>
      </c>
      <c r="F769" s="137"/>
      <c r="G769" s="137"/>
      <c r="H769" s="137"/>
      <c r="I769" s="137"/>
      <c r="J769" s="137"/>
      <c r="K769" s="137"/>
      <c r="L769" s="138"/>
      <c r="M769" s="137"/>
      <c r="N769" s="137"/>
      <c r="O769" s="137"/>
      <c r="P769" s="137"/>
      <c r="Q769" s="137"/>
      <c r="R769" s="137"/>
      <c r="S769" s="137"/>
      <c r="T769" s="137"/>
      <c r="U769" s="137"/>
      <c r="V769" s="137" t="str">
        <f t="shared" si="31"/>
        <v/>
      </c>
      <c r="W769" s="137"/>
    </row>
    <row r="770" spans="1:23" hidden="1">
      <c r="A770" s="126" t="str">
        <f t="shared" si="30"/>
        <v/>
      </c>
      <c r="C770" s="137" t="str">
        <f>IF(F770&lt;&gt;"",MAX($C$9:C769)+1,"")</f>
        <v/>
      </c>
      <c r="D770" s="137"/>
      <c r="E770" s="137" t="str">
        <f t="shared" si="32"/>
        <v/>
      </c>
      <c r="F770" s="137"/>
      <c r="G770" s="137"/>
      <c r="H770" s="137"/>
      <c r="I770" s="137"/>
      <c r="J770" s="137"/>
      <c r="K770" s="137"/>
      <c r="L770" s="138"/>
      <c r="M770" s="137"/>
      <c r="N770" s="137"/>
      <c r="O770" s="137"/>
      <c r="P770" s="137"/>
      <c r="Q770" s="137"/>
      <c r="R770" s="137"/>
      <c r="S770" s="137"/>
      <c r="T770" s="137"/>
      <c r="U770" s="137"/>
      <c r="V770" s="137" t="str">
        <f t="shared" si="31"/>
        <v/>
      </c>
      <c r="W770" s="137"/>
    </row>
    <row r="771" spans="1:23" hidden="1">
      <c r="A771" s="126" t="str">
        <f t="shared" si="30"/>
        <v/>
      </c>
      <c r="C771" s="137" t="str">
        <f>IF(F771&lt;&gt;"",MAX($C$9:C770)+1,"")</f>
        <v/>
      </c>
      <c r="D771" s="137"/>
      <c r="E771" s="137" t="str">
        <f t="shared" si="32"/>
        <v/>
      </c>
      <c r="F771" s="137"/>
      <c r="G771" s="137"/>
      <c r="H771" s="137"/>
      <c r="I771" s="137"/>
      <c r="J771" s="137"/>
      <c r="K771" s="137"/>
      <c r="L771" s="138"/>
      <c r="M771" s="137"/>
      <c r="N771" s="137"/>
      <c r="O771" s="137"/>
      <c r="P771" s="137"/>
      <c r="Q771" s="137"/>
      <c r="R771" s="137"/>
      <c r="S771" s="137"/>
      <c r="T771" s="137"/>
      <c r="U771" s="137"/>
      <c r="V771" s="137" t="str">
        <f t="shared" si="31"/>
        <v/>
      </c>
      <c r="W771" s="137"/>
    </row>
    <row r="772" spans="1:23" hidden="1">
      <c r="A772" s="126" t="str">
        <f t="shared" si="30"/>
        <v/>
      </c>
      <c r="C772" s="137" t="str">
        <f>IF(F772&lt;&gt;"",MAX($C$9:C771)+1,"")</f>
        <v/>
      </c>
      <c r="D772" s="137"/>
      <c r="E772" s="137" t="str">
        <f t="shared" si="32"/>
        <v/>
      </c>
      <c r="F772" s="137"/>
      <c r="G772" s="137"/>
      <c r="H772" s="137"/>
      <c r="I772" s="137"/>
      <c r="J772" s="137"/>
      <c r="K772" s="137"/>
      <c r="L772" s="138"/>
      <c r="M772" s="137"/>
      <c r="N772" s="137"/>
      <c r="O772" s="137"/>
      <c r="P772" s="137"/>
      <c r="Q772" s="137"/>
      <c r="R772" s="137"/>
      <c r="S772" s="137"/>
      <c r="T772" s="137"/>
      <c r="U772" s="137"/>
      <c r="V772" s="137" t="str">
        <f t="shared" si="31"/>
        <v/>
      </c>
      <c r="W772" s="137"/>
    </row>
    <row r="773" spans="1:23" hidden="1">
      <c r="A773" s="126" t="str">
        <f t="shared" si="30"/>
        <v/>
      </c>
      <c r="C773" s="137" t="str">
        <f>IF(F773&lt;&gt;"",MAX($C$9:C772)+1,"")</f>
        <v/>
      </c>
      <c r="D773" s="137"/>
      <c r="E773" s="137" t="str">
        <f t="shared" si="32"/>
        <v/>
      </c>
      <c r="F773" s="137"/>
      <c r="G773" s="137"/>
      <c r="H773" s="137"/>
      <c r="I773" s="137"/>
      <c r="J773" s="137"/>
      <c r="K773" s="137"/>
      <c r="L773" s="138"/>
      <c r="M773" s="137"/>
      <c r="N773" s="137"/>
      <c r="O773" s="137"/>
      <c r="P773" s="137"/>
      <c r="Q773" s="137"/>
      <c r="R773" s="137"/>
      <c r="S773" s="137"/>
      <c r="T773" s="137"/>
      <c r="U773" s="137"/>
      <c r="V773" s="137" t="str">
        <f t="shared" si="31"/>
        <v/>
      </c>
      <c r="W773" s="137"/>
    </row>
    <row r="774" spans="1:23" hidden="1">
      <c r="A774" s="126" t="str">
        <f t="shared" si="30"/>
        <v/>
      </c>
      <c r="C774" s="137" t="str">
        <f>IF(F774&lt;&gt;"",MAX($C$9:C773)+1,"")</f>
        <v/>
      </c>
      <c r="D774" s="137"/>
      <c r="E774" s="137" t="str">
        <f t="shared" si="32"/>
        <v/>
      </c>
      <c r="F774" s="137"/>
      <c r="G774" s="137"/>
      <c r="H774" s="137"/>
      <c r="I774" s="137"/>
      <c r="J774" s="137"/>
      <c r="K774" s="137"/>
      <c r="L774" s="138"/>
      <c r="M774" s="137"/>
      <c r="N774" s="137"/>
      <c r="O774" s="137"/>
      <c r="P774" s="137"/>
      <c r="Q774" s="137"/>
      <c r="R774" s="137"/>
      <c r="S774" s="137"/>
      <c r="T774" s="137"/>
      <c r="U774" s="137"/>
      <c r="V774" s="137" t="str">
        <f t="shared" si="31"/>
        <v/>
      </c>
      <c r="W774" s="137"/>
    </row>
    <row r="775" spans="1:23" hidden="1">
      <c r="A775" s="126" t="str">
        <f t="shared" si="30"/>
        <v/>
      </c>
      <c r="C775" s="137" t="str">
        <f>IF(F775&lt;&gt;"",MAX($C$9:C774)+1,"")</f>
        <v/>
      </c>
      <c r="D775" s="137"/>
      <c r="E775" s="137" t="str">
        <f t="shared" si="32"/>
        <v/>
      </c>
      <c r="F775" s="137"/>
      <c r="G775" s="137"/>
      <c r="H775" s="137"/>
      <c r="I775" s="137"/>
      <c r="J775" s="137"/>
      <c r="K775" s="137"/>
      <c r="L775" s="138"/>
      <c r="M775" s="137"/>
      <c r="N775" s="137"/>
      <c r="O775" s="137"/>
      <c r="P775" s="137"/>
      <c r="Q775" s="137"/>
      <c r="R775" s="137"/>
      <c r="S775" s="137"/>
      <c r="T775" s="137"/>
      <c r="U775" s="137"/>
      <c r="V775" s="137" t="str">
        <f t="shared" si="31"/>
        <v/>
      </c>
      <c r="W775" s="137"/>
    </row>
    <row r="776" spans="1:23" hidden="1">
      <c r="A776" s="126" t="str">
        <f t="shared" si="30"/>
        <v/>
      </c>
      <c r="C776" s="137" t="str">
        <f>IF(F776&lt;&gt;"",MAX($C$9:C775)+1,"")</f>
        <v/>
      </c>
      <c r="D776" s="137"/>
      <c r="E776" s="137" t="str">
        <f t="shared" si="32"/>
        <v/>
      </c>
      <c r="F776" s="137"/>
      <c r="G776" s="137"/>
      <c r="H776" s="137"/>
      <c r="I776" s="137"/>
      <c r="J776" s="137"/>
      <c r="K776" s="137"/>
      <c r="L776" s="138"/>
      <c r="M776" s="137"/>
      <c r="N776" s="137"/>
      <c r="O776" s="137"/>
      <c r="P776" s="137"/>
      <c r="Q776" s="137"/>
      <c r="R776" s="137"/>
      <c r="S776" s="137"/>
      <c r="T776" s="137"/>
      <c r="U776" s="137"/>
      <c r="V776" s="137" t="str">
        <f t="shared" si="31"/>
        <v/>
      </c>
      <c r="W776" s="137"/>
    </row>
    <row r="777" spans="1:23" hidden="1">
      <c r="A777" s="126" t="str">
        <f t="shared" si="30"/>
        <v/>
      </c>
      <c r="C777" s="137" t="str">
        <f>IF(F777&lt;&gt;"",MAX($C$9:C776)+1,"")</f>
        <v/>
      </c>
      <c r="D777" s="137"/>
      <c r="E777" s="137" t="str">
        <f t="shared" si="32"/>
        <v/>
      </c>
      <c r="F777" s="137"/>
      <c r="G777" s="137"/>
      <c r="H777" s="137"/>
      <c r="I777" s="137"/>
      <c r="J777" s="137"/>
      <c r="K777" s="137"/>
      <c r="L777" s="138"/>
      <c r="M777" s="137"/>
      <c r="N777" s="137"/>
      <c r="O777" s="137"/>
      <c r="P777" s="137"/>
      <c r="Q777" s="137"/>
      <c r="R777" s="137"/>
      <c r="S777" s="137"/>
      <c r="T777" s="137"/>
      <c r="U777" s="137"/>
      <c r="V777" s="137" t="str">
        <f t="shared" si="31"/>
        <v/>
      </c>
      <c r="W777" s="137"/>
    </row>
    <row r="778" spans="1:23" hidden="1">
      <c r="A778" s="126" t="str">
        <f t="shared" si="30"/>
        <v/>
      </c>
      <c r="C778" s="137" t="str">
        <f>IF(F778&lt;&gt;"",MAX($C$9:C777)+1,"")</f>
        <v/>
      </c>
      <c r="D778" s="137"/>
      <c r="E778" s="137" t="str">
        <f t="shared" si="32"/>
        <v/>
      </c>
      <c r="F778" s="137"/>
      <c r="G778" s="137"/>
      <c r="H778" s="137"/>
      <c r="I778" s="137"/>
      <c r="J778" s="137"/>
      <c r="K778" s="137"/>
      <c r="L778" s="138"/>
      <c r="M778" s="137"/>
      <c r="N778" s="137"/>
      <c r="O778" s="137"/>
      <c r="P778" s="137"/>
      <c r="Q778" s="137"/>
      <c r="R778" s="137"/>
      <c r="S778" s="137"/>
      <c r="T778" s="137"/>
      <c r="U778" s="137"/>
      <c r="V778" s="137" t="str">
        <f t="shared" si="31"/>
        <v/>
      </c>
      <c r="W778" s="137"/>
    </row>
    <row r="779" spans="1:23" hidden="1">
      <c r="A779" s="126" t="str">
        <f t="shared" ref="A779:A842" si="33">LEFT(F779,10)</f>
        <v/>
      </c>
      <c r="C779" s="137" t="str">
        <f>IF(F779&lt;&gt;"",MAX($C$9:C778)+1,"")</f>
        <v/>
      </c>
      <c r="D779" s="137"/>
      <c r="E779" s="137" t="str">
        <f t="shared" si="32"/>
        <v/>
      </c>
      <c r="F779" s="137"/>
      <c r="G779" s="137"/>
      <c r="H779" s="137"/>
      <c r="I779" s="137"/>
      <c r="J779" s="137"/>
      <c r="K779" s="137"/>
      <c r="L779" s="138"/>
      <c r="M779" s="137"/>
      <c r="N779" s="137"/>
      <c r="O779" s="137"/>
      <c r="P779" s="137"/>
      <c r="Q779" s="137"/>
      <c r="R779" s="137"/>
      <c r="S779" s="137"/>
      <c r="T779" s="137"/>
      <c r="U779" s="137"/>
      <c r="V779" s="137" t="str">
        <f t="shared" si="31"/>
        <v/>
      </c>
      <c r="W779" s="137"/>
    </row>
    <row r="780" spans="1:23" hidden="1">
      <c r="A780" s="126" t="str">
        <f t="shared" si="33"/>
        <v/>
      </c>
      <c r="C780" s="137" t="str">
        <f>IF(F780&lt;&gt;"",MAX($C$9:C779)+1,"")</f>
        <v/>
      </c>
      <c r="D780" s="137"/>
      <c r="E780" s="137" t="str">
        <f t="shared" si="32"/>
        <v/>
      </c>
      <c r="F780" s="137"/>
      <c r="G780" s="137"/>
      <c r="H780" s="137"/>
      <c r="I780" s="137"/>
      <c r="J780" s="137"/>
      <c r="K780" s="137"/>
      <c r="L780" s="138"/>
      <c r="M780" s="137"/>
      <c r="N780" s="137"/>
      <c r="O780" s="137"/>
      <c r="P780" s="137"/>
      <c r="Q780" s="137"/>
      <c r="R780" s="137"/>
      <c r="S780" s="137"/>
      <c r="T780" s="137"/>
      <c r="U780" s="137"/>
      <c r="V780" s="137" t="str">
        <f t="shared" si="31"/>
        <v/>
      </c>
      <c r="W780" s="137"/>
    </row>
    <row r="781" spans="1:23" hidden="1">
      <c r="A781" s="126" t="str">
        <f t="shared" si="33"/>
        <v/>
      </c>
      <c r="C781" s="137" t="str">
        <f>IF(F781&lt;&gt;"",MAX($C$9:C780)+1,"")</f>
        <v/>
      </c>
      <c r="D781" s="137"/>
      <c r="E781" s="137" t="str">
        <f t="shared" si="32"/>
        <v/>
      </c>
      <c r="F781" s="137"/>
      <c r="G781" s="137"/>
      <c r="H781" s="137"/>
      <c r="I781" s="137"/>
      <c r="J781" s="137"/>
      <c r="K781" s="137"/>
      <c r="L781" s="138"/>
      <c r="M781" s="137"/>
      <c r="N781" s="137"/>
      <c r="O781" s="137"/>
      <c r="P781" s="137"/>
      <c r="Q781" s="137"/>
      <c r="R781" s="137"/>
      <c r="S781" s="137"/>
      <c r="T781" s="137"/>
      <c r="U781" s="137"/>
      <c r="V781" s="137" t="str">
        <f t="shared" si="31"/>
        <v/>
      </c>
      <c r="W781" s="137"/>
    </row>
    <row r="782" spans="1:23" hidden="1">
      <c r="A782" s="126" t="str">
        <f t="shared" si="33"/>
        <v/>
      </c>
      <c r="C782" s="137" t="str">
        <f>IF(F782&lt;&gt;"",MAX($C$9:C781)+1,"")</f>
        <v/>
      </c>
      <c r="D782" s="137"/>
      <c r="E782" s="137" t="str">
        <f t="shared" si="32"/>
        <v/>
      </c>
      <c r="F782" s="137"/>
      <c r="G782" s="137"/>
      <c r="H782" s="137"/>
      <c r="I782" s="137"/>
      <c r="J782" s="137"/>
      <c r="K782" s="137"/>
      <c r="L782" s="138"/>
      <c r="M782" s="137"/>
      <c r="N782" s="137"/>
      <c r="O782" s="137"/>
      <c r="P782" s="137"/>
      <c r="Q782" s="137"/>
      <c r="R782" s="137"/>
      <c r="S782" s="137"/>
      <c r="T782" s="137"/>
      <c r="U782" s="137"/>
      <c r="V782" s="137" t="str">
        <f t="shared" si="31"/>
        <v/>
      </c>
      <c r="W782" s="137"/>
    </row>
    <row r="783" spans="1:23" hidden="1">
      <c r="A783" s="126" t="str">
        <f t="shared" si="33"/>
        <v/>
      </c>
      <c r="C783" s="137" t="str">
        <f>IF(F783&lt;&gt;"",MAX($C$9:C782)+1,"")</f>
        <v/>
      </c>
      <c r="D783" s="137"/>
      <c r="E783" s="137" t="str">
        <f t="shared" si="32"/>
        <v/>
      </c>
      <c r="F783" s="137"/>
      <c r="G783" s="137"/>
      <c r="H783" s="137"/>
      <c r="I783" s="137"/>
      <c r="J783" s="137"/>
      <c r="K783" s="137"/>
      <c r="L783" s="138"/>
      <c r="M783" s="137"/>
      <c r="N783" s="137"/>
      <c r="O783" s="137"/>
      <c r="P783" s="137"/>
      <c r="Q783" s="137"/>
      <c r="R783" s="137"/>
      <c r="S783" s="137"/>
      <c r="T783" s="137"/>
      <c r="U783" s="137"/>
      <c r="V783" s="137" t="str">
        <f t="shared" ref="V783:V846" si="34">IFERROR(IF($U783&lt;&gt;"","Set Fix",""),"")</f>
        <v/>
      </c>
      <c r="W783" s="137"/>
    </row>
    <row r="784" spans="1:23" hidden="1">
      <c r="A784" s="126" t="str">
        <f t="shared" si="33"/>
        <v/>
      </c>
      <c r="C784" s="137" t="str">
        <f>IF(F784&lt;&gt;"",MAX($C$9:C783)+1,"")</f>
        <v/>
      </c>
      <c r="D784" s="137"/>
      <c r="E784" s="137" t="str">
        <f t="shared" si="32"/>
        <v/>
      </c>
      <c r="F784" s="137"/>
      <c r="G784" s="137"/>
      <c r="H784" s="137"/>
      <c r="I784" s="137"/>
      <c r="J784" s="137"/>
      <c r="K784" s="137"/>
      <c r="L784" s="138"/>
      <c r="M784" s="137"/>
      <c r="N784" s="137"/>
      <c r="O784" s="137"/>
      <c r="P784" s="137"/>
      <c r="Q784" s="137"/>
      <c r="R784" s="137"/>
      <c r="S784" s="137"/>
      <c r="T784" s="137"/>
      <c r="U784" s="137"/>
      <c r="V784" s="137" t="str">
        <f t="shared" si="34"/>
        <v/>
      </c>
      <c r="W784" s="137"/>
    </row>
    <row r="785" spans="1:23" hidden="1">
      <c r="A785" s="126" t="str">
        <f t="shared" si="33"/>
        <v/>
      </c>
      <c r="C785" s="137" t="str">
        <f>IF(F785&lt;&gt;"",MAX($C$9:C784)+1,"")</f>
        <v/>
      </c>
      <c r="D785" s="137"/>
      <c r="E785" s="137" t="str">
        <f t="shared" si="32"/>
        <v/>
      </c>
      <c r="F785" s="137"/>
      <c r="G785" s="137"/>
      <c r="H785" s="137"/>
      <c r="I785" s="137"/>
      <c r="J785" s="137"/>
      <c r="K785" s="137"/>
      <c r="L785" s="138"/>
      <c r="M785" s="137"/>
      <c r="N785" s="137"/>
      <c r="O785" s="137"/>
      <c r="P785" s="137"/>
      <c r="Q785" s="137"/>
      <c r="R785" s="137"/>
      <c r="S785" s="137"/>
      <c r="T785" s="137"/>
      <c r="U785" s="137"/>
      <c r="V785" s="137" t="str">
        <f t="shared" si="34"/>
        <v/>
      </c>
      <c r="W785" s="137"/>
    </row>
    <row r="786" spans="1:23" hidden="1">
      <c r="A786" s="126" t="str">
        <f t="shared" si="33"/>
        <v/>
      </c>
      <c r="C786" s="137" t="str">
        <f>IF(F786&lt;&gt;"",MAX($C$9:C785)+1,"")</f>
        <v/>
      </c>
      <c r="D786" s="137"/>
      <c r="E786" s="137" t="str">
        <f t="shared" si="32"/>
        <v/>
      </c>
      <c r="F786" s="137"/>
      <c r="G786" s="137"/>
      <c r="H786" s="137"/>
      <c r="I786" s="137"/>
      <c r="J786" s="137"/>
      <c r="K786" s="137"/>
      <c r="L786" s="138"/>
      <c r="M786" s="137"/>
      <c r="N786" s="137"/>
      <c r="O786" s="137"/>
      <c r="P786" s="137"/>
      <c r="Q786" s="137"/>
      <c r="R786" s="137"/>
      <c r="S786" s="137"/>
      <c r="T786" s="137"/>
      <c r="U786" s="137"/>
      <c r="V786" s="137" t="str">
        <f t="shared" si="34"/>
        <v/>
      </c>
      <c r="W786" s="137"/>
    </row>
    <row r="787" spans="1:23" hidden="1">
      <c r="A787" s="126" t="str">
        <f t="shared" si="33"/>
        <v/>
      </c>
      <c r="C787" s="137" t="str">
        <f>IF(F787&lt;&gt;"",MAX($C$9:C786)+1,"")</f>
        <v/>
      </c>
      <c r="D787" s="137"/>
      <c r="E787" s="137" t="str">
        <f t="shared" si="32"/>
        <v/>
      </c>
      <c r="F787" s="137"/>
      <c r="G787" s="137"/>
      <c r="H787" s="137"/>
      <c r="I787" s="137"/>
      <c r="J787" s="137"/>
      <c r="K787" s="137"/>
      <c r="L787" s="138"/>
      <c r="M787" s="137"/>
      <c r="N787" s="137"/>
      <c r="O787" s="137"/>
      <c r="P787" s="137"/>
      <c r="Q787" s="137"/>
      <c r="R787" s="137"/>
      <c r="S787" s="137"/>
      <c r="T787" s="137"/>
      <c r="U787" s="137"/>
      <c r="V787" s="137" t="str">
        <f t="shared" si="34"/>
        <v/>
      </c>
      <c r="W787" s="137"/>
    </row>
    <row r="788" spans="1:23" hidden="1">
      <c r="A788" s="126" t="str">
        <f t="shared" si="33"/>
        <v/>
      </c>
      <c r="C788" s="137" t="str">
        <f>IF(F788&lt;&gt;"",MAX($C$9:C787)+1,"")</f>
        <v/>
      </c>
      <c r="D788" s="137"/>
      <c r="E788" s="137" t="str">
        <f t="shared" si="32"/>
        <v/>
      </c>
      <c r="F788" s="137"/>
      <c r="G788" s="137"/>
      <c r="H788" s="137"/>
      <c r="I788" s="137"/>
      <c r="J788" s="137"/>
      <c r="K788" s="137"/>
      <c r="L788" s="138"/>
      <c r="M788" s="137"/>
      <c r="N788" s="137"/>
      <c r="O788" s="137"/>
      <c r="P788" s="137"/>
      <c r="Q788" s="137"/>
      <c r="R788" s="137"/>
      <c r="S788" s="137"/>
      <c r="T788" s="137"/>
      <c r="U788" s="137"/>
      <c r="V788" s="137" t="str">
        <f t="shared" si="34"/>
        <v/>
      </c>
      <c r="W788" s="137"/>
    </row>
    <row r="789" spans="1:23" hidden="1">
      <c r="A789" s="126" t="str">
        <f t="shared" si="33"/>
        <v/>
      </c>
      <c r="C789" s="137" t="str">
        <f>IF(F789&lt;&gt;"",MAX($C$9:C788)+1,"")</f>
        <v/>
      </c>
      <c r="D789" s="137"/>
      <c r="E789" s="137" t="str">
        <f t="shared" si="32"/>
        <v/>
      </c>
      <c r="F789" s="137"/>
      <c r="G789" s="137"/>
      <c r="H789" s="137"/>
      <c r="I789" s="137"/>
      <c r="J789" s="137"/>
      <c r="K789" s="137"/>
      <c r="L789" s="138"/>
      <c r="M789" s="137"/>
      <c r="N789" s="137"/>
      <c r="O789" s="137"/>
      <c r="P789" s="137"/>
      <c r="Q789" s="137"/>
      <c r="R789" s="137"/>
      <c r="S789" s="137"/>
      <c r="T789" s="137"/>
      <c r="U789" s="137"/>
      <c r="V789" s="137" t="str">
        <f t="shared" si="34"/>
        <v/>
      </c>
      <c r="W789" s="137"/>
    </row>
    <row r="790" spans="1:23" hidden="1">
      <c r="A790" s="126" t="str">
        <f t="shared" si="33"/>
        <v/>
      </c>
      <c r="C790" s="137" t="str">
        <f>IF(F790&lt;&gt;"",MAX($C$9:C789)+1,"")</f>
        <v/>
      </c>
      <c r="D790" s="137"/>
      <c r="E790" s="137" t="str">
        <f t="shared" si="32"/>
        <v/>
      </c>
      <c r="F790" s="137"/>
      <c r="G790" s="137"/>
      <c r="H790" s="137"/>
      <c r="I790" s="137"/>
      <c r="J790" s="137"/>
      <c r="K790" s="137"/>
      <c r="L790" s="138"/>
      <c r="M790" s="137"/>
      <c r="N790" s="137"/>
      <c r="O790" s="137"/>
      <c r="P790" s="137"/>
      <c r="Q790" s="137"/>
      <c r="R790" s="137"/>
      <c r="S790" s="137"/>
      <c r="T790" s="137"/>
      <c r="U790" s="137"/>
      <c r="V790" s="137" t="str">
        <f t="shared" si="34"/>
        <v/>
      </c>
      <c r="W790" s="137"/>
    </row>
    <row r="791" spans="1:23" hidden="1">
      <c r="A791" s="126" t="str">
        <f t="shared" si="33"/>
        <v/>
      </c>
      <c r="C791" s="137" t="str">
        <f>IF(F791&lt;&gt;"",MAX($C$9:C790)+1,"")</f>
        <v/>
      </c>
      <c r="D791" s="137"/>
      <c r="E791" s="137" t="str">
        <f t="shared" si="32"/>
        <v/>
      </c>
      <c r="F791" s="137"/>
      <c r="G791" s="137"/>
      <c r="H791" s="137"/>
      <c r="I791" s="137"/>
      <c r="J791" s="137"/>
      <c r="K791" s="137"/>
      <c r="L791" s="138"/>
      <c r="M791" s="137"/>
      <c r="N791" s="137"/>
      <c r="O791" s="137"/>
      <c r="P791" s="137"/>
      <c r="Q791" s="137"/>
      <c r="R791" s="137"/>
      <c r="S791" s="137"/>
      <c r="T791" s="137"/>
      <c r="U791" s="137"/>
      <c r="V791" s="137" t="str">
        <f t="shared" si="34"/>
        <v/>
      </c>
      <c r="W791" s="137"/>
    </row>
    <row r="792" spans="1:23" hidden="1">
      <c r="A792" s="126" t="str">
        <f t="shared" si="33"/>
        <v/>
      </c>
      <c r="C792" s="137" t="str">
        <f>IF(F792&lt;&gt;"",MAX($C$9:C791)+1,"")</f>
        <v/>
      </c>
      <c r="D792" s="137"/>
      <c r="E792" s="137" t="str">
        <f t="shared" si="32"/>
        <v/>
      </c>
      <c r="F792" s="137"/>
      <c r="G792" s="137"/>
      <c r="H792" s="137"/>
      <c r="I792" s="137"/>
      <c r="J792" s="137"/>
      <c r="K792" s="137"/>
      <c r="L792" s="138"/>
      <c r="M792" s="137"/>
      <c r="N792" s="137"/>
      <c r="O792" s="137"/>
      <c r="P792" s="137"/>
      <c r="Q792" s="137"/>
      <c r="R792" s="137"/>
      <c r="S792" s="137"/>
      <c r="T792" s="137"/>
      <c r="U792" s="137"/>
      <c r="V792" s="137" t="str">
        <f t="shared" si="34"/>
        <v/>
      </c>
      <c r="W792" s="137"/>
    </row>
    <row r="793" spans="1:23" hidden="1">
      <c r="A793" s="126" t="str">
        <f t="shared" si="33"/>
        <v/>
      </c>
      <c r="C793" s="137" t="str">
        <f>IF(F793&lt;&gt;"",MAX($C$9:C792)+1,"")</f>
        <v/>
      </c>
      <c r="D793" s="137"/>
      <c r="E793" s="137" t="str">
        <f t="shared" si="32"/>
        <v/>
      </c>
      <c r="F793" s="137"/>
      <c r="G793" s="137"/>
      <c r="H793" s="137"/>
      <c r="I793" s="137"/>
      <c r="J793" s="137"/>
      <c r="K793" s="137"/>
      <c r="L793" s="138"/>
      <c r="M793" s="137"/>
      <c r="N793" s="137"/>
      <c r="O793" s="137"/>
      <c r="P793" s="137"/>
      <c r="Q793" s="137"/>
      <c r="R793" s="137"/>
      <c r="S793" s="137"/>
      <c r="T793" s="137"/>
      <c r="U793" s="137"/>
      <c r="V793" s="137" t="str">
        <f t="shared" si="34"/>
        <v/>
      </c>
      <c r="W793" s="137"/>
    </row>
    <row r="794" spans="1:23" hidden="1">
      <c r="A794" s="126" t="str">
        <f t="shared" si="33"/>
        <v/>
      </c>
      <c r="C794" s="137" t="str">
        <f>IF(F794&lt;&gt;"",MAX($C$9:C793)+1,"")</f>
        <v/>
      </c>
      <c r="D794" s="137"/>
      <c r="E794" s="137" t="str">
        <f t="shared" si="32"/>
        <v/>
      </c>
      <c r="F794" s="137"/>
      <c r="G794" s="137"/>
      <c r="H794" s="137"/>
      <c r="I794" s="137"/>
      <c r="J794" s="137"/>
      <c r="K794" s="137"/>
      <c r="L794" s="138"/>
      <c r="M794" s="137"/>
      <c r="N794" s="137"/>
      <c r="O794" s="137"/>
      <c r="P794" s="137"/>
      <c r="Q794" s="137"/>
      <c r="R794" s="137"/>
      <c r="S794" s="137"/>
      <c r="T794" s="137"/>
      <c r="U794" s="137"/>
      <c r="V794" s="137" t="str">
        <f t="shared" si="34"/>
        <v/>
      </c>
      <c r="W794" s="137"/>
    </row>
    <row r="795" spans="1:23" hidden="1">
      <c r="A795" s="126" t="str">
        <f t="shared" si="33"/>
        <v/>
      </c>
      <c r="C795" s="137" t="str">
        <f>IF(F795&lt;&gt;"",MAX($C$9:C794)+1,"")</f>
        <v/>
      </c>
      <c r="D795" s="137"/>
      <c r="E795" s="137" t="str">
        <f t="shared" si="32"/>
        <v/>
      </c>
      <c r="F795" s="137"/>
      <c r="G795" s="137"/>
      <c r="H795" s="137"/>
      <c r="I795" s="137"/>
      <c r="J795" s="137"/>
      <c r="K795" s="137"/>
      <c r="L795" s="138"/>
      <c r="M795" s="137"/>
      <c r="N795" s="137"/>
      <c r="O795" s="137"/>
      <c r="P795" s="137"/>
      <c r="Q795" s="137"/>
      <c r="R795" s="137"/>
      <c r="S795" s="137"/>
      <c r="T795" s="137"/>
      <c r="U795" s="137"/>
      <c r="V795" s="137" t="str">
        <f t="shared" si="34"/>
        <v/>
      </c>
      <c r="W795" s="137"/>
    </row>
    <row r="796" spans="1:23" hidden="1">
      <c r="A796" s="126" t="str">
        <f t="shared" si="33"/>
        <v/>
      </c>
      <c r="C796" s="137" t="str">
        <f>IF(F796&lt;&gt;"",MAX($C$9:C795)+1,"")</f>
        <v/>
      </c>
      <c r="D796" s="137"/>
      <c r="E796" s="137" t="str">
        <f t="shared" si="32"/>
        <v/>
      </c>
      <c r="F796" s="137"/>
      <c r="G796" s="137"/>
      <c r="H796" s="137"/>
      <c r="I796" s="137"/>
      <c r="J796" s="137"/>
      <c r="K796" s="137"/>
      <c r="L796" s="138"/>
      <c r="M796" s="137"/>
      <c r="N796" s="137"/>
      <c r="O796" s="137"/>
      <c r="P796" s="137"/>
      <c r="Q796" s="137"/>
      <c r="R796" s="137"/>
      <c r="S796" s="137"/>
      <c r="T796" s="137"/>
      <c r="U796" s="137"/>
      <c r="V796" s="137" t="str">
        <f t="shared" si="34"/>
        <v/>
      </c>
      <c r="W796" s="137"/>
    </row>
    <row r="797" spans="1:23" hidden="1">
      <c r="A797" s="126" t="str">
        <f t="shared" si="33"/>
        <v/>
      </c>
      <c r="C797" s="137" t="str">
        <f>IF(F797&lt;&gt;"",MAX($C$9:C796)+1,"")</f>
        <v/>
      </c>
      <c r="D797" s="137"/>
      <c r="E797" s="137" t="str">
        <f t="shared" si="32"/>
        <v/>
      </c>
      <c r="F797" s="137"/>
      <c r="G797" s="137"/>
      <c r="H797" s="137"/>
      <c r="I797" s="137"/>
      <c r="J797" s="137"/>
      <c r="K797" s="137"/>
      <c r="L797" s="138"/>
      <c r="M797" s="137"/>
      <c r="N797" s="137"/>
      <c r="O797" s="137"/>
      <c r="P797" s="137"/>
      <c r="Q797" s="137"/>
      <c r="R797" s="137"/>
      <c r="S797" s="137"/>
      <c r="T797" s="137"/>
      <c r="U797" s="137"/>
      <c r="V797" s="137" t="str">
        <f t="shared" si="34"/>
        <v/>
      </c>
      <c r="W797" s="137"/>
    </row>
    <row r="798" spans="1:23" hidden="1">
      <c r="A798" s="126" t="str">
        <f t="shared" si="33"/>
        <v/>
      </c>
      <c r="C798" s="137" t="str">
        <f>IF(F798&lt;&gt;"",MAX($C$9:C797)+1,"")</f>
        <v/>
      </c>
      <c r="D798" s="137"/>
      <c r="E798" s="137" t="str">
        <f t="shared" si="32"/>
        <v/>
      </c>
      <c r="F798" s="137"/>
      <c r="G798" s="137"/>
      <c r="H798" s="137"/>
      <c r="I798" s="137"/>
      <c r="J798" s="137"/>
      <c r="K798" s="137"/>
      <c r="L798" s="138"/>
      <c r="M798" s="137"/>
      <c r="N798" s="137"/>
      <c r="O798" s="137"/>
      <c r="P798" s="137"/>
      <c r="Q798" s="137"/>
      <c r="R798" s="137"/>
      <c r="S798" s="137"/>
      <c r="T798" s="137"/>
      <c r="U798" s="137"/>
      <c r="V798" s="137" t="str">
        <f t="shared" si="34"/>
        <v/>
      </c>
      <c r="W798" s="137"/>
    </row>
    <row r="799" spans="1:23" hidden="1">
      <c r="A799" s="126" t="str">
        <f t="shared" si="33"/>
        <v/>
      </c>
      <c r="C799" s="137" t="str">
        <f>IF(F799&lt;&gt;"",MAX($C$9:C798)+1,"")</f>
        <v/>
      </c>
      <c r="D799" s="137"/>
      <c r="E799" s="137" t="str">
        <f t="shared" si="32"/>
        <v/>
      </c>
      <c r="F799" s="137"/>
      <c r="G799" s="137"/>
      <c r="H799" s="137"/>
      <c r="I799" s="137"/>
      <c r="J799" s="137"/>
      <c r="K799" s="137"/>
      <c r="L799" s="138"/>
      <c r="M799" s="137"/>
      <c r="N799" s="137"/>
      <c r="O799" s="137"/>
      <c r="P799" s="137"/>
      <c r="Q799" s="137"/>
      <c r="R799" s="137"/>
      <c r="S799" s="137"/>
      <c r="T799" s="137"/>
      <c r="U799" s="137"/>
      <c r="V799" s="137" t="str">
        <f t="shared" si="34"/>
        <v/>
      </c>
      <c r="W799" s="137"/>
    </row>
    <row r="800" spans="1:23" hidden="1">
      <c r="A800" s="126" t="str">
        <f t="shared" si="33"/>
        <v/>
      </c>
      <c r="C800" s="137" t="str">
        <f>IF(F800&lt;&gt;"",MAX($C$9:C799)+1,"")</f>
        <v/>
      </c>
      <c r="D800" s="137"/>
      <c r="E800" s="137" t="str">
        <f t="shared" si="32"/>
        <v/>
      </c>
      <c r="F800" s="137"/>
      <c r="G800" s="137"/>
      <c r="H800" s="137"/>
      <c r="I800" s="137"/>
      <c r="J800" s="137"/>
      <c r="K800" s="137"/>
      <c r="L800" s="138"/>
      <c r="M800" s="137"/>
      <c r="N800" s="137"/>
      <c r="O800" s="137"/>
      <c r="P800" s="137"/>
      <c r="Q800" s="137"/>
      <c r="R800" s="137"/>
      <c r="S800" s="137"/>
      <c r="T800" s="137"/>
      <c r="U800" s="137"/>
      <c r="V800" s="137" t="str">
        <f t="shared" si="34"/>
        <v/>
      </c>
      <c r="W800" s="137"/>
    </row>
    <row r="801" spans="1:23" hidden="1">
      <c r="A801" s="126" t="str">
        <f t="shared" si="33"/>
        <v/>
      </c>
      <c r="C801" s="137" t="str">
        <f>IF(F801&lt;&gt;"",MAX($C$9:C800)+1,"")</f>
        <v/>
      </c>
      <c r="D801" s="137"/>
      <c r="E801" s="137" t="str">
        <f t="shared" si="32"/>
        <v/>
      </c>
      <c r="F801" s="137"/>
      <c r="G801" s="137"/>
      <c r="H801" s="137"/>
      <c r="I801" s="137"/>
      <c r="J801" s="137"/>
      <c r="K801" s="137"/>
      <c r="L801" s="138"/>
      <c r="M801" s="137"/>
      <c r="N801" s="137"/>
      <c r="O801" s="137"/>
      <c r="P801" s="137"/>
      <c r="Q801" s="137"/>
      <c r="R801" s="137"/>
      <c r="S801" s="137"/>
      <c r="T801" s="137"/>
      <c r="U801" s="137"/>
      <c r="V801" s="137" t="str">
        <f t="shared" si="34"/>
        <v/>
      </c>
      <c r="W801" s="137"/>
    </row>
    <row r="802" spans="1:23" hidden="1">
      <c r="A802" s="126" t="str">
        <f t="shared" si="33"/>
        <v/>
      </c>
      <c r="C802" s="137" t="str">
        <f>IF(F802&lt;&gt;"",MAX($C$9:C801)+1,"")</f>
        <v/>
      </c>
      <c r="D802" s="137"/>
      <c r="E802" s="137" t="str">
        <f t="shared" si="32"/>
        <v/>
      </c>
      <c r="F802" s="137"/>
      <c r="G802" s="137"/>
      <c r="H802" s="137"/>
      <c r="I802" s="137"/>
      <c r="J802" s="137"/>
      <c r="K802" s="137"/>
      <c r="L802" s="138"/>
      <c r="M802" s="137"/>
      <c r="N802" s="137"/>
      <c r="O802" s="137"/>
      <c r="P802" s="137"/>
      <c r="Q802" s="137"/>
      <c r="R802" s="137"/>
      <c r="S802" s="137"/>
      <c r="T802" s="137"/>
      <c r="U802" s="137"/>
      <c r="V802" s="137" t="str">
        <f t="shared" si="34"/>
        <v/>
      </c>
      <c r="W802" s="137"/>
    </row>
    <row r="803" spans="1:23" hidden="1">
      <c r="A803" s="126" t="str">
        <f t="shared" si="33"/>
        <v/>
      </c>
      <c r="C803" s="137" t="str">
        <f>IF(F803&lt;&gt;"",MAX($C$9:C802)+1,"")</f>
        <v/>
      </c>
      <c r="D803" s="137"/>
      <c r="E803" s="137" t="str">
        <f t="shared" si="32"/>
        <v/>
      </c>
      <c r="F803" s="137"/>
      <c r="G803" s="137"/>
      <c r="H803" s="137"/>
      <c r="I803" s="137"/>
      <c r="J803" s="137"/>
      <c r="K803" s="137"/>
      <c r="L803" s="138"/>
      <c r="M803" s="137"/>
      <c r="N803" s="137"/>
      <c r="O803" s="137"/>
      <c r="P803" s="137"/>
      <c r="Q803" s="137"/>
      <c r="R803" s="137"/>
      <c r="S803" s="137"/>
      <c r="T803" s="137"/>
      <c r="U803" s="137"/>
      <c r="V803" s="137" t="str">
        <f t="shared" si="34"/>
        <v/>
      </c>
      <c r="W803" s="137"/>
    </row>
    <row r="804" spans="1:23" hidden="1">
      <c r="A804" s="126" t="str">
        <f t="shared" si="33"/>
        <v/>
      </c>
      <c r="C804" s="137" t="str">
        <f>IF(F804&lt;&gt;"",MAX($C$9:C803)+1,"")</f>
        <v/>
      </c>
      <c r="D804" s="137"/>
      <c r="E804" s="137" t="str">
        <f t="shared" si="32"/>
        <v/>
      </c>
      <c r="F804" s="137"/>
      <c r="G804" s="137"/>
      <c r="H804" s="137"/>
      <c r="I804" s="137"/>
      <c r="J804" s="137"/>
      <c r="K804" s="137"/>
      <c r="L804" s="138"/>
      <c r="M804" s="137"/>
      <c r="N804" s="137"/>
      <c r="O804" s="137"/>
      <c r="P804" s="137"/>
      <c r="Q804" s="137"/>
      <c r="R804" s="137"/>
      <c r="S804" s="137"/>
      <c r="T804" s="137"/>
      <c r="U804" s="137"/>
      <c r="V804" s="137" t="str">
        <f t="shared" si="34"/>
        <v/>
      </c>
      <c r="W804" s="137"/>
    </row>
    <row r="805" spans="1:23" hidden="1">
      <c r="A805" s="126" t="str">
        <f t="shared" si="33"/>
        <v/>
      </c>
      <c r="C805" s="137" t="str">
        <f>IF(F805&lt;&gt;"",MAX($C$9:C804)+1,"")</f>
        <v/>
      </c>
      <c r="D805" s="137"/>
      <c r="E805" s="137" t="str">
        <f t="shared" si="32"/>
        <v/>
      </c>
      <c r="F805" s="137"/>
      <c r="G805" s="137"/>
      <c r="H805" s="137"/>
      <c r="I805" s="137"/>
      <c r="J805" s="137"/>
      <c r="K805" s="137"/>
      <c r="L805" s="138"/>
      <c r="M805" s="137"/>
      <c r="N805" s="137"/>
      <c r="O805" s="137"/>
      <c r="P805" s="137"/>
      <c r="Q805" s="137"/>
      <c r="R805" s="137"/>
      <c r="S805" s="137"/>
      <c r="T805" s="137"/>
      <c r="U805" s="137"/>
      <c r="V805" s="137" t="str">
        <f t="shared" si="34"/>
        <v/>
      </c>
      <c r="W805" s="137"/>
    </row>
    <row r="806" spans="1:23" hidden="1">
      <c r="A806" s="126" t="str">
        <f t="shared" si="33"/>
        <v/>
      </c>
      <c r="C806" s="137" t="str">
        <f>IF(F806&lt;&gt;"",MAX($C$9:C805)+1,"")</f>
        <v/>
      </c>
      <c r="D806" s="137"/>
      <c r="E806" s="137" t="str">
        <f t="shared" si="32"/>
        <v/>
      </c>
      <c r="F806" s="137"/>
      <c r="G806" s="137"/>
      <c r="H806" s="137"/>
      <c r="I806" s="137"/>
      <c r="J806" s="137"/>
      <c r="K806" s="137"/>
      <c r="L806" s="138"/>
      <c r="M806" s="137"/>
      <c r="N806" s="137"/>
      <c r="O806" s="137"/>
      <c r="P806" s="137"/>
      <c r="Q806" s="137"/>
      <c r="R806" s="137"/>
      <c r="S806" s="137"/>
      <c r="T806" s="137"/>
      <c r="U806" s="137"/>
      <c r="V806" s="137" t="str">
        <f t="shared" si="34"/>
        <v/>
      </c>
      <c r="W806" s="137"/>
    </row>
    <row r="807" spans="1:23" hidden="1">
      <c r="A807" s="126" t="str">
        <f t="shared" si="33"/>
        <v/>
      </c>
      <c r="C807" s="137" t="str">
        <f>IF(F807&lt;&gt;"",MAX($C$9:C806)+1,"")</f>
        <v/>
      </c>
      <c r="D807" s="137"/>
      <c r="E807" s="137" t="str">
        <f t="shared" si="32"/>
        <v/>
      </c>
      <c r="F807" s="137"/>
      <c r="G807" s="137"/>
      <c r="H807" s="137"/>
      <c r="I807" s="137"/>
      <c r="J807" s="137"/>
      <c r="K807" s="137"/>
      <c r="L807" s="138"/>
      <c r="M807" s="137"/>
      <c r="N807" s="137"/>
      <c r="O807" s="137"/>
      <c r="P807" s="137"/>
      <c r="Q807" s="137"/>
      <c r="R807" s="137"/>
      <c r="S807" s="137"/>
      <c r="T807" s="137"/>
      <c r="U807" s="137"/>
      <c r="V807" s="137" t="str">
        <f t="shared" si="34"/>
        <v/>
      </c>
      <c r="W807" s="137"/>
    </row>
    <row r="808" spans="1:23" hidden="1">
      <c r="A808" s="126" t="str">
        <f t="shared" si="33"/>
        <v/>
      </c>
      <c r="C808" s="137" t="str">
        <f>IF(F808&lt;&gt;"",MAX($C$9:C807)+1,"")</f>
        <v/>
      </c>
      <c r="D808" s="137"/>
      <c r="E808" s="137" t="str">
        <f t="shared" si="32"/>
        <v/>
      </c>
      <c r="F808" s="137"/>
      <c r="G808" s="137"/>
      <c r="H808" s="137"/>
      <c r="I808" s="137"/>
      <c r="J808" s="137"/>
      <c r="K808" s="137"/>
      <c r="L808" s="138"/>
      <c r="M808" s="137"/>
      <c r="N808" s="137"/>
      <c r="O808" s="137"/>
      <c r="P808" s="137"/>
      <c r="Q808" s="137"/>
      <c r="R808" s="137"/>
      <c r="S808" s="137"/>
      <c r="T808" s="137"/>
      <c r="U808" s="137"/>
      <c r="V808" s="137" t="str">
        <f t="shared" si="34"/>
        <v/>
      </c>
      <c r="W808" s="137"/>
    </row>
    <row r="809" spans="1:23" hidden="1">
      <c r="A809" s="126" t="str">
        <f t="shared" si="33"/>
        <v/>
      </c>
      <c r="C809" s="137" t="str">
        <f>IF(F809&lt;&gt;"",MAX($C$9:C808)+1,"")</f>
        <v/>
      </c>
      <c r="D809" s="137"/>
      <c r="E809" s="137" t="str">
        <f t="shared" si="32"/>
        <v/>
      </c>
      <c r="F809" s="137"/>
      <c r="G809" s="137"/>
      <c r="H809" s="137"/>
      <c r="I809" s="137"/>
      <c r="J809" s="137"/>
      <c r="K809" s="137"/>
      <c r="L809" s="138"/>
      <c r="M809" s="137"/>
      <c r="N809" s="137"/>
      <c r="O809" s="137"/>
      <c r="P809" s="137"/>
      <c r="Q809" s="137"/>
      <c r="R809" s="137"/>
      <c r="S809" s="137"/>
      <c r="T809" s="137"/>
      <c r="U809" s="137"/>
      <c r="V809" s="137" t="str">
        <f t="shared" si="34"/>
        <v/>
      </c>
      <c r="W809" s="137"/>
    </row>
    <row r="810" spans="1:23" hidden="1">
      <c r="A810" s="126" t="str">
        <f t="shared" si="33"/>
        <v/>
      </c>
      <c r="C810" s="137" t="str">
        <f>IF(F810&lt;&gt;"",MAX($C$9:C809)+1,"")</f>
        <v/>
      </c>
      <c r="D810" s="137"/>
      <c r="E810" s="137" t="str">
        <f t="shared" si="32"/>
        <v/>
      </c>
      <c r="F810" s="137"/>
      <c r="G810" s="137"/>
      <c r="H810" s="137"/>
      <c r="I810" s="137"/>
      <c r="J810" s="137"/>
      <c r="K810" s="137"/>
      <c r="L810" s="138"/>
      <c r="M810" s="137"/>
      <c r="N810" s="137"/>
      <c r="O810" s="137"/>
      <c r="P810" s="137"/>
      <c r="Q810" s="137"/>
      <c r="R810" s="137"/>
      <c r="S810" s="137"/>
      <c r="T810" s="137"/>
      <c r="U810" s="137"/>
      <c r="V810" s="137" t="str">
        <f t="shared" si="34"/>
        <v/>
      </c>
      <c r="W810" s="137"/>
    </row>
    <row r="811" spans="1:23" hidden="1">
      <c r="A811" s="126" t="str">
        <f t="shared" si="33"/>
        <v/>
      </c>
      <c r="C811" s="137" t="str">
        <f>IF(F811&lt;&gt;"",MAX($C$9:C810)+1,"")</f>
        <v/>
      </c>
      <c r="D811" s="137"/>
      <c r="E811" s="137" t="str">
        <f t="shared" si="32"/>
        <v/>
      </c>
      <c r="F811" s="137"/>
      <c r="G811" s="137"/>
      <c r="H811" s="137"/>
      <c r="I811" s="137"/>
      <c r="J811" s="137"/>
      <c r="K811" s="137"/>
      <c r="L811" s="138"/>
      <c r="M811" s="137"/>
      <c r="N811" s="137"/>
      <c r="O811" s="137"/>
      <c r="P811" s="137"/>
      <c r="Q811" s="137"/>
      <c r="R811" s="137"/>
      <c r="S811" s="137"/>
      <c r="T811" s="137"/>
      <c r="U811" s="137"/>
      <c r="V811" s="137" t="str">
        <f t="shared" si="34"/>
        <v/>
      </c>
      <c r="W811" s="137"/>
    </row>
    <row r="812" spans="1:23" hidden="1">
      <c r="A812" s="126" t="str">
        <f t="shared" si="33"/>
        <v/>
      </c>
      <c r="C812" s="137" t="str">
        <f>IF(F812&lt;&gt;"",MAX($C$9:C811)+1,"")</f>
        <v/>
      </c>
      <c r="D812" s="137"/>
      <c r="E812" s="137" t="str">
        <f t="shared" ref="E812:E875" si="35">RIGHT(D812,3)</f>
        <v/>
      </c>
      <c r="F812" s="137"/>
      <c r="G812" s="137"/>
      <c r="H812" s="137"/>
      <c r="I812" s="137"/>
      <c r="J812" s="137"/>
      <c r="K812" s="137"/>
      <c r="L812" s="138"/>
      <c r="M812" s="137"/>
      <c r="N812" s="137"/>
      <c r="O812" s="137"/>
      <c r="P812" s="137"/>
      <c r="Q812" s="137"/>
      <c r="R812" s="137"/>
      <c r="S812" s="137"/>
      <c r="T812" s="137"/>
      <c r="U812" s="137"/>
      <c r="V812" s="137" t="str">
        <f t="shared" si="34"/>
        <v/>
      </c>
      <c r="W812" s="137"/>
    </row>
    <row r="813" spans="1:23" hidden="1">
      <c r="A813" s="126" t="str">
        <f t="shared" si="33"/>
        <v/>
      </c>
      <c r="C813" s="137" t="str">
        <f>IF(F813&lt;&gt;"",MAX($C$9:C812)+1,"")</f>
        <v/>
      </c>
      <c r="D813" s="137"/>
      <c r="E813" s="137" t="str">
        <f t="shared" si="35"/>
        <v/>
      </c>
      <c r="F813" s="137"/>
      <c r="G813" s="137"/>
      <c r="H813" s="137"/>
      <c r="I813" s="137"/>
      <c r="J813" s="137"/>
      <c r="K813" s="137"/>
      <c r="L813" s="138"/>
      <c r="M813" s="137"/>
      <c r="N813" s="137"/>
      <c r="O813" s="137"/>
      <c r="P813" s="137"/>
      <c r="Q813" s="137"/>
      <c r="R813" s="137"/>
      <c r="S813" s="137"/>
      <c r="T813" s="137"/>
      <c r="U813" s="137"/>
      <c r="V813" s="137" t="str">
        <f t="shared" si="34"/>
        <v/>
      </c>
      <c r="W813" s="137"/>
    </row>
    <row r="814" spans="1:23" hidden="1">
      <c r="A814" s="126" t="str">
        <f t="shared" si="33"/>
        <v/>
      </c>
      <c r="C814" s="137" t="str">
        <f>IF(F814&lt;&gt;"",MAX($C$9:C813)+1,"")</f>
        <v/>
      </c>
      <c r="D814" s="137"/>
      <c r="E814" s="137" t="str">
        <f t="shared" si="35"/>
        <v/>
      </c>
      <c r="F814" s="137"/>
      <c r="G814" s="137"/>
      <c r="H814" s="137"/>
      <c r="I814" s="137"/>
      <c r="J814" s="137"/>
      <c r="K814" s="137"/>
      <c r="L814" s="138"/>
      <c r="M814" s="137"/>
      <c r="N814" s="137"/>
      <c r="O814" s="137"/>
      <c r="P814" s="137"/>
      <c r="Q814" s="137"/>
      <c r="R814" s="137"/>
      <c r="S814" s="137"/>
      <c r="T814" s="137"/>
      <c r="U814" s="137"/>
      <c r="V814" s="137" t="str">
        <f t="shared" si="34"/>
        <v/>
      </c>
      <c r="W814" s="137"/>
    </row>
    <row r="815" spans="1:23" hidden="1">
      <c r="A815" s="126" t="str">
        <f t="shared" si="33"/>
        <v/>
      </c>
      <c r="C815" s="137" t="str">
        <f>IF(F815&lt;&gt;"",MAX($C$9:C814)+1,"")</f>
        <v/>
      </c>
      <c r="D815" s="137"/>
      <c r="E815" s="137" t="str">
        <f t="shared" si="35"/>
        <v/>
      </c>
      <c r="F815" s="137"/>
      <c r="G815" s="137"/>
      <c r="H815" s="137"/>
      <c r="I815" s="137"/>
      <c r="J815" s="137"/>
      <c r="K815" s="137"/>
      <c r="L815" s="138"/>
      <c r="M815" s="137"/>
      <c r="N815" s="137"/>
      <c r="O815" s="137"/>
      <c r="P815" s="137"/>
      <c r="Q815" s="137"/>
      <c r="R815" s="137"/>
      <c r="S815" s="137"/>
      <c r="T815" s="137"/>
      <c r="U815" s="137"/>
      <c r="V815" s="137" t="str">
        <f t="shared" si="34"/>
        <v/>
      </c>
      <c r="W815" s="137"/>
    </row>
    <row r="816" spans="1:23" hidden="1">
      <c r="A816" s="126" t="str">
        <f t="shared" si="33"/>
        <v/>
      </c>
      <c r="C816" s="137" t="str">
        <f>IF(F816&lt;&gt;"",MAX($C$9:C815)+1,"")</f>
        <v/>
      </c>
      <c r="D816" s="137"/>
      <c r="E816" s="137" t="str">
        <f t="shared" si="35"/>
        <v/>
      </c>
      <c r="F816" s="137"/>
      <c r="G816" s="137"/>
      <c r="H816" s="137"/>
      <c r="I816" s="137"/>
      <c r="J816" s="137"/>
      <c r="K816" s="137"/>
      <c r="L816" s="138"/>
      <c r="M816" s="137"/>
      <c r="N816" s="137"/>
      <c r="O816" s="137"/>
      <c r="P816" s="137"/>
      <c r="Q816" s="137"/>
      <c r="R816" s="137"/>
      <c r="S816" s="137"/>
      <c r="T816" s="137"/>
      <c r="U816" s="137"/>
      <c r="V816" s="137" t="str">
        <f t="shared" si="34"/>
        <v/>
      </c>
      <c r="W816" s="137"/>
    </row>
    <row r="817" spans="1:23" hidden="1">
      <c r="A817" s="126" t="str">
        <f t="shared" si="33"/>
        <v/>
      </c>
      <c r="C817" s="137" t="str">
        <f>IF(F817&lt;&gt;"",MAX($C$9:C816)+1,"")</f>
        <v/>
      </c>
      <c r="D817" s="137"/>
      <c r="E817" s="137" t="str">
        <f t="shared" si="35"/>
        <v/>
      </c>
      <c r="F817" s="137"/>
      <c r="G817" s="137"/>
      <c r="H817" s="137"/>
      <c r="I817" s="137"/>
      <c r="J817" s="137"/>
      <c r="K817" s="137"/>
      <c r="L817" s="138"/>
      <c r="M817" s="137"/>
      <c r="N817" s="137"/>
      <c r="O817" s="137"/>
      <c r="P817" s="137"/>
      <c r="Q817" s="137"/>
      <c r="R817" s="137"/>
      <c r="S817" s="137"/>
      <c r="T817" s="137"/>
      <c r="U817" s="137"/>
      <c r="V817" s="137" t="str">
        <f t="shared" si="34"/>
        <v/>
      </c>
      <c r="W817" s="137"/>
    </row>
    <row r="818" spans="1:23" hidden="1">
      <c r="A818" s="126" t="str">
        <f t="shared" si="33"/>
        <v/>
      </c>
      <c r="C818" s="137" t="str">
        <f>IF(F818&lt;&gt;"",MAX($C$9:C817)+1,"")</f>
        <v/>
      </c>
      <c r="D818" s="137"/>
      <c r="E818" s="137" t="str">
        <f t="shared" si="35"/>
        <v/>
      </c>
      <c r="F818" s="137"/>
      <c r="G818" s="137"/>
      <c r="H818" s="137"/>
      <c r="I818" s="137"/>
      <c r="J818" s="137"/>
      <c r="K818" s="137"/>
      <c r="L818" s="138"/>
      <c r="M818" s="137"/>
      <c r="N818" s="137"/>
      <c r="O818" s="137"/>
      <c r="P818" s="137"/>
      <c r="Q818" s="137"/>
      <c r="R818" s="137"/>
      <c r="S818" s="137"/>
      <c r="T818" s="137"/>
      <c r="U818" s="137"/>
      <c r="V818" s="137" t="str">
        <f t="shared" si="34"/>
        <v/>
      </c>
      <c r="W818" s="137"/>
    </row>
    <row r="819" spans="1:23" hidden="1">
      <c r="A819" s="126" t="str">
        <f t="shared" si="33"/>
        <v/>
      </c>
      <c r="C819" s="137" t="str">
        <f>IF(F819&lt;&gt;"",MAX($C$9:C818)+1,"")</f>
        <v/>
      </c>
      <c r="D819" s="137"/>
      <c r="E819" s="137" t="str">
        <f t="shared" si="35"/>
        <v/>
      </c>
      <c r="F819" s="137"/>
      <c r="G819" s="137"/>
      <c r="H819" s="137"/>
      <c r="I819" s="137"/>
      <c r="J819" s="137"/>
      <c r="K819" s="137"/>
      <c r="L819" s="138"/>
      <c r="M819" s="137"/>
      <c r="N819" s="137"/>
      <c r="O819" s="137"/>
      <c r="P819" s="137"/>
      <c r="Q819" s="137"/>
      <c r="R819" s="137"/>
      <c r="S819" s="137"/>
      <c r="T819" s="137"/>
      <c r="U819" s="137"/>
      <c r="V819" s="137" t="str">
        <f t="shared" si="34"/>
        <v/>
      </c>
      <c r="W819" s="137"/>
    </row>
    <row r="820" spans="1:23" hidden="1">
      <c r="A820" s="126" t="str">
        <f t="shared" si="33"/>
        <v/>
      </c>
      <c r="C820" s="137" t="str">
        <f>IF(F820&lt;&gt;"",MAX($C$9:C819)+1,"")</f>
        <v/>
      </c>
      <c r="D820" s="137"/>
      <c r="E820" s="137" t="str">
        <f t="shared" si="35"/>
        <v/>
      </c>
      <c r="F820" s="137"/>
      <c r="G820" s="137"/>
      <c r="H820" s="137"/>
      <c r="I820" s="137"/>
      <c r="J820" s="137"/>
      <c r="K820" s="137"/>
      <c r="L820" s="138"/>
      <c r="M820" s="137"/>
      <c r="N820" s="137"/>
      <c r="O820" s="137"/>
      <c r="P820" s="137"/>
      <c r="Q820" s="137"/>
      <c r="R820" s="137"/>
      <c r="S820" s="137"/>
      <c r="T820" s="137"/>
      <c r="U820" s="137"/>
      <c r="V820" s="137" t="str">
        <f t="shared" si="34"/>
        <v/>
      </c>
      <c r="W820" s="137"/>
    </row>
    <row r="821" spans="1:23" hidden="1">
      <c r="A821" s="126" t="str">
        <f t="shared" si="33"/>
        <v/>
      </c>
      <c r="C821" s="137" t="str">
        <f>IF(F821&lt;&gt;"",MAX($C$9:C820)+1,"")</f>
        <v/>
      </c>
      <c r="D821" s="137"/>
      <c r="E821" s="137" t="str">
        <f t="shared" si="35"/>
        <v/>
      </c>
      <c r="F821" s="137"/>
      <c r="G821" s="137"/>
      <c r="H821" s="137"/>
      <c r="I821" s="137"/>
      <c r="J821" s="137"/>
      <c r="K821" s="137"/>
      <c r="L821" s="138"/>
      <c r="M821" s="137"/>
      <c r="N821" s="137"/>
      <c r="O821" s="137"/>
      <c r="P821" s="137"/>
      <c r="Q821" s="137"/>
      <c r="R821" s="137"/>
      <c r="S821" s="137"/>
      <c r="T821" s="137"/>
      <c r="U821" s="137"/>
      <c r="V821" s="137" t="str">
        <f t="shared" si="34"/>
        <v/>
      </c>
      <c r="W821" s="137"/>
    </row>
    <row r="822" spans="1:23" hidden="1">
      <c r="A822" s="126" t="str">
        <f t="shared" si="33"/>
        <v/>
      </c>
      <c r="C822" s="137" t="str">
        <f>IF(F822&lt;&gt;"",MAX($C$9:C821)+1,"")</f>
        <v/>
      </c>
      <c r="D822" s="137"/>
      <c r="E822" s="137" t="str">
        <f t="shared" si="35"/>
        <v/>
      </c>
      <c r="F822" s="137"/>
      <c r="G822" s="137"/>
      <c r="H822" s="137"/>
      <c r="I822" s="137"/>
      <c r="J822" s="137"/>
      <c r="K822" s="137"/>
      <c r="L822" s="138"/>
      <c r="M822" s="137"/>
      <c r="N822" s="137"/>
      <c r="O822" s="137"/>
      <c r="P822" s="137"/>
      <c r="Q822" s="137"/>
      <c r="R822" s="137"/>
      <c r="S822" s="137"/>
      <c r="T822" s="137"/>
      <c r="U822" s="137"/>
      <c r="V822" s="137" t="str">
        <f t="shared" si="34"/>
        <v/>
      </c>
      <c r="W822" s="137"/>
    </row>
    <row r="823" spans="1:23" hidden="1">
      <c r="A823" s="126" t="str">
        <f t="shared" si="33"/>
        <v/>
      </c>
      <c r="C823" s="137" t="str">
        <f>IF(F823&lt;&gt;"",MAX($C$9:C822)+1,"")</f>
        <v/>
      </c>
      <c r="D823" s="137"/>
      <c r="E823" s="137" t="str">
        <f t="shared" si="35"/>
        <v/>
      </c>
      <c r="F823" s="137"/>
      <c r="G823" s="137"/>
      <c r="H823" s="137"/>
      <c r="I823" s="137"/>
      <c r="J823" s="137"/>
      <c r="K823" s="137"/>
      <c r="L823" s="138"/>
      <c r="M823" s="137"/>
      <c r="N823" s="137"/>
      <c r="O823" s="137"/>
      <c r="P823" s="137"/>
      <c r="Q823" s="137"/>
      <c r="R823" s="137"/>
      <c r="S823" s="137"/>
      <c r="T823" s="137"/>
      <c r="U823" s="137"/>
      <c r="V823" s="137" t="str">
        <f t="shared" si="34"/>
        <v/>
      </c>
      <c r="W823" s="137"/>
    </row>
    <row r="824" spans="1:23" hidden="1">
      <c r="A824" s="126" t="str">
        <f t="shared" si="33"/>
        <v/>
      </c>
      <c r="C824" s="137" t="str">
        <f>IF(F824&lt;&gt;"",MAX($C$9:C823)+1,"")</f>
        <v/>
      </c>
      <c r="D824" s="137"/>
      <c r="E824" s="137" t="str">
        <f t="shared" si="35"/>
        <v/>
      </c>
      <c r="F824" s="137"/>
      <c r="G824" s="137"/>
      <c r="H824" s="137"/>
      <c r="I824" s="137"/>
      <c r="J824" s="137"/>
      <c r="K824" s="137"/>
      <c r="L824" s="138"/>
      <c r="M824" s="137"/>
      <c r="N824" s="137"/>
      <c r="O824" s="137"/>
      <c r="P824" s="137"/>
      <c r="Q824" s="137"/>
      <c r="R824" s="137"/>
      <c r="S824" s="137"/>
      <c r="T824" s="137"/>
      <c r="U824" s="137"/>
      <c r="V824" s="137" t="str">
        <f t="shared" si="34"/>
        <v/>
      </c>
      <c r="W824" s="137"/>
    </row>
    <row r="825" spans="1:23" hidden="1">
      <c r="A825" s="126" t="str">
        <f t="shared" si="33"/>
        <v/>
      </c>
      <c r="C825" s="137" t="str">
        <f>IF(F825&lt;&gt;"",MAX($C$9:C824)+1,"")</f>
        <v/>
      </c>
      <c r="D825" s="137"/>
      <c r="E825" s="137" t="str">
        <f t="shared" si="35"/>
        <v/>
      </c>
      <c r="F825" s="137"/>
      <c r="G825" s="137"/>
      <c r="H825" s="137"/>
      <c r="I825" s="137"/>
      <c r="J825" s="137"/>
      <c r="K825" s="137"/>
      <c r="L825" s="138"/>
      <c r="M825" s="137"/>
      <c r="N825" s="137"/>
      <c r="O825" s="137"/>
      <c r="P825" s="137"/>
      <c r="Q825" s="137"/>
      <c r="R825" s="137"/>
      <c r="S825" s="137"/>
      <c r="T825" s="137"/>
      <c r="U825" s="137"/>
      <c r="V825" s="137" t="str">
        <f t="shared" si="34"/>
        <v/>
      </c>
      <c r="W825" s="137"/>
    </row>
    <row r="826" spans="1:23" hidden="1">
      <c r="A826" s="126" t="str">
        <f t="shared" si="33"/>
        <v/>
      </c>
      <c r="C826" s="137" t="str">
        <f>IF(F826&lt;&gt;"",MAX($C$9:C825)+1,"")</f>
        <v/>
      </c>
      <c r="D826" s="137"/>
      <c r="E826" s="137" t="str">
        <f t="shared" si="35"/>
        <v/>
      </c>
      <c r="F826" s="137"/>
      <c r="G826" s="137"/>
      <c r="H826" s="137"/>
      <c r="I826" s="137"/>
      <c r="J826" s="137"/>
      <c r="K826" s="137"/>
      <c r="L826" s="138"/>
      <c r="M826" s="137"/>
      <c r="N826" s="137"/>
      <c r="O826" s="137"/>
      <c r="P826" s="137"/>
      <c r="Q826" s="137"/>
      <c r="R826" s="137"/>
      <c r="S826" s="137"/>
      <c r="T826" s="137"/>
      <c r="U826" s="137"/>
      <c r="V826" s="137" t="str">
        <f t="shared" si="34"/>
        <v/>
      </c>
      <c r="W826" s="137"/>
    </row>
    <row r="827" spans="1:23" hidden="1">
      <c r="A827" s="126" t="str">
        <f t="shared" si="33"/>
        <v/>
      </c>
      <c r="C827" s="137" t="str">
        <f>IF(F827&lt;&gt;"",MAX($C$9:C826)+1,"")</f>
        <v/>
      </c>
      <c r="D827" s="137"/>
      <c r="E827" s="137" t="str">
        <f t="shared" si="35"/>
        <v/>
      </c>
      <c r="F827" s="137"/>
      <c r="G827" s="137"/>
      <c r="H827" s="137"/>
      <c r="I827" s="137"/>
      <c r="J827" s="137"/>
      <c r="K827" s="137"/>
      <c r="L827" s="138"/>
      <c r="M827" s="137"/>
      <c r="N827" s="137"/>
      <c r="O827" s="137"/>
      <c r="P827" s="137"/>
      <c r="Q827" s="137"/>
      <c r="R827" s="137"/>
      <c r="S827" s="137"/>
      <c r="T827" s="137"/>
      <c r="U827" s="137"/>
      <c r="V827" s="137" t="str">
        <f t="shared" si="34"/>
        <v/>
      </c>
      <c r="W827" s="137"/>
    </row>
    <row r="828" spans="1:23" hidden="1">
      <c r="A828" s="126" t="str">
        <f t="shared" si="33"/>
        <v/>
      </c>
      <c r="C828" s="137" t="str">
        <f>IF(F828&lt;&gt;"",MAX($C$9:C827)+1,"")</f>
        <v/>
      </c>
      <c r="D828" s="137"/>
      <c r="E828" s="137" t="str">
        <f t="shared" si="35"/>
        <v/>
      </c>
      <c r="F828" s="137"/>
      <c r="G828" s="137"/>
      <c r="H828" s="137"/>
      <c r="I828" s="137"/>
      <c r="J828" s="137"/>
      <c r="K828" s="137"/>
      <c r="L828" s="138"/>
      <c r="M828" s="137"/>
      <c r="N828" s="137"/>
      <c r="O828" s="137"/>
      <c r="P828" s="137"/>
      <c r="Q828" s="137"/>
      <c r="R828" s="137"/>
      <c r="S828" s="137"/>
      <c r="T828" s="137"/>
      <c r="U828" s="137"/>
      <c r="V828" s="137" t="str">
        <f t="shared" si="34"/>
        <v/>
      </c>
      <c r="W828" s="137"/>
    </row>
    <row r="829" spans="1:23" hidden="1">
      <c r="A829" s="126" t="str">
        <f t="shared" si="33"/>
        <v/>
      </c>
      <c r="C829" s="137" t="str">
        <f>IF(F829&lt;&gt;"",MAX($C$9:C828)+1,"")</f>
        <v/>
      </c>
      <c r="D829" s="137"/>
      <c r="E829" s="137" t="str">
        <f t="shared" si="35"/>
        <v/>
      </c>
      <c r="F829" s="137"/>
      <c r="G829" s="137"/>
      <c r="H829" s="137"/>
      <c r="I829" s="137"/>
      <c r="J829" s="137"/>
      <c r="K829" s="137"/>
      <c r="L829" s="138"/>
      <c r="M829" s="137"/>
      <c r="N829" s="137"/>
      <c r="O829" s="137"/>
      <c r="P829" s="137"/>
      <c r="Q829" s="137"/>
      <c r="R829" s="137"/>
      <c r="S829" s="137"/>
      <c r="T829" s="137"/>
      <c r="U829" s="137"/>
      <c r="V829" s="137" t="str">
        <f t="shared" si="34"/>
        <v/>
      </c>
      <c r="W829" s="137"/>
    </row>
    <row r="830" spans="1:23" hidden="1">
      <c r="A830" s="126" t="str">
        <f t="shared" si="33"/>
        <v/>
      </c>
      <c r="C830" s="137" t="str">
        <f>IF(F830&lt;&gt;"",MAX($C$9:C829)+1,"")</f>
        <v/>
      </c>
      <c r="D830" s="137"/>
      <c r="E830" s="137" t="str">
        <f t="shared" si="35"/>
        <v/>
      </c>
      <c r="F830" s="137"/>
      <c r="G830" s="137"/>
      <c r="H830" s="137"/>
      <c r="I830" s="137"/>
      <c r="J830" s="137"/>
      <c r="K830" s="137"/>
      <c r="L830" s="138"/>
      <c r="M830" s="137"/>
      <c r="N830" s="137"/>
      <c r="O830" s="137"/>
      <c r="P830" s="137"/>
      <c r="Q830" s="137"/>
      <c r="R830" s="137"/>
      <c r="S830" s="137"/>
      <c r="T830" s="137"/>
      <c r="U830" s="137"/>
      <c r="V830" s="137" t="str">
        <f t="shared" si="34"/>
        <v/>
      </c>
      <c r="W830" s="137"/>
    </row>
    <row r="831" spans="1:23" hidden="1">
      <c r="A831" s="126" t="str">
        <f t="shared" si="33"/>
        <v/>
      </c>
      <c r="C831" s="137" t="str">
        <f>IF(F831&lt;&gt;"",MAX($C$9:C830)+1,"")</f>
        <v/>
      </c>
      <c r="D831" s="137"/>
      <c r="E831" s="137" t="str">
        <f t="shared" si="35"/>
        <v/>
      </c>
      <c r="F831" s="137"/>
      <c r="G831" s="137"/>
      <c r="H831" s="137"/>
      <c r="I831" s="137"/>
      <c r="J831" s="137"/>
      <c r="K831" s="137"/>
      <c r="L831" s="138"/>
      <c r="M831" s="137"/>
      <c r="N831" s="137"/>
      <c r="O831" s="137"/>
      <c r="P831" s="137"/>
      <c r="Q831" s="137"/>
      <c r="R831" s="137"/>
      <c r="S831" s="137"/>
      <c r="T831" s="137"/>
      <c r="U831" s="137"/>
      <c r="V831" s="137" t="str">
        <f t="shared" si="34"/>
        <v/>
      </c>
      <c r="W831" s="137"/>
    </row>
    <row r="832" spans="1:23" hidden="1">
      <c r="A832" s="126" t="str">
        <f t="shared" si="33"/>
        <v/>
      </c>
      <c r="C832" s="137" t="str">
        <f>IF(F832&lt;&gt;"",MAX($C$9:C831)+1,"")</f>
        <v/>
      </c>
      <c r="D832" s="137"/>
      <c r="E832" s="137" t="str">
        <f t="shared" si="35"/>
        <v/>
      </c>
      <c r="F832" s="137"/>
      <c r="G832" s="137"/>
      <c r="H832" s="137"/>
      <c r="I832" s="137"/>
      <c r="J832" s="137"/>
      <c r="K832" s="137"/>
      <c r="L832" s="138"/>
      <c r="M832" s="137"/>
      <c r="N832" s="137"/>
      <c r="O832" s="137"/>
      <c r="P832" s="137"/>
      <c r="Q832" s="137"/>
      <c r="R832" s="137"/>
      <c r="S832" s="137"/>
      <c r="T832" s="137"/>
      <c r="U832" s="137"/>
      <c r="V832" s="137" t="str">
        <f t="shared" si="34"/>
        <v/>
      </c>
      <c r="W832" s="137"/>
    </row>
    <row r="833" spans="1:23" hidden="1">
      <c r="A833" s="126" t="str">
        <f t="shared" si="33"/>
        <v/>
      </c>
      <c r="C833" s="137" t="str">
        <f>IF(F833&lt;&gt;"",MAX($C$9:C832)+1,"")</f>
        <v/>
      </c>
      <c r="D833" s="137"/>
      <c r="E833" s="137" t="str">
        <f t="shared" si="35"/>
        <v/>
      </c>
      <c r="F833" s="137"/>
      <c r="G833" s="137"/>
      <c r="H833" s="137"/>
      <c r="I833" s="137"/>
      <c r="J833" s="137"/>
      <c r="K833" s="137"/>
      <c r="L833" s="138"/>
      <c r="M833" s="137"/>
      <c r="N833" s="137"/>
      <c r="O833" s="137"/>
      <c r="P833" s="137"/>
      <c r="Q833" s="137"/>
      <c r="R833" s="137"/>
      <c r="S833" s="137"/>
      <c r="T833" s="137"/>
      <c r="U833" s="137"/>
      <c r="V833" s="137" t="str">
        <f t="shared" si="34"/>
        <v/>
      </c>
      <c r="W833" s="137"/>
    </row>
    <row r="834" spans="1:23" hidden="1">
      <c r="A834" s="126" t="str">
        <f t="shared" si="33"/>
        <v/>
      </c>
      <c r="C834" s="137" t="str">
        <f>IF(F834&lt;&gt;"",MAX($C$9:C833)+1,"")</f>
        <v/>
      </c>
      <c r="D834" s="137"/>
      <c r="E834" s="137" t="str">
        <f t="shared" si="35"/>
        <v/>
      </c>
      <c r="F834" s="137"/>
      <c r="G834" s="137"/>
      <c r="H834" s="137"/>
      <c r="I834" s="137"/>
      <c r="J834" s="137"/>
      <c r="K834" s="137"/>
      <c r="L834" s="138"/>
      <c r="M834" s="137"/>
      <c r="N834" s="137"/>
      <c r="O834" s="137"/>
      <c r="P834" s="137"/>
      <c r="Q834" s="137"/>
      <c r="R834" s="137"/>
      <c r="S834" s="137"/>
      <c r="T834" s="137"/>
      <c r="U834" s="137"/>
      <c r="V834" s="137" t="str">
        <f t="shared" si="34"/>
        <v/>
      </c>
      <c r="W834" s="137"/>
    </row>
    <row r="835" spans="1:23" hidden="1">
      <c r="A835" s="126" t="str">
        <f t="shared" si="33"/>
        <v/>
      </c>
      <c r="C835" s="137" t="str">
        <f>IF(F835&lt;&gt;"",MAX($C$9:C834)+1,"")</f>
        <v/>
      </c>
      <c r="D835" s="137"/>
      <c r="E835" s="137" t="str">
        <f t="shared" si="35"/>
        <v/>
      </c>
      <c r="F835" s="137"/>
      <c r="G835" s="137"/>
      <c r="H835" s="137"/>
      <c r="I835" s="137"/>
      <c r="J835" s="137"/>
      <c r="K835" s="137"/>
      <c r="L835" s="138"/>
      <c r="M835" s="137"/>
      <c r="N835" s="137"/>
      <c r="O835" s="137"/>
      <c r="P835" s="137"/>
      <c r="Q835" s="137"/>
      <c r="R835" s="137"/>
      <c r="S835" s="137"/>
      <c r="T835" s="137"/>
      <c r="U835" s="137"/>
      <c r="V835" s="137" t="str">
        <f t="shared" si="34"/>
        <v/>
      </c>
      <c r="W835" s="137"/>
    </row>
    <row r="836" spans="1:23" hidden="1">
      <c r="A836" s="126" t="str">
        <f t="shared" si="33"/>
        <v/>
      </c>
      <c r="C836" s="137" t="str">
        <f>IF(F836&lt;&gt;"",MAX($C$9:C835)+1,"")</f>
        <v/>
      </c>
      <c r="D836" s="137"/>
      <c r="E836" s="137" t="str">
        <f t="shared" si="35"/>
        <v/>
      </c>
      <c r="F836" s="137"/>
      <c r="G836" s="137"/>
      <c r="H836" s="137"/>
      <c r="I836" s="137"/>
      <c r="J836" s="137"/>
      <c r="K836" s="137"/>
      <c r="L836" s="138"/>
      <c r="M836" s="137"/>
      <c r="N836" s="137"/>
      <c r="O836" s="137"/>
      <c r="P836" s="137"/>
      <c r="Q836" s="137"/>
      <c r="R836" s="137"/>
      <c r="S836" s="137"/>
      <c r="T836" s="137"/>
      <c r="U836" s="137"/>
      <c r="V836" s="137" t="str">
        <f t="shared" si="34"/>
        <v/>
      </c>
      <c r="W836" s="137"/>
    </row>
    <row r="837" spans="1:23" hidden="1">
      <c r="A837" s="126" t="str">
        <f t="shared" si="33"/>
        <v/>
      </c>
      <c r="C837" s="137" t="str">
        <f>IF(F837&lt;&gt;"",MAX($C$9:C836)+1,"")</f>
        <v/>
      </c>
      <c r="D837" s="137"/>
      <c r="E837" s="137" t="str">
        <f t="shared" si="35"/>
        <v/>
      </c>
      <c r="F837" s="137"/>
      <c r="G837" s="137"/>
      <c r="H837" s="137"/>
      <c r="I837" s="137"/>
      <c r="J837" s="137"/>
      <c r="K837" s="137"/>
      <c r="L837" s="138"/>
      <c r="M837" s="137"/>
      <c r="N837" s="137"/>
      <c r="O837" s="137"/>
      <c r="P837" s="137"/>
      <c r="Q837" s="137"/>
      <c r="R837" s="137"/>
      <c r="S837" s="137"/>
      <c r="T837" s="137"/>
      <c r="U837" s="137"/>
      <c r="V837" s="137" t="str">
        <f t="shared" si="34"/>
        <v/>
      </c>
      <c r="W837" s="137"/>
    </row>
    <row r="838" spans="1:23" hidden="1">
      <c r="A838" s="126" t="str">
        <f t="shared" si="33"/>
        <v/>
      </c>
      <c r="C838" s="137" t="str">
        <f>IF(F838&lt;&gt;"",MAX($C$9:C837)+1,"")</f>
        <v/>
      </c>
      <c r="D838" s="137"/>
      <c r="E838" s="137" t="str">
        <f t="shared" si="35"/>
        <v/>
      </c>
      <c r="F838" s="137"/>
      <c r="G838" s="137"/>
      <c r="H838" s="137"/>
      <c r="I838" s="137"/>
      <c r="J838" s="137"/>
      <c r="K838" s="137"/>
      <c r="L838" s="138"/>
      <c r="M838" s="137"/>
      <c r="N838" s="137"/>
      <c r="O838" s="137"/>
      <c r="P838" s="137"/>
      <c r="Q838" s="137"/>
      <c r="R838" s="137"/>
      <c r="S838" s="137"/>
      <c r="T838" s="137"/>
      <c r="U838" s="137"/>
      <c r="V838" s="137" t="str">
        <f t="shared" si="34"/>
        <v/>
      </c>
      <c r="W838" s="137"/>
    </row>
    <row r="839" spans="1:23" hidden="1">
      <c r="A839" s="126" t="str">
        <f t="shared" si="33"/>
        <v/>
      </c>
      <c r="C839" s="137" t="str">
        <f>IF(F839&lt;&gt;"",MAX($C$9:C838)+1,"")</f>
        <v/>
      </c>
      <c r="D839" s="137"/>
      <c r="E839" s="137" t="str">
        <f t="shared" si="35"/>
        <v/>
      </c>
      <c r="F839" s="137"/>
      <c r="G839" s="137"/>
      <c r="H839" s="137"/>
      <c r="I839" s="137"/>
      <c r="J839" s="137"/>
      <c r="K839" s="137"/>
      <c r="L839" s="138"/>
      <c r="M839" s="137"/>
      <c r="N839" s="137"/>
      <c r="O839" s="137"/>
      <c r="P839" s="137"/>
      <c r="Q839" s="137"/>
      <c r="R839" s="137"/>
      <c r="S839" s="137"/>
      <c r="T839" s="137"/>
      <c r="U839" s="137"/>
      <c r="V839" s="137" t="str">
        <f t="shared" si="34"/>
        <v/>
      </c>
      <c r="W839" s="137"/>
    </row>
    <row r="840" spans="1:23" hidden="1">
      <c r="A840" s="126" t="str">
        <f t="shared" si="33"/>
        <v/>
      </c>
      <c r="C840" s="137" t="str">
        <f>IF(F840&lt;&gt;"",MAX($C$9:C839)+1,"")</f>
        <v/>
      </c>
      <c r="D840" s="137"/>
      <c r="E840" s="137" t="str">
        <f t="shared" si="35"/>
        <v/>
      </c>
      <c r="F840" s="137"/>
      <c r="G840" s="137"/>
      <c r="H840" s="137"/>
      <c r="I840" s="137"/>
      <c r="J840" s="137"/>
      <c r="K840" s="137"/>
      <c r="L840" s="138"/>
      <c r="M840" s="137"/>
      <c r="N840" s="137"/>
      <c r="O840" s="137"/>
      <c r="P840" s="137"/>
      <c r="Q840" s="137"/>
      <c r="R840" s="137"/>
      <c r="S840" s="137"/>
      <c r="T840" s="137"/>
      <c r="U840" s="137"/>
      <c r="V840" s="137" t="str">
        <f t="shared" si="34"/>
        <v/>
      </c>
      <c r="W840" s="137"/>
    </row>
    <row r="841" spans="1:23" hidden="1">
      <c r="A841" s="126" t="str">
        <f t="shared" si="33"/>
        <v/>
      </c>
      <c r="C841" s="137" t="str">
        <f>IF(F841&lt;&gt;"",MAX($C$9:C840)+1,"")</f>
        <v/>
      </c>
      <c r="D841" s="137"/>
      <c r="E841" s="137" t="str">
        <f t="shared" si="35"/>
        <v/>
      </c>
      <c r="F841" s="137"/>
      <c r="G841" s="137"/>
      <c r="H841" s="137"/>
      <c r="I841" s="137"/>
      <c r="J841" s="137"/>
      <c r="K841" s="137"/>
      <c r="L841" s="138"/>
      <c r="M841" s="137"/>
      <c r="N841" s="137"/>
      <c r="O841" s="137"/>
      <c r="P841" s="137"/>
      <c r="Q841" s="137"/>
      <c r="R841" s="137"/>
      <c r="S841" s="137"/>
      <c r="T841" s="137"/>
      <c r="U841" s="137"/>
      <c r="V841" s="137" t="str">
        <f t="shared" si="34"/>
        <v/>
      </c>
      <c r="W841" s="137"/>
    </row>
    <row r="842" spans="1:23" hidden="1">
      <c r="A842" s="126" t="str">
        <f t="shared" si="33"/>
        <v/>
      </c>
      <c r="C842" s="137" t="str">
        <f>IF(F842&lt;&gt;"",MAX($C$9:C841)+1,"")</f>
        <v/>
      </c>
      <c r="D842" s="137"/>
      <c r="E842" s="137" t="str">
        <f t="shared" si="35"/>
        <v/>
      </c>
      <c r="F842" s="137"/>
      <c r="G842" s="137"/>
      <c r="H842" s="137"/>
      <c r="I842" s="137"/>
      <c r="J842" s="137"/>
      <c r="K842" s="137"/>
      <c r="L842" s="138"/>
      <c r="M842" s="137"/>
      <c r="N842" s="137"/>
      <c r="O842" s="137"/>
      <c r="P842" s="137"/>
      <c r="Q842" s="137"/>
      <c r="R842" s="137"/>
      <c r="S842" s="137"/>
      <c r="T842" s="137"/>
      <c r="U842" s="137"/>
      <c r="V842" s="137" t="str">
        <f t="shared" si="34"/>
        <v/>
      </c>
      <c r="W842" s="137"/>
    </row>
    <row r="843" spans="1:23" hidden="1">
      <c r="A843" s="126" t="str">
        <f t="shared" ref="A843:A906" si="36">LEFT(F843,10)</f>
        <v/>
      </c>
      <c r="C843" s="137" t="str">
        <f>IF(F843&lt;&gt;"",MAX($C$9:C842)+1,"")</f>
        <v/>
      </c>
      <c r="D843" s="137"/>
      <c r="E843" s="137" t="str">
        <f t="shared" si="35"/>
        <v/>
      </c>
      <c r="F843" s="137"/>
      <c r="G843" s="137"/>
      <c r="H843" s="137"/>
      <c r="I843" s="137"/>
      <c r="J843" s="137"/>
      <c r="K843" s="137"/>
      <c r="L843" s="138"/>
      <c r="M843" s="137"/>
      <c r="N843" s="137"/>
      <c r="O843" s="137"/>
      <c r="P843" s="137"/>
      <c r="Q843" s="137"/>
      <c r="R843" s="137"/>
      <c r="S843" s="137"/>
      <c r="T843" s="137"/>
      <c r="U843" s="137"/>
      <c r="V843" s="137" t="str">
        <f t="shared" si="34"/>
        <v/>
      </c>
      <c r="W843" s="137"/>
    </row>
    <row r="844" spans="1:23" hidden="1">
      <c r="A844" s="126" t="str">
        <f t="shared" si="36"/>
        <v/>
      </c>
      <c r="C844" s="137" t="str">
        <f>IF(F844&lt;&gt;"",MAX($C$9:C843)+1,"")</f>
        <v/>
      </c>
      <c r="D844" s="137"/>
      <c r="E844" s="137" t="str">
        <f t="shared" si="35"/>
        <v/>
      </c>
      <c r="F844" s="137"/>
      <c r="G844" s="137"/>
      <c r="H844" s="137"/>
      <c r="I844" s="137"/>
      <c r="J844" s="137"/>
      <c r="K844" s="137"/>
      <c r="L844" s="138"/>
      <c r="M844" s="137"/>
      <c r="N844" s="137"/>
      <c r="O844" s="137"/>
      <c r="P844" s="137"/>
      <c r="Q844" s="137"/>
      <c r="R844" s="137"/>
      <c r="S844" s="137"/>
      <c r="T844" s="137"/>
      <c r="U844" s="137"/>
      <c r="V844" s="137" t="str">
        <f t="shared" si="34"/>
        <v/>
      </c>
      <c r="W844" s="137"/>
    </row>
    <row r="845" spans="1:23" hidden="1">
      <c r="A845" s="126" t="str">
        <f t="shared" si="36"/>
        <v/>
      </c>
      <c r="C845" s="137" t="str">
        <f>IF(F845&lt;&gt;"",MAX($C$9:C844)+1,"")</f>
        <v/>
      </c>
      <c r="D845" s="137"/>
      <c r="E845" s="137" t="str">
        <f t="shared" si="35"/>
        <v/>
      </c>
      <c r="F845" s="137"/>
      <c r="G845" s="137"/>
      <c r="H845" s="137"/>
      <c r="I845" s="137"/>
      <c r="J845" s="137"/>
      <c r="K845" s="137"/>
      <c r="L845" s="138"/>
      <c r="M845" s="137"/>
      <c r="N845" s="137"/>
      <c r="O845" s="137"/>
      <c r="P845" s="137"/>
      <c r="Q845" s="137"/>
      <c r="R845" s="137"/>
      <c r="S845" s="137"/>
      <c r="T845" s="137"/>
      <c r="U845" s="137"/>
      <c r="V845" s="137" t="str">
        <f t="shared" si="34"/>
        <v/>
      </c>
      <c r="W845" s="137"/>
    </row>
    <row r="846" spans="1:23" hidden="1">
      <c r="A846" s="126" t="str">
        <f t="shared" si="36"/>
        <v/>
      </c>
      <c r="C846" s="137" t="str">
        <f>IF(F846&lt;&gt;"",MAX($C$9:C845)+1,"")</f>
        <v/>
      </c>
      <c r="D846" s="137"/>
      <c r="E846" s="137" t="str">
        <f t="shared" si="35"/>
        <v/>
      </c>
      <c r="F846" s="137"/>
      <c r="G846" s="137"/>
      <c r="H846" s="137"/>
      <c r="I846" s="137"/>
      <c r="J846" s="137"/>
      <c r="K846" s="137"/>
      <c r="L846" s="138"/>
      <c r="M846" s="137"/>
      <c r="N846" s="137"/>
      <c r="O846" s="137"/>
      <c r="P846" s="137"/>
      <c r="Q846" s="137"/>
      <c r="R846" s="137"/>
      <c r="S846" s="137"/>
      <c r="T846" s="137"/>
      <c r="U846" s="137"/>
      <c r="V846" s="137" t="str">
        <f t="shared" si="34"/>
        <v/>
      </c>
      <c r="W846" s="137"/>
    </row>
    <row r="847" spans="1:23" hidden="1">
      <c r="A847" s="126" t="str">
        <f t="shared" si="36"/>
        <v/>
      </c>
      <c r="C847" s="137" t="str">
        <f>IF(F847&lt;&gt;"",MAX($C$9:C846)+1,"")</f>
        <v/>
      </c>
      <c r="D847" s="137"/>
      <c r="E847" s="137" t="str">
        <f t="shared" si="35"/>
        <v/>
      </c>
      <c r="F847" s="137"/>
      <c r="G847" s="137"/>
      <c r="H847" s="137"/>
      <c r="I847" s="137"/>
      <c r="J847" s="137"/>
      <c r="K847" s="137"/>
      <c r="L847" s="138"/>
      <c r="M847" s="137"/>
      <c r="N847" s="137"/>
      <c r="O847" s="137"/>
      <c r="P847" s="137"/>
      <c r="Q847" s="137"/>
      <c r="R847" s="137"/>
      <c r="S847" s="137"/>
      <c r="T847" s="137"/>
      <c r="U847" s="137"/>
      <c r="V847" s="137" t="str">
        <f t="shared" ref="V847:V910" si="37">IFERROR(IF($U847&lt;&gt;"","Set Fix",""),"")</f>
        <v/>
      </c>
      <c r="W847" s="137"/>
    </row>
    <row r="848" spans="1:23" hidden="1">
      <c r="A848" s="126" t="str">
        <f t="shared" si="36"/>
        <v/>
      </c>
      <c r="C848" s="137" t="str">
        <f>IF(F848&lt;&gt;"",MAX($C$9:C847)+1,"")</f>
        <v/>
      </c>
      <c r="D848" s="137"/>
      <c r="E848" s="137" t="str">
        <f t="shared" si="35"/>
        <v/>
      </c>
      <c r="F848" s="137"/>
      <c r="G848" s="137"/>
      <c r="H848" s="137"/>
      <c r="I848" s="137"/>
      <c r="J848" s="137"/>
      <c r="K848" s="137"/>
      <c r="L848" s="138"/>
      <c r="M848" s="137"/>
      <c r="N848" s="137"/>
      <c r="O848" s="137"/>
      <c r="P848" s="137"/>
      <c r="Q848" s="137"/>
      <c r="R848" s="137"/>
      <c r="S848" s="137"/>
      <c r="T848" s="137"/>
      <c r="U848" s="137"/>
      <c r="V848" s="137" t="str">
        <f t="shared" si="37"/>
        <v/>
      </c>
      <c r="W848" s="137"/>
    </row>
    <row r="849" spans="1:23" hidden="1">
      <c r="A849" s="126" t="str">
        <f t="shared" si="36"/>
        <v/>
      </c>
      <c r="C849" s="137" t="str">
        <f>IF(F849&lt;&gt;"",MAX($C$9:C848)+1,"")</f>
        <v/>
      </c>
      <c r="D849" s="137"/>
      <c r="E849" s="137" t="str">
        <f t="shared" si="35"/>
        <v/>
      </c>
      <c r="F849" s="137"/>
      <c r="G849" s="137"/>
      <c r="H849" s="137"/>
      <c r="I849" s="137"/>
      <c r="J849" s="137"/>
      <c r="K849" s="137"/>
      <c r="L849" s="138"/>
      <c r="M849" s="137"/>
      <c r="N849" s="137"/>
      <c r="O849" s="137"/>
      <c r="P849" s="137"/>
      <c r="Q849" s="137"/>
      <c r="R849" s="137"/>
      <c r="S849" s="137"/>
      <c r="T849" s="137"/>
      <c r="U849" s="137"/>
      <c r="V849" s="137" t="str">
        <f t="shared" si="37"/>
        <v/>
      </c>
      <c r="W849" s="137"/>
    </row>
    <row r="850" spans="1:23" hidden="1">
      <c r="A850" s="126" t="str">
        <f t="shared" si="36"/>
        <v/>
      </c>
      <c r="C850" s="137" t="str">
        <f>IF(F850&lt;&gt;"",MAX($C$9:C849)+1,"")</f>
        <v/>
      </c>
      <c r="D850" s="137"/>
      <c r="E850" s="137" t="str">
        <f t="shared" si="35"/>
        <v/>
      </c>
      <c r="F850" s="137"/>
      <c r="G850" s="137"/>
      <c r="H850" s="137"/>
      <c r="I850" s="137"/>
      <c r="J850" s="137"/>
      <c r="K850" s="137"/>
      <c r="L850" s="138"/>
      <c r="M850" s="137"/>
      <c r="N850" s="137"/>
      <c r="O850" s="137"/>
      <c r="P850" s="137"/>
      <c r="Q850" s="137"/>
      <c r="R850" s="137"/>
      <c r="S850" s="137"/>
      <c r="T850" s="137"/>
      <c r="U850" s="137"/>
      <c r="V850" s="137" t="str">
        <f t="shared" si="37"/>
        <v/>
      </c>
      <c r="W850" s="137"/>
    </row>
    <row r="851" spans="1:23" hidden="1">
      <c r="A851" s="126" t="str">
        <f t="shared" si="36"/>
        <v/>
      </c>
      <c r="C851" s="137" t="str">
        <f>IF(F851&lt;&gt;"",MAX($C$9:C850)+1,"")</f>
        <v/>
      </c>
      <c r="D851" s="137"/>
      <c r="E851" s="137" t="str">
        <f t="shared" si="35"/>
        <v/>
      </c>
      <c r="F851" s="137"/>
      <c r="G851" s="137"/>
      <c r="H851" s="137"/>
      <c r="I851" s="137"/>
      <c r="J851" s="137"/>
      <c r="K851" s="137"/>
      <c r="L851" s="138"/>
      <c r="M851" s="137"/>
      <c r="N851" s="137"/>
      <c r="O851" s="137"/>
      <c r="P851" s="137"/>
      <c r="Q851" s="137"/>
      <c r="R851" s="137"/>
      <c r="S851" s="137"/>
      <c r="T851" s="137"/>
      <c r="U851" s="137"/>
      <c r="V851" s="137" t="str">
        <f t="shared" si="37"/>
        <v/>
      </c>
      <c r="W851" s="137"/>
    </row>
    <row r="852" spans="1:23" hidden="1">
      <c r="A852" s="126" t="str">
        <f t="shared" si="36"/>
        <v/>
      </c>
      <c r="C852" s="137" t="str">
        <f>IF(F852&lt;&gt;"",MAX($C$9:C851)+1,"")</f>
        <v/>
      </c>
      <c r="D852" s="137"/>
      <c r="E852" s="137" t="str">
        <f t="shared" si="35"/>
        <v/>
      </c>
      <c r="F852" s="137"/>
      <c r="G852" s="137"/>
      <c r="H852" s="137"/>
      <c r="I852" s="137"/>
      <c r="J852" s="137"/>
      <c r="K852" s="137"/>
      <c r="L852" s="138"/>
      <c r="M852" s="137"/>
      <c r="N852" s="137"/>
      <c r="O852" s="137"/>
      <c r="P852" s="137"/>
      <c r="Q852" s="137"/>
      <c r="R852" s="137"/>
      <c r="S852" s="137"/>
      <c r="T852" s="137"/>
      <c r="U852" s="137"/>
      <c r="V852" s="137" t="str">
        <f t="shared" si="37"/>
        <v/>
      </c>
      <c r="W852" s="137"/>
    </row>
    <row r="853" spans="1:23" hidden="1">
      <c r="A853" s="126" t="str">
        <f t="shared" si="36"/>
        <v/>
      </c>
      <c r="C853" s="137" t="str">
        <f>IF(F853&lt;&gt;"",MAX($C$9:C852)+1,"")</f>
        <v/>
      </c>
      <c r="D853" s="137"/>
      <c r="E853" s="137" t="str">
        <f t="shared" si="35"/>
        <v/>
      </c>
      <c r="F853" s="137"/>
      <c r="G853" s="137"/>
      <c r="H853" s="137"/>
      <c r="I853" s="137"/>
      <c r="J853" s="137"/>
      <c r="K853" s="137"/>
      <c r="L853" s="138"/>
      <c r="M853" s="137"/>
      <c r="N853" s="137"/>
      <c r="O853" s="137"/>
      <c r="P853" s="137"/>
      <c r="Q853" s="137"/>
      <c r="R853" s="137"/>
      <c r="S853" s="137"/>
      <c r="T853" s="137"/>
      <c r="U853" s="137"/>
      <c r="V853" s="137" t="str">
        <f t="shared" si="37"/>
        <v/>
      </c>
      <c r="W853" s="137"/>
    </row>
    <row r="854" spans="1:23" hidden="1">
      <c r="A854" s="126" t="str">
        <f t="shared" si="36"/>
        <v/>
      </c>
      <c r="C854" s="137" t="str">
        <f>IF(F854&lt;&gt;"",MAX($C$9:C853)+1,"")</f>
        <v/>
      </c>
      <c r="D854" s="137"/>
      <c r="E854" s="137" t="str">
        <f t="shared" si="35"/>
        <v/>
      </c>
      <c r="F854" s="137"/>
      <c r="G854" s="137"/>
      <c r="H854" s="137"/>
      <c r="I854" s="137"/>
      <c r="J854" s="137"/>
      <c r="K854" s="137"/>
      <c r="L854" s="138"/>
      <c r="M854" s="137"/>
      <c r="N854" s="137"/>
      <c r="O854" s="137"/>
      <c r="P854" s="137"/>
      <c r="Q854" s="137"/>
      <c r="R854" s="137"/>
      <c r="S854" s="137"/>
      <c r="T854" s="137"/>
      <c r="U854" s="137"/>
      <c r="V854" s="137" t="str">
        <f t="shared" si="37"/>
        <v/>
      </c>
      <c r="W854" s="137"/>
    </row>
    <row r="855" spans="1:23" hidden="1">
      <c r="A855" s="126" t="str">
        <f t="shared" si="36"/>
        <v/>
      </c>
      <c r="C855" s="137" t="str">
        <f>IF(F855&lt;&gt;"",MAX($C$9:C854)+1,"")</f>
        <v/>
      </c>
      <c r="D855" s="137"/>
      <c r="E855" s="137" t="str">
        <f t="shared" si="35"/>
        <v/>
      </c>
      <c r="F855" s="137"/>
      <c r="G855" s="137"/>
      <c r="H855" s="137"/>
      <c r="I855" s="137"/>
      <c r="J855" s="137"/>
      <c r="K855" s="137"/>
      <c r="L855" s="138"/>
      <c r="M855" s="137"/>
      <c r="N855" s="137"/>
      <c r="O855" s="137"/>
      <c r="P855" s="137"/>
      <c r="Q855" s="137"/>
      <c r="R855" s="137"/>
      <c r="S855" s="137"/>
      <c r="T855" s="137"/>
      <c r="U855" s="137"/>
      <c r="V855" s="137" t="str">
        <f t="shared" si="37"/>
        <v/>
      </c>
      <c r="W855" s="137"/>
    </row>
    <row r="856" spans="1:23" hidden="1">
      <c r="A856" s="126" t="str">
        <f t="shared" si="36"/>
        <v/>
      </c>
      <c r="C856" s="137" t="str">
        <f>IF(F856&lt;&gt;"",MAX($C$9:C855)+1,"")</f>
        <v/>
      </c>
      <c r="D856" s="137"/>
      <c r="E856" s="137" t="str">
        <f t="shared" si="35"/>
        <v/>
      </c>
      <c r="F856" s="137"/>
      <c r="G856" s="137"/>
      <c r="H856" s="137"/>
      <c r="I856" s="137"/>
      <c r="J856" s="137"/>
      <c r="K856" s="137"/>
      <c r="L856" s="138"/>
      <c r="M856" s="137"/>
      <c r="N856" s="137"/>
      <c r="O856" s="137"/>
      <c r="P856" s="137"/>
      <c r="Q856" s="137"/>
      <c r="R856" s="137"/>
      <c r="S856" s="137"/>
      <c r="T856" s="137"/>
      <c r="U856" s="137"/>
      <c r="V856" s="137" t="str">
        <f t="shared" si="37"/>
        <v/>
      </c>
      <c r="W856" s="137"/>
    </row>
    <row r="857" spans="1:23" hidden="1">
      <c r="A857" s="126" t="str">
        <f t="shared" si="36"/>
        <v/>
      </c>
      <c r="C857" s="137" t="str">
        <f>IF(F857&lt;&gt;"",MAX($C$9:C856)+1,"")</f>
        <v/>
      </c>
      <c r="D857" s="137"/>
      <c r="E857" s="137" t="str">
        <f t="shared" si="35"/>
        <v/>
      </c>
      <c r="F857" s="137"/>
      <c r="G857" s="137"/>
      <c r="H857" s="137"/>
      <c r="I857" s="137"/>
      <c r="J857" s="137"/>
      <c r="K857" s="137"/>
      <c r="L857" s="138"/>
      <c r="M857" s="137"/>
      <c r="N857" s="137"/>
      <c r="O857" s="137"/>
      <c r="P857" s="137"/>
      <c r="Q857" s="137"/>
      <c r="R857" s="137"/>
      <c r="S857" s="137"/>
      <c r="T857" s="137"/>
      <c r="U857" s="137"/>
      <c r="V857" s="137" t="str">
        <f t="shared" si="37"/>
        <v/>
      </c>
      <c r="W857" s="137"/>
    </row>
    <row r="858" spans="1:23" hidden="1">
      <c r="A858" s="126" t="str">
        <f t="shared" si="36"/>
        <v/>
      </c>
      <c r="C858" s="137" t="str">
        <f>IF(F858&lt;&gt;"",MAX($C$9:C857)+1,"")</f>
        <v/>
      </c>
      <c r="D858" s="137"/>
      <c r="E858" s="137" t="str">
        <f t="shared" si="35"/>
        <v/>
      </c>
      <c r="F858" s="137"/>
      <c r="G858" s="137"/>
      <c r="H858" s="137"/>
      <c r="I858" s="137"/>
      <c r="J858" s="137"/>
      <c r="K858" s="137"/>
      <c r="L858" s="138"/>
      <c r="M858" s="137"/>
      <c r="N858" s="137"/>
      <c r="O858" s="137"/>
      <c r="P858" s="137"/>
      <c r="Q858" s="137"/>
      <c r="R858" s="137"/>
      <c r="S858" s="137"/>
      <c r="T858" s="137"/>
      <c r="U858" s="137"/>
      <c r="V858" s="137" t="str">
        <f t="shared" si="37"/>
        <v/>
      </c>
      <c r="W858" s="137"/>
    </row>
    <row r="859" spans="1:23" hidden="1">
      <c r="A859" s="126" t="str">
        <f t="shared" si="36"/>
        <v/>
      </c>
      <c r="C859" s="137" t="str">
        <f>IF(F859&lt;&gt;"",MAX($C$9:C858)+1,"")</f>
        <v/>
      </c>
      <c r="D859" s="137"/>
      <c r="E859" s="137" t="str">
        <f t="shared" si="35"/>
        <v/>
      </c>
      <c r="F859" s="137"/>
      <c r="G859" s="137"/>
      <c r="H859" s="137"/>
      <c r="I859" s="137"/>
      <c r="J859" s="137"/>
      <c r="K859" s="137"/>
      <c r="L859" s="138"/>
      <c r="M859" s="137"/>
      <c r="N859" s="137"/>
      <c r="O859" s="137"/>
      <c r="P859" s="137"/>
      <c r="Q859" s="137"/>
      <c r="R859" s="137"/>
      <c r="S859" s="137"/>
      <c r="T859" s="137"/>
      <c r="U859" s="137"/>
      <c r="V859" s="137" t="str">
        <f t="shared" si="37"/>
        <v/>
      </c>
      <c r="W859" s="137"/>
    </row>
    <row r="860" spans="1:23" hidden="1">
      <c r="A860" s="126" t="str">
        <f t="shared" si="36"/>
        <v/>
      </c>
      <c r="C860" s="137" t="str">
        <f>IF(F860&lt;&gt;"",MAX($C$9:C859)+1,"")</f>
        <v/>
      </c>
      <c r="D860" s="137"/>
      <c r="E860" s="137" t="str">
        <f t="shared" si="35"/>
        <v/>
      </c>
      <c r="F860" s="137"/>
      <c r="G860" s="137"/>
      <c r="H860" s="137"/>
      <c r="I860" s="137"/>
      <c r="J860" s="137"/>
      <c r="K860" s="137"/>
      <c r="L860" s="138"/>
      <c r="M860" s="137"/>
      <c r="N860" s="137"/>
      <c r="O860" s="137"/>
      <c r="P860" s="137"/>
      <c r="Q860" s="137"/>
      <c r="R860" s="137"/>
      <c r="S860" s="137"/>
      <c r="T860" s="137"/>
      <c r="U860" s="137"/>
      <c r="V860" s="137" t="str">
        <f t="shared" si="37"/>
        <v/>
      </c>
      <c r="W860" s="137"/>
    </row>
    <row r="861" spans="1:23" hidden="1">
      <c r="A861" s="126" t="str">
        <f t="shared" si="36"/>
        <v/>
      </c>
      <c r="C861" s="137" t="str">
        <f>IF(F861&lt;&gt;"",MAX($C$9:C860)+1,"")</f>
        <v/>
      </c>
      <c r="D861" s="137"/>
      <c r="E861" s="137" t="str">
        <f t="shared" si="35"/>
        <v/>
      </c>
      <c r="F861" s="137"/>
      <c r="G861" s="137"/>
      <c r="H861" s="137"/>
      <c r="I861" s="137"/>
      <c r="J861" s="137"/>
      <c r="K861" s="137"/>
      <c r="L861" s="138"/>
      <c r="M861" s="137"/>
      <c r="N861" s="137"/>
      <c r="O861" s="137"/>
      <c r="P861" s="137"/>
      <c r="Q861" s="137"/>
      <c r="R861" s="137"/>
      <c r="S861" s="137"/>
      <c r="T861" s="137"/>
      <c r="U861" s="137"/>
      <c r="V861" s="137" t="str">
        <f t="shared" si="37"/>
        <v/>
      </c>
      <c r="W861" s="137"/>
    </row>
    <row r="862" spans="1:23" hidden="1">
      <c r="A862" s="126" t="str">
        <f t="shared" si="36"/>
        <v/>
      </c>
      <c r="C862" s="137" t="str">
        <f>IF(F862&lt;&gt;"",MAX($C$9:C861)+1,"")</f>
        <v/>
      </c>
      <c r="D862" s="137"/>
      <c r="E862" s="137" t="str">
        <f t="shared" si="35"/>
        <v/>
      </c>
      <c r="F862" s="137"/>
      <c r="G862" s="137"/>
      <c r="H862" s="137"/>
      <c r="I862" s="137"/>
      <c r="J862" s="137"/>
      <c r="K862" s="137"/>
      <c r="L862" s="138"/>
      <c r="M862" s="137"/>
      <c r="N862" s="137"/>
      <c r="O862" s="137"/>
      <c r="P862" s="137"/>
      <c r="Q862" s="137"/>
      <c r="R862" s="137"/>
      <c r="S862" s="137"/>
      <c r="T862" s="137"/>
      <c r="U862" s="137"/>
      <c r="V862" s="137" t="str">
        <f t="shared" si="37"/>
        <v/>
      </c>
      <c r="W862" s="137"/>
    </row>
    <row r="863" spans="1:23" hidden="1">
      <c r="A863" s="126" t="str">
        <f t="shared" si="36"/>
        <v/>
      </c>
      <c r="C863" s="137" t="str">
        <f>IF(F863&lt;&gt;"",MAX($C$9:C862)+1,"")</f>
        <v/>
      </c>
      <c r="D863" s="137"/>
      <c r="E863" s="137" t="str">
        <f t="shared" si="35"/>
        <v/>
      </c>
      <c r="F863" s="137"/>
      <c r="G863" s="137"/>
      <c r="H863" s="137"/>
      <c r="I863" s="137"/>
      <c r="J863" s="137"/>
      <c r="K863" s="137"/>
      <c r="L863" s="138"/>
      <c r="M863" s="137"/>
      <c r="N863" s="137"/>
      <c r="O863" s="137"/>
      <c r="P863" s="137"/>
      <c r="Q863" s="137"/>
      <c r="R863" s="137"/>
      <c r="S863" s="137"/>
      <c r="T863" s="137"/>
      <c r="U863" s="137"/>
      <c r="V863" s="137" t="str">
        <f t="shared" si="37"/>
        <v/>
      </c>
      <c r="W863" s="137"/>
    </row>
    <row r="864" spans="1:23" hidden="1">
      <c r="A864" s="126" t="str">
        <f t="shared" si="36"/>
        <v/>
      </c>
      <c r="C864" s="137" t="str">
        <f>IF(F864&lt;&gt;"",MAX($C$9:C863)+1,"")</f>
        <v/>
      </c>
      <c r="D864" s="137"/>
      <c r="E864" s="137" t="str">
        <f t="shared" si="35"/>
        <v/>
      </c>
      <c r="F864" s="137"/>
      <c r="G864" s="137"/>
      <c r="H864" s="137"/>
      <c r="I864" s="137"/>
      <c r="J864" s="137"/>
      <c r="K864" s="137"/>
      <c r="L864" s="138"/>
      <c r="M864" s="137"/>
      <c r="N864" s="137"/>
      <c r="O864" s="137"/>
      <c r="P864" s="137"/>
      <c r="Q864" s="137"/>
      <c r="R864" s="137"/>
      <c r="S864" s="137"/>
      <c r="T864" s="137"/>
      <c r="U864" s="137"/>
      <c r="V864" s="137" t="str">
        <f t="shared" si="37"/>
        <v/>
      </c>
      <c r="W864" s="137"/>
    </row>
    <row r="865" spans="1:23" hidden="1">
      <c r="A865" s="126" t="str">
        <f t="shared" si="36"/>
        <v/>
      </c>
      <c r="C865" s="137" t="str">
        <f>IF(F865&lt;&gt;"",MAX($C$9:C864)+1,"")</f>
        <v/>
      </c>
      <c r="D865" s="137"/>
      <c r="E865" s="137" t="str">
        <f t="shared" si="35"/>
        <v/>
      </c>
      <c r="F865" s="137"/>
      <c r="G865" s="137"/>
      <c r="H865" s="137"/>
      <c r="I865" s="137"/>
      <c r="J865" s="137"/>
      <c r="K865" s="137"/>
      <c r="L865" s="138"/>
      <c r="M865" s="137"/>
      <c r="N865" s="137"/>
      <c r="O865" s="137"/>
      <c r="P865" s="137"/>
      <c r="Q865" s="137"/>
      <c r="R865" s="137"/>
      <c r="S865" s="137"/>
      <c r="T865" s="137"/>
      <c r="U865" s="137"/>
      <c r="V865" s="137" t="str">
        <f t="shared" si="37"/>
        <v/>
      </c>
      <c r="W865" s="137"/>
    </row>
    <row r="866" spans="1:23" hidden="1">
      <c r="A866" s="126" t="str">
        <f t="shared" si="36"/>
        <v/>
      </c>
      <c r="C866" s="137" t="str">
        <f>IF(F866&lt;&gt;"",MAX($C$9:C865)+1,"")</f>
        <v/>
      </c>
      <c r="D866" s="137"/>
      <c r="E866" s="137" t="str">
        <f t="shared" si="35"/>
        <v/>
      </c>
      <c r="F866" s="137"/>
      <c r="G866" s="137"/>
      <c r="H866" s="137"/>
      <c r="I866" s="137"/>
      <c r="J866" s="137"/>
      <c r="K866" s="137"/>
      <c r="L866" s="138"/>
      <c r="M866" s="137"/>
      <c r="N866" s="137"/>
      <c r="O866" s="137"/>
      <c r="P866" s="137"/>
      <c r="Q866" s="137"/>
      <c r="R866" s="137"/>
      <c r="S866" s="137"/>
      <c r="T866" s="137"/>
      <c r="U866" s="137"/>
      <c r="V866" s="137" t="str">
        <f t="shared" si="37"/>
        <v/>
      </c>
      <c r="W866" s="137"/>
    </row>
    <row r="867" spans="1:23" hidden="1">
      <c r="A867" s="126" t="str">
        <f t="shared" si="36"/>
        <v/>
      </c>
      <c r="C867" s="137" t="str">
        <f>IF(F867&lt;&gt;"",MAX($C$9:C866)+1,"")</f>
        <v/>
      </c>
      <c r="D867" s="137"/>
      <c r="E867" s="137" t="str">
        <f t="shared" si="35"/>
        <v/>
      </c>
      <c r="F867" s="137"/>
      <c r="G867" s="137"/>
      <c r="H867" s="137"/>
      <c r="I867" s="137"/>
      <c r="J867" s="137"/>
      <c r="K867" s="137"/>
      <c r="L867" s="138"/>
      <c r="M867" s="137"/>
      <c r="N867" s="137"/>
      <c r="O867" s="137"/>
      <c r="P867" s="137"/>
      <c r="Q867" s="137"/>
      <c r="R867" s="137"/>
      <c r="S867" s="137"/>
      <c r="T867" s="137"/>
      <c r="U867" s="137"/>
      <c r="V867" s="137" t="str">
        <f t="shared" si="37"/>
        <v/>
      </c>
      <c r="W867" s="137"/>
    </row>
    <row r="868" spans="1:23" hidden="1">
      <c r="A868" s="126" t="str">
        <f t="shared" si="36"/>
        <v/>
      </c>
      <c r="C868" s="137" t="str">
        <f>IF(F868&lt;&gt;"",MAX($C$9:C867)+1,"")</f>
        <v/>
      </c>
      <c r="D868" s="137"/>
      <c r="E868" s="137" t="str">
        <f t="shared" si="35"/>
        <v/>
      </c>
      <c r="F868" s="137"/>
      <c r="G868" s="137"/>
      <c r="H868" s="137"/>
      <c r="I868" s="137"/>
      <c r="J868" s="137"/>
      <c r="K868" s="137"/>
      <c r="L868" s="138"/>
      <c r="M868" s="137"/>
      <c r="N868" s="137"/>
      <c r="O868" s="137"/>
      <c r="P868" s="137"/>
      <c r="Q868" s="137"/>
      <c r="R868" s="137"/>
      <c r="S868" s="137"/>
      <c r="T868" s="137"/>
      <c r="U868" s="137"/>
      <c r="V868" s="137" t="str">
        <f t="shared" si="37"/>
        <v/>
      </c>
      <c r="W868" s="137"/>
    </row>
    <row r="869" spans="1:23" hidden="1">
      <c r="A869" s="126" t="str">
        <f t="shared" si="36"/>
        <v/>
      </c>
      <c r="C869" s="137" t="str">
        <f>IF(F869&lt;&gt;"",MAX($C$9:C868)+1,"")</f>
        <v/>
      </c>
      <c r="D869" s="137"/>
      <c r="E869" s="137" t="str">
        <f t="shared" si="35"/>
        <v/>
      </c>
      <c r="F869" s="137"/>
      <c r="G869" s="137"/>
      <c r="H869" s="137"/>
      <c r="I869" s="137"/>
      <c r="J869" s="137"/>
      <c r="K869" s="137"/>
      <c r="L869" s="138"/>
      <c r="M869" s="137"/>
      <c r="N869" s="137"/>
      <c r="O869" s="137"/>
      <c r="P869" s="137"/>
      <c r="Q869" s="137"/>
      <c r="R869" s="137"/>
      <c r="S869" s="137"/>
      <c r="T869" s="137"/>
      <c r="U869" s="137"/>
      <c r="V869" s="137" t="str">
        <f t="shared" si="37"/>
        <v/>
      </c>
      <c r="W869" s="137"/>
    </row>
    <row r="870" spans="1:23" hidden="1">
      <c r="A870" s="126" t="str">
        <f t="shared" si="36"/>
        <v/>
      </c>
      <c r="C870" s="137" t="str">
        <f>IF(F870&lt;&gt;"",MAX($C$9:C869)+1,"")</f>
        <v/>
      </c>
      <c r="D870" s="137"/>
      <c r="E870" s="137" t="str">
        <f t="shared" si="35"/>
        <v/>
      </c>
      <c r="F870" s="137"/>
      <c r="G870" s="137"/>
      <c r="H870" s="137"/>
      <c r="I870" s="137"/>
      <c r="J870" s="137"/>
      <c r="K870" s="137"/>
      <c r="L870" s="138"/>
      <c r="M870" s="137"/>
      <c r="N870" s="137"/>
      <c r="O870" s="137"/>
      <c r="P870" s="137"/>
      <c r="Q870" s="137"/>
      <c r="R870" s="137"/>
      <c r="S870" s="137"/>
      <c r="T870" s="137"/>
      <c r="U870" s="137"/>
      <c r="V870" s="137" t="str">
        <f t="shared" si="37"/>
        <v/>
      </c>
      <c r="W870" s="137"/>
    </row>
    <row r="871" spans="1:23" hidden="1">
      <c r="A871" s="126" t="str">
        <f t="shared" si="36"/>
        <v/>
      </c>
      <c r="C871" s="137" t="str">
        <f>IF(F871&lt;&gt;"",MAX($C$9:C870)+1,"")</f>
        <v/>
      </c>
      <c r="D871" s="137"/>
      <c r="E871" s="137" t="str">
        <f t="shared" si="35"/>
        <v/>
      </c>
      <c r="F871" s="137"/>
      <c r="G871" s="137"/>
      <c r="H871" s="137"/>
      <c r="I871" s="137"/>
      <c r="J871" s="137"/>
      <c r="K871" s="137"/>
      <c r="L871" s="138"/>
      <c r="M871" s="137"/>
      <c r="N871" s="137"/>
      <c r="O871" s="137"/>
      <c r="P871" s="137"/>
      <c r="Q871" s="137"/>
      <c r="R871" s="137"/>
      <c r="S871" s="137"/>
      <c r="T871" s="137"/>
      <c r="U871" s="137"/>
      <c r="V871" s="137" t="str">
        <f t="shared" si="37"/>
        <v/>
      </c>
      <c r="W871" s="137"/>
    </row>
    <row r="872" spans="1:23" hidden="1">
      <c r="A872" s="126" t="str">
        <f t="shared" si="36"/>
        <v/>
      </c>
      <c r="C872" s="137" t="str">
        <f>IF(F872&lt;&gt;"",MAX($C$9:C871)+1,"")</f>
        <v/>
      </c>
      <c r="D872" s="137"/>
      <c r="E872" s="137" t="str">
        <f t="shared" si="35"/>
        <v/>
      </c>
      <c r="F872" s="137"/>
      <c r="G872" s="137"/>
      <c r="H872" s="137"/>
      <c r="I872" s="137"/>
      <c r="J872" s="137"/>
      <c r="K872" s="137"/>
      <c r="L872" s="138"/>
      <c r="M872" s="137"/>
      <c r="N872" s="137"/>
      <c r="O872" s="137"/>
      <c r="P872" s="137"/>
      <c r="Q872" s="137"/>
      <c r="R872" s="137"/>
      <c r="S872" s="137"/>
      <c r="T872" s="137"/>
      <c r="U872" s="137"/>
      <c r="V872" s="137" t="str">
        <f t="shared" si="37"/>
        <v/>
      </c>
      <c r="W872" s="137"/>
    </row>
    <row r="873" spans="1:23" hidden="1">
      <c r="A873" s="126" t="str">
        <f t="shared" si="36"/>
        <v/>
      </c>
      <c r="C873" s="137" t="str">
        <f>IF(F873&lt;&gt;"",MAX($C$9:C872)+1,"")</f>
        <v/>
      </c>
      <c r="D873" s="137"/>
      <c r="E873" s="137" t="str">
        <f t="shared" si="35"/>
        <v/>
      </c>
      <c r="F873" s="137"/>
      <c r="G873" s="137"/>
      <c r="H873" s="137"/>
      <c r="I873" s="137"/>
      <c r="J873" s="137"/>
      <c r="K873" s="137"/>
      <c r="L873" s="138"/>
      <c r="M873" s="137"/>
      <c r="N873" s="137"/>
      <c r="O873" s="137"/>
      <c r="P873" s="137"/>
      <c r="Q873" s="137"/>
      <c r="R873" s="137"/>
      <c r="S873" s="137"/>
      <c r="T873" s="137"/>
      <c r="U873" s="137"/>
      <c r="V873" s="137" t="str">
        <f t="shared" si="37"/>
        <v/>
      </c>
      <c r="W873" s="137"/>
    </row>
    <row r="874" spans="1:23" hidden="1">
      <c r="A874" s="126" t="str">
        <f t="shared" si="36"/>
        <v/>
      </c>
      <c r="C874" s="137" t="str">
        <f>IF(F874&lt;&gt;"",MAX($C$9:C873)+1,"")</f>
        <v/>
      </c>
      <c r="D874" s="137"/>
      <c r="E874" s="137" t="str">
        <f t="shared" si="35"/>
        <v/>
      </c>
      <c r="F874" s="137"/>
      <c r="G874" s="137"/>
      <c r="H874" s="137"/>
      <c r="I874" s="137"/>
      <c r="J874" s="137"/>
      <c r="K874" s="137"/>
      <c r="L874" s="138"/>
      <c r="M874" s="137"/>
      <c r="N874" s="137"/>
      <c r="O874" s="137"/>
      <c r="P874" s="137"/>
      <c r="Q874" s="137"/>
      <c r="R874" s="137"/>
      <c r="S874" s="137"/>
      <c r="T874" s="137"/>
      <c r="U874" s="137"/>
      <c r="V874" s="137" t="str">
        <f t="shared" si="37"/>
        <v/>
      </c>
      <c r="W874" s="137"/>
    </row>
    <row r="875" spans="1:23" hidden="1">
      <c r="A875" s="126" t="str">
        <f t="shared" si="36"/>
        <v/>
      </c>
      <c r="C875" s="137" t="str">
        <f>IF(F875&lt;&gt;"",MAX($C$9:C874)+1,"")</f>
        <v/>
      </c>
      <c r="D875" s="137"/>
      <c r="E875" s="137" t="str">
        <f t="shared" si="35"/>
        <v/>
      </c>
      <c r="F875" s="137"/>
      <c r="G875" s="137"/>
      <c r="H875" s="137"/>
      <c r="I875" s="137"/>
      <c r="J875" s="137"/>
      <c r="K875" s="137"/>
      <c r="L875" s="138"/>
      <c r="M875" s="137"/>
      <c r="N875" s="137"/>
      <c r="O875" s="137"/>
      <c r="P875" s="137"/>
      <c r="Q875" s="137"/>
      <c r="R875" s="137"/>
      <c r="S875" s="137"/>
      <c r="T875" s="137"/>
      <c r="U875" s="137"/>
      <c r="V875" s="137" t="str">
        <f t="shared" si="37"/>
        <v/>
      </c>
      <c r="W875" s="137"/>
    </row>
    <row r="876" spans="1:23" hidden="1">
      <c r="A876" s="126" t="str">
        <f t="shared" si="36"/>
        <v/>
      </c>
      <c r="C876" s="137" t="str">
        <f>IF(F876&lt;&gt;"",MAX($C$9:C875)+1,"")</f>
        <v/>
      </c>
      <c r="D876" s="137"/>
      <c r="E876" s="137" t="str">
        <f t="shared" ref="E876:E939" si="38">RIGHT(D876,3)</f>
        <v/>
      </c>
      <c r="F876" s="137"/>
      <c r="G876" s="137"/>
      <c r="H876" s="137"/>
      <c r="I876" s="137"/>
      <c r="J876" s="137"/>
      <c r="K876" s="137"/>
      <c r="L876" s="138"/>
      <c r="M876" s="137"/>
      <c r="N876" s="137"/>
      <c r="O876" s="137"/>
      <c r="P876" s="137"/>
      <c r="Q876" s="137"/>
      <c r="R876" s="137"/>
      <c r="S876" s="137"/>
      <c r="T876" s="137"/>
      <c r="U876" s="137"/>
      <c r="V876" s="137" t="str">
        <f t="shared" si="37"/>
        <v/>
      </c>
      <c r="W876" s="137"/>
    </row>
    <row r="877" spans="1:23" hidden="1">
      <c r="A877" s="126" t="str">
        <f t="shared" si="36"/>
        <v/>
      </c>
      <c r="C877" s="137" t="str">
        <f>IF(F877&lt;&gt;"",MAX($C$9:C876)+1,"")</f>
        <v/>
      </c>
      <c r="D877" s="137"/>
      <c r="E877" s="137" t="str">
        <f t="shared" si="38"/>
        <v/>
      </c>
      <c r="F877" s="137"/>
      <c r="G877" s="137"/>
      <c r="H877" s="137"/>
      <c r="I877" s="137"/>
      <c r="J877" s="137"/>
      <c r="K877" s="137"/>
      <c r="L877" s="138"/>
      <c r="M877" s="137"/>
      <c r="N877" s="137"/>
      <c r="O877" s="137"/>
      <c r="P877" s="137"/>
      <c r="Q877" s="137"/>
      <c r="R877" s="137"/>
      <c r="S877" s="137"/>
      <c r="T877" s="137"/>
      <c r="U877" s="137"/>
      <c r="V877" s="137" t="str">
        <f t="shared" si="37"/>
        <v/>
      </c>
      <c r="W877" s="137"/>
    </row>
    <row r="878" spans="1:23" hidden="1">
      <c r="A878" s="126" t="str">
        <f t="shared" si="36"/>
        <v/>
      </c>
      <c r="C878" s="137" t="str">
        <f>IF(F878&lt;&gt;"",MAX($C$9:C877)+1,"")</f>
        <v/>
      </c>
      <c r="D878" s="137"/>
      <c r="E878" s="137" t="str">
        <f t="shared" si="38"/>
        <v/>
      </c>
      <c r="F878" s="137"/>
      <c r="G878" s="137"/>
      <c r="H878" s="137"/>
      <c r="I878" s="137"/>
      <c r="J878" s="137"/>
      <c r="K878" s="137"/>
      <c r="L878" s="138"/>
      <c r="M878" s="137"/>
      <c r="N878" s="137"/>
      <c r="O878" s="137"/>
      <c r="P878" s="137"/>
      <c r="Q878" s="137"/>
      <c r="R878" s="137"/>
      <c r="S878" s="137"/>
      <c r="T878" s="137"/>
      <c r="U878" s="137"/>
      <c r="V878" s="137" t="str">
        <f t="shared" si="37"/>
        <v/>
      </c>
      <c r="W878" s="137"/>
    </row>
    <row r="879" spans="1:23" hidden="1">
      <c r="A879" s="126" t="str">
        <f t="shared" si="36"/>
        <v/>
      </c>
      <c r="C879" s="137" t="str">
        <f>IF(F879&lt;&gt;"",MAX($C$9:C878)+1,"")</f>
        <v/>
      </c>
      <c r="D879" s="137"/>
      <c r="E879" s="137" t="str">
        <f t="shared" si="38"/>
        <v/>
      </c>
      <c r="F879" s="137"/>
      <c r="G879" s="137"/>
      <c r="H879" s="137"/>
      <c r="I879" s="137"/>
      <c r="J879" s="137"/>
      <c r="K879" s="137"/>
      <c r="L879" s="138"/>
      <c r="M879" s="137"/>
      <c r="N879" s="137"/>
      <c r="O879" s="137"/>
      <c r="P879" s="137"/>
      <c r="Q879" s="137"/>
      <c r="R879" s="137"/>
      <c r="S879" s="137"/>
      <c r="T879" s="137"/>
      <c r="U879" s="137"/>
      <c r="V879" s="137" t="str">
        <f t="shared" si="37"/>
        <v/>
      </c>
      <c r="W879" s="137"/>
    </row>
    <row r="880" spans="1:23" hidden="1">
      <c r="A880" s="126" t="str">
        <f t="shared" si="36"/>
        <v/>
      </c>
      <c r="C880" s="137" t="str">
        <f>IF(F880&lt;&gt;"",MAX($C$9:C879)+1,"")</f>
        <v/>
      </c>
      <c r="D880" s="137"/>
      <c r="E880" s="137" t="str">
        <f t="shared" si="38"/>
        <v/>
      </c>
      <c r="F880" s="137"/>
      <c r="G880" s="137"/>
      <c r="H880" s="137"/>
      <c r="I880" s="137"/>
      <c r="J880" s="137"/>
      <c r="K880" s="137"/>
      <c r="L880" s="138"/>
      <c r="M880" s="137"/>
      <c r="N880" s="137"/>
      <c r="O880" s="137"/>
      <c r="P880" s="137"/>
      <c r="Q880" s="137"/>
      <c r="R880" s="137"/>
      <c r="S880" s="137"/>
      <c r="T880" s="137"/>
      <c r="U880" s="137"/>
      <c r="V880" s="137" t="str">
        <f t="shared" si="37"/>
        <v/>
      </c>
      <c r="W880" s="137"/>
    </row>
    <row r="881" spans="1:23" hidden="1">
      <c r="A881" s="126" t="str">
        <f t="shared" si="36"/>
        <v/>
      </c>
      <c r="C881" s="137" t="str">
        <f>IF(F881&lt;&gt;"",MAX($C$9:C880)+1,"")</f>
        <v/>
      </c>
      <c r="D881" s="137"/>
      <c r="E881" s="137" t="str">
        <f t="shared" si="38"/>
        <v/>
      </c>
      <c r="F881" s="137"/>
      <c r="G881" s="137"/>
      <c r="H881" s="137"/>
      <c r="I881" s="137"/>
      <c r="J881" s="137"/>
      <c r="K881" s="137"/>
      <c r="L881" s="138"/>
      <c r="M881" s="137"/>
      <c r="N881" s="137"/>
      <c r="O881" s="137"/>
      <c r="P881" s="137"/>
      <c r="Q881" s="137"/>
      <c r="R881" s="137"/>
      <c r="S881" s="137"/>
      <c r="T881" s="137"/>
      <c r="U881" s="137"/>
      <c r="V881" s="137" t="str">
        <f t="shared" si="37"/>
        <v/>
      </c>
      <c r="W881" s="137"/>
    </row>
    <row r="882" spans="1:23" hidden="1">
      <c r="A882" s="126" t="str">
        <f t="shared" si="36"/>
        <v/>
      </c>
      <c r="C882" s="137" t="str">
        <f>IF(F882&lt;&gt;"",MAX($C$9:C881)+1,"")</f>
        <v/>
      </c>
      <c r="D882" s="137"/>
      <c r="E882" s="137" t="str">
        <f t="shared" si="38"/>
        <v/>
      </c>
      <c r="F882" s="137"/>
      <c r="G882" s="137"/>
      <c r="H882" s="137"/>
      <c r="I882" s="137"/>
      <c r="J882" s="137"/>
      <c r="K882" s="137"/>
      <c r="L882" s="138"/>
      <c r="M882" s="137"/>
      <c r="N882" s="137"/>
      <c r="O882" s="137"/>
      <c r="P882" s="137"/>
      <c r="Q882" s="137"/>
      <c r="R882" s="137"/>
      <c r="S882" s="137"/>
      <c r="T882" s="137"/>
      <c r="U882" s="137"/>
      <c r="V882" s="137" t="str">
        <f t="shared" si="37"/>
        <v/>
      </c>
      <c r="W882" s="137"/>
    </row>
    <row r="883" spans="1:23" hidden="1">
      <c r="A883" s="126" t="str">
        <f t="shared" si="36"/>
        <v/>
      </c>
      <c r="C883" s="137" t="str">
        <f>IF(F883&lt;&gt;"",MAX($C$9:C882)+1,"")</f>
        <v/>
      </c>
      <c r="D883" s="137"/>
      <c r="E883" s="137" t="str">
        <f t="shared" si="38"/>
        <v/>
      </c>
      <c r="F883" s="137"/>
      <c r="G883" s="137"/>
      <c r="H883" s="137"/>
      <c r="I883" s="137"/>
      <c r="J883" s="137"/>
      <c r="K883" s="137"/>
      <c r="L883" s="138"/>
      <c r="M883" s="137"/>
      <c r="N883" s="137"/>
      <c r="O883" s="137"/>
      <c r="P883" s="137"/>
      <c r="Q883" s="137"/>
      <c r="R883" s="137"/>
      <c r="S883" s="137"/>
      <c r="T883" s="137"/>
      <c r="U883" s="137"/>
      <c r="V883" s="137" t="str">
        <f t="shared" si="37"/>
        <v/>
      </c>
      <c r="W883" s="137"/>
    </row>
    <row r="884" spans="1:23" hidden="1">
      <c r="A884" s="126" t="str">
        <f t="shared" si="36"/>
        <v/>
      </c>
      <c r="C884" s="137" t="str">
        <f>IF(F884&lt;&gt;"",MAX($C$9:C883)+1,"")</f>
        <v/>
      </c>
      <c r="D884" s="137"/>
      <c r="E884" s="137" t="str">
        <f t="shared" si="38"/>
        <v/>
      </c>
      <c r="F884" s="137"/>
      <c r="G884" s="137"/>
      <c r="H884" s="137"/>
      <c r="I884" s="137"/>
      <c r="J884" s="137"/>
      <c r="K884" s="137"/>
      <c r="L884" s="138"/>
      <c r="M884" s="137"/>
      <c r="N884" s="137"/>
      <c r="O884" s="137"/>
      <c r="P884" s="137"/>
      <c r="Q884" s="137"/>
      <c r="R884" s="137"/>
      <c r="S884" s="137"/>
      <c r="T884" s="137"/>
      <c r="U884" s="137"/>
      <c r="V884" s="137" t="str">
        <f t="shared" si="37"/>
        <v/>
      </c>
      <c r="W884" s="137"/>
    </row>
    <row r="885" spans="1:23" hidden="1">
      <c r="A885" s="126" t="str">
        <f t="shared" si="36"/>
        <v/>
      </c>
      <c r="C885" s="137" t="str">
        <f>IF(F885&lt;&gt;"",MAX($C$9:C884)+1,"")</f>
        <v/>
      </c>
      <c r="D885" s="137"/>
      <c r="E885" s="137" t="str">
        <f t="shared" si="38"/>
        <v/>
      </c>
      <c r="F885" s="137"/>
      <c r="G885" s="137"/>
      <c r="H885" s="137"/>
      <c r="I885" s="137"/>
      <c r="J885" s="137"/>
      <c r="K885" s="137"/>
      <c r="L885" s="138"/>
      <c r="M885" s="137"/>
      <c r="N885" s="137"/>
      <c r="O885" s="137"/>
      <c r="P885" s="137"/>
      <c r="Q885" s="137"/>
      <c r="R885" s="137"/>
      <c r="S885" s="137"/>
      <c r="T885" s="137"/>
      <c r="U885" s="137"/>
      <c r="V885" s="137" t="str">
        <f t="shared" si="37"/>
        <v/>
      </c>
      <c r="W885" s="137"/>
    </row>
    <row r="886" spans="1:23" hidden="1">
      <c r="A886" s="126" t="str">
        <f t="shared" si="36"/>
        <v/>
      </c>
      <c r="C886" s="137" t="str">
        <f>IF(F886&lt;&gt;"",MAX($C$9:C885)+1,"")</f>
        <v/>
      </c>
      <c r="D886" s="137"/>
      <c r="E886" s="137" t="str">
        <f t="shared" si="38"/>
        <v/>
      </c>
      <c r="F886" s="137"/>
      <c r="G886" s="137"/>
      <c r="H886" s="137"/>
      <c r="I886" s="137"/>
      <c r="J886" s="137"/>
      <c r="K886" s="137"/>
      <c r="L886" s="138"/>
      <c r="M886" s="137"/>
      <c r="N886" s="137"/>
      <c r="O886" s="137"/>
      <c r="P886" s="137"/>
      <c r="Q886" s="137"/>
      <c r="R886" s="137"/>
      <c r="S886" s="137"/>
      <c r="T886" s="137"/>
      <c r="U886" s="137"/>
      <c r="V886" s="137" t="str">
        <f t="shared" si="37"/>
        <v/>
      </c>
      <c r="W886" s="137"/>
    </row>
    <row r="887" spans="1:23" hidden="1">
      <c r="A887" s="126" t="str">
        <f t="shared" si="36"/>
        <v/>
      </c>
      <c r="C887" s="137" t="str">
        <f>IF(F887&lt;&gt;"",MAX($C$9:C886)+1,"")</f>
        <v/>
      </c>
      <c r="D887" s="137"/>
      <c r="E887" s="137" t="str">
        <f t="shared" si="38"/>
        <v/>
      </c>
      <c r="F887" s="137"/>
      <c r="G887" s="137"/>
      <c r="H887" s="137"/>
      <c r="I887" s="137"/>
      <c r="J887" s="137"/>
      <c r="K887" s="137"/>
      <c r="L887" s="138"/>
      <c r="M887" s="137"/>
      <c r="N887" s="137"/>
      <c r="O887" s="137"/>
      <c r="P887" s="137"/>
      <c r="Q887" s="137"/>
      <c r="R887" s="137"/>
      <c r="S887" s="137"/>
      <c r="T887" s="137"/>
      <c r="U887" s="137"/>
      <c r="V887" s="137" t="str">
        <f t="shared" si="37"/>
        <v/>
      </c>
      <c r="W887" s="137"/>
    </row>
    <row r="888" spans="1:23" hidden="1">
      <c r="A888" s="126" t="str">
        <f t="shared" si="36"/>
        <v/>
      </c>
      <c r="C888" s="137" t="str">
        <f>IF(F888&lt;&gt;"",MAX($C$9:C887)+1,"")</f>
        <v/>
      </c>
      <c r="D888" s="137"/>
      <c r="E888" s="137" t="str">
        <f t="shared" si="38"/>
        <v/>
      </c>
      <c r="F888" s="137"/>
      <c r="G888" s="137"/>
      <c r="H888" s="137"/>
      <c r="I888" s="137"/>
      <c r="J888" s="137"/>
      <c r="K888" s="137"/>
      <c r="L888" s="138"/>
      <c r="M888" s="137"/>
      <c r="N888" s="137"/>
      <c r="O888" s="137"/>
      <c r="P888" s="137"/>
      <c r="Q888" s="137"/>
      <c r="R888" s="137"/>
      <c r="S888" s="137"/>
      <c r="T888" s="137"/>
      <c r="U888" s="137"/>
      <c r="V888" s="137" t="str">
        <f t="shared" si="37"/>
        <v/>
      </c>
      <c r="W888" s="137"/>
    </row>
    <row r="889" spans="1:23" hidden="1">
      <c r="A889" s="126" t="str">
        <f t="shared" si="36"/>
        <v/>
      </c>
      <c r="C889" s="137" t="str">
        <f>IF(F889&lt;&gt;"",MAX($C$9:C888)+1,"")</f>
        <v/>
      </c>
      <c r="D889" s="137"/>
      <c r="E889" s="137" t="str">
        <f t="shared" si="38"/>
        <v/>
      </c>
      <c r="F889" s="137"/>
      <c r="G889" s="137"/>
      <c r="H889" s="137"/>
      <c r="I889" s="137"/>
      <c r="J889" s="137"/>
      <c r="K889" s="137"/>
      <c r="L889" s="138"/>
      <c r="M889" s="137"/>
      <c r="N889" s="137"/>
      <c r="O889" s="137"/>
      <c r="P889" s="137"/>
      <c r="Q889" s="137"/>
      <c r="R889" s="137"/>
      <c r="S889" s="137"/>
      <c r="T889" s="137"/>
      <c r="U889" s="137"/>
      <c r="V889" s="137" t="str">
        <f t="shared" si="37"/>
        <v/>
      </c>
      <c r="W889" s="137"/>
    </row>
    <row r="890" spans="1:23" hidden="1">
      <c r="A890" s="126" t="str">
        <f t="shared" si="36"/>
        <v/>
      </c>
      <c r="C890" s="137" t="str">
        <f>IF(F890&lt;&gt;"",MAX($C$9:C889)+1,"")</f>
        <v/>
      </c>
      <c r="D890" s="137"/>
      <c r="E890" s="137" t="str">
        <f t="shared" si="38"/>
        <v/>
      </c>
      <c r="F890" s="137"/>
      <c r="G890" s="137"/>
      <c r="H890" s="137"/>
      <c r="I890" s="137"/>
      <c r="J890" s="137"/>
      <c r="K890" s="137"/>
      <c r="L890" s="138"/>
      <c r="M890" s="137"/>
      <c r="N890" s="137"/>
      <c r="O890" s="137"/>
      <c r="P890" s="137"/>
      <c r="Q890" s="137"/>
      <c r="R890" s="137"/>
      <c r="S890" s="137"/>
      <c r="T890" s="137"/>
      <c r="U890" s="137"/>
      <c r="V890" s="137" t="str">
        <f t="shared" si="37"/>
        <v/>
      </c>
      <c r="W890" s="137"/>
    </row>
    <row r="891" spans="1:23" hidden="1">
      <c r="A891" s="126" t="str">
        <f t="shared" si="36"/>
        <v/>
      </c>
      <c r="C891" s="137" t="str">
        <f>IF(F891&lt;&gt;"",MAX($C$9:C890)+1,"")</f>
        <v/>
      </c>
      <c r="D891" s="137"/>
      <c r="E891" s="137" t="str">
        <f t="shared" si="38"/>
        <v/>
      </c>
      <c r="F891" s="137"/>
      <c r="G891" s="137"/>
      <c r="H891" s="137"/>
      <c r="I891" s="137"/>
      <c r="J891" s="137"/>
      <c r="K891" s="137"/>
      <c r="L891" s="138"/>
      <c r="M891" s="137"/>
      <c r="N891" s="137"/>
      <c r="O891" s="137"/>
      <c r="P891" s="137"/>
      <c r="Q891" s="137"/>
      <c r="R891" s="137"/>
      <c r="S891" s="137"/>
      <c r="T891" s="137"/>
      <c r="U891" s="137"/>
      <c r="V891" s="137" t="str">
        <f t="shared" si="37"/>
        <v/>
      </c>
      <c r="W891" s="137"/>
    </row>
    <row r="892" spans="1:23" hidden="1">
      <c r="A892" s="126" t="str">
        <f t="shared" si="36"/>
        <v/>
      </c>
      <c r="C892" s="137" t="str">
        <f>IF(F892&lt;&gt;"",MAX($C$9:C891)+1,"")</f>
        <v/>
      </c>
      <c r="D892" s="137"/>
      <c r="E892" s="137" t="str">
        <f t="shared" si="38"/>
        <v/>
      </c>
      <c r="F892" s="137"/>
      <c r="G892" s="137"/>
      <c r="H892" s="137"/>
      <c r="I892" s="137"/>
      <c r="J892" s="137"/>
      <c r="K892" s="137"/>
      <c r="L892" s="138"/>
      <c r="M892" s="137"/>
      <c r="N892" s="137"/>
      <c r="O892" s="137"/>
      <c r="P892" s="137"/>
      <c r="Q892" s="137"/>
      <c r="R892" s="137"/>
      <c r="S892" s="137"/>
      <c r="T892" s="137"/>
      <c r="U892" s="137"/>
      <c r="V892" s="137" t="str">
        <f t="shared" si="37"/>
        <v/>
      </c>
      <c r="W892" s="137"/>
    </row>
    <row r="893" spans="1:23" hidden="1">
      <c r="A893" s="126" t="str">
        <f t="shared" si="36"/>
        <v/>
      </c>
      <c r="C893" s="137" t="str">
        <f>IF(F893&lt;&gt;"",MAX($C$9:C892)+1,"")</f>
        <v/>
      </c>
      <c r="D893" s="137"/>
      <c r="E893" s="137" t="str">
        <f t="shared" si="38"/>
        <v/>
      </c>
      <c r="F893" s="137"/>
      <c r="G893" s="137"/>
      <c r="H893" s="137"/>
      <c r="I893" s="137"/>
      <c r="J893" s="137"/>
      <c r="K893" s="137"/>
      <c r="L893" s="138"/>
      <c r="M893" s="137"/>
      <c r="N893" s="137"/>
      <c r="O893" s="137"/>
      <c r="P893" s="137"/>
      <c r="Q893" s="137"/>
      <c r="R893" s="137"/>
      <c r="S893" s="137"/>
      <c r="T893" s="137"/>
      <c r="U893" s="137"/>
      <c r="V893" s="137" t="str">
        <f t="shared" si="37"/>
        <v/>
      </c>
      <c r="W893" s="137"/>
    </row>
    <row r="894" spans="1:23" hidden="1">
      <c r="A894" s="126" t="str">
        <f t="shared" si="36"/>
        <v/>
      </c>
      <c r="C894" s="137" t="str">
        <f>IF(F894&lt;&gt;"",MAX($C$9:C893)+1,"")</f>
        <v/>
      </c>
      <c r="D894" s="137"/>
      <c r="E894" s="137" t="str">
        <f t="shared" si="38"/>
        <v/>
      </c>
      <c r="F894" s="137"/>
      <c r="G894" s="137"/>
      <c r="H894" s="137"/>
      <c r="I894" s="137"/>
      <c r="J894" s="137"/>
      <c r="K894" s="137"/>
      <c r="L894" s="138"/>
      <c r="M894" s="137"/>
      <c r="N894" s="137"/>
      <c r="O894" s="137"/>
      <c r="P894" s="137"/>
      <c r="Q894" s="137"/>
      <c r="R894" s="137"/>
      <c r="S894" s="137"/>
      <c r="T894" s="137"/>
      <c r="U894" s="137"/>
      <c r="V894" s="137" t="str">
        <f t="shared" si="37"/>
        <v/>
      </c>
      <c r="W894" s="137"/>
    </row>
    <row r="895" spans="1:23" hidden="1">
      <c r="A895" s="126" t="str">
        <f t="shared" si="36"/>
        <v/>
      </c>
      <c r="C895" s="137" t="str">
        <f>IF(F895&lt;&gt;"",MAX($C$9:C894)+1,"")</f>
        <v/>
      </c>
      <c r="D895" s="137"/>
      <c r="E895" s="137" t="str">
        <f t="shared" si="38"/>
        <v/>
      </c>
      <c r="F895" s="137"/>
      <c r="G895" s="137"/>
      <c r="H895" s="137"/>
      <c r="I895" s="137"/>
      <c r="J895" s="137"/>
      <c r="K895" s="137"/>
      <c r="L895" s="138"/>
      <c r="M895" s="137"/>
      <c r="N895" s="137"/>
      <c r="O895" s="137"/>
      <c r="P895" s="137"/>
      <c r="Q895" s="137"/>
      <c r="R895" s="137"/>
      <c r="S895" s="137"/>
      <c r="T895" s="137"/>
      <c r="U895" s="137"/>
      <c r="V895" s="137" t="str">
        <f t="shared" si="37"/>
        <v/>
      </c>
      <c r="W895" s="137"/>
    </row>
    <row r="896" spans="1:23" hidden="1">
      <c r="A896" s="126" t="str">
        <f t="shared" si="36"/>
        <v/>
      </c>
      <c r="C896" s="137" t="str">
        <f>IF(F896&lt;&gt;"",MAX($C$9:C895)+1,"")</f>
        <v/>
      </c>
      <c r="D896" s="137"/>
      <c r="E896" s="137" t="str">
        <f t="shared" si="38"/>
        <v/>
      </c>
      <c r="F896" s="137"/>
      <c r="G896" s="137"/>
      <c r="H896" s="137"/>
      <c r="I896" s="137"/>
      <c r="J896" s="137"/>
      <c r="K896" s="137"/>
      <c r="L896" s="138"/>
      <c r="M896" s="137"/>
      <c r="N896" s="137"/>
      <c r="O896" s="137"/>
      <c r="P896" s="137"/>
      <c r="Q896" s="137"/>
      <c r="R896" s="137"/>
      <c r="S896" s="137"/>
      <c r="T896" s="137"/>
      <c r="U896" s="137"/>
      <c r="V896" s="137" t="str">
        <f t="shared" si="37"/>
        <v/>
      </c>
      <c r="W896" s="137"/>
    </row>
    <row r="897" spans="1:23" hidden="1">
      <c r="A897" s="126" t="str">
        <f t="shared" si="36"/>
        <v/>
      </c>
      <c r="C897" s="137" t="str">
        <f>IF(F897&lt;&gt;"",MAX($C$9:C896)+1,"")</f>
        <v/>
      </c>
      <c r="D897" s="137"/>
      <c r="E897" s="137" t="str">
        <f t="shared" si="38"/>
        <v/>
      </c>
      <c r="F897" s="137"/>
      <c r="G897" s="137"/>
      <c r="H897" s="137"/>
      <c r="I897" s="137"/>
      <c r="J897" s="137"/>
      <c r="K897" s="137"/>
      <c r="L897" s="138"/>
      <c r="M897" s="137"/>
      <c r="N897" s="137"/>
      <c r="O897" s="137"/>
      <c r="P897" s="137"/>
      <c r="Q897" s="137"/>
      <c r="R897" s="137"/>
      <c r="S897" s="137"/>
      <c r="T897" s="137"/>
      <c r="U897" s="137"/>
      <c r="V897" s="137" t="str">
        <f t="shared" si="37"/>
        <v/>
      </c>
      <c r="W897" s="137"/>
    </row>
    <row r="898" spans="1:23" hidden="1">
      <c r="A898" s="126" t="str">
        <f t="shared" si="36"/>
        <v/>
      </c>
      <c r="C898" s="137" t="str">
        <f>IF(F898&lt;&gt;"",MAX($C$9:C897)+1,"")</f>
        <v/>
      </c>
      <c r="D898" s="137"/>
      <c r="E898" s="137" t="str">
        <f t="shared" si="38"/>
        <v/>
      </c>
      <c r="F898" s="137"/>
      <c r="G898" s="137"/>
      <c r="H898" s="137"/>
      <c r="I898" s="137"/>
      <c r="J898" s="137"/>
      <c r="K898" s="137"/>
      <c r="L898" s="138"/>
      <c r="M898" s="137"/>
      <c r="N898" s="137"/>
      <c r="O898" s="137"/>
      <c r="P898" s="137"/>
      <c r="Q898" s="137"/>
      <c r="R898" s="137"/>
      <c r="S898" s="137"/>
      <c r="T898" s="137"/>
      <c r="U898" s="137"/>
      <c r="V898" s="137" t="str">
        <f t="shared" si="37"/>
        <v/>
      </c>
      <c r="W898" s="137"/>
    </row>
    <row r="899" spans="1:23" hidden="1">
      <c r="A899" s="126" t="str">
        <f t="shared" si="36"/>
        <v/>
      </c>
      <c r="C899" s="137" t="str">
        <f>IF(F899&lt;&gt;"",MAX($C$9:C898)+1,"")</f>
        <v/>
      </c>
      <c r="D899" s="137"/>
      <c r="E899" s="137" t="str">
        <f t="shared" si="38"/>
        <v/>
      </c>
      <c r="F899" s="137"/>
      <c r="G899" s="137"/>
      <c r="H899" s="137"/>
      <c r="I899" s="137"/>
      <c r="J899" s="137"/>
      <c r="K899" s="137"/>
      <c r="L899" s="138"/>
      <c r="M899" s="137"/>
      <c r="N899" s="137"/>
      <c r="O899" s="137"/>
      <c r="P899" s="137"/>
      <c r="Q899" s="137"/>
      <c r="R899" s="137"/>
      <c r="S899" s="137"/>
      <c r="T899" s="137"/>
      <c r="U899" s="137"/>
      <c r="V899" s="137" t="str">
        <f t="shared" si="37"/>
        <v/>
      </c>
      <c r="W899" s="137"/>
    </row>
    <row r="900" spans="1:23" hidden="1">
      <c r="A900" s="126" t="str">
        <f t="shared" si="36"/>
        <v/>
      </c>
      <c r="C900" s="137" t="str">
        <f>IF(F900&lt;&gt;"",MAX($C$9:C899)+1,"")</f>
        <v/>
      </c>
      <c r="D900" s="137"/>
      <c r="E900" s="137" t="str">
        <f t="shared" si="38"/>
        <v/>
      </c>
      <c r="F900" s="137"/>
      <c r="G900" s="137"/>
      <c r="H900" s="137"/>
      <c r="I900" s="137"/>
      <c r="J900" s="137"/>
      <c r="K900" s="137"/>
      <c r="L900" s="138"/>
      <c r="M900" s="137"/>
      <c r="N900" s="137"/>
      <c r="O900" s="137"/>
      <c r="P900" s="137"/>
      <c r="Q900" s="137"/>
      <c r="R900" s="137"/>
      <c r="S900" s="137"/>
      <c r="T900" s="137"/>
      <c r="U900" s="137"/>
      <c r="V900" s="137" t="str">
        <f t="shared" si="37"/>
        <v/>
      </c>
      <c r="W900" s="137"/>
    </row>
    <row r="901" spans="1:23" hidden="1">
      <c r="A901" s="126" t="str">
        <f t="shared" si="36"/>
        <v/>
      </c>
      <c r="C901" s="137" t="str">
        <f>IF(F901&lt;&gt;"",MAX($C$9:C900)+1,"")</f>
        <v/>
      </c>
      <c r="D901" s="137"/>
      <c r="E901" s="137" t="str">
        <f t="shared" si="38"/>
        <v/>
      </c>
      <c r="F901" s="137"/>
      <c r="G901" s="137"/>
      <c r="H901" s="137"/>
      <c r="I901" s="137"/>
      <c r="J901" s="137"/>
      <c r="K901" s="137"/>
      <c r="L901" s="138"/>
      <c r="M901" s="137"/>
      <c r="N901" s="137"/>
      <c r="O901" s="137"/>
      <c r="P901" s="137"/>
      <c r="Q901" s="137"/>
      <c r="R901" s="137"/>
      <c r="S901" s="137"/>
      <c r="T901" s="137"/>
      <c r="U901" s="137"/>
      <c r="V901" s="137" t="str">
        <f t="shared" si="37"/>
        <v/>
      </c>
      <c r="W901" s="137"/>
    </row>
    <row r="902" spans="1:23" hidden="1">
      <c r="A902" s="126" t="str">
        <f t="shared" si="36"/>
        <v/>
      </c>
      <c r="C902" s="137" t="str">
        <f>IF(F902&lt;&gt;"",MAX($C$9:C901)+1,"")</f>
        <v/>
      </c>
      <c r="D902" s="137"/>
      <c r="E902" s="137" t="str">
        <f t="shared" si="38"/>
        <v/>
      </c>
      <c r="F902" s="137"/>
      <c r="G902" s="137"/>
      <c r="H902" s="137"/>
      <c r="I902" s="137"/>
      <c r="J902" s="137"/>
      <c r="K902" s="137"/>
      <c r="L902" s="138"/>
      <c r="M902" s="137"/>
      <c r="N902" s="137"/>
      <c r="O902" s="137"/>
      <c r="P902" s="137"/>
      <c r="Q902" s="137"/>
      <c r="R902" s="137"/>
      <c r="S902" s="137"/>
      <c r="T902" s="137"/>
      <c r="U902" s="137"/>
      <c r="V902" s="137" t="str">
        <f t="shared" si="37"/>
        <v/>
      </c>
      <c r="W902" s="137"/>
    </row>
    <row r="903" spans="1:23" hidden="1">
      <c r="A903" s="126" t="str">
        <f t="shared" si="36"/>
        <v/>
      </c>
      <c r="C903" s="137" t="str">
        <f>IF(F903&lt;&gt;"",MAX($C$9:C902)+1,"")</f>
        <v/>
      </c>
      <c r="D903" s="137"/>
      <c r="E903" s="137" t="str">
        <f t="shared" si="38"/>
        <v/>
      </c>
      <c r="F903" s="137"/>
      <c r="G903" s="137"/>
      <c r="H903" s="137"/>
      <c r="I903" s="137"/>
      <c r="J903" s="137"/>
      <c r="K903" s="137"/>
      <c r="L903" s="138"/>
      <c r="M903" s="137"/>
      <c r="N903" s="137"/>
      <c r="O903" s="137"/>
      <c r="P903" s="137"/>
      <c r="Q903" s="137"/>
      <c r="R903" s="137"/>
      <c r="S903" s="137"/>
      <c r="T903" s="137"/>
      <c r="U903" s="137"/>
      <c r="V903" s="137" t="str">
        <f t="shared" si="37"/>
        <v/>
      </c>
      <c r="W903" s="137"/>
    </row>
    <row r="904" spans="1:23" hidden="1">
      <c r="A904" s="126" t="str">
        <f t="shared" si="36"/>
        <v/>
      </c>
      <c r="C904" s="137" t="str">
        <f>IF(F904&lt;&gt;"",MAX($C$9:C903)+1,"")</f>
        <v/>
      </c>
      <c r="D904" s="137"/>
      <c r="E904" s="137" t="str">
        <f t="shared" si="38"/>
        <v/>
      </c>
      <c r="F904" s="137"/>
      <c r="G904" s="137"/>
      <c r="H904" s="137"/>
      <c r="I904" s="137"/>
      <c r="J904" s="137"/>
      <c r="K904" s="137"/>
      <c r="L904" s="138"/>
      <c r="M904" s="137"/>
      <c r="N904" s="137"/>
      <c r="O904" s="137"/>
      <c r="P904" s="137"/>
      <c r="Q904" s="137"/>
      <c r="R904" s="137"/>
      <c r="S904" s="137"/>
      <c r="T904" s="137"/>
      <c r="U904" s="137"/>
      <c r="V904" s="137" t="str">
        <f t="shared" si="37"/>
        <v/>
      </c>
      <c r="W904" s="137"/>
    </row>
    <row r="905" spans="1:23" hidden="1">
      <c r="A905" s="126" t="str">
        <f t="shared" si="36"/>
        <v/>
      </c>
      <c r="C905" s="137" t="str">
        <f>IF(F905&lt;&gt;"",MAX($C$9:C904)+1,"")</f>
        <v/>
      </c>
      <c r="D905" s="137"/>
      <c r="E905" s="137" t="str">
        <f t="shared" si="38"/>
        <v/>
      </c>
      <c r="F905" s="137"/>
      <c r="G905" s="137"/>
      <c r="H905" s="137"/>
      <c r="I905" s="137"/>
      <c r="J905" s="137"/>
      <c r="K905" s="137"/>
      <c r="L905" s="138"/>
      <c r="M905" s="137"/>
      <c r="N905" s="137"/>
      <c r="O905" s="137"/>
      <c r="P905" s="137"/>
      <c r="Q905" s="137"/>
      <c r="R905" s="137"/>
      <c r="S905" s="137"/>
      <c r="T905" s="137"/>
      <c r="U905" s="137"/>
      <c r="V905" s="137" t="str">
        <f t="shared" si="37"/>
        <v/>
      </c>
      <c r="W905" s="137"/>
    </row>
    <row r="906" spans="1:23" hidden="1">
      <c r="A906" s="126" t="str">
        <f t="shared" si="36"/>
        <v/>
      </c>
      <c r="C906" s="137" t="str">
        <f>IF(F906&lt;&gt;"",MAX($C$9:C905)+1,"")</f>
        <v/>
      </c>
      <c r="D906" s="137"/>
      <c r="E906" s="137" t="str">
        <f t="shared" si="38"/>
        <v/>
      </c>
      <c r="F906" s="137"/>
      <c r="G906" s="137"/>
      <c r="H906" s="137"/>
      <c r="I906" s="137"/>
      <c r="J906" s="137"/>
      <c r="K906" s="137"/>
      <c r="L906" s="138"/>
      <c r="M906" s="137"/>
      <c r="N906" s="137"/>
      <c r="O906" s="137"/>
      <c r="P906" s="137"/>
      <c r="Q906" s="137"/>
      <c r="R906" s="137"/>
      <c r="S906" s="137"/>
      <c r="T906" s="137"/>
      <c r="U906" s="137"/>
      <c r="V906" s="137" t="str">
        <f t="shared" si="37"/>
        <v/>
      </c>
      <c r="W906" s="137"/>
    </row>
    <row r="907" spans="1:23" hidden="1">
      <c r="A907" s="126" t="str">
        <f t="shared" ref="A907:A970" si="39">LEFT(F907,10)</f>
        <v/>
      </c>
      <c r="C907" s="137" t="str">
        <f>IF(F907&lt;&gt;"",MAX($C$9:C906)+1,"")</f>
        <v/>
      </c>
      <c r="D907" s="137"/>
      <c r="E907" s="137" t="str">
        <f t="shared" si="38"/>
        <v/>
      </c>
      <c r="F907" s="137"/>
      <c r="G907" s="137"/>
      <c r="H907" s="137"/>
      <c r="I907" s="137"/>
      <c r="J907" s="137"/>
      <c r="K907" s="137"/>
      <c r="L907" s="138"/>
      <c r="M907" s="137"/>
      <c r="N907" s="137"/>
      <c r="O907" s="137"/>
      <c r="P907" s="137"/>
      <c r="Q907" s="137"/>
      <c r="R907" s="137"/>
      <c r="S907" s="137"/>
      <c r="T907" s="137"/>
      <c r="U907" s="137"/>
      <c r="V907" s="137" t="str">
        <f t="shared" si="37"/>
        <v/>
      </c>
      <c r="W907" s="137"/>
    </row>
    <row r="908" spans="1:23" hidden="1">
      <c r="A908" s="126" t="str">
        <f t="shared" si="39"/>
        <v/>
      </c>
      <c r="C908" s="137" t="str">
        <f>IF(F908&lt;&gt;"",MAX($C$9:C907)+1,"")</f>
        <v/>
      </c>
      <c r="D908" s="137"/>
      <c r="E908" s="137" t="str">
        <f t="shared" si="38"/>
        <v/>
      </c>
      <c r="F908" s="137"/>
      <c r="G908" s="137"/>
      <c r="H908" s="137"/>
      <c r="I908" s="137"/>
      <c r="J908" s="137"/>
      <c r="K908" s="137"/>
      <c r="L908" s="138"/>
      <c r="M908" s="137"/>
      <c r="N908" s="137"/>
      <c r="O908" s="137"/>
      <c r="P908" s="137"/>
      <c r="Q908" s="137"/>
      <c r="R908" s="137"/>
      <c r="S908" s="137"/>
      <c r="T908" s="137"/>
      <c r="U908" s="137"/>
      <c r="V908" s="137" t="str">
        <f t="shared" si="37"/>
        <v/>
      </c>
      <c r="W908" s="137"/>
    </row>
    <row r="909" spans="1:23" hidden="1">
      <c r="A909" s="126" t="str">
        <f t="shared" si="39"/>
        <v/>
      </c>
      <c r="C909" s="137" t="str">
        <f>IF(F909&lt;&gt;"",MAX($C$9:C908)+1,"")</f>
        <v/>
      </c>
      <c r="D909" s="137"/>
      <c r="E909" s="137" t="str">
        <f t="shared" si="38"/>
        <v/>
      </c>
      <c r="F909" s="137"/>
      <c r="G909" s="137"/>
      <c r="H909" s="137"/>
      <c r="I909" s="137"/>
      <c r="J909" s="137"/>
      <c r="K909" s="137"/>
      <c r="L909" s="138"/>
      <c r="M909" s="137"/>
      <c r="N909" s="137"/>
      <c r="O909" s="137"/>
      <c r="P909" s="137"/>
      <c r="Q909" s="137"/>
      <c r="R909" s="137"/>
      <c r="S909" s="137"/>
      <c r="T909" s="137"/>
      <c r="U909" s="137"/>
      <c r="V909" s="137" t="str">
        <f t="shared" si="37"/>
        <v/>
      </c>
      <c r="W909" s="137"/>
    </row>
    <row r="910" spans="1:23" hidden="1">
      <c r="A910" s="126" t="str">
        <f t="shared" si="39"/>
        <v/>
      </c>
      <c r="C910" s="137" t="str">
        <f>IF(F910&lt;&gt;"",MAX($C$9:C909)+1,"")</f>
        <v/>
      </c>
      <c r="D910" s="137"/>
      <c r="E910" s="137" t="str">
        <f t="shared" si="38"/>
        <v/>
      </c>
      <c r="F910" s="137"/>
      <c r="G910" s="137"/>
      <c r="H910" s="137"/>
      <c r="I910" s="137"/>
      <c r="J910" s="137"/>
      <c r="K910" s="137"/>
      <c r="L910" s="138"/>
      <c r="M910" s="137"/>
      <c r="N910" s="137"/>
      <c r="O910" s="137"/>
      <c r="P910" s="137"/>
      <c r="Q910" s="137"/>
      <c r="R910" s="137"/>
      <c r="S910" s="137"/>
      <c r="T910" s="137"/>
      <c r="U910" s="137"/>
      <c r="V910" s="137" t="str">
        <f t="shared" si="37"/>
        <v/>
      </c>
      <c r="W910" s="137"/>
    </row>
    <row r="911" spans="1:23" hidden="1">
      <c r="A911" s="126" t="str">
        <f t="shared" si="39"/>
        <v/>
      </c>
      <c r="C911" s="137" t="str">
        <f>IF(F911&lt;&gt;"",MAX($C$9:C910)+1,"")</f>
        <v/>
      </c>
      <c r="D911" s="137"/>
      <c r="E911" s="137" t="str">
        <f t="shared" si="38"/>
        <v/>
      </c>
      <c r="F911" s="137"/>
      <c r="G911" s="137"/>
      <c r="H911" s="137"/>
      <c r="I911" s="137"/>
      <c r="J911" s="137"/>
      <c r="K911" s="137"/>
      <c r="L911" s="138"/>
      <c r="M911" s="137"/>
      <c r="N911" s="137"/>
      <c r="O911" s="137"/>
      <c r="P911" s="137"/>
      <c r="Q911" s="137"/>
      <c r="R911" s="137"/>
      <c r="S911" s="137"/>
      <c r="T911" s="137"/>
      <c r="U911" s="137"/>
      <c r="V911" s="137" t="str">
        <f t="shared" ref="V911:V974" si="40">IFERROR(IF($U911&lt;&gt;"","Set Fix",""),"")</f>
        <v/>
      </c>
      <c r="W911" s="137"/>
    </row>
    <row r="912" spans="1:23" hidden="1">
      <c r="A912" s="126" t="str">
        <f t="shared" si="39"/>
        <v/>
      </c>
      <c r="C912" s="137" t="str">
        <f>IF(F912&lt;&gt;"",MAX($C$9:C911)+1,"")</f>
        <v/>
      </c>
      <c r="D912" s="137"/>
      <c r="E912" s="137" t="str">
        <f t="shared" si="38"/>
        <v/>
      </c>
      <c r="F912" s="137"/>
      <c r="G912" s="137"/>
      <c r="H912" s="137"/>
      <c r="I912" s="137"/>
      <c r="J912" s="137"/>
      <c r="K912" s="137"/>
      <c r="L912" s="138"/>
      <c r="M912" s="137"/>
      <c r="N912" s="137"/>
      <c r="O912" s="137"/>
      <c r="P912" s="137"/>
      <c r="Q912" s="137"/>
      <c r="R912" s="137"/>
      <c r="S912" s="137"/>
      <c r="T912" s="137"/>
      <c r="U912" s="137"/>
      <c r="V912" s="137" t="str">
        <f t="shared" si="40"/>
        <v/>
      </c>
      <c r="W912" s="137"/>
    </row>
    <row r="913" spans="1:23" hidden="1">
      <c r="A913" s="126" t="str">
        <f t="shared" si="39"/>
        <v/>
      </c>
      <c r="C913" s="137" t="str">
        <f>IF(F913&lt;&gt;"",MAX($C$9:C912)+1,"")</f>
        <v/>
      </c>
      <c r="D913" s="137"/>
      <c r="E913" s="137" t="str">
        <f t="shared" si="38"/>
        <v/>
      </c>
      <c r="F913" s="137"/>
      <c r="G913" s="137"/>
      <c r="H913" s="137"/>
      <c r="I913" s="137"/>
      <c r="J913" s="137"/>
      <c r="K913" s="137"/>
      <c r="L913" s="138"/>
      <c r="M913" s="137"/>
      <c r="N913" s="137"/>
      <c r="O913" s="137"/>
      <c r="P913" s="137"/>
      <c r="Q913" s="137"/>
      <c r="R913" s="137"/>
      <c r="S913" s="137"/>
      <c r="T913" s="137"/>
      <c r="U913" s="137"/>
      <c r="V913" s="137" t="str">
        <f t="shared" si="40"/>
        <v/>
      </c>
      <c r="W913" s="137"/>
    </row>
    <row r="914" spans="1:23" hidden="1">
      <c r="A914" s="126" t="str">
        <f t="shared" si="39"/>
        <v/>
      </c>
      <c r="C914" s="137" t="str">
        <f>IF(F914&lt;&gt;"",MAX($C$9:C913)+1,"")</f>
        <v/>
      </c>
      <c r="D914" s="137"/>
      <c r="E914" s="137" t="str">
        <f t="shared" si="38"/>
        <v/>
      </c>
      <c r="F914" s="137"/>
      <c r="G914" s="137"/>
      <c r="H914" s="137"/>
      <c r="I914" s="137"/>
      <c r="J914" s="137"/>
      <c r="K914" s="137"/>
      <c r="L914" s="138"/>
      <c r="M914" s="137"/>
      <c r="N914" s="137"/>
      <c r="O914" s="137"/>
      <c r="P914" s="137"/>
      <c r="Q914" s="137"/>
      <c r="R914" s="137"/>
      <c r="S914" s="137"/>
      <c r="T914" s="137"/>
      <c r="U914" s="137"/>
      <c r="V914" s="137" t="str">
        <f t="shared" si="40"/>
        <v/>
      </c>
      <c r="W914" s="137"/>
    </row>
    <row r="915" spans="1:23" hidden="1">
      <c r="A915" s="126" t="str">
        <f t="shared" si="39"/>
        <v/>
      </c>
      <c r="C915" s="137" t="str">
        <f>IF(F915&lt;&gt;"",MAX($C$9:C914)+1,"")</f>
        <v/>
      </c>
      <c r="D915" s="137"/>
      <c r="E915" s="137" t="str">
        <f t="shared" si="38"/>
        <v/>
      </c>
      <c r="F915" s="137"/>
      <c r="G915" s="137"/>
      <c r="H915" s="137"/>
      <c r="I915" s="137"/>
      <c r="J915" s="137"/>
      <c r="K915" s="137"/>
      <c r="L915" s="138"/>
      <c r="M915" s="137"/>
      <c r="N915" s="137"/>
      <c r="O915" s="137"/>
      <c r="P915" s="137"/>
      <c r="Q915" s="137"/>
      <c r="R915" s="137"/>
      <c r="S915" s="137"/>
      <c r="T915" s="137"/>
      <c r="U915" s="137"/>
      <c r="V915" s="137" t="str">
        <f t="shared" si="40"/>
        <v/>
      </c>
      <c r="W915" s="137"/>
    </row>
    <row r="916" spans="1:23" hidden="1">
      <c r="A916" s="126" t="str">
        <f t="shared" si="39"/>
        <v/>
      </c>
      <c r="C916" s="137" t="str">
        <f>IF(F916&lt;&gt;"",MAX($C$9:C915)+1,"")</f>
        <v/>
      </c>
      <c r="D916" s="137"/>
      <c r="E916" s="137" t="str">
        <f t="shared" si="38"/>
        <v/>
      </c>
      <c r="F916" s="137"/>
      <c r="G916" s="137"/>
      <c r="H916" s="137"/>
      <c r="I916" s="137"/>
      <c r="J916" s="137"/>
      <c r="K916" s="137"/>
      <c r="L916" s="138"/>
      <c r="M916" s="137"/>
      <c r="N916" s="137"/>
      <c r="O916" s="137"/>
      <c r="P916" s="137"/>
      <c r="Q916" s="137"/>
      <c r="R916" s="137"/>
      <c r="S916" s="137"/>
      <c r="T916" s="137"/>
      <c r="U916" s="137"/>
      <c r="V916" s="137" t="str">
        <f t="shared" si="40"/>
        <v/>
      </c>
      <c r="W916" s="137"/>
    </row>
    <row r="917" spans="1:23" hidden="1">
      <c r="A917" s="126" t="str">
        <f t="shared" si="39"/>
        <v/>
      </c>
      <c r="C917" s="137" t="str">
        <f>IF(F917&lt;&gt;"",MAX($C$9:C916)+1,"")</f>
        <v/>
      </c>
      <c r="D917" s="137"/>
      <c r="E917" s="137" t="str">
        <f t="shared" si="38"/>
        <v/>
      </c>
      <c r="F917" s="137"/>
      <c r="G917" s="137"/>
      <c r="H917" s="137"/>
      <c r="I917" s="137"/>
      <c r="J917" s="137"/>
      <c r="K917" s="137"/>
      <c r="L917" s="138"/>
      <c r="M917" s="137"/>
      <c r="N917" s="137"/>
      <c r="O917" s="137"/>
      <c r="P917" s="137"/>
      <c r="Q917" s="137"/>
      <c r="R917" s="137"/>
      <c r="S917" s="137"/>
      <c r="T917" s="137"/>
      <c r="U917" s="137"/>
      <c r="V917" s="137" t="str">
        <f t="shared" si="40"/>
        <v/>
      </c>
      <c r="W917" s="137"/>
    </row>
    <row r="918" spans="1:23" hidden="1">
      <c r="A918" s="126" t="str">
        <f t="shared" si="39"/>
        <v/>
      </c>
      <c r="C918" s="137" t="str">
        <f>IF(F918&lt;&gt;"",MAX($C$9:C917)+1,"")</f>
        <v/>
      </c>
      <c r="D918" s="137"/>
      <c r="E918" s="137" t="str">
        <f t="shared" si="38"/>
        <v/>
      </c>
      <c r="F918" s="137"/>
      <c r="G918" s="137"/>
      <c r="H918" s="137"/>
      <c r="I918" s="137"/>
      <c r="J918" s="137"/>
      <c r="K918" s="137"/>
      <c r="L918" s="138"/>
      <c r="M918" s="137"/>
      <c r="N918" s="137"/>
      <c r="O918" s="137"/>
      <c r="P918" s="137"/>
      <c r="Q918" s="137"/>
      <c r="R918" s="137"/>
      <c r="S918" s="137"/>
      <c r="T918" s="137"/>
      <c r="U918" s="137"/>
      <c r="V918" s="137" t="str">
        <f t="shared" si="40"/>
        <v/>
      </c>
      <c r="W918" s="137"/>
    </row>
    <row r="919" spans="1:23" hidden="1">
      <c r="A919" s="126" t="str">
        <f t="shared" si="39"/>
        <v/>
      </c>
      <c r="C919" s="137" t="str">
        <f>IF(F919&lt;&gt;"",MAX($C$9:C918)+1,"")</f>
        <v/>
      </c>
      <c r="D919" s="137"/>
      <c r="E919" s="137" t="str">
        <f t="shared" si="38"/>
        <v/>
      </c>
      <c r="F919" s="137"/>
      <c r="G919" s="137"/>
      <c r="H919" s="137"/>
      <c r="I919" s="137"/>
      <c r="J919" s="137"/>
      <c r="K919" s="137"/>
      <c r="L919" s="138"/>
      <c r="M919" s="137"/>
      <c r="N919" s="137"/>
      <c r="O919" s="137"/>
      <c r="P919" s="137"/>
      <c r="Q919" s="137"/>
      <c r="R919" s="137"/>
      <c r="S919" s="137"/>
      <c r="T919" s="137"/>
      <c r="U919" s="137"/>
      <c r="V919" s="137" t="str">
        <f t="shared" si="40"/>
        <v/>
      </c>
      <c r="W919" s="137"/>
    </row>
    <row r="920" spans="1:23" hidden="1">
      <c r="A920" s="126" t="str">
        <f t="shared" si="39"/>
        <v/>
      </c>
      <c r="C920" s="137" t="str">
        <f>IF(F920&lt;&gt;"",MAX($C$9:C919)+1,"")</f>
        <v/>
      </c>
      <c r="D920" s="137"/>
      <c r="E920" s="137" t="str">
        <f t="shared" si="38"/>
        <v/>
      </c>
      <c r="F920" s="137"/>
      <c r="G920" s="137"/>
      <c r="H920" s="137"/>
      <c r="I920" s="137"/>
      <c r="J920" s="137"/>
      <c r="K920" s="137"/>
      <c r="L920" s="138"/>
      <c r="M920" s="137"/>
      <c r="N920" s="137"/>
      <c r="O920" s="137"/>
      <c r="P920" s="137"/>
      <c r="Q920" s="137"/>
      <c r="R920" s="137"/>
      <c r="S920" s="137"/>
      <c r="T920" s="137"/>
      <c r="U920" s="137"/>
      <c r="V920" s="137" t="str">
        <f t="shared" si="40"/>
        <v/>
      </c>
      <c r="W920" s="137"/>
    </row>
    <row r="921" spans="1:23" hidden="1">
      <c r="A921" s="126" t="str">
        <f t="shared" si="39"/>
        <v/>
      </c>
      <c r="C921" s="137" t="str">
        <f>IF(F921&lt;&gt;"",MAX($C$9:C920)+1,"")</f>
        <v/>
      </c>
      <c r="D921" s="137"/>
      <c r="E921" s="137" t="str">
        <f t="shared" si="38"/>
        <v/>
      </c>
      <c r="F921" s="137"/>
      <c r="G921" s="137"/>
      <c r="H921" s="137"/>
      <c r="I921" s="137"/>
      <c r="J921" s="137"/>
      <c r="K921" s="137"/>
      <c r="L921" s="138"/>
      <c r="M921" s="137"/>
      <c r="N921" s="137"/>
      <c r="O921" s="137"/>
      <c r="P921" s="137"/>
      <c r="Q921" s="137"/>
      <c r="R921" s="137"/>
      <c r="S921" s="137"/>
      <c r="T921" s="137"/>
      <c r="U921" s="137"/>
      <c r="V921" s="137" t="str">
        <f t="shared" si="40"/>
        <v/>
      </c>
      <c r="W921" s="137"/>
    </row>
    <row r="922" spans="1:23" hidden="1">
      <c r="A922" s="126" t="str">
        <f t="shared" si="39"/>
        <v/>
      </c>
      <c r="C922" s="137" t="str">
        <f>IF(F922&lt;&gt;"",MAX($C$9:C921)+1,"")</f>
        <v/>
      </c>
      <c r="D922" s="137"/>
      <c r="E922" s="137" t="str">
        <f t="shared" si="38"/>
        <v/>
      </c>
      <c r="F922" s="137"/>
      <c r="G922" s="137"/>
      <c r="H922" s="137"/>
      <c r="I922" s="137"/>
      <c r="J922" s="137"/>
      <c r="K922" s="137"/>
      <c r="L922" s="138"/>
      <c r="M922" s="137"/>
      <c r="N922" s="137"/>
      <c r="O922" s="137"/>
      <c r="P922" s="137"/>
      <c r="Q922" s="137"/>
      <c r="R922" s="137"/>
      <c r="S922" s="137"/>
      <c r="T922" s="137"/>
      <c r="U922" s="137"/>
      <c r="V922" s="137" t="str">
        <f t="shared" si="40"/>
        <v/>
      </c>
      <c r="W922" s="137"/>
    </row>
    <row r="923" spans="1:23" hidden="1">
      <c r="A923" s="126" t="str">
        <f t="shared" si="39"/>
        <v/>
      </c>
      <c r="C923" s="137" t="str">
        <f>IF(F923&lt;&gt;"",MAX($C$9:C922)+1,"")</f>
        <v/>
      </c>
      <c r="D923" s="137"/>
      <c r="E923" s="137" t="str">
        <f t="shared" si="38"/>
        <v/>
      </c>
      <c r="F923" s="137"/>
      <c r="G923" s="137"/>
      <c r="H923" s="137"/>
      <c r="I923" s="137"/>
      <c r="J923" s="137"/>
      <c r="K923" s="137"/>
      <c r="L923" s="138"/>
      <c r="M923" s="137"/>
      <c r="N923" s="137"/>
      <c r="O923" s="137"/>
      <c r="P923" s="137"/>
      <c r="Q923" s="137"/>
      <c r="R923" s="137"/>
      <c r="S923" s="137"/>
      <c r="T923" s="137"/>
      <c r="U923" s="137"/>
      <c r="V923" s="137" t="str">
        <f t="shared" si="40"/>
        <v/>
      </c>
      <c r="W923" s="137"/>
    </row>
    <row r="924" spans="1:23" hidden="1">
      <c r="A924" s="126" t="str">
        <f t="shared" si="39"/>
        <v/>
      </c>
      <c r="C924" s="137" t="str">
        <f>IF(F924&lt;&gt;"",MAX($C$9:C923)+1,"")</f>
        <v/>
      </c>
      <c r="D924" s="137"/>
      <c r="E924" s="137" t="str">
        <f t="shared" si="38"/>
        <v/>
      </c>
      <c r="F924" s="137"/>
      <c r="G924" s="137"/>
      <c r="H924" s="137"/>
      <c r="I924" s="137"/>
      <c r="J924" s="137"/>
      <c r="K924" s="137"/>
      <c r="L924" s="138"/>
      <c r="M924" s="137"/>
      <c r="N924" s="137"/>
      <c r="O924" s="137"/>
      <c r="P924" s="137"/>
      <c r="Q924" s="137"/>
      <c r="R924" s="137"/>
      <c r="S924" s="137"/>
      <c r="T924" s="137"/>
      <c r="U924" s="137"/>
      <c r="V924" s="137" t="str">
        <f t="shared" si="40"/>
        <v/>
      </c>
      <c r="W924" s="137"/>
    </row>
    <row r="925" spans="1:23" hidden="1">
      <c r="A925" s="126" t="str">
        <f t="shared" si="39"/>
        <v/>
      </c>
      <c r="C925" s="137" t="str">
        <f>IF(F925&lt;&gt;"",MAX($C$9:C924)+1,"")</f>
        <v/>
      </c>
      <c r="D925" s="137"/>
      <c r="E925" s="137" t="str">
        <f t="shared" si="38"/>
        <v/>
      </c>
      <c r="F925" s="137"/>
      <c r="G925" s="137"/>
      <c r="H925" s="137"/>
      <c r="I925" s="137"/>
      <c r="J925" s="137"/>
      <c r="K925" s="137"/>
      <c r="L925" s="138"/>
      <c r="M925" s="137"/>
      <c r="N925" s="137"/>
      <c r="O925" s="137"/>
      <c r="P925" s="137"/>
      <c r="Q925" s="137"/>
      <c r="R925" s="137"/>
      <c r="S925" s="137"/>
      <c r="T925" s="137"/>
      <c r="U925" s="137"/>
      <c r="V925" s="137" t="str">
        <f t="shared" si="40"/>
        <v/>
      </c>
      <c r="W925" s="137"/>
    </row>
    <row r="926" spans="1:23" hidden="1">
      <c r="A926" s="126" t="str">
        <f t="shared" si="39"/>
        <v/>
      </c>
      <c r="C926" s="137" t="str">
        <f>IF(F926&lt;&gt;"",MAX($C$9:C925)+1,"")</f>
        <v/>
      </c>
      <c r="D926" s="137"/>
      <c r="E926" s="137" t="str">
        <f t="shared" si="38"/>
        <v/>
      </c>
      <c r="F926" s="137"/>
      <c r="G926" s="137"/>
      <c r="H926" s="137"/>
      <c r="I926" s="137"/>
      <c r="J926" s="137"/>
      <c r="K926" s="137"/>
      <c r="L926" s="138"/>
      <c r="M926" s="137"/>
      <c r="N926" s="137"/>
      <c r="O926" s="137"/>
      <c r="P926" s="137"/>
      <c r="Q926" s="137"/>
      <c r="R926" s="137"/>
      <c r="S926" s="137"/>
      <c r="T926" s="137"/>
      <c r="U926" s="137"/>
      <c r="V926" s="137" t="str">
        <f t="shared" si="40"/>
        <v/>
      </c>
      <c r="W926" s="137"/>
    </row>
    <row r="927" spans="1:23" hidden="1">
      <c r="A927" s="126" t="str">
        <f t="shared" si="39"/>
        <v/>
      </c>
      <c r="C927" s="137" t="str">
        <f>IF(F927&lt;&gt;"",MAX($C$9:C926)+1,"")</f>
        <v/>
      </c>
      <c r="D927" s="137"/>
      <c r="E927" s="137" t="str">
        <f t="shared" si="38"/>
        <v/>
      </c>
      <c r="F927" s="137"/>
      <c r="G927" s="137"/>
      <c r="H927" s="137"/>
      <c r="I927" s="137"/>
      <c r="J927" s="137"/>
      <c r="K927" s="137"/>
      <c r="L927" s="138"/>
      <c r="M927" s="137"/>
      <c r="N927" s="137"/>
      <c r="O927" s="137"/>
      <c r="P927" s="137"/>
      <c r="Q927" s="137"/>
      <c r="R927" s="137"/>
      <c r="S927" s="137"/>
      <c r="T927" s="137"/>
      <c r="U927" s="137"/>
      <c r="V927" s="137" t="str">
        <f t="shared" si="40"/>
        <v/>
      </c>
      <c r="W927" s="137"/>
    </row>
    <row r="928" spans="1:23" hidden="1">
      <c r="A928" s="126" t="str">
        <f t="shared" si="39"/>
        <v/>
      </c>
      <c r="C928" s="137" t="str">
        <f>IF(F928&lt;&gt;"",MAX($C$9:C927)+1,"")</f>
        <v/>
      </c>
      <c r="D928" s="137"/>
      <c r="E928" s="137" t="str">
        <f t="shared" si="38"/>
        <v/>
      </c>
      <c r="F928" s="137"/>
      <c r="G928" s="137"/>
      <c r="H928" s="137"/>
      <c r="I928" s="137"/>
      <c r="J928" s="137"/>
      <c r="K928" s="137"/>
      <c r="L928" s="138"/>
      <c r="M928" s="137"/>
      <c r="N928" s="137"/>
      <c r="O928" s="137"/>
      <c r="P928" s="137"/>
      <c r="Q928" s="137"/>
      <c r="R928" s="137"/>
      <c r="S928" s="137"/>
      <c r="T928" s="137"/>
      <c r="U928" s="137"/>
      <c r="V928" s="137" t="str">
        <f t="shared" si="40"/>
        <v/>
      </c>
      <c r="W928" s="137"/>
    </row>
    <row r="929" spans="1:23" hidden="1">
      <c r="A929" s="126" t="str">
        <f t="shared" si="39"/>
        <v/>
      </c>
      <c r="C929" s="137" t="str">
        <f>IF(F929&lt;&gt;"",MAX($C$9:C928)+1,"")</f>
        <v/>
      </c>
      <c r="D929" s="137"/>
      <c r="E929" s="137" t="str">
        <f t="shared" si="38"/>
        <v/>
      </c>
      <c r="F929" s="137"/>
      <c r="G929" s="137"/>
      <c r="H929" s="137"/>
      <c r="I929" s="137"/>
      <c r="J929" s="137"/>
      <c r="K929" s="137"/>
      <c r="L929" s="138"/>
      <c r="M929" s="137"/>
      <c r="N929" s="137"/>
      <c r="O929" s="137"/>
      <c r="P929" s="137"/>
      <c r="Q929" s="137"/>
      <c r="R929" s="137"/>
      <c r="S929" s="137"/>
      <c r="T929" s="137"/>
      <c r="U929" s="137"/>
      <c r="V929" s="137" t="str">
        <f t="shared" si="40"/>
        <v/>
      </c>
      <c r="W929" s="137"/>
    </row>
    <row r="930" spans="1:23" hidden="1">
      <c r="A930" s="126" t="str">
        <f t="shared" si="39"/>
        <v/>
      </c>
      <c r="C930" s="137" t="str">
        <f>IF(F930&lt;&gt;"",MAX($C$9:C929)+1,"")</f>
        <v/>
      </c>
      <c r="D930" s="137"/>
      <c r="E930" s="137" t="str">
        <f t="shared" si="38"/>
        <v/>
      </c>
      <c r="F930" s="137"/>
      <c r="G930" s="137"/>
      <c r="H930" s="137"/>
      <c r="I930" s="137"/>
      <c r="J930" s="137"/>
      <c r="K930" s="137"/>
      <c r="L930" s="138"/>
      <c r="M930" s="137"/>
      <c r="N930" s="137"/>
      <c r="O930" s="137"/>
      <c r="P930" s="137"/>
      <c r="Q930" s="137"/>
      <c r="R930" s="137"/>
      <c r="S930" s="137"/>
      <c r="T930" s="137"/>
      <c r="U930" s="137"/>
      <c r="V930" s="137" t="str">
        <f t="shared" si="40"/>
        <v/>
      </c>
      <c r="W930" s="137"/>
    </row>
    <row r="931" spans="1:23" hidden="1">
      <c r="A931" s="126" t="str">
        <f t="shared" si="39"/>
        <v/>
      </c>
      <c r="C931" s="137" t="str">
        <f>IF(F931&lt;&gt;"",MAX($C$9:C930)+1,"")</f>
        <v/>
      </c>
      <c r="D931" s="137"/>
      <c r="E931" s="137" t="str">
        <f t="shared" si="38"/>
        <v/>
      </c>
      <c r="F931" s="137"/>
      <c r="G931" s="137"/>
      <c r="H931" s="137"/>
      <c r="I931" s="137"/>
      <c r="J931" s="137"/>
      <c r="K931" s="137"/>
      <c r="L931" s="138"/>
      <c r="M931" s="137"/>
      <c r="N931" s="137"/>
      <c r="O931" s="137"/>
      <c r="P931" s="137"/>
      <c r="Q931" s="137"/>
      <c r="R931" s="137"/>
      <c r="S931" s="137"/>
      <c r="T931" s="137"/>
      <c r="U931" s="137"/>
      <c r="V931" s="137" t="str">
        <f t="shared" si="40"/>
        <v/>
      </c>
      <c r="W931" s="137"/>
    </row>
    <row r="932" spans="1:23" hidden="1">
      <c r="A932" s="126" t="str">
        <f t="shared" si="39"/>
        <v/>
      </c>
      <c r="C932" s="137" t="str">
        <f>IF(F932&lt;&gt;"",MAX($C$9:C931)+1,"")</f>
        <v/>
      </c>
      <c r="D932" s="137"/>
      <c r="E932" s="137" t="str">
        <f t="shared" si="38"/>
        <v/>
      </c>
      <c r="F932" s="137"/>
      <c r="G932" s="137"/>
      <c r="H932" s="137"/>
      <c r="I932" s="137"/>
      <c r="J932" s="137"/>
      <c r="K932" s="137"/>
      <c r="L932" s="138"/>
      <c r="M932" s="137"/>
      <c r="N932" s="137"/>
      <c r="O932" s="137"/>
      <c r="P932" s="137"/>
      <c r="Q932" s="137"/>
      <c r="R932" s="137"/>
      <c r="S932" s="137"/>
      <c r="T932" s="137"/>
      <c r="U932" s="137"/>
      <c r="V932" s="137" t="str">
        <f t="shared" si="40"/>
        <v/>
      </c>
      <c r="W932" s="137"/>
    </row>
    <row r="933" spans="1:23" hidden="1">
      <c r="A933" s="126" t="str">
        <f t="shared" si="39"/>
        <v/>
      </c>
      <c r="C933" s="137" t="str">
        <f>IF(F933&lt;&gt;"",MAX($C$9:C932)+1,"")</f>
        <v/>
      </c>
      <c r="D933" s="137"/>
      <c r="E933" s="137" t="str">
        <f t="shared" si="38"/>
        <v/>
      </c>
      <c r="F933" s="137"/>
      <c r="G933" s="137"/>
      <c r="H933" s="137"/>
      <c r="I933" s="137"/>
      <c r="J933" s="137"/>
      <c r="K933" s="137"/>
      <c r="L933" s="138"/>
      <c r="M933" s="137"/>
      <c r="N933" s="137"/>
      <c r="O933" s="137"/>
      <c r="P933" s="137"/>
      <c r="Q933" s="137"/>
      <c r="R933" s="137"/>
      <c r="S933" s="137"/>
      <c r="T933" s="137"/>
      <c r="U933" s="137"/>
      <c r="V933" s="137" t="str">
        <f t="shared" si="40"/>
        <v/>
      </c>
      <c r="W933" s="137"/>
    </row>
    <row r="934" spans="1:23" hidden="1">
      <c r="A934" s="126" t="str">
        <f t="shared" si="39"/>
        <v/>
      </c>
      <c r="C934" s="137" t="str">
        <f>IF(F934&lt;&gt;"",MAX($C$9:C933)+1,"")</f>
        <v/>
      </c>
      <c r="D934" s="137"/>
      <c r="E934" s="137" t="str">
        <f t="shared" si="38"/>
        <v/>
      </c>
      <c r="F934" s="137"/>
      <c r="G934" s="137"/>
      <c r="H934" s="137"/>
      <c r="I934" s="137"/>
      <c r="J934" s="137"/>
      <c r="K934" s="137"/>
      <c r="L934" s="138"/>
      <c r="M934" s="137"/>
      <c r="N934" s="137"/>
      <c r="O934" s="137"/>
      <c r="P934" s="137"/>
      <c r="Q934" s="137"/>
      <c r="R934" s="137"/>
      <c r="S934" s="137"/>
      <c r="T934" s="137"/>
      <c r="U934" s="137"/>
      <c r="V934" s="137" t="str">
        <f t="shared" si="40"/>
        <v/>
      </c>
      <c r="W934" s="137"/>
    </row>
    <row r="935" spans="1:23" hidden="1">
      <c r="A935" s="126" t="str">
        <f t="shared" si="39"/>
        <v/>
      </c>
      <c r="C935" s="137" t="str">
        <f>IF(F935&lt;&gt;"",MAX($C$9:C934)+1,"")</f>
        <v/>
      </c>
      <c r="D935" s="137"/>
      <c r="E935" s="137" t="str">
        <f t="shared" si="38"/>
        <v/>
      </c>
      <c r="F935" s="137"/>
      <c r="G935" s="137"/>
      <c r="H935" s="137"/>
      <c r="I935" s="137"/>
      <c r="J935" s="137"/>
      <c r="K935" s="137"/>
      <c r="L935" s="138"/>
      <c r="M935" s="137"/>
      <c r="N935" s="137"/>
      <c r="O935" s="137"/>
      <c r="P935" s="137"/>
      <c r="Q935" s="137"/>
      <c r="R935" s="137"/>
      <c r="S935" s="137"/>
      <c r="T935" s="137"/>
      <c r="U935" s="137"/>
      <c r="V935" s="137" t="str">
        <f t="shared" si="40"/>
        <v/>
      </c>
      <c r="W935" s="137"/>
    </row>
    <row r="936" spans="1:23" hidden="1">
      <c r="A936" s="126" t="str">
        <f t="shared" si="39"/>
        <v/>
      </c>
      <c r="C936" s="137" t="str">
        <f>IF(F936&lt;&gt;"",MAX($C$9:C935)+1,"")</f>
        <v/>
      </c>
      <c r="D936" s="137"/>
      <c r="E936" s="137" t="str">
        <f t="shared" si="38"/>
        <v/>
      </c>
      <c r="F936" s="137"/>
      <c r="G936" s="137"/>
      <c r="H936" s="137"/>
      <c r="I936" s="137"/>
      <c r="J936" s="137"/>
      <c r="K936" s="137"/>
      <c r="L936" s="138"/>
      <c r="M936" s="137"/>
      <c r="N936" s="137"/>
      <c r="O936" s="137"/>
      <c r="P936" s="137"/>
      <c r="Q936" s="137"/>
      <c r="R936" s="137"/>
      <c r="S936" s="137"/>
      <c r="T936" s="137"/>
      <c r="U936" s="137"/>
      <c r="V936" s="137" t="str">
        <f t="shared" si="40"/>
        <v/>
      </c>
      <c r="W936" s="137"/>
    </row>
    <row r="937" spans="1:23" hidden="1">
      <c r="A937" s="126" t="str">
        <f t="shared" si="39"/>
        <v/>
      </c>
      <c r="C937" s="137" t="str">
        <f>IF(F937&lt;&gt;"",MAX($C$9:C936)+1,"")</f>
        <v/>
      </c>
      <c r="D937" s="137"/>
      <c r="E937" s="137" t="str">
        <f t="shared" si="38"/>
        <v/>
      </c>
      <c r="F937" s="137"/>
      <c r="G937" s="137"/>
      <c r="H937" s="137"/>
      <c r="I937" s="137"/>
      <c r="J937" s="137"/>
      <c r="K937" s="137"/>
      <c r="L937" s="138"/>
      <c r="M937" s="137"/>
      <c r="N937" s="137"/>
      <c r="O937" s="137"/>
      <c r="P937" s="137"/>
      <c r="Q937" s="137"/>
      <c r="R937" s="137"/>
      <c r="S937" s="137"/>
      <c r="T937" s="137"/>
      <c r="U937" s="137"/>
      <c r="V937" s="137" t="str">
        <f t="shared" si="40"/>
        <v/>
      </c>
      <c r="W937" s="137"/>
    </row>
    <row r="938" spans="1:23" hidden="1">
      <c r="A938" s="126" t="str">
        <f t="shared" si="39"/>
        <v/>
      </c>
      <c r="C938" s="137" t="str">
        <f>IF(F938&lt;&gt;"",MAX($C$9:C937)+1,"")</f>
        <v/>
      </c>
      <c r="D938" s="137"/>
      <c r="E938" s="137" t="str">
        <f t="shared" si="38"/>
        <v/>
      </c>
      <c r="F938" s="137"/>
      <c r="G938" s="137"/>
      <c r="H938" s="137"/>
      <c r="I938" s="137"/>
      <c r="J938" s="137"/>
      <c r="K938" s="137"/>
      <c r="L938" s="138"/>
      <c r="M938" s="137"/>
      <c r="N938" s="137"/>
      <c r="O938" s="137"/>
      <c r="P938" s="137"/>
      <c r="Q938" s="137"/>
      <c r="R938" s="137"/>
      <c r="S938" s="137"/>
      <c r="T938" s="137"/>
      <c r="U938" s="137"/>
      <c r="V938" s="137" t="str">
        <f t="shared" si="40"/>
        <v/>
      </c>
      <c r="W938" s="137"/>
    </row>
    <row r="939" spans="1:23" hidden="1">
      <c r="A939" s="126" t="str">
        <f t="shared" si="39"/>
        <v/>
      </c>
      <c r="C939" s="137" t="str">
        <f>IF(F939&lt;&gt;"",MAX($C$9:C938)+1,"")</f>
        <v/>
      </c>
      <c r="D939" s="137"/>
      <c r="E939" s="137" t="str">
        <f t="shared" si="38"/>
        <v/>
      </c>
      <c r="F939" s="137"/>
      <c r="G939" s="137"/>
      <c r="H939" s="137"/>
      <c r="I939" s="137"/>
      <c r="J939" s="137"/>
      <c r="K939" s="137"/>
      <c r="L939" s="138"/>
      <c r="M939" s="137"/>
      <c r="N939" s="137"/>
      <c r="O939" s="137"/>
      <c r="P939" s="137"/>
      <c r="Q939" s="137"/>
      <c r="R939" s="137"/>
      <c r="S939" s="137"/>
      <c r="T939" s="137"/>
      <c r="U939" s="137"/>
      <c r="V939" s="137" t="str">
        <f t="shared" si="40"/>
        <v/>
      </c>
      <c r="W939" s="137"/>
    </row>
    <row r="940" spans="1:23" hidden="1">
      <c r="A940" s="126" t="str">
        <f t="shared" si="39"/>
        <v/>
      </c>
      <c r="C940" s="137" t="str">
        <f>IF(F940&lt;&gt;"",MAX($C$9:C939)+1,"")</f>
        <v/>
      </c>
      <c r="D940" s="137"/>
      <c r="E940" s="137" t="str">
        <f t="shared" ref="E940:E1001" si="41">RIGHT(D940,3)</f>
        <v/>
      </c>
      <c r="F940" s="137"/>
      <c r="G940" s="137"/>
      <c r="H940" s="137"/>
      <c r="I940" s="137"/>
      <c r="J940" s="137"/>
      <c r="K940" s="137"/>
      <c r="L940" s="138"/>
      <c r="M940" s="137"/>
      <c r="N940" s="137"/>
      <c r="O940" s="137"/>
      <c r="P940" s="137"/>
      <c r="Q940" s="137"/>
      <c r="R940" s="137"/>
      <c r="S940" s="137"/>
      <c r="T940" s="137"/>
      <c r="U940" s="137"/>
      <c r="V940" s="137" t="str">
        <f t="shared" si="40"/>
        <v/>
      </c>
      <c r="W940" s="137"/>
    </row>
    <row r="941" spans="1:23" hidden="1">
      <c r="A941" s="126" t="str">
        <f t="shared" si="39"/>
        <v/>
      </c>
      <c r="C941" s="137" t="str">
        <f>IF(F941&lt;&gt;"",MAX($C$9:C940)+1,"")</f>
        <v/>
      </c>
      <c r="D941" s="137"/>
      <c r="E941" s="137" t="str">
        <f t="shared" si="41"/>
        <v/>
      </c>
      <c r="F941" s="137"/>
      <c r="G941" s="137"/>
      <c r="H941" s="137"/>
      <c r="I941" s="137"/>
      <c r="J941" s="137"/>
      <c r="K941" s="137"/>
      <c r="L941" s="138"/>
      <c r="M941" s="137"/>
      <c r="N941" s="137"/>
      <c r="O941" s="137"/>
      <c r="P941" s="137"/>
      <c r="Q941" s="137"/>
      <c r="R941" s="137"/>
      <c r="S941" s="137"/>
      <c r="T941" s="137"/>
      <c r="U941" s="137"/>
      <c r="V941" s="137" t="str">
        <f t="shared" si="40"/>
        <v/>
      </c>
      <c r="W941" s="137"/>
    </row>
    <row r="942" spans="1:23" hidden="1">
      <c r="A942" s="126" t="str">
        <f t="shared" si="39"/>
        <v/>
      </c>
      <c r="C942" s="137" t="str">
        <f>IF(F942&lt;&gt;"",MAX($C$9:C941)+1,"")</f>
        <v/>
      </c>
      <c r="D942" s="137"/>
      <c r="E942" s="137" t="str">
        <f t="shared" si="41"/>
        <v/>
      </c>
      <c r="F942" s="137"/>
      <c r="G942" s="137"/>
      <c r="H942" s="137"/>
      <c r="I942" s="137"/>
      <c r="J942" s="137"/>
      <c r="K942" s="137"/>
      <c r="L942" s="138"/>
      <c r="M942" s="137"/>
      <c r="N942" s="137"/>
      <c r="O942" s="137"/>
      <c r="P942" s="137"/>
      <c r="Q942" s="137"/>
      <c r="R942" s="137"/>
      <c r="S942" s="137"/>
      <c r="T942" s="137"/>
      <c r="U942" s="137"/>
      <c r="V942" s="137" t="str">
        <f t="shared" si="40"/>
        <v/>
      </c>
      <c r="W942" s="137"/>
    </row>
    <row r="943" spans="1:23" hidden="1">
      <c r="A943" s="126" t="str">
        <f t="shared" si="39"/>
        <v/>
      </c>
      <c r="C943" s="137" t="str">
        <f>IF(F943&lt;&gt;"",MAX($C$9:C942)+1,"")</f>
        <v/>
      </c>
      <c r="D943" s="137"/>
      <c r="E943" s="137" t="str">
        <f t="shared" si="41"/>
        <v/>
      </c>
      <c r="F943" s="137"/>
      <c r="G943" s="137"/>
      <c r="H943" s="137"/>
      <c r="I943" s="137"/>
      <c r="J943" s="137"/>
      <c r="K943" s="137"/>
      <c r="L943" s="138"/>
      <c r="M943" s="137"/>
      <c r="N943" s="137"/>
      <c r="O943" s="137"/>
      <c r="P943" s="137"/>
      <c r="Q943" s="137"/>
      <c r="R943" s="137"/>
      <c r="S943" s="137"/>
      <c r="T943" s="137"/>
      <c r="U943" s="137"/>
      <c r="V943" s="137" t="str">
        <f t="shared" si="40"/>
        <v/>
      </c>
      <c r="W943" s="137"/>
    </row>
    <row r="944" spans="1:23" hidden="1">
      <c r="A944" s="126" t="str">
        <f t="shared" si="39"/>
        <v/>
      </c>
      <c r="C944" s="137" t="str">
        <f>IF(F944&lt;&gt;"",MAX($C$9:C943)+1,"")</f>
        <v/>
      </c>
      <c r="D944" s="137"/>
      <c r="E944" s="137" t="str">
        <f t="shared" si="41"/>
        <v/>
      </c>
      <c r="F944" s="137"/>
      <c r="G944" s="137"/>
      <c r="H944" s="137"/>
      <c r="I944" s="137"/>
      <c r="J944" s="137"/>
      <c r="K944" s="137"/>
      <c r="L944" s="138"/>
      <c r="M944" s="137"/>
      <c r="N944" s="137"/>
      <c r="O944" s="137"/>
      <c r="P944" s="137"/>
      <c r="Q944" s="137"/>
      <c r="R944" s="137"/>
      <c r="S944" s="137"/>
      <c r="T944" s="137"/>
      <c r="U944" s="137"/>
      <c r="V944" s="137" t="str">
        <f t="shared" si="40"/>
        <v/>
      </c>
      <c r="W944" s="137"/>
    </row>
    <row r="945" spans="1:23" hidden="1">
      <c r="A945" s="126" t="str">
        <f t="shared" si="39"/>
        <v/>
      </c>
      <c r="C945" s="137" t="str">
        <f>IF(F945&lt;&gt;"",MAX($C$9:C944)+1,"")</f>
        <v/>
      </c>
      <c r="D945" s="137"/>
      <c r="E945" s="137" t="str">
        <f t="shared" si="41"/>
        <v/>
      </c>
      <c r="F945" s="137"/>
      <c r="G945" s="137"/>
      <c r="H945" s="137"/>
      <c r="I945" s="137"/>
      <c r="J945" s="137"/>
      <c r="K945" s="137"/>
      <c r="L945" s="138"/>
      <c r="M945" s="137"/>
      <c r="N945" s="137"/>
      <c r="O945" s="137"/>
      <c r="P945" s="137"/>
      <c r="Q945" s="137"/>
      <c r="R945" s="137"/>
      <c r="S945" s="137"/>
      <c r="T945" s="137"/>
      <c r="U945" s="137"/>
      <c r="V945" s="137" t="str">
        <f t="shared" si="40"/>
        <v/>
      </c>
      <c r="W945" s="137"/>
    </row>
    <row r="946" spans="1:23" hidden="1">
      <c r="A946" s="126" t="str">
        <f t="shared" si="39"/>
        <v/>
      </c>
      <c r="C946" s="137" t="str">
        <f>IF(F946&lt;&gt;"",MAX($C$9:C945)+1,"")</f>
        <v/>
      </c>
      <c r="D946" s="137"/>
      <c r="E946" s="137" t="str">
        <f t="shared" si="41"/>
        <v/>
      </c>
      <c r="F946" s="137"/>
      <c r="G946" s="137"/>
      <c r="H946" s="137"/>
      <c r="I946" s="137"/>
      <c r="J946" s="137"/>
      <c r="K946" s="137"/>
      <c r="L946" s="138"/>
      <c r="M946" s="137"/>
      <c r="N946" s="137"/>
      <c r="O946" s="137"/>
      <c r="P946" s="137"/>
      <c r="Q946" s="137"/>
      <c r="R946" s="137"/>
      <c r="S946" s="137"/>
      <c r="T946" s="137"/>
      <c r="U946" s="137"/>
      <c r="V946" s="137" t="str">
        <f t="shared" si="40"/>
        <v/>
      </c>
      <c r="W946" s="137"/>
    </row>
    <row r="947" spans="1:23" hidden="1">
      <c r="A947" s="126" t="str">
        <f t="shared" si="39"/>
        <v/>
      </c>
      <c r="C947" s="137" t="str">
        <f>IF(F947&lt;&gt;"",MAX($C$9:C946)+1,"")</f>
        <v/>
      </c>
      <c r="D947" s="137"/>
      <c r="E947" s="137" t="str">
        <f t="shared" si="41"/>
        <v/>
      </c>
      <c r="F947" s="137"/>
      <c r="G947" s="137"/>
      <c r="H947" s="137"/>
      <c r="I947" s="137"/>
      <c r="J947" s="137"/>
      <c r="K947" s="137"/>
      <c r="L947" s="138"/>
      <c r="M947" s="137"/>
      <c r="N947" s="137"/>
      <c r="O947" s="137"/>
      <c r="P947" s="137"/>
      <c r="Q947" s="137"/>
      <c r="R947" s="137"/>
      <c r="S947" s="137"/>
      <c r="T947" s="137"/>
      <c r="U947" s="137"/>
      <c r="V947" s="137" t="str">
        <f t="shared" si="40"/>
        <v/>
      </c>
      <c r="W947" s="137"/>
    </row>
    <row r="948" spans="1:23" hidden="1">
      <c r="A948" s="126" t="str">
        <f t="shared" si="39"/>
        <v/>
      </c>
      <c r="C948" s="137" t="str">
        <f>IF(F948&lt;&gt;"",MAX($C$9:C947)+1,"")</f>
        <v/>
      </c>
      <c r="D948" s="137"/>
      <c r="E948" s="137" t="str">
        <f t="shared" si="41"/>
        <v/>
      </c>
      <c r="F948" s="137"/>
      <c r="G948" s="137"/>
      <c r="H948" s="137"/>
      <c r="I948" s="137"/>
      <c r="J948" s="137"/>
      <c r="K948" s="137"/>
      <c r="L948" s="138"/>
      <c r="M948" s="137"/>
      <c r="N948" s="137"/>
      <c r="O948" s="137"/>
      <c r="P948" s="137"/>
      <c r="Q948" s="137"/>
      <c r="R948" s="137"/>
      <c r="S948" s="137"/>
      <c r="T948" s="137"/>
      <c r="U948" s="137"/>
      <c r="V948" s="137" t="str">
        <f t="shared" si="40"/>
        <v/>
      </c>
      <c r="W948" s="137"/>
    </row>
    <row r="949" spans="1:23" hidden="1">
      <c r="A949" s="126" t="str">
        <f t="shared" si="39"/>
        <v/>
      </c>
      <c r="C949" s="137" t="str">
        <f>IF(F949&lt;&gt;"",MAX($C$9:C948)+1,"")</f>
        <v/>
      </c>
      <c r="D949" s="137"/>
      <c r="E949" s="137" t="str">
        <f t="shared" si="41"/>
        <v/>
      </c>
      <c r="F949" s="137"/>
      <c r="G949" s="137"/>
      <c r="H949" s="137"/>
      <c r="I949" s="137"/>
      <c r="J949" s="137"/>
      <c r="K949" s="137"/>
      <c r="L949" s="138"/>
      <c r="M949" s="137"/>
      <c r="N949" s="137"/>
      <c r="O949" s="137"/>
      <c r="P949" s="137"/>
      <c r="Q949" s="137"/>
      <c r="R949" s="137"/>
      <c r="S949" s="137"/>
      <c r="T949" s="137"/>
      <c r="U949" s="137"/>
      <c r="V949" s="137" t="str">
        <f t="shared" si="40"/>
        <v/>
      </c>
      <c r="W949" s="137"/>
    </row>
    <row r="950" spans="1:23" hidden="1">
      <c r="A950" s="126" t="str">
        <f t="shared" si="39"/>
        <v/>
      </c>
      <c r="C950" s="137" t="str">
        <f>IF(F950&lt;&gt;"",MAX($C$9:C949)+1,"")</f>
        <v/>
      </c>
      <c r="D950" s="137"/>
      <c r="E950" s="137" t="str">
        <f t="shared" si="41"/>
        <v/>
      </c>
      <c r="F950" s="137"/>
      <c r="G950" s="137"/>
      <c r="H950" s="137"/>
      <c r="I950" s="137"/>
      <c r="J950" s="137"/>
      <c r="K950" s="137"/>
      <c r="L950" s="138"/>
      <c r="M950" s="137"/>
      <c r="N950" s="137"/>
      <c r="O950" s="137"/>
      <c r="P950" s="137"/>
      <c r="Q950" s="137"/>
      <c r="R950" s="137"/>
      <c r="S950" s="137"/>
      <c r="T950" s="137"/>
      <c r="U950" s="137"/>
      <c r="V950" s="137" t="str">
        <f t="shared" si="40"/>
        <v/>
      </c>
      <c r="W950" s="137"/>
    </row>
    <row r="951" spans="1:23" hidden="1">
      <c r="A951" s="126" t="str">
        <f t="shared" si="39"/>
        <v/>
      </c>
      <c r="C951" s="137" t="str">
        <f>IF(F951&lt;&gt;"",MAX($C$9:C950)+1,"")</f>
        <v/>
      </c>
      <c r="D951" s="137"/>
      <c r="E951" s="137" t="str">
        <f t="shared" si="41"/>
        <v/>
      </c>
      <c r="F951" s="137"/>
      <c r="G951" s="137"/>
      <c r="H951" s="137"/>
      <c r="I951" s="137"/>
      <c r="J951" s="137"/>
      <c r="K951" s="137"/>
      <c r="L951" s="138"/>
      <c r="M951" s="137"/>
      <c r="N951" s="137"/>
      <c r="O951" s="137"/>
      <c r="P951" s="137"/>
      <c r="Q951" s="137"/>
      <c r="R951" s="137"/>
      <c r="S951" s="137"/>
      <c r="T951" s="137"/>
      <c r="U951" s="137"/>
      <c r="V951" s="137" t="str">
        <f t="shared" si="40"/>
        <v/>
      </c>
      <c r="W951" s="137"/>
    </row>
    <row r="952" spans="1:23" hidden="1">
      <c r="A952" s="126" t="str">
        <f t="shared" si="39"/>
        <v/>
      </c>
      <c r="C952" s="137" t="str">
        <f>IF(F952&lt;&gt;"",MAX($C$9:C951)+1,"")</f>
        <v/>
      </c>
      <c r="D952" s="137"/>
      <c r="E952" s="137" t="str">
        <f t="shared" si="41"/>
        <v/>
      </c>
      <c r="F952" s="137"/>
      <c r="G952" s="137"/>
      <c r="H952" s="137"/>
      <c r="I952" s="137"/>
      <c r="J952" s="137"/>
      <c r="K952" s="137"/>
      <c r="L952" s="138"/>
      <c r="M952" s="137"/>
      <c r="N952" s="137"/>
      <c r="O952" s="137"/>
      <c r="P952" s="137"/>
      <c r="Q952" s="137"/>
      <c r="R952" s="137"/>
      <c r="S952" s="137"/>
      <c r="T952" s="137"/>
      <c r="U952" s="137"/>
      <c r="V952" s="137" t="str">
        <f t="shared" si="40"/>
        <v/>
      </c>
      <c r="W952" s="137"/>
    </row>
    <row r="953" spans="1:23" hidden="1">
      <c r="A953" s="126" t="str">
        <f t="shared" si="39"/>
        <v/>
      </c>
      <c r="C953" s="137" t="str">
        <f>IF(F953&lt;&gt;"",MAX($C$9:C952)+1,"")</f>
        <v/>
      </c>
      <c r="D953" s="137"/>
      <c r="E953" s="137" t="str">
        <f t="shared" si="41"/>
        <v/>
      </c>
      <c r="F953" s="137"/>
      <c r="G953" s="137"/>
      <c r="H953" s="137"/>
      <c r="I953" s="137"/>
      <c r="J953" s="137"/>
      <c r="K953" s="137"/>
      <c r="L953" s="138"/>
      <c r="M953" s="137"/>
      <c r="N953" s="137"/>
      <c r="O953" s="137"/>
      <c r="P953" s="137"/>
      <c r="Q953" s="137"/>
      <c r="R953" s="137"/>
      <c r="S953" s="137"/>
      <c r="T953" s="137"/>
      <c r="U953" s="137"/>
      <c r="V953" s="137" t="str">
        <f t="shared" si="40"/>
        <v/>
      </c>
      <c r="W953" s="137"/>
    </row>
    <row r="954" spans="1:23" hidden="1">
      <c r="A954" s="126" t="str">
        <f t="shared" si="39"/>
        <v/>
      </c>
      <c r="C954" s="137" t="str">
        <f>IF(F954&lt;&gt;"",MAX($C$9:C953)+1,"")</f>
        <v/>
      </c>
      <c r="D954" s="137"/>
      <c r="E954" s="137" t="str">
        <f t="shared" si="41"/>
        <v/>
      </c>
      <c r="F954" s="137"/>
      <c r="G954" s="137"/>
      <c r="H954" s="137"/>
      <c r="I954" s="137"/>
      <c r="J954" s="137"/>
      <c r="K954" s="137"/>
      <c r="L954" s="138"/>
      <c r="M954" s="137"/>
      <c r="N954" s="137"/>
      <c r="O954" s="137"/>
      <c r="P954" s="137"/>
      <c r="Q954" s="137"/>
      <c r="R954" s="137"/>
      <c r="S954" s="137"/>
      <c r="T954" s="137"/>
      <c r="U954" s="137"/>
      <c r="V954" s="137" t="str">
        <f t="shared" si="40"/>
        <v/>
      </c>
      <c r="W954" s="137"/>
    </row>
    <row r="955" spans="1:23" hidden="1">
      <c r="A955" s="126" t="str">
        <f t="shared" si="39"/>
        <v/>
      </c>
      <c r="C955" s="137" t="str">
        <f>IF(F955&lt;&gt;"",MAX($C$9:C954)+1,"")</f>
        <v/>
      </c>
      <c r="D955" s="137"/>
      <c r="E955" s="137" t="str">
        <f t="shared" si="41"/>
        <v/>
      </c>
      <c r="F955" s="137"/>
      <c r="G955" s="137"/>
      <c r="H955" s="137"/>
      <c r="I955" s="137"/>
      <c r="J955" s="137"/>
      <c r="K955" s="137"/>
      <c r="L955" s="138"/>
      <c r="M955" s="137"/>
      <c r="N955" s="137"/>
      <c r="O955" s="137"/>
      <c r="P955" s="137"/>
      <c r="Q955" s="137"/>
      <c r="R955" s="137"/>
      <c r="S955" s="137"/>
      <c r="T955" s="137"/>
      <c r="U955" s="137"/>
      <c r="V955" s="137" t="str">
        <f t="shared" si="40"/>
        <v/>
      </c>
      <c r="W955" s="137"/>
    </row>
    <row r="956" spans="1:23" hidden="1">
      <c r="A956" s="126" t="str">
        <f t="shared" si="39"/>
        <v/>
      </c>
      <c r="C956" s="137" t="str">
        <f>IF(F956&lt;&gt;"",MAX($C$9:C955)+1,"")</f>
        <v/>
      </c>
      <c r="D956" s="137"/>
      <c r="E956" s="137" t="str">
        <f t="shared" si="41"/>
        <v/>
      </c>
      <c r="F956" s="137"/>
      <c r="G956" s="137"/>
      <c r="H956" s="137"/>
      <c r="I956" s="137"/>
      <c r="J956" s="137"/>
      <c r="K956" s="137"/>
      <c r="L956" s="138"/>
      <c r="M956" s="137"/>
      <c r="N956" s="137"/>
      <c r="O956" s="137"/>
      <c r="P956" s="137"/>
      <c r="Q956" s="137"/>
      <c r="R956" s="137"/>
      <c r="S956" s="137"/>
      <c r="T956" s="137"/>
      <c r="U956" s="137"/>
      <c r="V956" s="137" t="str">
        <f t="shared" si="40"/>
        <v/>
      </c>
      <c r="W956" s="137"/>
    </row>
    <row r="957" spans="1:23" hidden="1">
      <c r="A957" s="126" t="str">
        <f t="shared" si="39"/>
        <v/>
      </c>
      <c r="C957" s="137" t="str">
        <f>IF(F957&lt;&gt;"",MAX($C$9:C956)+1,"")</f>
        <v/>
      </c>
      <c r="D957" s="137"/>
      <c r="E957" s="137" t="str">
        <f t="shared" si="41"/>
        <v/>
      </c>
      <c r="F957" s="137"/>
      <c r="G957" s="137"/>
      <c r="H957" s="137"/>
      <c r="I957" s="137"/>
      <c r="J957" s="137"/>
      <c r="K957" s="137"/>
      <c r="L957" s="138"/>
      <c r="M957" s="137"/>
      <c r="N957" s="137"/>
      <c r="O957" s="137"/>
      <c r="P957" s="137"/>
      <c r="Q957" s="137"/>
      <c r="R957" s="137"/>
      <c r="S957" s="137"/>
      <c r="T957" s="137"/>
      <c r="U957" s="137"/>
      <c r="V957" s="137" t="str">
        <f t="shared" si="40"/>
        <v/>
      </c>
      <c r="W957" s="137"/>
    </row>
    <row r="958" spans="1:23" hidden="1">
      <c r="A958" s="126" t="str">
        <f t="shared" si="39"/>
        <v/>
      </c>
      <c r="C958" s="137" t="str">
        <f>IF(F958&lt;&gt;"",MAX($C$9:C957)+1,"")</f>
        <v/>
      </c>
      <c r="D958" s="137"/>
      <c r="E958" s="137" t="str">
        <f t="shared" si="41"/>
        <v/>
      </c>
      <c r="F958" s="137"/>
      <c r="G958" s="137"/>
      <c r="H958" s="137"/>
      <c r="I958" s="137"/>
      <c r="J958" s="137"/>
      <c r="K958" s="137"/>
      <c r="L958" s="138"/>
      <c r="M958" s="137"/>
      <c r="N958" s="137"/>
      <c r="O958" s="137"/>
      <c r="P958" s="137"/>
      <c r="Q958" s="137"/>
      <c r="R958" s="137"/>
      <c r="S958" s="137"/>
      <c r="T958" s="137"/>
      <c r="U958" s="137"/>
      <c r="V958" s="137" t="str">
        <f t="shared" si="40"/>
        <v/>
      </c>
      <c r="W958" s="137"/>
    </row>
    <row r="959" spans="1:23" hidden="1">
      <c r="A959" s="126" t="str">
        <f t="shared" si="39"/>
        <v/>
      </c>
      <c r="C959" s="137" t="str">
        <f>IF(F959&lt;&gt;"",MAX($C$9:C958)+1,"")</f>
        <v/>
      </c>
      <c r="D959" s="137"/>
      <c r="E959" s="137" t="str">
        <f t="shared" si="41"/>
        <v/>
      </c>
      <c r="F959" s="137"/>
      <c r="G959" s="137"/>
      <c r="H959" s="137"/>
      <c r="I959" s="137"/>
      <c r="J959" s="137"/>
      <c r="K959" s="137"/>
      <c r="L959" s="138"/>
      <c r="M959" s="137"/>
      <c r="N959" s="137"/>
      <c r="O959" s="137"/>
      <c r="P959" s="137"/>
      <c r="Q959" s="137"/>
      <c r="R959" s="137"/>
      <c r="S959" s="137"/>
      <c r="T959" s="137"/>
      <c r="U959" s="137"/>
      <c r="V959" s="137" t="str">
        <f t="shared" si="40"/>
        <v/>
      </c>
      <c r="W959" s="137"/>
    </row>
    <row r="960" spans="1:23" hidden="1">
      <c r="A960" s="126" t="str">
        <f t="shared" si="39"/>
        <v/>
      </c>
      <c r="C960" s="137" t="str">
        <f>IF(F960&lt;&gt;"",MAX($C$9:C959)+1,"")</f>
        <v/>
      </c>
      <c r="D960" s="137"/>
      <c r="E960" s="137" t="str">
        <f t="shared" si="41"/>
        <v/>
      </c>
      <c r="F960" s="137"/>
      <c r="G960" s="137"/>
      <c r="H960" s="137"/>
      <c r="I960" s="137"/>
      <c r="J960" s="137"/>
      <c r="K960" s="137"/>
      <c r="L960" s="138"/>
      <c r="M960" s="137"/>
      <c r="N960" s="137"/>
      <c r="O960" s="137"/>
      <c r="P960" s="137"/>
      <c r="Q960" s="137"/>
      <c r="R960" s="137"/>
      <c r="S960" s="137"/>
      <c r="T960" s="137"/>
      <c r="U960" s="137"/>
      <c r="V960" s="137" t="str">
        <f t="shared" si="40"/>
        <v/>
      </c>
      <c r="W960" s="137"/>
    </row>
    <row r="961" spans="1:23" hidden="1">
      <c r="A961" s="126" t="str">
        <f t="shared" si="39"/>
        <v/>
      </c>
      <c r="C961" s="137" t="str">
        <f>IF(F961&lt;&gt;"",MAX($C$9:C960)+1,"")</f>
        <v/>
      </c>
      <c r="D961" s="137"/>
      <c r="E961" s="137" t="str">
        <f t="shared" si="41"/>
        <v/>
      </c>
      <c r="F961" s="137"/>
      <c r="G961" s="137"/>
      <c r="H961" s="137"/>
      <c r="I961" s="137"/>
      <c r="J961" s="137"/>
      <c r="K961" s="137"/>
      <c r="L961" s="138"/>
      <c r="M961" s="137"/>
      <c r="N961" s="137"/>
      <c r="O961" s="137"/>
      <c r="P961" s="137"/>
      <c r="Q961" s="137"/>
      <c r="R961" s="137"/>
      <c r="S961" s="137"/>
      <c r="T961" s="137"/>
      <c r="U961" s="137"/>
      <c r="V961" s="137" t="str">
        <f t="shared" si="40"/>
        <v/>
      </c>
      <c r="W961" s="137"/>
    </row>
    <row r="962" spans="1:23" hidden="1">
      <c r="A962" s="126" t="str">
        <f t="shared" si="39"/>
        <v/>
      </c>
      <c r="C962" s="137" t="str">
        <f>IF(F962&lt;&gt;"",MAX($C$9:C961)+1,"")</f>
        <v/>
      </c>
      <c r="D962" s="137"/>
      <c r="E962" s="137" t="str">
        <f t="shared" si="41"/>
        <v/>
      </c>
      <c r="F962" s="137"/>
      <c r="G962" s="137"/>
      <c r="H962" s="137"/>
      <c r="I962" s="137"/>
      <c r="J962" s="137"/>
      <c r="K962" s="137"/>
      <c r="L962" s="138"/>
      <c r="M962" s="137"/>
      <c r="N962" s="137"/>
      <c r="O962" s="137"/>
      <c r="P962" s="137"/>
      <c r="Q962" s="137"/>
      <c r="R962" s="137"/>
      <c r="S962" s="137"/>
      <c r="T962" s="137"/>
      <c r="U962" s="137"/>
      <c r="V962" s="137" t="str">
        <f t="shared" si="40"/>
        <v/>
      </c>
      <c r="W962" s="137"/>
    </row>
    <row r="963" spans="1:23" hidden="1">
      <c r="A963" s="126" t="str">
        <f t="shared" si="39"/>
        <v/>
      </c>
      <c r="C963" s="137" t="str">
        <f>IF(F963&lt;&gt;"",MAX($C$9:C962)+1,"")</f>
        <v/>
      </c>
      <c r="D963" s="137"/>
      <c r="E963" s="137" t="str">
        <f t="shared" si="41"/>
        <v/>
      </c>
      <c r="F963" s="137"/>
      <c r="G963" s="137"/>
      <c r="H963" s="137"/>
      <c r="I963" s="137"/>
      <c r="J963" s="137"/>
      <c r="K963" s="137"/>
      <c r="L963" s="138"/>
      <c r="M963" s="137"/>
      <c r="N963" s="137"/>
      <c r="O963" s="137"/>
      <c r="P963" s="137"/>
      <c r="Q963" s="137"/>
      <c r="R963" s="137"/>
      <c r="S963" s="137"/>
      <c r="T963" s="137"/>
      <c r="U963" s="137"/>
      <c r="V963" s="137" t="str">
        <f t="shared" si="40"/>
        <v/>
      </c>
      <c r="W963" s="137"/>
    </row>
    <row r="964" spans="1:23" hidden="1">
      <c r="A964" s="126" t="str">
        <f t="shared" si="39"/>
        <v/>
      </c>
      <c r="C964" s="137" t="str">
        <f>IF(F964&lt;&gt;"",MAX($C$9:C963)+1,"")</f>
        <v/>
      </c>
      <c r="D964" s="137"/>
      <c r="E964" s="137" t="str">
        <f t="shared" si="41"/>
        <v/>
      </c>
      <c r="F964" s="137"/>
      <c r="G964" s="137"/>
      <c r="H964" s="137"/>
      <c r="I964" s="137"/>
      <c r="J964" s="137"/>
      <c r="K964" s="137"/>
      <c r="L964" s="138"/>
      <c r="M964" s="137"/>
      <c r="N964" s="137"/>
      <c r="O964" s="137"/>
      <c r="P964" s="137"/>
      <c r="Q964" s="137"/>
      <c r="R964" s="137"/>
      <c r="S964" s="137"/>
      <c r="T964" s="137"/>
      <c r="U964" s="137"/>
      <c r="V964" s="137" t="str">
        <f t="shared" si="40"/>
        <v/>
      </c>
      <c r="W964" s="137"/>
    </row>
    <row r="965" spans="1:23" hidden="1">
      <c r="A965" s="126" t="str">
        <f t="shared" si="39"/>
        <v/>
      </c>
      <c r="C965" s="137" t="str">
        <f>IF(F965&lt;&gt;"",MAX($C$9:C964)+1,"")</f>
        <v/>
      </c>
      <c r="D965" s="137"/>
      <c r="E965" s="137" t="str">
        <f t="shared" si="41"/>
        <v/>
      </c>
      <c r="F965" s="137"/>
      <c r="G965" s="137"/>
      <c r="H965" s="137"/>
      <c r="I965" s="137"/>
      <c r="J965" s="137"/>
      <c r="K965" s="137"/>
      <c r="L965" s="138"/>
      <c r="M965" s="137"/>
      <c r="N965" s="137"/>
      <c r="O965" s="137"/>
      <c r="P965" s="137"/>
      <c r="Q965" s="137"/>
      <c r="R965" s="137"/>
      <c r="S965" s="137"/>
      <c r="T965" s="137"/>
      <c r="U965" s="137"/>
      <c r="V965" s="137" t="str">
        <f t="shared" si="40"/>
        <v/>
      </c>
      <c r="W965" s="137"/>
    </row>
    <row r="966" spans="1:23" hidden="1">
      <c r="A966" s="126" t="str">
        <f t="shared" si="39"/>
        <v/>
      </c>
      <c r="C966" s="137" t="str">
        <f>IF(F966&lt;&gt;"",MAX($C$9:C965)+1,"")</f>
        <v/>
      </c>
      <c r="D966" s="137"/>
      <c r="E966" s="137" t="str">
        <f t="shared" si="41"/>
        <v/>
      </c>
      <c r="F966" s="137"/>
      <c r="G966" s="137"/>
      <c r="H966" s="137"/>
      <c r="I966" s="137"/>
      <c r="J966" s="137"/>
      <c r="K966" s="137"/>
      <c r="L966" s="138"/>
      <c r="M966" s="137"/>
      <c r="N966" s="137"/>
      <c r="O966" s="137"/>
      <c r="P966" s="137"/>
      <c r="Q966" s="137"/>
      <c r="R966" s="137"/>
      <c r="S966" s="137"/>
      <c r="T966" s="137"/>
      <c r="U966" s="137"/>
      <c r="V966" s="137" t="str">
        <f t="shared" si="40"/>
        <v/>
      </c>
      <c r="W966" s="137"/>
    </row>
    <row r="967" spans="1:23" hidden="1">
      <c r="A967" s="126" t="str">
        <f t="shared" si="39"/>
        <v/>
      </c>
      <c r="C967" s="137" t="str">
        <f>IF(F967&lt;&gt;"",MAX($C$9:C966)+1,"")</f>
        <v/>
      </c>
      <c r="D967" s="137"/>
      <c r="E967" s="137" t="str">
        <f t="shared" si="41"/>
        <v/>
      </c>
      <c r="F967" s="137"/>
      <c r="G967" s="137"/>
      <c r="H967" s="137"/>
      <c r="I967" s="137"/>
      <c r="J967" s="137"/>
      <c r="K967" s="137"/>
      <c r="L967" s="138"/>
      <c r="M967" s="137"/>
      <c r="N967" s="137"/>
      <c r="O967" s="137"/>
      <c r="P967" s="137"/>
      <c r="Q967" s="137"/>
      <c r="R967" s="137"/>
      <c r="S967" s="137"/>
      <c r="T967" s="137"/>
      <c r="U967" s="137"/>
      <c r="V967" s="137" t="str">
        <f t="shared" si="40"/>
        <v/>
      </c>
      <c r="W967" s="137"/>
    </row>
    <row r="968" spans="1:23" hidden="1">
      <c r="A968" s="126" t="str">
        <f t="shared" si="39"/>
        <v/>
      </c>
      <c r="C968" s="137" t="str">
        <f>IF(F968&lt;&gt;"",MAX($C$9:C967)+1,"")</f>
        <v/>
      </c>
      <c r="D968" s="137"/>
      <c r="E968" s="137" t="str">
        <f t="shared" si="41"/>
        <v/>
      </c>
      <c r="F968" s="137"/>
      <c r="G968" s="137"/>
      <c r="H968" s="137"/>
      <c r="I968" s="137"/>
      <c r="J968" s="137"/>
      <c r="K968" s="137"/>
      <c r="L968" s="138"/>
      <c r="M968" s="137"/>
      <c r="N968" s="137"/>
      <c r="O968" s="137"/>
      <c r="P968" s="137"/>
      <c r="Q968" s="137"/>
      <c r="R968" s="137"/>
      <c r="S968" s="137"/>
      <c r="T968" s="137"/>
      <c r="U968" s="137"/>
      <c r="V968" s="137" t="str">
        <f t="shared" si="40"/>
        <v/>
      </c>
      <c r="W968" s="137"/>
    </row>
    <row r="969" spans="1:23" hidden="1">
      <c r="A969" s="126" t="str">
        <f t="shared" si="39"/>
        <v/>
      </c>
      <c r="C969" s="137" t="str">
        <f>IF(F969&lt;&gt;"",MAX($C$9:C968)+1,"")</f>
        <v/>
      </c>
      <c r="D969" s="137"/>
      <c r="E969" s="137" t="str">
        <f t="shared" si="41"/>
        <v/>
      </c>
      <c r="F969" s="137"/>
      <c r="G969" s="137"/>
      <c r="H969" s="137"/>
      <c r="I969" s="137"/>
      <c r="J969" s="137"/>
      <c r="K969" s="137"/>
      <c r="L969" s="138"/>
      <c r="M969" s="137"/>
      <c r="N969" s="137"/>
      <c r="O969" s="137"/>
      <c r="P969" s="137"/>
      <c r="Q969" s="137"/>
      <c r="R969" s="137"/>
      <c r="S969" s="137"/>
      <c r="T969" s="137"/>
      <c r="U969" s="137"/>
      <c r="V969" s="137" t="str">
        <f t="shared" si="40"/>
        <v/>
      </c>
      <c r="W969" s="137"/>
    </row>
    <row r="970" spans="1:23" hidden="1">
      <c r="A970" s="126" t="str">
        <f t="shared" si="39"/>
        <v/>
      </c>
      <c r="C970" s="137" t="str">
        <f>IF(F970&lt;&gt;"",MAX($C$9:C969)+1,"")</f>
        <v/>
      </c>
      <c r="D970" s="137"/>
      <c r="E970" s="137" t="str">
        <f t="shared" si="41"/>
        <v/>
      </c>
      <c r="F970" s="137"/>
      <c r="G970" s="137"/>
      <c r="H970" s="137"/>
      <c r="I970" s="137"/>
      <c r="J970" s="137"/>
      <c r="K970" s="137"/>
      <c r="L970" s="138"/>
      <c r="M970" s="137"/>
      <c r="N970" s="137"/>
      <c r="O970" s="137"/>
      <c r="P970" s="137"/>
      <c r="Q970" s="137"/>
      <c r="R970" s="137"/>
      <c r="S970" s="137"/>
      <c r="T970" s="137"/>
      <c r="U970" s="137"/>
      <c r="V970" s="137" t="str">
        <f t="shared" si="40"/>
        <v/>
      </c>
      <c r="W970" s="137"/>
    </row>
    <row r="971" spans="1:23" hidden="1">
      <c r="A971" s="126" t="str">
        <f t="shared" ref="A971:A1001" si="42">LEFT(F971,10)</f>
        <v/>
      </c>
      <c r="C971" s="137" t="str">
        <f>IF(F971&lt;&gt;"",MAX($C$9:C970)+1,"")</f>
        <v/>
      </c>
      <c r="D971" s="137"/>
      <c r="E971" s="137" t="str">
        <f t="shared" si="41"/>
        <v/>
      </c>
      <c r="F971" s="137"/>
      <c r="G971" s="137"/>
      <c r="H971" s="137"/>
      <c r="I971" s="137"/>
      <c r="J971" s="137"/>
      <c r="K971" s="137"/>
      <c r="L971" s="138"/>
      <c r="M971" s="137"/>
      <c r="N971" s="137"/>
      <c r="O971" s="137"/>
      <c r="P971" s="137"/>
      <c r="Q971" s="137"/>
      <c r="R971" s="137"/>
      <c r="S971" s="137"/>
      <c r="T971" s="137"/>
      <c r="U971" s="137"/>
      <c r="V971" s="137" t="str">
        <f t="shared" si="40"/>
        <v/>
      </c>
      <c r="W971" s="137"/>
    </row>
    <row r="972" spans="1:23" hidden="1">
      <c r="A972" s="126" t="str">
        <f t="shared" si="42"/>
        <v/>
      </c>
      <c r="C972" s="137" t="str">
        <f>IF(F972&lt;&gt;"",MAX($C$9:C971)+1,"")</f>
        <v/>
      </c>
      <c r="D972" s="137"/>
      <c r="E972" s="137" t="str">
        <f t="shared" si="41"/>
        <v/>
      </c>
      <c r="F972" s="137"/>
      <c r="G972" s="137"/>
      <c r="H972" s="137"/>
      <c r="I972" s="137"/>
      <c r="J972" s="137"/>
      <c r="K972" s="137"/>
      <c r="L972" s="138"/>
      <c r="M972" s="137"/>
      <c r="N972" s="137"/>
      <c r="O972" s="137"/>
      <c r="P972" s="137"/>
      <c r="Q972" s="137"/>
      <c r="R972" s="137"/>
      <c r="S972" s="137"/>
      <c r="T972" s="137"/>
      <c r="U972" s="137"/>
      <c r="V972" s="137" t="str">
        <f t="shared" si="40"/>
        <v/>
      </c>
      <c r="W972" s="137"/>
    </row>
    <row r="973" spans="1:23" hidden="1">
      <c r="A973" s="126" t="str">
        <f t="shared" si="42"/>
        <v/>
      </c>
      <c r="C973" s="137" t="str">
        <f>IF(F973&lt;&gt;"",MAX($C$9:C972)+1,"")</f>
        <v/>
      </c>
      <c r="D973" s="137"/>
      <c r="E973" s="137" t="str">
        <f t="shared" si="41"/>
        <v/>
      </c>
      <c r="F973" s="137"/>
      <c r="G973" s="137"/>
      <c r="H973" s="137"/>
      <c r="I973" s="137"/>
      <c r="J973" s="137"/>
      <c r="K973" s="137"/>
      <c r="L973" s="138"/>
      <c r="M973" s="137"/>
      <c r="N973" s="137"/>
      <c r="O973" s="137"/>
      <c r="P973" s="137"/>
      <c r="Q973" s="137"/>
      <c r="R973" s="137"/>
      <c r="S973" s="137"/>
      <c r="T973" s="137"/>
      <c r="U973" s="137"/>
      <c r="V973" s="137" t="str">
        <f t="shared" si="40"/>
        <v/>
      </c>
      <c r="W973" s="137"/>
    </row>
    <row r="974" spans="1:23" hidden="1">
      <c r="A974" s="126" t="str">
        <f t="shared" si="42"/>
        <v/>
      </c>
      <c r="C974" s="137" t="str">
        <f>IF(F974&lt;&gt;"",MAX($C$9:C973)+1,"")</f>
        <v/>
      </c>
      <c r="D974" s="137"/>
      <c r="E974" s="137" t="str">
        <f t="shared" si="41"/>
        <v/>
      </c>
      <c r="F974" s="137"/>
      <c r="G974" s="137"/>
      <c r="H974" s="137"/>
      <c r="I974" s="137"/>
      <c r="J974" s="137"/>
      <c r="K974" s="137"/>
      <c r="L974" s="138"/>
      <c r="M974" s="137"/>
      <c r="N974" s="137"/>
      <c r="O974" s="137"/>
      <c r="P974" s="137"/>
      <c r="Q974" s="137"/>
      <c r="R974" s="137"/>
      <c r="S974" s="137"/>
      <c r="T974" s="137"/>
      <c r="U974" s="137"/>
      <c r="V974" s="137" t="str">
        <f t="shared" si="40"/>
        <v/>
      </c>
      <c r="W974" s="137"/>
    </row>
    <row r="975" spans="1:23" hidden="1">
      <c r="A975" s="126" t="str">
        <f t="shared" si="42"/>
        <v/>
      </c>
      <c r="C975" s="137" t="str">
        <f>IF(F975&lt;&gt;"",MAX($C$9:C974)+1,"")</f>
        <v/>
      </c>
      <c r="D975" s="137"/>
      <c r="E975" s="137" t="str">
        <f t="shared" si="41"/>
        <v/>
      </c>
      <c r="F975" s="137"/>
      <c r="G975" s="137"/>
      <c r="H975" s="137"/>
      <c r="I975" s="137"/>
      <c r="J975" s="137"/>
      <c r="K975" s="137"/>
      <c r="L975" s="138"/>
      <c r="M975" s="137"/>
      <c r="N975" s="137"/>
      <c r="O975" s="137"/>
      <c r="P975" s="137"/>
      <c r="Q975" s="137"/>
      <c r="R975" s="137"/>
      <c r="S975" s="137"/>
      <c r="T975" s="137"/>
      <c r="U975" s="137"/>
      <c r="V975" s="137" t="str">
        <f t="shared" ref="V975:V1001" si="43">IFERROR(IF($U975&lt;&gt;"","Set Fix",""),"")</f>
        <v/>
      </c>
      <c r="W975" s="137"/>
    </row>
    <row r="976" spans="1:23" hidden="1">
      <c r="A976" s="126" t="str">
        <f t="shared" si="42"/>
        <v/>
      </c>
      <c r="C976" s="137" t="str">
        <f>IF(F976&lt;&gt;"",MAX($C$9:C975)+1,"")</f>
        <v/>
      </c>
      <c r="D976" s="137"/>
      <c r="E976" s="137" t="str">
        <f t="shared" si="41"/>
        <v/>
      </c>
      <c r="F976" s="137"/>
      <c r="G976" s="137"/>
      <c r="H976" s="137"/>
      <c r="I976" s="137"/>
      <c r="J976" s="137"/>
      <c r="K976" s="137"/>
      <c r="L976" s="138"/>
      <c r="M976" s="137"/>
      <c r="N976" s="137"/>
      <c r="O976" s="137"/>
      <c r="P976" s="137"/>
      <c r="Q976" s="137"/>
      <c r="R976" s="137"/>
      <c r="S976" s="137"/>
      <c r="T976" s="137"/>
      <c r="U976" s="137"/>
      <c r="V976" s="137" t="str">
        <f t="shared" si="43"/>
        <v/>
      </c>
      <c r="W976" s="137"/>
    </row>
    <row r="977" spans="1:23" hidden="1">
      <c r="A977" s="126" t="str">
        <f t="shared" si="42"/>
        <v/>
      </c>
      <c r="C977" s="137" t="str">
        <f>IF(F977&lt;&gt;"",MAX($C$9:C976)+1,"")</f>
        <v/>
      </c>
      <c r="D977" s="137"/>
      <c r="E977" s="137" t="str">
        <f t="shared" si="41"/>
        <v/>
      </c>
      <c r="F977" s="137"/>
      <c r="G977" s="137"/>
      <c r="H977" s="137"/>
      <c r="I977" s="137"/>
      <c r="J977" s="137"/>
      <c r="K977" s="137"/>
      <c r="L977" s="138"/>
      <c r="M977" s="137"/>
      <c r="N977" s="137"/>
      <c r="O977" s="137"/>
      <c r="P977" s="137"/>
      <c r="Q977" s="137"/>
      <c r="R977" s="137"/>
      <c r="S977" s="137"/>
      <c r="T977" s="137"/>
      <c r="U977" s="137"/>
      <c r="V977" s="137" t="str">
        <f t="shared" si="43"/>
        <v/>
      </c>
      <c r="W977" s="137"/>
    </row>
    <row r="978" spans="1:23" hidden="1">
      <c r="A978" s="126" t="str">
        <f t="shared" si="42"/>
        <v/>
      </c>
      <c r="C978" s="137" t="str">
        <f>IF(F978&lt;&gt;"",MAX($C$9:C977)+1,"")</f>
        <v/>
      </c>
      <c r="D978" s="137"/>
      <c r="E978" s="137" t="str">
        <f t="shared" si="41"/>
        <v/>
      </c>
      <c r="F978" s="137"/>
      <c r="G978" s="137"/>
      <c r="H978" s="137"/>
      <c r="I978" s="137"/>
      <c r="J978" s="137"/>
      <c r="K978" s="137"/>
      <c r="L978" s="138"/>
      <c r="M978" s="137"/>
      <c r="N978" s="137"/>
      <c r="O978" s="137"/>
      <c r="P978" s="137"/>
      <c r="Q978" s="137"/>
      <c r="R978" s="137"/>
      <c r="S978" s="137"/>
      <c r="T978" s="137"/>
      <c r="U978" s="137"/>
      <c r="V978" s="137" t="str">
        <f t="shared" si="43"/>
        <v/>
      </c>
      <c r="W978" s="137"/>
    </row>
    <row r="979" spans="1:23" hidden="1">
      <c r="A979" s="126" t="str">
        <f t="shared" si="42"/>
        <v/>
      </c>
      <c r="C979" s="137" t="str">
        <f>IF(F979&lt;&gt;"",MAX($C$9:C978)+1,"")</f>
        <v/>
      </c>
      <c r="D979" s="137"/>
      <c r="E979" s="137" t="str">
        <f t="shared" si="41"/>
        <v/>
      </c>
      <c r="F979" s="137"/>
      <c r="G979" s="137"/>
      <c r="H979" s="137"/>
      <c r="I979" s="137"/>
      <c r="J979" s="137"/>
      <c r="K979" s="137"/>
      <c r="L979" s="138"/>
      <c r="M979" s="137"/>
      <c r="N979" s="137"/>
      <c r="O979" s="137"/>
      <c r="P979" s="137"/>
      <c r="Q979" s="137"/>
      <c r="R979" s="137"/>
      <c r="S979" s="137"/>
      <c r="T979" s="137"/>
      <c r="U979" s="137"/>
      <c r="V979" s="137" t="str">
        <f t="shared" si="43"/>
        <v/>
      </c>
      <c r="W979" s="137"/>
    </row>
    <row r="980" spans="1:23" hidden="1">
      <c r="A980" s="126" t="str">
        <f t="shared" si="42"/>
        <v/>
      </c>
      <c r="C980" s="137" t="str">
        <f>IF(F980&lt;&gt;"",MAX($C$9:C979)+1,"")</f>
        <v/>
      </c>
      <c r="D980" s="137"/>
      <c r="E980" s="137" t="str">
        <f t="shared" si="41"/>
        <v/>
      </c>
      <c r="F980" s="137"/>
      <c r="G980" s="137"/>
      <c r="H980" s="137"/>
      <c r="I980" s="137"/>
      <c r="J980" s="137"/>
      <c r="K980" s="137"/>
      <c r="L980" s="138"/>
      <c r="M980" s="137"/>
      <c r="N980" s="137"/>
      <c r="O980" s="137"/>
      <c r="P980" s="137"/>
      <c r="Q980" s="137"/>
      <c r="R980" s="137"/>
      <c r="S980" s="137"/>
      <c r="T980" s="137"/>
      <c r="U980" s="137"/>
      <c r="V980" s="137" t="str">
        <f t="shared" si="43"/>
        <v/>
      </c>
      <c r="W980" s="137"/>
    </row>
    <row r="981" spans="1:23" hidden="1">
      <c r="A981" s="126" t="str">
        <f t="shared" si="42"/>
        <v/>
      </c>
      <c r="C981" s="137" t="str">
        <f>IF(F981&lt;&gt;"",MAX($C$9:C980)+1,"")</f>
        <v/>
      </c>
      <c r="D981" s="137"/>
      <c r="E981" s="137" t="str">
        <f t="shared" si="41"/>
        <v/>
      </c>
      <c r="F981" s="137"/>
      <c r="G981" s="137"/>
      <c r="H981" s="137"/>
      <c r="I981" s="137"/>
      <c r="J981" s="137"/>
      <c r="K981" s="137"/>
      <c r="L981" s="138"/>
      <c r="M981" s="137"/>
      <c r="N981" s="137"/>
      <c r="O981" s="137"/>
      <c r="P981" s="137"/>
      <c r="Q981" s="137"/>
      <c r="R981" s="137"/>
      <c r="S981" s="137"/>
      <c r="T981" s="137"/>
      <c r="U981" s="137"/>
      <c r="V981" s="137" t="str">
        <f t="shared" si="43"/>
        <v/>
      </c>
      <c r="W981" s="137"/>
    </row>
    <row r="982" spans="1:23" hidden="1">
      <c r="A982" s="126" t="str">
        <f t="shared" si="42"/>
        <v/>
      </c>
      <c r="C982" s="137" t="str">
        <f>IF(F982&lt;&gt;"",MAX($C$9:C981)+1,"")</f>
        <v/>
      </c>
      <c r="D982" s="137"/>
      <c r="E982" s="137" t="str">
        <f t="shared" si="41"/>
        <v/>
      </c>
      <c r="F982" s="137"/>
      <c r="G982" s="137"/>
      <c r="H982" s="137"/>
      <c r="I982" s="137"/>
      <c r="J982" s="137"/>
      <c r="K982" s="137"/>
      <c r="L982" s="138"/>
      <c r="M982" s="137"/>
      <c r="N982" s="137"/>
      <c r="O982" s="137"/>
      <c r="P982" s="137"/>
      <c r="Q982" s="137"/>
      <c r="R982" s="137"/>
      <c r="S982" s="137"/>
      <c r="T982" s="137"/>
      <c r="U982" s="137"/>
      <c r="V982" s="137" t="str">
        <f t="shared" si="43"/>
        <v/>
      </c>
      <c r="W982" s="137"/>
    </row>
    <row r="983" spans="1:23" hidden="1">
      <c r="A983" s="126" t="str">
        <f t="shared" si="42"/>
        <v/>
      </c>
      <c r="C983" s="137" t="str">
        <f>IF(F983&lt;&gt;"",MAX($C$9:C982)+1,"")</f>
        <v/>
      </c>
      <c r="D983" s="137"/>
      <c r="E983" s="137" t="str">
        <f t="shared" si="41"/>
        <v/>
      </c>
      <c r="F983" s="137"/>
      <c r="G983" s="137"/>
      <c r="H983" s="137"/>
      <c r="I983" s="137"/>
      <c r="J983" s="137"/>
      <c r="K983" s="137"/>
      <c r="L983" s="138"/>
      <c r="M983" s="137"/>
      <c r="N983" s="137"/>
      <c r="O983" s="137"/>
      <c r="P983" s="137"/>
      <c r="Q983" s="137"/>
      <c r="R983" s="137"/>
      <c r="S983" s="137"/>
      <c r="T983" s="137"/>
      <c r="U983" s="137"/>
      <c r="V983" s="137" t="str">
        <f t="shared" si="43"/>
        <v/>
      </c>
      <c r="W983" s="137"/>
    </row>
    <row r="984" spans="1:23" hidden="1">
      <c r="A984" s="126" t="str">
        <f t="shared" si="42"/>
        <v/>
      </c>
      <c r="C984" s="137" t="str">
        <f>IF(F984&lt;&gt;"",MAX($C$9:C983)+1,"")</f>
        <v/>
      </c>
      <c r="D984" s="137"/>
      <c r="E984" s="137" t="str">
        <f t="shared" si="41"/>
        <v/>
      </c>
      <c r="F984" s="137"/>
      <c r="G984" s="137"/>
      <c r="H984" s="137"/>
      <c r="I984" s="137"/>
      <c r="J984" s="137"/>
      <c r="K984" s="137"/>
      <c r="L984" s="138"/>
      <c r="M984" s="137"/>
      <c r="N984" s="137"/>
      <c r="O984" s="137"/>
      <c r="P984" s="137"/>
      <c r="Q984" s="137"/>
      <c r="R984" s="137"/>
      <c r="S984" s="137"/>
      <c r="T984" s="137"/>
      <c r="U984" s="137"/>
      <c r="V984" s="137" t="str">
        <f t="shared" si="43"/>
        <v/>
      </c>
      <c r="W984" s="137"/>
    </row>
    <row r="985" spans="1:23" hidden="1">
      <c r="A985" s="126" t="str">
        <f t="shared" si="42"/>
        <v/>
      </c>
      <c r="C985" s="137" t="str">
        <f>IF(F985&lt;&gt;"",MAX($C$9:C984)+1,"")</f>
        <v/>
      </c>
      <c r="D985" s="137"/>
      <c r="E985" s="137" t="str">
        <f t="shared" si="41"/>
        <v/>
      </c>
      <c r="F985" s="137"/>
      <c r="G985" s="137"/>
      <c r="H985" s="137"/>
      <c r="I985" s="137"/>
      <c r="J985" s="137"/>
      <c r="K985" s="137"/>
      <c r="L985" s="138"/>
      <c r="M985" s="137"/>
      <c r="N985" s="137"/>
      <c r="O985" s="137"/>
      <c r="P985" s="137"/>
      <c r="Q985" s="137"/>
      <c r="R985" s="137"/>
      <c r="S985" s="137"/>
      <c r="T985" s="137"/>
      <c r="U985" s="137"/>
      <c r="V985" s="137" t="str">
        <f t="shared" si="43"/>
        <v/>
      </c>
      <c r="W985" s="137"/>
    </row>
    <row r="986" spans="1:23" hidden="1">
      <c r="A986" s="126" t="str">
        <f t="shared" si="42"/>
        <v/>
      </c>
      <c r="C986" s="137" t="str">
        <f>IF(F986&lt;&gt;"",MAX($C$9:C985)+1,"")</f>
        <v/>
      </c>
      <c r="D986" s="137"/>
      <c r="E986" s="137" t="str">
        <f t="shared" si="41"/>
        <v/>
      </c>
      <c r="F986" s="137"/>
      <c r="G986" s="137"/>
      <c r="H986" s="137"/>
      <c r="I986" s="137"/>
      <c r="J986" s="137"/>
      <c r="K986" s="137"/>
      <c r="L986" s="138"/>
      <c r="M986" s="137"/>
      <c r="N986" s="137"/>
      <c r="O986" s="137"/>
      <c r="P986" s="137"/>
      <c r="Q986" s="137"/>
      <c r="R986" s="137"/>
      <c r="S986" s="137"/>
      <c r="T986" s="137"/>
      <c r="U986" s="137"/>
      <c r="V986" s="137" t="str">
        <f t="shared" si="43"/>
        <v/>
      </c>
      <c r="W986" s="137"/>
    </row>
    <row r="987" spans="1:23" hidden="1">
      <c r="A987" s="126" t="str">
        <f t="shared" si="42"/>
        <v/>
      </c>
      <c r="C987" s="137" t="str">
        <f>IF(F987&lt;&gt;"",MAX($C$9:C986)+1,"")</f>
        <v/>
      </c>
      <c r="D987" s="137"/>
      <c r="E987" s="137" t="str">
        <f t="shared" si="41"/>
        <v/>
      </c>
      <c r="F987" s="137"/>
      <c r="G987" s="137"/>
      <c r="H987" s="137"/>
      <c r="I987" s="137"/>
      <c r="J987" s="137"/>
      <c r="K987" s="137"/>
      <c r="L987" s="138"/>
      <c r="M987" s="137"/>
      <c r="N987" s="137"/>
      <c r="O987" s="137"/>
      <c r="P987" s="137"/>
      <c r="Q987" s="137"/>
      <c r="R987" s="137"/>
      <c r="S987" s="137"/>
      <c r="T987" s="137"/>
      <c r="U987" s="137"/>
      <c r="V987" s="137" t="str">
        <f t="shared" si="43"/>
        <v/>
      </c>
      <c r="W987" s="137"/>
    </row>
    <row r="988" spans="1:23" hidden="1">
      <c r="A988" s="126" t="str">
        <f t="shared" si="42"/>
        <v/>
      </c>
      <c r="C988" s="137" t="str">
        <f>IF(F988&lt;&gt;"",MAX($C$9:C987)+1,"")</f>
        <v/>
      </c>
      <c r="D988" s="137"/>
      <c r="E988" s="137" t="str">
        <f t="shared" si="41"/>
        <v/>
      </c>
      <c r="F988" s="137"/>
      <c r="G988" s="137"/>
      <c r="H988" s="137"/>
      <c r="I988" s="137"/>
      <c r="J988" s="137"/>
      <c r="K988" s="137"/>
      <c r="L988" s="138"/>
      <c r="M988" s="137"/>
      <c r="N988" s="137"/>
      <c r="O988" s="137"/>
      <c r="P988" s="137"/>
      <c r="Q988" s="137"/>
      <c r="R988" s="137"/>
      <c r="S988" s="137"/>
      <c r="T988" s="137"/>
      <c r="U988" s="137"/>
      <c r="V988" s="137" t="str">
        <f t="shared" si="43"/>
        <v/>
      </c>
      <c r="W988" s="137"/>
    </row>
    <row r="989" spans="1:23" hidden="1">
      <c r="A989" s="126" t="str">
        <f t="shared" si="42"/>
        <v/>
      </c>
      <c r="C989" s="137" t="str">
        <f>IF(F989&lt;&gt;"",MAX($C$9:C988)+1,"")</f>
        <v/>
      </c>
      <c r="D989" s="137"/>
      <c r="E989" s="137" t="str">
        <f t="shared" si="41"/>
        <v/>
      </c>
      <c r="F989" s="137"/>
      <c r="G989" s="137"/>
      <c r="H989" s="137"/>
      <c r="I989" s="137"/>
      <c r="J989" s="137"/>
      <c r="K989" s="137"/>
      <c r="L989" s="138"/>
      <c r="M989" s="137"/>
      <c r="N989" s="137"/>
      <c r="O989" s="137"/>
      <c r="P989" s="137"/>
      <c r="Q989" s="137"/>
      <c r="R989" s="137"/>
      <c r="S989" s="137"/>
      <c r="T989" s="137"/>
      <c r="U989" s="137"/>
      <c r="V989" s="137" t="str">
        <f t="shared" si="43"/>
        <v/>
      </c>
      <c r="W989" s="137"/>
    </row>
    <row r="990" spans="1:23" hidden="1">
      <c r="A990" s="126" t="str">
        <f t="shared" si="42"/>
        <v/>
      </c>
      <c r="C990" s="137" t="str">
        <f>IF(F990&lt;&gt;"",MAX($C$9:C989)+1,"")</f>
        <v/>
      </c>
      <c r="D990" s="137"/>
      <c r="E990" s="137" t="str">
        <f t="shared" si="41"/>
        <v/>
      </c>
      <c r="F990" s="137"/>
      <c r="G990" s="137"/>
      <c r="H990" s="137"/>
      <c r="I990" s="137"/>
      <c r="J990" s="137"/>
      <c r="K990" s="137"/>
      <c r="L990" s="138"/>
      <c r="M990" s="137"/>
      <c r="N990" s="137"/>
      <c r="O990" s="137"/>
      <c r="P990" s="137"/>
      <c r="Q990" s="137"/>
      <c r="R990" s="137"/>
      <c r="S990" s="137"/>
      <c r="T990" s="137"/>
      <c r="U990" s="137"/>
      <c r="V990" s="137" t="str">
        <f t="shared" si="43"/>
        <v/>
      </c>
      <c r="W990" s="137"/>
    </row>
    <row r="991" spans="1:23" hidden="1">
      <c r="A991" s="126" t="str">
        <f t="shared" si="42"/>
        <v/>
      </c>
      <c r="C991" s="137" t="str">
        <f>IF(F991&lt;&gt;"",MAX($C$9:C990)+1,"")</f>
        <v/>
      </c>
      <c r="D991" s="137"/>
      <c r="E991" s="137" t="str">
        <f t="shared" si="41"/>
        <v/>
      </c>
      <c r="F991" s="137"/>
      <c r="G991" s="137"/>
      <c r="H991" s="137"/>
      <c r="I991" s="137"/>
      <c r="J991" s="137"/>
      <c r="K991" s="137"/>
      <c r="L991" s="138"/>
      <c r="M991" s="137"/>
      <c r="N991" s="137"/>
      <c r="O991" s="137"/>
      <c r="P991" s="137"/>
      <c r="Q991" s="137"/>
      <c r="R991" s="137"/>
      <c r="S991" s="137"/>
      <c r="T991" s="137"/>
      <c r="U991" s="137"/>
      <c r="V991" s="137" t="str">
        <f t="shared" si="43"/>
        <v/>
      </c>
      <c r="W991" s="137"/>
    </row>
    <row r="992" spans="1:23" hidden="1">
      <c r="A992" s="126" t="str">
        <f t="shared" si="42"/>
        <v/>
      </c>
      <c r="C992" s="137" t="str">
        <f>IF(F992&lt;&gt;"",MAX($C$9:C991)+1,"")</f>
        <v/>
      </c>
      <c r="D992" s="137"/>
      <c r="E992" s="137" t="str">
        <f t="shared" si="41"/>
        <v/>
      </c>
      <c r="F992" s="137"/>
      <c r="G992" s="137"/>
      <c r="H992" s="137"/>
      <c r="I992" s="137"/>
      <c r="J992" s="137"/>
      <c r="K992" s="137"/>
      <c r="L992" s="138"/>
      <c r="M992" s="137"/>
      <c r="N992" s="137"/>
      <c r="O992" s="137"/>
      <c r="P992" s="137"/>
      <c r="Q992" s="137"/>
      <c r="R992" s="137"/>
      <c r="S992" s="137"/>
      <c r="T992" s="137"/>
      <c r="U992" s="137"/>
      <c r="V992" s="137" t="str">
        <f t="shared" si="43"/>
        <v/>
      </c>
      <c r="W992" s="137"/>
    </row>
    <row r="993" spans="1:23" hidden="1">
      <c r="A993" s="126" t="str">
        <f t="shared" si="42"/>
        <v/>
      </c>
      <c r="C993" s="137" t="str">
        <f>IF(F993&lt;&gt;"",MAX($C$9:C992)+1,"")</f>
        <v/>
      </c>
      <c r="D993" s="137"/>
      <c r="E993" s="137" t="str">
        <f t="shared" si="41"/>
        <v/>
      </c>
      <c r="F993" s="137"/>
      <c r="G993" s="137"/>
      <c r="H993" s="137"/>
      <c r="I993" s="137"/>
      <c r="J993" s="137"/>
      <c r="K993" s="137"/>
      <c r="L993" s="138"/>
      <c r="M993" s="137"/>
      <c r="N993" s="137"/>
      <c r="O993" s="137"/>
      <c r="P993" s="137"/>
      <c r="Q993" s="137"/>
      <c r="R993" s="137"/>
      <c r="S993" s="137"/>
      <c r="T993" s="137"/>
      <c r="U993" s="137"/>
      <c r="V993" s="137" t="str">
        <f t="shared" si="43"/>
        <v/>
      </c>
      <c r="W993" s="137"/>
    </row>
    <row r="994" spans="1:23" hidden="1">
      <c r="A994" s="126" t="str">
        <f t="shared" si="42"/>
        <v/>
      </c>
      <c r="C994" s="137" t="str">
        <f>IF(F994&lt;&gt;"",MAX($C$9:C993)+1,"")</f>
        <v/>
      </c>
      <c r="D994" s="137"/>
      <c r="E994" s="137" t="str">
        <f t="shared" si="41"/>
        <v/>
      </c>
      <c r="F994" s="137"/>
      <c r="G994" s="137"/>
      <c r="H994" s="137"/>
      <c r="I994" s="137"/>
      <c r="J994" s="137"/>
      <c r="K994" s="137"/>
      <c r="L994" s="138"/>
      <c r="M994" s="137"/>
      <c r="N994" s="137"/>
      <c r="O994" s="137"/>
      <c r="P994" s="137"/>
      <c r="Q994" s="137"/>
      <c r="R994" s="137"/>
      <c r="S994" s="137"/>
      <c r="T994" s="137"/>
      <c r="U994" s="137"/>
      <c r="V994" s="137" t="str">
        <f t="shared" si="43"/>
        <v/>
      </c>
      <c r="W994" s="137"/>
    </row>
    <row r="995" spans="1:23" hidden="1">
      <c r="A995" s="126" t="str">
        <f t="shared" si="42"/>
        <v/>
      </c>
      <c r="C995" s="137" t="str">
        <f>IF(F995&lt;&gt;"",MAX($C$9:C994)+1,"")</f>
        <v/>
      </c>
      <c r="D995" s="137"/>
      <c r="E995" s="137" t="str">
        <f t="shared" si="41"/>
        <v/>
      </c>
      <c r="F995" s="137"/>
      <c r="G995" s="137"/>
      <c r="H995" s="137"/>
      <c r="I995" s="137"/>
      <c r="J995" s="137"/>
      <c r="K995" s="137"/>
      <c r="L995" s="138"/>
      <c r="M995" s="137"/>
      <c r="N995" s="137"/>
      <c r="O995" s="137"/>
      <c r="P995" s="137"/>
      <c r="Q995" s="137"/>
      <c r="R995" s="137"/>
      <c r="S995" s="137"/>
      <c r="T995" s="137"/>
      <c r="U995" s="137"/>
      <c r="V995" s="137" t="str">
        <f t="shared" si="43"/>
        <v/>
      </c>
      <c r="W995" s="137"/>
    </row>
    <row r="996" spans="1:23" hidden="1">
      <c r="A996" s="126" t="str">
        <f t="shared" si="42"/>
        <v/>
      </c>
      <c r="C996" s="137" t="str">
        <f>IF(F996&lt;&gt;"",MAX($C$9:C995)+1,"")</f>
        <v/>
      </c>
      <c r="D996" s="137"/>
      <c r="E996" s="137" t="str">
        <f t="shared" si="41"/>
        <v/>
      </c>
      <c r="F996" s="137"/>
      <c r="G996" s="137"/>
      <c r="H996" s="137"/>
      <c r="I996" s="137"/>
      <c r="J996" s="137"/>
      <c r="K996" s="137"/>
      <c r="L996" s="138"/>
      <c r="M996" s="137"/>
      <c r="N996" s="137"/>
      <c r="O996" s="137"/>
      <c r="P996" s="137"/>
      <c r="Q996" s="137"/>
      <c r="R996" s="137"/>
      <c r="S996" s="137"/>
      <c r="T996" s="137"/>
      <c r="U996" s="137"/>
      <c r="V996" s="137" t="str">
        <f t="shared" si="43"/>
        <v/>
      </c>
      <c r="W996" s="137"/>
    </row>
    <row r="997" spans="1:23" hidden="1">
      <c r="A997" s="126" t="str">
        <f t="shared" si="42"/>
        <v/>
      </c>
      <c r="C997" s="137" t="str">
        <f>IF(F997&lt;&gt;"",MAX($C$9:C996)+1,"")</f>
        <v/>
      </c>
      <c r="D997" s="137"/>
      <c r="E997" s="137" t="str">
        <f t="shared" si="41"/>
        <v/>
      </c>
      <c r="F997" s="137"/>
      <c r="G997" s="137"/>
      <c r="H997" s="137"/>
      <c r="I997" s="137"/>
      <c r="J997" s="137"/>
      <c r="K997" s="137"/>
      <c r="L997" s="138"/>
      <c r="M997" s="137"/>
      <c r="N997" s="137"/>
      <c r="O997" s="137"/>
      <c r="P997" s="137"/>
      <c r="Q997" s="137"/>
      <c r="R997" s="137"/>
      <c r="S997" s="137"/>
      <c r="T997" s="137"/>
      <c r="U997" s="137"/>
      <c r="V997" s="137" t="str">
        <f t="shared" si="43"/>
        <v/>
      </c>
      <c r="W997" s="137"/>
    </row>
    <row r="998" spans="1:23" hidden="1">
      <c r="A998" s="126" t="str">
        <f t="shared" si="42"/>
        <v/>
      </c>
      <c r="C998" s="137" t="str">
        <f>IF(F998&lt;&gt;"",MAX($C$9:C997)+1,"")</f>
        <v/>
      </c>
      <c r="D998" s="137"/>
      <c r="E998" s="137" t="str">
        <f t="shared" si="41"/>
        <v/>
      </c>
      <c r="F998" s="137"/>
      <c r="G998" s="137"/>
      <c r="H998" s="137"/>
      <c r="I998" s="137"/>
      <c r="J998" s="137"/>
      <c r="K998" s="137"/>
      <c r="L998" s="138"/>
      <c r="M998" s="137"/>
      <c r="N998" s="137"/>
      <c r="O998" s="137"/>
      <c r="P998" s="137"/>
      <c r="Q998" s="137"/>
      <c r="R998" s="137"/>
      <c r="S998" s="137"/>
      <c r="T998" s="137"/>
      <c r="U998" s="137"/>
      <c r="V998" s="137" t="str">
        <f t="shared" si="43"/>
        <v/>
      </c>
      <c r="W998" s="137"/>
    </row>
    <row r="999" spans="1:23" hidden="1">
      <c r="A999" s="126" t="str">
        <f t="shared" si="42"/>
        <v/>
      </c>
      <c r="C999" s="137" t="str">
        <f>IF(F999&lt;&gt;"",MAX($C$9:C998)+1,"")</f>
        <v/>
      </c>
      <c r="D999" s="137"/>
      <c r="E999" s="137" t="str">
        <f t="shared" si="41"/>
        <v/>
      </c>
      <c r="F999" s="137"/>
      <c r="G999" s="137"/>
      <c r="H999" s="137"/>
      <c r="I999" s="137"/>
      <c r="J999" s="137"/>
      <c r="K999" s="137"/>
      <c r="L999" s="138"/>
      <c r="M999" s="137"/>
      <c r="N999" s="137"/>
      <c r="O999" s="137"/>
      <c r="P999" s="137"/>
      <c r="Q999" s="137"/>
      <c r="R999" s="137"/>
      <c r="S999" s="137"/>
      <c r="T999" s="137"/>
      <c r="U999" s="137"/>
      <c r="V999" s="137" t="str">
        <f t="shared" si="43"/>
        <v/>
      </c>
      <c r="W999" s="137"/>
    </row>
    <row r="1000" spans="1:23" hidden="1">
      <c r="A1000" s="126" t="str">
        <f t="shared" si="42"/>
        <v/>
      </c>
      <c r="C1000" s="137" t="str">
        <f>IF(F1000&lt;&gt;"",MAX($C$9:C999)+1,"")</f>
        <v/>
      </c>
      <c r="D1000" s="137"/>
      <c r="E1000" s="137" t="str">
        <f t="shared" si="41"/>
        <v/>
      </c>
      <c r="F1000" s="137"/>
      <c r="G1000" s="137"/>
      <c r="H1000" s="137"/>
      <c r="I1000" s="137"/>
      <c r="J1000" s="137"/>
      <c r="K1000" s="137"/>
      <c r="L1000" s="138"/>
      <c r="M1000" s="137"/>
      <c r="N1000" s="137"/>
      <c r="O1000" s="137"/>
      <c r="P1000" s="137"/>
      <c r="Q1000" s="137"/>
      <c r="R1000" s="137"/>
      <c r="S1000" s="137"/>
      <c r="T1000" s="137"/>
      <c r="U1000" s="137"/>
      <c r="V1000" s="137" t="str">
        <f t="shared" si="43"/>
        <v/>
      </c>
      <c r="W1000" s="137"/>
    </row>
    <row r="1001" spans="1:23" hidden="1">
      <c r="A1001" s="126" t="str">
        <f t="shared" si="42"/>
        <v/>
      </c>
      <c r="C1001" s="137" t="str">
        <f>IF(F1001&lt;&gt;"",MAX($C$9:C1000)+1,"")</f>
        <v/>
      </c>
      <c r="D1001" s="137"/>
      <c r="E1001" s="137" t="str">
        <f t="shared" si="41"/>
        <v/>
      </c>
      <c r="F1001" s="137"/>
      <c r="G1001" s="137"/>
      <c r="H1001" s="137"/>
      <c r="I1001" s="137"/>
      <c r="J1001" s="137"/>
      <c r="K1001" s="137"/>
      <c r="L1001" s="138"/>
      <c r="M1001" s="137"/>
      <c r="N1001" s="137"/>
      <c r="O1001" s="137"/>
      <c r="P1001" s="137"/>
      <c r="Q1001" s="137"/>
      <c r="R1001" s="137"/>
      <c r="S1001" s="137"/>
      <c r="T1001" s="137"/>
      <c r="U1001" s="137"/>
      <c r="V1001" s="137" t="str">
        <f t="shared" si="43"/>
        <v/>
      </c>
      <c r="W1001" s="137"/>
    </row>
  </sheetData>
  <autoFilter ref="C9:X1001" xr:uid="{00000000-0009-0000-0000-000000000000}">
    <filterColumn colId="16">
      <filters>
        <filter val="Produksi"/>
      </filters>
    </filterColumn>
  </autoFilter>
  <conditionalFormatting sqref="F1:F1048576">
    <cfRule type="duplicateValues" dxfId="2076" priority="1"/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4" tint="0.39997558519241921"/>
  </sheetPr>
  <dimension ref="B1:AR44"/>
  <sheetViews>
    <sheetView showGridLines="0" zoomScale="70" zoomScaleNormal="70" workbookViewId="0">
      <selection activeCell="Q14" sqref="Q14"/>
    </sheetView>
  </sheetViews>
  <sheetFormatPr defaultColWidth="9.140625" defaultRowHeight="15"/>
  <cols>
    <col min="1" max="1" width="1.7109375" style="70" customWidth="1"/>
    <col min="2" max="2" width="15.5703125" style="70" customWidth="1"/>
    <col min="3" max="4" width="5.7109375" style="70" customWidth="1"/>
    <col min="5" max="5" width="7.7109375" style="70" customWidth="1"/>
    <col min="6" max="7" width="5.7109375" style="70" customWidth="1"/>
    <col min="8" max="8" width="7.7109375" style="70" customWidth="1"/>
    <col min="9" max="10" width="5.7109375" style="70" customWidth="1"/>
    <col min="11" max="11" width="7.7109375" style="70" customWidth="1"/>
    <col min="12" max="13" width="5.7109375" style="70" customWidth="1"/>
    <col min="14" max="14" width="7.7109375" style="70" customWidth="1"/>
    <col min="15" max="16" width="5.7109375" style="70" customWidth="1"/>
    <col min="17" max="17" width="7.7109375" style="70" customWidth="1"/>
    <col min="18" max="19" width="5.7109375" style="70" customWidth="1"/>
    <col min="20" max="20" width="7.7109375" style="70" customWidth="1"/>
    <col min="21" max="22" width="5.7109375" style="70" customWidth="1"/>
    <col min="23" max="23" width="7.7109375" style="70" customWidth="1"/>
    <col min="24" max="25" width="5.7109375" style="70" customWidth="1"/>
    <col min="26" max="26" width="7.7109375" style="70" customWidth="1"/>
    <col min="27" max="28" width="5.7109375" style="70" customWidth="1"/>
    <col min="29" max="29" width="7.7109375" style="70" customWidth="1"/>
    <col min="30" max="31" width="5.7109375" style="70" customWidth="1"/>
    <col min="32" max="32" width="7.7109375" style="70" customWidth="1"/>
    <col min="33" max="34" width="5.7109375" style="70" customWidth="1"/>
    <col min="35" max="35" width="7.7109375" style="70" customWidth="1"/>
    <col min="36" max="37" width="5.7109375" style="70" customWidth="1"/>
    <col min="38" max="38" width="7.7109375" style="70" customWidth="1"/>
    <col min="39" max="40" width="6.7109375" style="70" customWidth="1"/>
    <col min="41" max="42" width="8.7109375" style="70" customWidth="1"/>
    <col min="43" max="43" width="3.7109375" style="70" customWidth="1"/>
    <col min="44" max="16384" width="9.140625" style="70"/>
  </cols>
  <sheetData>
    <row r="1" spans="2:44"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</row>
    <row r="2" spans="2:44">
      <c r="B2" s="407" t="s">
        <v>235</v>
      </c>
      <c r="C2" s="408"/>
      <c r="D2" s="408"/>
      <c r="E2" s="408"/>
      <c r="F2" s="408"/>
      <c r="G2" s="408"/>
      <c r="H2" s="408"/>
      <c r="I2" s="408"/>
      <c r="J2" s="408"/>
      <c r="K2" s="408"/>
      <c r="L2" s="409"/>
    </row>
    <row r="3" spans="2:44">
      <c r="B3" s="410"/>
      <c r="C3" s="411"/>
      <c r="D3" s="411"/>
      <c r="E3" s="411"/>
      <c r="F3" s="411"/>
      <c r="G3" s="411"/>
      <c r="H3" s="411"/>
      <c r="I3" s="411"/>
      <c r="J3" s="411"/>
      <c r="K3" s="411"/>
      <c r="L3" s="412"/>
    </row>
    <row r="5" spans="2:44" ht="21.75" customHeight="1">
      <c r="B5" s="416" t="s">
        <v>173</v>
      </c>
      <c r="C5" s="416"/>
      <c r="D5" s="416"/>
      <c r="E5" s="416"/>
      <c r="F5" s="416"/>
      <c r="G5" s="416"/>
      <c r="H5" s="416"/>
      <c r="I5" s="416"/>
      <c r="J5" s="416"/>
      <c r="K5" s="416"/>
      <c r="L5" s="416"/>
      <c r="M5" s="416"/>
      <c r="N5" s="416"/>
      <c r="O5" s="416"/>
      <c r="P5" s="416"/>
      <c r="Q5" s="416"/>
      <c r="R5" s="416"/>
      <c r="S5" s="416"/>
      <c r="T5" s="416"/>
      <c r="U5" s="416"/>
      <c r="V5" s="416"/>
      <c r="W5" s="416"/>
      <c r="X5" s="416"/>
      <c r="Y5" s="416"/>
      <c r="Z5" s="416"/>
      <c r="AA5" s="416"/>
      <c r="AB5" s="416"/>
      <c r="AC5" s="416"/>
      <c r="AD5" s="416"/>
      <c r="AE5" s="416"/>
      <c r="AF5" s="416"/>
      <c r="AG5" s="416"/>
      <c r="AH5" s="416"/>
      <c r="AI5" s="416"/>
      <c r="AJ5" s="416"/>
      <c r="AK5" s="416"/>
      <c r="AL5" s="416"/>
      <c r="AM5" s="416"/>
      <c r="AN5" s="416"/>
      <c r="AO5" s="416"/>
      <c r="AP5" s="416"/>
    </row>
    <row r="6" spans="2:44" ht="19.5" customHeight="1">
      <c r="B6" s="416"/>
      <c r="C6" s="416"/>
      <c r="D6" s="416"/>
      <c r="E6" s="416"/>
      <c r="F6" s="416"/>
      <c r="G6" s="416"/>
      <c r="H6" s="416"/>
      <c r="I6" s="416"/>
      <c r="J6" s="416"/>
      <c r="K6" s="416"/>
      <c r="L6" s="416"/>
      <c r="M6" s="416"/>
      <c r="N6" s="416"/>
      <c r="O6" s="416"/>
      <c r="P6" s="416"/>
      <c r="Q6" s="416"/>
      <c r="R6" s="416"/>
      <c r="S6" s="416"/>
      <c r="T6" s="416"/>
      <c r="U6" s="416"/>
      <c r="V6" s="416"/>
      <c r="W6" s="416"/>
      <c r="X6" s="416"/>
      <c r="Y6" s="416"/>
      <c r="Z6" s="416"/>
      <c r="AA6" s="416"/>
      <c r="AB6" s="416"/>
      <c r="AC6" s="416"/>
      <c r="AD6" s="416"/>
      <c r="AE6" s="416"/>
      <c r="AF6" s="416"/>
      <c r="AG6" s="416"/>
      <c r="AH6" s="416"/>
      <c r="AI6" s="416"/>
      <c r="AJ6" s="416"/>
      <c r="AK6" s="416"/>
      <c r="AL6" s="416"/>
      <c r="AM6" s="416"/>
      <c r="AN6" s="416"/>
      <c r="AO6" s="416"/>
      <c r="AP6" s="416"/>
    </row>
    <row r="7" spans="2:44" s="81" customFormat="1" ht="18">
      <c r="B7" s="417" t="s">
        <v>2</v>
      </c>
      <c r="C7" s="413">
        <v>6</v>
      </c>
      <c r="D7" s="414"/>
      <c r="E7" s="415"/>
      <c r="F7" s="413">
        <v>7</v>
      </c>
      <c r="G7" s="414"/>
      <c r="H7" s="415"/>
      <c r="I7" s="413">
        <v>8</v>
      </c>
      <c r="J7" s="414"/>
      <c r="K7" s="415"/>
      <c r="L7" s="413">
        <v>9</v>
      </c>
      <c r="M7" s="414"/>
      <c r="N7" s="415"/>
      <c r="O7" s="413">
        <v>10</v>
      </c>
      <c r="P7" s="414"/>
      <c r="Q7" s="415"/>
      <c r="R7" s="413">
        <v>11</v>
      </c>
      <c r="S7" s="414"/>
      <c r="T7" s="415"/>
      <c r="U7" s="413">
        <v>12</v>
      </c>
      <c r="V7" s="414"/>
      <c r="W7" s="415"/>
      <c r="X7" s="413">
        <v>13</v>
      </c>
      <c r="Y7" s="414"/>
      <c r="Z7" s="415"/>
      <c r="AA7" s="413">
        <v>14</v>
      </c>
      <c r="AB7" s="414"/>
      <c r="AC7" s="415"/>
      <c r="AD7" s="413">
        <v>15</v>
      </c>
      <c r="AE7" s="414"/>
      <c r="AF7" s="415"/>
      <c r="AG7" s="413">
        <v>16</v>
      </c>
      <c r="AH7" s="414"/>
      <c r="AI7" s="415"/>
      <c r="AJ7" s="413">
        <v>17</v>
      </c>
      <c r="AK7" s="414"/>
      <c r="AL7" s="415"/>
      <c r="AM7" s="418" t="s">
        <v>3</v>
      </c>
      <c r="AN7" s="418"/>
      <c r="AO7" s="418" t="s">
        <v>169</v>
      </c>
      <c r="AP7" s="418"/>
      <c r="AR7" s="26" t="s">
        <v>175</v>
      </c>
    </row>
    <row r="8" spans="2:44" s="81" customFormat="1" ht="15.75">
      <c r="B8" s="417"/>
      <c r="C8" s="71" t="s">
        <v>1859</v>
      </c>
      <c r="D8" s="71" t="s">
        <v>1860</v>
      </c>
      <c r="E8" s="71" t="s">
        <v>227</v>
      </c>
      <c r="F8" s="357" t="s">
        <v>1859</v>
      </c>
      <c r="G8" s="357" t="s">
        <v>1860</v>
      </c>
      <c r="H8" s="71" t="s">
        <v>227</v>
      </c>
      <c r="I8" s="357" t="s">
        <v>1859</v>
      </c>
      <c r="J8" s="357" t="s">
        <v>1860</v>
      </c>
      <c r="K8" s="71" t="s">
        <v>227</v>
      </c>
      <c r="L8" s="357" t="s">
        <v>1859</v>
      </c>
      <c r="M8" s="357" t="s">
        <v>1860</v>
      </c>
      <c r="N8" s="71" t="s">
        <v>227</v>
      </c>
      <c r="O8" s="357" t="s">
        <v>1859</v>
      </c>
      <c r="P8" s="357" t="s">
        <v>1860</v>
      </c>
      <c r="Q8" s="71" t="s">
        <v>227</v>
      </c>
      <c r="R8" s="357" t="s">
        <v>1859</v>
      </c>
      <c r="S8" s="357" t="s">
        <v>1860</v>
      </c>
      <c r="T8" s="71" t="s">
        <v>227</v>
      </c>
      <c r="U8" s="357" t="s">
        <v>1859</v>
      </c>
      <c r="V8" s="357" t="s">
        <v>1860</v>
      </c>
      <c r="W8" s="71" t="s">
        <v>227</v>
      </c>
      <c r="X8" s="357" t="s">
        <v>1859</v>
      </c>
      <c r="Y8" s="357" t="s">
        <v>1860</v>
      </c>
      <c r="Z8" s="71" t="s">
        <v>227</v>
      </c>
      <c r="AA8" s="357" t="s">
        <v>1859</v>
      </c>
      <c r="AB8" s="357" t="s">
        <v>1860</v>
      </c>
      <c r="AC8" s="71" t="s">
        <v>227</v>
      </c>
      <c r="AD8" s="357" t="s">
        <v>1859</v>
      </c>
      <c r="AE8" s="357" t="s">
        <v>1860</v>
      </c>
      <c r="AF8" s="71" t="s">
        <v>227</v>
      </c>
      <c r="AG8" s="357" t="s">
        <v>1859</v>
      </c>
      <c r="AH8" s="357" t="s">
        <v>1860</v>
      </c>
      <c r="AI8" s="71" t="s">
        <v>227</v>
      </c>
      <c r="AJ8" s="357" t="s">
        <v>1859</v>
      </c>
      <c r="AK8" s="357" t="s">
        <v>1860</v>
      </c>
      <c r="AL8" s="71" t="s">
        <v>227</v>
      </c>
      <c r="AM8" s="71" t="s">
        <v>204</v>
      </c>
      <c r="AN8" s="71" t="s">
        <v>226</v>
      </c>
      <c r="AO8" s="71" t="s">
        <v>171</v>
      </c>
      <c r="AP8" s="71" t="s">
        <v>172</v>
      </c>
      <c r="AR8" s="29" t="s">
        <v>234</v>
      </c>
    </row>
    <row r="9" spans="2:44" ht="18.75">
      <c r="B9" s="72" t="str">
        <f>SPP!D5</f>
        <v>BCNLSA</v>
      </c>
      <c r="C9" s="80">
        <f>SPP!F5</f>
        <v>2</v>
      </c>
      <c r="D9" s="80">
        <v>1</v>
      </c>
      <c r="E9" s="73">
        <f>IFERROR(IF(C9=0,"0",IF((C9/D9)&gt;=100%,100%,(C9/D9))),"")</f>
        <v>1</v>
      </c>
      <c r="F9" s="80">
        <f>SPP!G5</f>
        <v>2</v>
      </c>
      <c r="G9" s="80">
        <v>1</v>
      </c>
      <c r="H9" s="73">
        <f>IFERROR(IF(F9=0,"0",IF((F9/G9)&gt;=100%,100%,(F9/G9))),"")</f>
        <v>1</v>
      </c>
      <c r="I9" s="80">
        <f>SPP!H5</f>
        <v>0</v>
      </c>
      <c r="J9" s="80">
        <v>4</v>
      </c>
      <c r="K9" s="73" t="str">
        <f>IFERROR(IF(I9=0,"0",IF((I9/J9)&gt;=100%,100%,(I9/J9))),"")</f>
        <v>0</v>
      </c>
      <c r="L9" s="80">
        <f>SPP!I5</f>
        <v>0</v>
      </c>
      <c r="M9" s="80">
        <v>0</v>
      </c>
      <c r="N9" s="73" t="str">
        <f>IFERROR(IF(L9=0,"0",IF((L9/M9)&gt;=100%,100%,(L9/M9))),"")</f>
        <v>0</v>
      </c>
      <c r="O9" s="80">
        <f>SPP!J5</f>
        <v>0</v>
      </c>
      <c r="P9" s="80">
        <v>0</v>
      </c>
      <c r="Q9" s="73" t="str">
        <f>IFERROR(IF(O9=0,"0",IF((O9/P9)&gt;=100%,100%,(O9/P9))),"")</f>
        <v>0</v>
      </c>
      <c r="R9" s="80">
        <f>SPP!K5</f>
        <v>0</v>
      </c>
      <c r="S9" s="80">
        <v>0</v>
      </c>
      <c r="T9" s="73" t="str">
        <f>IFERROR(IF(R9=0,"0",IF((R9/S9)&gt;=100%,100%,(R9/S9))),"")</f>
        <v>0</v>
      </c>
      <c r="U9" s="80">
        <f>SPP!L5</f>
        <v>0</v>
      </c>
      <c r="V9" s="80">
        <v>0</v>
      </c>
      <c r="W9" s="73" t="str">
        <f>IFERROR(IF(U9=0,"0",IF((U9/V9)&gt;=100%,100%,(U9/V9))),"")</f>
        <v>0</v>
      </c>
      <c r="X9" s="80">
        <f>SPP!M5</f>
        <v>0</v>
      </c>
      <c r="Y9" s="80">
        <v>0</v>
      </c>
      <c r="Z9" s="73" t="str">
        <f>IFERROR(IF(X9=0,"0",IF((X9/Y9)&gt;=100%,100%,(X9/Y9))),"")</f>
        <v>0</v>
      </c>
      <c r="AA9" s="80">
        <f>SPP!N5</f>
        <v>0</v>
      </c>
      <c r="AB9" s="80">
        <v>0</v>
      </c>
      <c r="AC9" s="73" t="str">
        <f>IFERROR(IF(AA9=0,"0",IF((AA9/AB9)&gt;=100%,100%,(AA9/AB9))),"")</f>
        <v>0</v>
      </c>
      <c r="AD9" s="80">
        <f>SPP!O5</f>
        <v>0</v>
      </c>
      <c r="AE9" s="80">
        <v>0</v>
      </c>
      <c r="AF9" s="73" t="str">
        <f>IFERROR(IF(AD9=0,"0",IF((AD9/AE9)&gt;=100%,100%,(AD9/AE9))),"")</f>
        <v>0</v>
      </c>
      <c r="AG9" s="80">
        <f>SPP!P5</f>
        <v>0</v>
      </c>
      <c r="AH9" s="80">
        <v>0</v>
      </c>
      <c r="AI9" s="73" t="str">
        <f>IFERROR(IF(AG9=0,"0",IF((AG9/AH9)&gt;=100%,100%,(AG9/AH9))),"")</f>
        <v>0</v>
      </c>
      <c r="AJ9" s="80">
        <f>SPP!Q5</f>
        <v>0</v>
      </c>
      <c r="AK9" s="80">
        <v>0</v>
      </c>
      <c r="AL9" s="73" t="str">
        <f>IFERROR(IF(AJ9=0,"0",IF((AJ9/AK9)&gt;=100%,100%,(AJ9/AK9))),"")</f>
        <v>0</v>
      </c>
      <c r="AM9" s="74">
        <f t="shared" ref="AM9:AM22" si="0">SUM(C9,F9,I9,L9,O9,R9,U9,X9,AA9,AD9,AG9,AJ9)</f>
        <v>4</v>
      </c>
      <c r="AN9" s="74">
        <f t="shared" ref="AN9:AN22" si="1">SUM(D9,G9,J9,M9,P9,S9,V9,Y9,AB9,AE9,AH9,AK9)</f>
        <v>6</v>
      </c>
      <c r="AO9" s="73">
        <f>IFERROR(AN9/AM9,"")</f>
        <v>1.5</v>
      </c>
      <c r="AP9" s="82">
        <f>IFERROR(AVERAGE(E9,H9,K9,N9,Q9,T9,W9,Z9,AC9,AF9,AI9,AL9),"")</f>
        <v>1</v>
      </c>
      <c r="AR9" s="29" t="s">
        <v>218</v>
      </c>
    </row>
    <row r="10" spans="2:44" ht="18.75">
      <c r="B10" s="72" t="str">
        <f>SPP!D6</f>
        <v>BCSCM</v>
      </c>
      <c r="C10" s="80">
        <f>SPP!F6</f>
        <v>7</v>
      </c>
      <c r="D10" s="80">
        <v>5</v>
      </c>
      <c r="E10" s="73">
        <f t="shared" ref="E10:E22" si="2">IFERROR(IF(C10=0,"0",IF((C10/D10)&gt;=100%,100%,(C10/D10))),"")</f>
        <v>1</v>
      </c>
      <c r="F10" s="80">
        <f>SPP!G6</f>
        <v>7</v>
      </c>
      <c r="G10" s="80">
        <v>4</v>
      </c>
      <c r="H10" s="73">
        <f t="shared" ref="H10:H22" si="3">IFERROR(IF(F10=0,"0",IF((F10/G10)&gt;=100%,100%,(F10/G10))),"")</f>
        <v>1</v>
      </c>
      <c r="I10" s="80">
        <f>SPP!H6</f>
        <v>7</v>
      </c>
      <c r="J10" s="80">
        <v>6</v>
      </c>
      <c r="K10" s="73">
        <f t="shared" ref="K10:K22" si="4">IFERROR(IF(I10=0,"0",IF((I10/J10)&gt;=100%,100%,(I10/J10))),"")</f>
        <v>1</v>
      </c>
      <c r="L10" s="80">
        <f>SPP!I6</f>
        <v>7</v>
      </c>
      <c r="M10" s="80">
        <v>8</v>
      </c>
      <c r="N10" s="73">
        <f t="shared" ref="N10:N22" si="5">IFERROR(IF(L10=0,"0",IF((L10/M10)&gt;=100%,100%,(L10/M10))),"")</f>
        <v>0.875</v>
      </c>
      <c r="O10" s="80">
        <f>SPP!J6</f>
        <v>4</v>
      </c>
      <c r="P10" s="80">
        <v>9</v>
      </c>
      <c r="Q10" s="73">
        <f t="shared" ref="Q10:Q22" si="6">IFERROR(IF(O10=0,"0",IF((O10/P10)&gt;=100%,100%,(O10/P10))),"")</f>
        <v>0.44444444444444442</v>
      </c>
      <c r="R10" s="80">
        <f>SPP!K6</f>
        <v>4</v>
      </c>
      <c r="S10" s="80">
        <v>2</v>
      </c>
      <c r="T10" s="73">
        <f t="shared" ref="T10:T22" si="7">IFERROR(IF(R10=0,"0",IF((R10/S10)&gt;=100%,100%,(R10/S10))),"")</f>
        <v>1</v>
      </c>
      <c r="U10" s="80">
        <f>SPP!L6</f>
        <v>4</v>
      </c>
      <c r="V10" s="80">
        <v>5</v>
      </c>
      <c r="W10" s="73">
        <f t="shared" ref="W10:W22" si="8">IFERROR(IF(U10=0,"0",IF((U10/V10)&gt;=100%,100%,(U10/V10))),"")</f>
        <v>0.8</v>
      </c>
      <c r="X10" s="80">
        <f>SPP!M6</f>
        <v>4</v>
      </c>
      <c r="Y10" s="80">
        <v>1</v>
      </c>
      <c r="Z10" s="73">
        <f t="shared" ref="Z10:Z22" si="9">IFERROR(IF(X10=0,"0",IF((X10/Y10)&gt;=100%,100%,(X10/Y10))),"")</f>
        <v>1</v>
      </c>
      <c r="AA10" s="80">
        <f>SPP!N6</f>
        <v>4</v>
      </c>
      <c r="AB10" s="80">
        <v>5</v>
      </c>
      <c r="AC10" s="73">
        <f t="shared" ref="AC10:AC22" si="10">IFERROR(IF(AA10=0,"0",IF((AA10/AB10)&gt;=100%,100%,(AA10/AB10))),"")</f>
        <v>0.8</v>
      </c>
      <c r="AD10" s="80">
        <f>SPP!O6</f>
        <v>4</v>
      </c>
      <c r="AE10" s="80">
        <v>1</v>
      </c>
      <c r="AF10" s="73">
        <f t="shared" ref="AF10:AF22" si="11">IFERROR(IF(AD10=0,"0",IF((AD10/AE10)&gt;=100%,100%,(AD10/AE10))),"")</f>
        <v>1</v>
      </c>
      <c r="AG10" s="80">
        <f>SPP!P6</f>
        <v>4</v>
      </c>
      <c r="AH10" s="80">
        <v>6</v>
      </c>
      <c r="AI10" s="73">
        <f t="shared" ref="AI10:AI22" si="12">IFERROR(IF(AG10=0,"0",IF((AG10/AH10)&gt;=100%,100%,(AG10/AH10))),"")</f>
        <v>0.66666666666666663</v>
      </c>
      <c r="AJ10" s="80">
        <f>SPP!Q6</f>
        <v>4</v>
      </c>
      <c r="AK10" s="80">
        <v>5</v>
      </c>
      <c r="AL10" s="73">
        <f t="shared" ref="AL10:AL22" si="13">IFERROR(IF(AJ10=0,"0",IF((AJ10/AK10)&gt;=100%,100%,(AJ10/AK10))),"")</f>
        <v>0.8</v>
      </c>
      <c r="AM10" s="74">
        <f t="shared" si="0"/>
        <v>60</v>
      </c>
      <c r="AN10" s="74">
        <f t="shared" si="1"/>
        <v>57</v>
      </c>
      <c r="AO10" s="73">
        <f t="shared" ref="AO10:AO22" si="14">IFERROR(AN10/AM10,"")</f>
        <v>0.95</v>
      </c>
      <c r="AP10" s="82">
        <f t="shared" ref="AP10:AP23" si="15">IFERROR(AVERAGE(E10,H10,K10,N10,Q10,T10,W10,Z10,AC10,AF10,AI10,AL10),"")</f>
        <v>0.86550925925925926</v>
      </c>
      <c r="AR10" s="29" t="s">
        <v>176</v>
      </c>
    </row>
    <row r="11" spans="2:44" ht="18.75">
      <c r="B11" s="72" t="str">
        <f>SPP!D7</f>
        <v>HCV PRG</v>
      </c>
      <c r="C11" s="80">
        <f>SPP!F7</f>
        <v>0</v>
      </c>
      <c r="D11" s="80">
        <v>0</v>
      </c>
      <c r="E11" s="73" t="str">
        <f t="shared" si="2"/>
        <v>0</v>
      </c>
      <c r="F11" s="80">
        <f>SPP!G7</f>
        <v>0</v>
      </c>
      <c r="G11" s="80">
        <v>0</v>
      </c>
      <c r="H11" s="73" t="str">
        <f t="shared" si="3"/>
        <v>0</v>
      </c>
      <c r="I11" s="80">
        <f>SPP!H7</f>
        <v>0</v>
      </c>
      <c r="J11" s="80">
        <v>0</v>
      </c>
      <c r="K11" s="73" t="str">
        <f t="shared" si="4"/>
        <v>0</v>
      </c>
      <c r="L11" s="80">
        <f>SPP!I7</f>
        <v>0</v>
      </c>
      <c r="M11" s="80">
        <v>0</v>
      </c>
      <c r="N11" s="73" t="str">
        <f t="shared" si="5"/>
        <v>0</v>
      </c>
      <c r="O11" s="80">
        <f>SPP!J7</f>
        <v>0</v>
      </c>
      <c r="P11" s="80">
        <v>0</v>
      </c>
      <c r="Q11" s="73" t="str">
        <f t="shared" si="6"/>
        <v>0</v>
      </c>
      <c r="R11" s="80">
        <f>SPP!K7</f>
        <v>0</v>
      </c>
      <c r="S11" s="80">
        <v>0</v>
      </c>
      <c r="T11" s="73" t="str">
        <f t="shared" si="7"/>
        <v>0</v>
      </c>
      <c r="U11" s="80">
        <f>SPP!L7</f>
        <v>0</v>
      </c>
      <c r="V11" s="80">
        <v>0</v>
      </c>
      <c r="W11" s="73" t="str">
        <f t="shared" si="8"/>
        <v>0</v>
      </c>
      <c r="X11" s="80">
        <f>SPP!M7</f>
        <v>0</v>
      </c>
      <c r="Y11" s="80">
        <v>0</v>
      </c>
      <c r="Z11" s="73" t="str">
        <f t="shared" si="9"/>
        <v>0</v>
      </c>
      <c r="AA11" s="80">
        <f>SPP!N7</f>
        <v>0</v>
      </c>
      <c r="AB11" s="80">
        <v>0</v>
      </c>
      <c r="AC11" s="73" t="str">
        <f t="shared" si="10"/>
        <v>0</v>
      </c>
      <c r="AD11" s="80">
        <f>SPP!O7</f>
        <v>0</v>
      </c>
      <c r="AE11" s="80">
        <v>1</v>
      </c>
      <c r="AF11" s="73" t="str">
        <f t="shared" si="11"/>
        <v>0</v>
      </c>
      <c r="AG11" s="80">
        <f>SPP!P7</f>
        <v>4</v>
      </c>
      <c r="AH11" s="80">
        <v>0</v>
      </c>
      <c r="AI11" s="73" t="str">
        <f t="shared" si="12"/>
        <v/>
      </c>
      <c r="AJ11" s="80">
        <f>SPP!Q7</f>
        <v>4</v>
      </c>
      <c r="AK11" s="80">
        <v>5</v>
      </c>
      <c r="AL11" s="73">
        <f t="shared" si="13"/>
        <v>0.8</v>
      </c>
      <c r="AM11" s="74">
        <f t="shared" si="0"/>
        <v>8</v>
      </c>
      <c r="AN11" s="74">
        <f t="shared" si="1"/>
        <v>6</v>
      </c>
      <c r="AO11" s="73">
        <f t="shared" si="14"/>
        <v>0.75</v>
      </c>
      <c r="AP11" s="82">
        <f t="shared" si="15"/>
        <v>0.8</v>
      </c>
      <c r="AR11" s="29"/>
    </row>
    <row r="12" spans="2:44" ht="18.75">
      <c r="B12" s="72" t="str">
        <f>SPP!D8</f>
        <v>HTS PRG</v>
      </c>
      <c r="C12" s="80">
        <f>SPP!F8</f>
        <v>3</v>
      </c>
      <c r="D12" s="80">
        <v>0</v>
      </c>
      <c r="E12" s="73" t="str">
        <f t="shared" si="2"/>
        <v/>
      </c>
      <c r="F12" s="80">
        <f>SPP!G8</f>
        <v>3</v>
      </c>
      <c r="G12" s="80">
        <v>0</v>
      </c>
      <c r="H12" s="73" t="str">
        <f t="shared" si="3"/>
        <v/>
      </c>
      <c r="I12" s="80">
        <f>SPP!H8</f>
        <v>3</v>
      </c>
      <c r="J12" s="80">
        <v>0</v>
      </c>
      <c r="K12" s="73" t="str">
        <f t="shared" si="4"/>
        <v/>
      </c>
      <c r="L12" s="80">
        <f>SPP!I8</f>
        <v>3</v>
      </c>
      <c r="M12" s="80">
        <v>0</v>
      </c>
      <c r="N12" s="73" t="str">
        <f t="shared" si="5"/>
        <v/>
      </c>
      <c r="O12" s="80">
        <f>SPP!J8</f>
        <v>0</v>
      </c>
      <c r="P12" s="80">
        <v>0</v>
      </c>
      <c r="Q12" s="73" t="str">
        <f t="shared" si="6"/>
        <v>0</v>
      </c>
      <c r="R12" s="80">
        <f>SPP!K8</f>
        <v>0</v>
      </c>
      <c r="S12" s="80">
        <v>0</v>
      </c>
      <c r="T12" s="73" t="str">
        <f t="shared" si="7"/>
        <v>0</v>
      </c>
      <c r="U12" s="80">
        <f>SPP!L8</f>
        <v>0</v>
      </c>
      <c r="V12" s="80">
        <v>0</v>
      </c>
      <c r="W12" s="73" t="str">
        <f t="shared" si="8"/>
        <v>0</v>
      </c>
      <c r="X12" s="80">
        <f>SPP!M8</f>
        <v>0</v>
      </c>
      <c r="Y12" s="80">
        <v>0</v>
      </c>
      <c r="Z12" s="73" t="str">
        <f t="shared" si="9"/>
        <v>0</v>
      </c>
      <c r="AA12" s="80">
        <f>SPP!N8</f>
        <v>0</v>
      </c>
      <c r="AB12" s="80">
        <v>0</v>
      </c>
      <c r="AC12" s="73" t="str">
        <f t="shared" si="10"/>
        <v>0</v>
      </c>
      <c r="AD12" s="80">
        <f>SPP!O8</f>
        <v>0</v>
      </c>
      <c r="AE12" s="80">
        <v>0</v>
      </c>
      <c r="AF12" s="73" t="str">
        <f t="shared" si="11"/>
        <v>0</v>
      </c>
      <c r="AG12" s="80">
        <f>SPP!P8</f>
        <v>0</v>
      </c>
      <c r="AH12" s="80">
        <v>0</v>
      </c>
      <c r="AI12" s="73" t="str">
        <f t="shared" si="12"/>
        <v>0</v>
      </c>
      <c r="AJ12" s="80">
        <f>SPP!Q8</f>
        <v>0</v>
      </c>
      <c r="AK12" s="80">
        <v>0</v>
      </c>
      <c r="AL12" s="73" t="str">
        <f t="shared" si="13"/>
        <v>0</v>
      </c>
      <c r="AM12" s="74">
        <f t="shared" si="0"/>
        <v>12</v>
      </c>
      <c r="AN12" s="74">
        <f t="shared" si="1"/>
        <v>0</v>
      </c>
      <c r="AO12" s="73">
        <f t="shared" si="14"/>
        <v>0</v>
      </c>
      <c r="AP12" s="82" t="str">
        <f t="shared" si="15"/>
        <v/>
      </c>
      <c r="AR12" s="29"/>
    </row>
    <row r="13" spans="2:44" ht="18.75">
      <c r="B13" s="72" t="str">
        <f>SPP!D9</f>
        <v>T300 CT1</v>
      </c>
      <c r="C13" s="80">
        <f>SPP!F9</f>
        <v>7</v>
      </c>
      <c r="D13" s="80">
        <v>6</v>
      </c>
      <c r="E13" s="73">
        <f t="shared" si="2"/>
        <v>1</v>
      </c>
      <c r="F13" s="80">
        <f>SPP!G9</f>
        <v>7</v>
      </c>
      <c r="G13" s="80">
        <v>4</v>
      </c>
      <c r="H13" s="73">
        <f t="shared" si="3"/>
        <v>1</v>
      </c>
      <c r="I13" s="80">
        <f>SPP!H9</f>
        <v>8</v>
      </c>
      <c r="J13" s="80">
        <v>11</v>
      </c>
      <c r="K13" s="73">
        <f t="shared" si="4"/>
        <v>0.72727272727272729</v>
      </c>
      <c r="L13" s="80">
        <f>SPP!I9</f>
        <v>8</v>
      </c>
      <c r="M13" s="80">
        <v>12</v>
      </c>
      <c r="N13" s="73">
        <f t="shared" si="5"/>
        <v>0.66666666666666663</v>
      </c>
      <c r="O13" s="80">
        <f>SPP!J9</f>
        <v>19</v>
      </c>
      <c r="P13" s="80">
        <v>18</v>
      </c>
      <c r="Q13" s="73">
        <f t="shared" si="6"/>
        <v>1</v>
      </c>
      <c r="R13" s="80">
        <f>SPP!K9</f>
        <v>19</v>
      </c>
      <c r="S13" s="80">
        <v>24</v>
      </c>
      <c r="T13" s="73">
        <f t="shared" si="7"/>
        <v>0.79166666666666663</v>
      </c>
      <c r="U13" s="80">
        <f>SPP!L9</f>
        <v>19</v>
      </c>
      <c r="V13" s="80">
        <v>20</v>
      </c>
      <c r="W13" s="73">
        <f t="shared" si="8"/>
        <v>0.95</v>
      </c>
      <c r="X13" s="80">
        <f>SPP!M9</f>
        <v>19</v>
      </c>
      <c r="Y13" s="80">
        <v>5</v>
      </c>
      <c r="Z13" s="73">
        <f t="shared" si="9"/>
        <v>1</v>
      </c>
      <c r="AA13" s="80">
        <f>SPP!N9</f>
        <v>19</v>
      </c>
      <c r="AB13" s="80">
        <v>15</v>
      </c>
      <c r="AC13" s="73">
        <f t="shared" si="10"/>
        <v>1</v>
      </c>
      <c r="AD13" s="80">
        <f>SPP!O9</f>
        <v>19</v>
      </c>
      <c r="AE13" s="80">
        <v>7</v>
      </c>
      <c r="AF13" s="73">
        <f t="shared" si="11"/>
        <v>1</v>
      </c>
      <c r="AG13" s="80">
        <f>SPP!P9</f>
        <v>15</v>
      </c>
      <c r="AH13" s="80">
        <v>10</v>
      </c>
      <c r="AI13" s="73">
        <f t="shared" si="12"/>
        <v>1</v>
      </c>
      <c r="AJ13" s="80">
        <f>SPP!Q9</f>
        <v>15</v>
      </c>
      <c r="AK13" s="80">
        <v>11</v>
      </c>
      <c r="AL13" s="73">
        <f t="shared" si="13"/>
        <v>1</v>
      </c>
      <c r="AM13" s="74">
        <f t="shared" si="0"/>
        <v>174</v>
      </c>
      <c r="AN13" s="74">
        <f t="shared" si="1"/>
        <v>143</v>
      </c>
      <c r="AO13" s="73">
        <f t="shared" si="14"/>
        <v>0.82183908045977017</v>
      </c>
      <c r="AP13" s="82">
        <f t="shared" si="15"/>
        <v>0.9279671717171718</v>
      </c>
      <c r="AR13" s="29"/>
    </row>
    <row r="14" spans="2:44" ht="18.75">
      <c r="B14" s="72" t="str">
        <f>SPP!D10</f>
        <v xml:space="preserve">T200 CT2 </v>
      </c>
      <c r="C14" s="80">
        <f>SPP!F10</f>
        <v>0</v>
      </c>
      <c r="D14" s="80">
        <v>0</v>
      </c>
      <c r="E14" s="73" t="str">
        <f t="shared" si="2"/>
        <v>0</v>
      </c>
      <c r="F14" s="80">
        <f>SPP!G10</f>
        <v>0</v>
      </c>
      <c r="G14" s="80">
        <v>0</v>
      </c>
      <c r="H14" s="73" t="str">
        <f t="shared" si="3"/>
        <v>0</v>
      </c>
      <c r="I14" s="80">
        <f>SPP!H10</f>
        <v>0</v>
      </c>
      <c r="J14" s="80">
        <v>1</v>
      </c>
      <c r="K14" s="73" t="str">
        <f t="shared" si="4"/>
        <v>0</v>
      </c>
      <c r="L14" s="80">
        <f>SPP!I10</f>
        <v>0</v>
      </c>
      <c r="M14" s="80">
        <v>4</v>
      </c>
      <c r="N14" s="73" t="str">
        <f t="shared" si="5"/>
        <v>0</v>
      </c>
      <c r="O14" s="80">
        <f>SPP!J10</f>
        <v>4</v>
      </c>
      <c r="P14" s="80">
        <v>9</v>
      </c>
      <c r="Q14" s="73">
        <f t="shared" si="6"/>
        <v>0.44444444444444442</v>
      </c>
      <c r="R14" s="80">
        <f>SPP!K10</f>
        <v>4</v>
      </c>
      <c r="S14" s="80">
        <v>8</v>
      </c>
      <c r="T14" s="73">
        <f t="shared" si="7"/>
        <v>0.5</v>
      </c>
      <c r="U14" s="80">
        <f>SPP!L10</f>
        <v>4</v>
      </c>
      <c r="V14" s="80">
        <v>6</v>
      </c>
      <c r="W14" s="73">
        <f t="shared" si="8"/>
        <v>0.66666666666666663</v>
      </c>
      <c r="X14" s="80">
        <f>SPP!M10</f>
        <v>4</v>
      </c>
      <c r="Y14" s="80">
        <v>4</v>
      </c>
      <c r="Z14" s="73">
        <f t="shared" si="9"/>
        <v>1</v>
      </c>
      <c r="AA14" s="80">
        <f>SPP!N10</f>
        <v>4</v>
      </c>
      <c r="AB14" s="80">
        <v>5</v>
      </c>
      <c r="AC14" s="73">
        <f t="shared" si="10"/>
        <v>0.8</v>
      </c>
      <c r="AD14" s="80">
        <f>SPP!O10</f>
        <v>4</v>
      </c>
      <c r="AE14" s="80">
        <v>7</v>
      </c>
      <c r="AF14" s="73">
        <f t="shared" si="11"/>
        <v>0.5714285714285714</v>
      </c>
      <c r="AG14" s="80">
        <f>SPP!P10</f>
        <v>4</v>
      </c>
      <c r="AH14" s="80">
        <v>2</v>
      </c>
      <c r="AI14" s="73">
        <f t="shared" si="12"/>
        <v>1</v>
      </c>
      <c r="AJ14" s="80">
        <f>SPP!Q10</f>
        <v>4</v>
      </c>
      <c r="AK14" s="80">
        <v>6</v>
      </c>
      <c r="AL14" s="73">
        <f t="shared" si="13"/>
        <v>0.66666666666666663</v>
      </c>
      <c r="AM14" s="74">
        <f t="shared" si="0"/>
        <v>32</v>
      </c>
      <c r="AN14" s="74">
        <f t="shared" si="1"/>
        <v>52</v>
      </c>
      <c r="AO14" s="73">
        <f t="shared" si="14"/>
        <v>1.625</v>
      </c>
      <c r="AP14" s="82">
        <f t="shared" si="15"/>
        <v>0.7061507936507937</v>
      </c>
      <c r="AR14" s="29"/>
    </row>
    <row r="15" spans="2:44" ht="18.75">
      <c r="B15" s="72" t="str">
        <f>SPP!D11</f>
        <v>T100 NT</v>
      </c>
      <c r="C15" s="80">
        <f>SPP!F11</f>
        <v>3</v>
      </c>
      <c r="D15" s="80">
        <v>7</v>
      </c>
      <c r="E15" s="73">
        <f t="shared" si="2"/>
        <v>0.42857142857142855</v>
      </c>
      <c r="F15" s="80">
        <f>SPP!G11</f>
        <v>3</v>
      </c>
      <c r="G15" s="80">
        <v>5</v>
      </c>
      <c r="H15" s="73">
        <f t="shared" si="3"/>
        <v>0.6</v>
      </c>
      <c r="I15" s="80">
        <f>SPP!H11</f>
        <v>4</v>
      </c>
      <c r="J15" s="80">
        <v>3</v>
      </c>
      <c r="K15" s="73">
        <f t="shared" si="4"/>
        <v>1</v>
      </c>
      <c r="L15" s="80">
        <f>SPP!I11</f>
        <v>4</v>
      </c>
      <c r="M15" s="80">
        <v>7</v>
      </c>
      <c r="N15" s="73">
        <f t="shared" si="5"/>
        <v>0.5714285714285714</v>
      </c>
      <c r="O15" s="80">
        <f>SPP!J11</f>
        <v>4</v>
      </c>
      <c r="P15" s="80">
        <v>4</v>
      </c>
      <c r="Q15" s="73">
        <f t="shared" si="6"/>
        <v>1</v>
      </c>
      <c r="R15" s="80">
        <f>SPP!K11</f>
        <v>4</v>
      </c>
      <c r="S15" s="80">
        <v>4</v>
      </c>
      <c r="T15" s="73">
        <f t="shared" si="7"/>
        <v>1</v>
      </c>
      <c r="U15" s="80">
        <f>SPP!L11</f>
        <v>4</v>
      </c>
      <c r="V15" s="80">
        <v>6</v>
      </c>
      <c r="W15" s="73">
        <f t="shared" si="8"/>
        <v>0.66666666666666663</v>
      </c>
      <c r="X15" s="80">
        <f>SPP!M11</f>
        <v>4</v>
      </c>
      <c r="Y15" s="80">
        <v>4</v>
      </c>
      <c r="Z15" s="73">
        <f t="shared" si="9"/>
        <v>1</v>
      </c>
      <c r="AA15" s="80">
        <f>SPP!N11</f>
        <v>4</v>
      </c>
      <c r="AB15" s="80">
        <v>3</v>
      </c>
      <c r="AC15" s="73">
        <f t="shared" si="10"/>
        <v>1</v>
      </c>
      <c r="AD15" s="80">
        <f>SPP!O11</f>
        <v>4</v>
      </c>
      <c r="AE15" s="80">
        <v>4</v>
      </c>
      <c r="AF15" s="73">
        <f t="shared" si="11"/>
        <v>1</v>
      </c>
      <c r="AG15" s="80">
        <f>SPP!P11</f>
        <v>4</v>
      </c>
      <c r="AH15" s="80">
        <v>2</v>
      </c>
      <c r="AI15" s="73">
        <f t="shared" si="12"/>
        <v>1</v>
      </c>
      <c r="AJ15" s="80">
        <f>SPP!Q11</f>
        <v>4</v>
      </c>
      <c r="AK15" s="80">
        <v>2</v>
      </c>
      <c r="AL15" s="73">
        <f t="shared" si="13"/>
        <v>1</v>
      </c>
      <c r="AM15" s="74">
        <f t="shared" si="0"/>
        <v>46</v>
      </c>
      <c r="AN15" s="74">
        <f t="shared" si="1"/>
        <v>51</v>
      </c>
      <c r="AO15" s="73">
        <f t="shared" si="14"/>
        <v>1.1086956521739131</v>
      </c>
      <c r="AP15" s="82">
        <f t="shared" si="15"/>
        <v>0.85555555555555551</v>
      </c>
    </row>
    <row r="16" spans="2:44" ht="18.75">
      <c r="B16" s="72" t="str">
        <f>SPP!D12</f>
        <v>W100</v>
      </c>
      <c r="C16" s="80">
        <f>SPP!F12</f>
        <v>4</v>
      </c>
      <c r="D16" s="80">
        <v>2</v>
      </c>
      <c r="E16" s="73">
        <f t="shared" si="2"/>
        <v>1</v>
      </c>
      <c r="F16" s="80">
        <f>SPP!G12</f>
        <v>4</v>
      </c>
      <c r="G16" s="80">
        <v>5</v>
      </c>
      <c r="H16" s="73">
        <f t="shared" si="3"/>
        <v>0.8</v>
      </c>
      <c r="I16" s="80">
        <f>SPP!H12</f>
        <v>4</v>
      </c>
      <c r="J16" s="80">
        <v>1</v>
      </c>
      <c r="K16" s="73">
        <f t="shared" si="4"/>
        <v>1</v>
      </c>
      <c r="L16" s="80">
        <f>SPP!I12</f>
        <v>4</v>
      </c>
      <c r="M16" s="80">
        <v>1</v>
      </c>
      <c r="N16" s="73">
        <f t="shared" si="5"/>
        <v>1</v>
      </c>
      <c r="O16" s="80">
        <f>SPP!J12</f>
        <v>0</v>
      </c>
      <c r="P16" s="80">
        <v>0</v>
      </c>
      <c r="Q16" s="73" t="str">
        <f t="shared" si="6"/>
        <v>0</v>
      </c>
      <c r="R16" s="80">
        <f>SPP!K12</f>
        <v>0</v>
      </c>
      <c r="S16" s="80">
        <v>0</v>
      </c>
      <c r="T16" s="73" t="str">
        <f t="shared" si="7"/>
        <v>0</v>
      </c>
      <c r="U16" s="80">
        <f>SPP!L12</f>
        <v>0</v>
      </c>
      <c r="V16" s="80">
        <v>0</v>
      </c>
      <c r="W16" s="73" t="str">
        <f t="shared" si="8"/>
        <v>0</v>
      </c>
      <c r="X16" s="80">
        <f>SPP!M12</f>
        <v>0</v>
      </c>
      <c r="Y16" s="80">
        <v>0</v>
      </c>
      <c r="Z16" s="73" t="str">
        <f t="shared" si="9"/>
        <v>0</v>
      </c>
      <c r="AA16" s="80">
        <f>SPP!N12</f>
        <v>0</v>
      </c>
      <c r="AB16" s="80">
        <v>0</v>
      </c>
      <c r="AC16" s="73" t="str">
        <f t="shared" si="10"/>
        <v>0</v>
      </c>
      <c r="AD16" s="80">
        <f>SPP!O12</f>
        <v>0</v>
      </c>
      <c r="AE16" s="80">
        <v>0</v>
      </c>
      <c r="AF16" s="73" t="str">
        <f t="shared" si="11"/>
        <v>0</v>
      </c>
      <c r="AG16" s="80">
        <f>SPP!P12</f>
        <v>0</v>
      </c>
      <c r="AH16" s="80">
        <v>0</v>
      </c>
      <c r="AI16" s="73" t="str">
        <f t="shared" si="12"/>
        <v>0</v>
      </c>
      <c r="AJ16" s="80">
        <f>SPP!Q12</f>
        <v>0</v>
      </c>
      <c r="AK16" s="80">
        <v>0</v>
      </c>
      <c r="AL16" s="73" t="str">
        <f t="shared" si="13"/>
        <v>0</v>
      </c>
      <c r="AM16" s="74">
        <f t="shared" si="0"/>
        <v>16</v>
      </c>
      <c r="AN16" s="74">
        <f t="shared" si="1"/>
        <v>9</v>
      </c>
      <c r="AO16" s="73">
        <f t="shared" si="14"/>
        <v>0.5625</v>
      </c>
      <c r="AP16" s="82">
        <f t="shared" si="15"/>
        <v>0.95</v>
      </c>
    </row>
    <row r="17" spans="2:42" ht="18.75">
      <c r="B17" s="72" t="str">
        <f>SPP!D13</f>
        <v>HI CV WARA</v>
      </c>
      <c r="C17" s="80">
        <f>SPP!F13</f>
        <v>5</v>
      </c>
      <c r="D17" s="80">
        <v>6</v>
      </c>
      <c r="E17" s="73">
        <f t="shared" si="2"/>
        <v>0.83333333333333337</v>
      </c>
      <c r="F17" s="80">
        <f>SPP!G13</f>
        <v>5</v>
      </c>
      <c r="G17" s="80">
        <v>5</v>
      </c>
      <c r="H17" s="73">
        <f t="shared" si="3"/>
        <v>1</v>
      </c>
      <c r="I17" s="80">
        <f>SPP!H13</f>
        <v>5</v>
      </c>
      <c r="J17" s="80">
        <v>4</v>
      </c>
      <c r="K17" s="73">
        <f t="shared" si="4"/>
        <v>1</v>
      </c>
      <c r="L17" s="80">
        <f>SPP!I13</f>
        <v>5</v>
      </c>
      <c r="M17" s="80">
        <v>0</v>
      </c>
      <c r="N17" s="73" t="str">
        <f t="shared" si="5"/>
        <v/>
      </c>
      <c r="O17" s="80">
        <f>SPP!J13</f>
        <v>0</v>
      </c>
      <c r="P17" s="80">
        <v>0</v>
      </c>
      <c r="Q17" s="73" t="str">
        <f t="shared" si="6"/>
        <v>0</v>
      </c>
      <c r="R17" s="80">
        <f>SPP!K13</f>
        <v>0</v>
      </c>
      <c r="S17" s="80">
        <v>0</v>
      </c>
      <c r="T17" s="73" t="str">
        <f t="shared" si="7"/>
        <v>0</v>
      </c>
      <c r="U17" s="80">
        <f>SPP!L13</f>
        <v>0</v>
      </c>
      <c r="V17" s="80">
        <v>0</v>
      </c>
      <c r="W17" s="73" t="str">
        <f t="shared" si="8"/>
        <v>0</v>
      </c>
      <c r="X17" s="80">
        <f>SPP!M13</f>
        <v>0</v>
      </c>
      <c r="Y17" s="80">
        <v>0</v>
      </c>
      <c r="Z17" s="73" t="str">
        <f t="shared" si="9"/>
        <v>0</v>
      </c>
      <c r="AA17" s="80">
        <f>SPP!N13</f>
        <v>0</v>
      </c>
      <c r="AB17" s="80">
        <v>0</v>
      </c>
      <c r="AC17" s="73" t="str">
        <f t="shared" si="10"/>
        <v>0</v>
      </c>
      <c r="AD17" s="80">
        <f>SPP!O13</f>
        <v>0</v>
      </c>
      <c r="AE17" s="80">
        <v>0</v>
      </c>
      <c r="AF17" s="73" t="str">
        <f t="shared" si="11"/>
        <v>0</v>
      </c>
      <c r="AG17" s="80">
        <f>SPP!P13</f>
        <v>0</v>
      </c>
      <c r="AH17" s="80">
        <v>0</v>
      </c>
      <c r="AI17" s="73" t="str">
        <f t="shared" si="12"/>
        <v>0</v>
      </c>
      <c r="AJ17" s="80">
        <f>SPP!Q13</f>
        <v>0</v>
      </c>
      <c r="AK17" s="80">
        <v>0</v>
      </c>
      <c r="AL17" s="73" t="str">
        <f t="shared" si="13"/>
        <v>0</v>
      </c>
      <c r="AM17" s="74">
        <f t="shared" si="0"/>
        <v>20</v>
      </c>
      <c r="AN17" s="74">
        <f t="shared" si="1"/>
        <v>15</v>
      </c>
      <c r="AO17" s="73">
        <f t="shared" si="14"/>
        <v>0.75</v>
      </c>
      <c r="AP17" s="82">
        <f t="shared" si="15"/>
        <v>0.94444444444444453</v>
      </c>
    </row>
    <row r="18" spans="2:42" ht="18.75">
      <c r="B18" s="72" t="str">
        <f>SPP!D14</f>
        <v>P700</v>
      </c>
      <c r="C18" s="80">
        <f>SPP!F14</f>
        <v>0</v>
      </c>
      <c r="D18" s="80">
        <v>0</v>
      </c>
      <c r="E18" s="73" t="str">
        <f t="shared" si="2"/>
        <v>0</v>
      </c>
      <c r="F18" s="80">
        <f>SPP!G14</f>
        <v>0</v>
      </c>
      <c r="G18" s="80">
        <v>0</v>
      </c>
      <c r="H18" s="73" t="str">
        <f t="shared" si="3"/>
        <v>0</v>
      </c>
      <c r="I18" s="80">
        <f>SPP!H14</f>
        <v>0</v>
      </c>
      <c r="J18" s="80">
        <v>0</v>
      </c>
      <c r="K18" s="73" t="str">
        <f t="shared" si="4"/>
        <v>0</v>
      </c>
      <c r="L18" s="80">
        <f>SPP!I14</f>
        <v>0</v>
      </c>
      <c r="M18" s="80">
        <v>0</v>
      </c>
      <c r="N18" s="73" t="str">
        <f t="shared" si="5"/>
        <v>0</v>
      </c>
      <c r="O18" s="80">
        <f>SPP!J14</f>
        <v>0</v>
      </c>
      <c r="P18" s="80">
        <v>0</v>
      </c>
      <c r="Q18" s="73" t="str">
        <f t="shared" si="6"/>
        <v>0</v>
      </c>
      <c r="R18" s="80">
        <f>SPP!K14</f>
        <v>0</v>
      </c>
      <c r="S18" s="80">
        <v>0</v>
      </c>
      <c r="T18" s="73" t="str">
        <f t="shared" si="7"/>
        <v>0</v>
      </c>
      <c r="U18" s="80">
        <f>SPP!L14</f>
        <v>0</v>
      </c>
      <c r="V18" s="80">
        <v>0</v>
      </c>
      <c r="W18" s="73" t="str">
        <f t="shared" si="8"/>
        <v>0</v>
      </c>
      <c r="X18" s="80">
        <f>SPP!M14</f>
        <v>0</v>
      </c>
      <c r="Y18" s="80">
        <v>0</v>
      </c>
      <c r="Z18" s="73" t="str">
        <f t="shared" si="9"/>
        <v>0</v>
      </c>
      <c r="AA18" s="80">
        <f>SPP!N14</f>
        <v>0</v>
      </c>
      <c r="AB18" s="80">
        <v>0</v>
      </c>
      <c r="AC18" s="73" t="str">
        <f t="shared" si="10"/>
        <v>0</v>
      </c>
      <c r="AD18" s="80">
        <f>SPP!O14</f>
        <v>0</v>
      </c>
      <c r="AE18" s="80">
        <v>0</v>
      </c>
      <c r="AF18" s="73" t="str">
        <f t="shared" si="11"/>
        <v>0</v>
      </c>
      <c r="AG18" s="80">
        <f>SPP!P14</f>
        <v>0</v>
      </c>
      <c r="AH18" s="80">
        <v>1</v>
      </c>
      <c r="AI18" s="73" t="str">
        <f t="shared" si="12"/>
        <v>0</v>
      </c>
      <c r="AJ18" s="80">
        <f>SPP!Q14</f>
        <v>0</v>
      </c>
      <c r="AK18" s="80">
        <v>0</v>
      </c>
      <c r="AL18" s="73" t="str">
        <f t="shared" si="13"/>
        <v>0</v>
      </c>
      <c r="AM18" s="74">
        <f t="shared" si="0"/>
        <v>0</v>
      </c>
      <c r="AN18" s="74">
        <f t="shared" si="1"/>
        <v>1</v>
      </c>
      <c r="AO18" s="73" t="str">
        <f t="shared" si="14"/>
        <v/>
      </c>
      <c r="AP18" s="82" t="str">
        <f t="shared" si="15"/>
        <v/>
      </c>
    </row>
    <row r="19" spans="2:42" ht="18.75">
      <c r="B19" s="72" t="str">
        <f>SPP!D15</f>
        <v/>
      </c>
      <c r="C19" s="80">
        <f>SPP!F15</f>
        <v>0</v>
      </c>
      <c r="D19" s="80"/>
      <c r="E19" s="73" t="str">
        <f t="shared" si="2"/>
        <v>0</v>
      </c>
      <c r="F19" s="80">
        <f>SPP!G15</f>
        <v>0</v>
      </c>
      <c r="G19" s="80"/>
      <c r="H19" s="73" t="str">
        <f t="shared" si="3"/>
        <v>0</v>
      </c>
      <c r="I19" s="80">
        <f>SPP!H15</f>
        <v>0</v>
      </c>
      <c r="J19" s="80"/>
      <c r="K19" s="73" t="str">
        <f t="shared" si="4"/>
        <v>0</v>
      </c>
      <c r="L19" s="80">
        <f>SPP!I15</f>
        <v>0</v>
      </c>
      <c r="M19" s="80"/>
      <c r="N19" s="73" t="str">
        <f t="shared" si="5"/>
        <v>0</v>
      </c>
      <c r="O19" s="80">
        <f>SPP!J15</f>
        <v>0</v>
      </c>
      <c r="P19" s="80"/>
      <c r="Q19" s="73" t="str">
        <f t="shared" si="6"/>
        <v>0</v>
      </c>
      <c r="R19" s="80">
        <f>SPP!K15</f>
        <v>0</v>
      </c>
      <c r="S19" s="80"/>
      <c r="T19" s="73" t="str">
        <f t="shared" si="7"/>
        <v>0</v>
      </c>
      <c r="U19" s="80">
        <f>SPP!L15</f>
        <v>0</v>
      </c>
      <c r="V19" s="80"/>
      <c r="W19" s="73" t="str">
        <f t="shared" si="8"/>
        <v>0</v>
      </c>
      <c r="X19" s="80">
        <f>SPP!M15</f>
        <v>0</v>
      </c>
      <c r="Y19" s="80"/>
      <c r="Z19" s="73" t="str">
        <f t="shared" si="9"/>
        <v>0</v>
      </c>
      <c r="AA19" s="80">
        <f>SPP!N15</f>
        <v>0</v>
      </c>
      <c r="AB19" s="80"/>
      <c r="AC19" s="73" t="str">
        <f t="shared" si="10"/>
        <v>0</v>
      </c>
      <c r="AD19" s="80">
        <f>SPP!O15</f>
        <v>0</v>
      </c>
      <c r="AE19" s="80"/>
      <c r="AF19" s="73" t="str">
        <f t="shared" si="11"/>
        <v>0</v>
      </c>
      <c r="AG19" s="80">
        <f>SPP!P15</f>
        <v>0</v>
      </c>
      <c r="AH19" s="80"/>
      <c r="AI19" s="73" t="str">
        <f t="shared" si="12"/>
        <v>0</v>
      </c>
      <c r="AJ19" s="80">
        <f>SPP!Q15</f>
        <v>0</v>
      </c>
      <c r="AK19" s="80"/>
      <c r="AL19" s="73" t="str">
        <f t="shared" si="13"/>
        <v>0</v>
      </c>
      <c r="AM19" s="74">
        <f t="shared" si="0"/>
        <v>0</v>
      </c>
      <c r="AN19" s="74">
        <f t="shared" si="1"/>
        <v>0</v>
      </c>
      <c r="AO19" s="73" t="str">
        <f t="shared" si="14"/>
        <v/>
      </c>
      <c r="AP19" s="82" t="str">
        <f t="shared" si="15"/>
        <v/>
      </c>
    </row>
    <row r="20" spans="2:42" ht="18.75">
      <c r="B20" s="72" t="str">
        <f>SPP!D16</f>
        <v/>
      </c>
      <c r="C20" s="80">
        <f>SPP!F16</f>
        <v>0</v>
      </c>
      <c r="D20" s="80"/>
      <c r="E20" s="73" t="str">
        <f t="shared" si="2"/>
        <v>0</v>
      </c>
      <c r="F20" s="80">
        <f>SPP!G16</f>
        <v>0</v>
      </c>
      <c r="G20" s="80"/>
      <c r="H20" s="73" t="str">
        <f t="shared" si="3"/>
        <v>0</v>
      </c>
      <c r="I20" s="80">
        <f>SPP!H16</f>
        <v>0</v>
      </c>
      <c r="J20" s="80"/>
      <c r="K20" s="73" t="str">
        <f t="shared" si="4"/>
        <v>0</v>
      </c>
      <c r="L20" s="80">
        <f>SPP!I16</f>
        <v>0</v>
      </c>
      <c r="M20" s="80"/>
      <c r="N20" s="73" t="str">
        <f t="shared" si="5"/>
        <v>0</v>
      </c>
      <c r="O20" s="80">
        <f>SPP!J16</f>
        <v>0</v>
      </c>
      <c r="P20" s="80"/>
      <c r="Q20" s="73" t="str">
        <f t="shared" si="6"/>
        <v>0</v>
      </c>
      <c r="R20" s="80">
        <f>SPP!K16</f>
        <v>0</v>
      </c>
      <c r="S20" s="80"/>
      <c r="T20" s="73" t="str">
        <f t="shared" si="7"/>
        <v>0</v>
      </c>
      <c r="U20" s="80">
        <f>SPP!L16</f>
        <v>0</v>
      </c>
      <c r="V20" s="80"/>
      <c r="W20" s="73" t="str">
        <f t="shared" si="8"/>
        <v>0</v>
      </c>
      <c r="X20" s="80">
        <f>SPP!M16</f>
        <v>0</v>
      </c>
      <c r="Y20" s="80"/>
      <c r="Z20" s="73" t="str">
        <f t="shared" si="9"/>
        <v>0</v>
      </c>
      <c r="AA20" s="80">
        <f>SPP!N16</f>
        <v>0</v>
      </c>
      <c r="AB20" s="80"/>
      <c r="AC20" s="73" t="str">
        <f t="shared" si="10"/>
        <v>0</v>
      </c>
      <c r="AD20" s="80">
        <f>SPP!O16</f>
        <v>0</v>
      </c>
      <c r="AE20" s="80"/>
      <c r="AF20" s="73" t="str">
        <f t="shared" si="11"/>
        <v>0</v>
      </c>
      <c r="AG20" s="80">
        <f>SPP!P16</f>
        <v>0</v>
      </c>
      <c r="AH20" s="80"/>
      <c r="AI20" s="73" t="str">
        <f t="shared" si="12"/>
        <v>0</v>
      </c>
      <c r="AJ20" s="80">
        <f>SPP!Q16</f>
        <v>0</v>
      </c>
      <c r="AK20" s="80"/>
      <c r="AL20" s="73" t="str">
        <f t="shared" si="13"/>
        <v>0</v>
      </c>
      <c r="AM20" s="74">
        <f t="shared" si="0"/>
        <v>0</v>
      </c>
      <c r="AN20" s="74">
        <f t="shared" si="1"/>
        <v>0</v>
      </c>
      <c r="AO20" s="73" t="str">
        <f t="shared" si="14"/>
        <v/>
      </c>
      <c r="AP20" s="82" t="str">
        <f t="shared" si="15"/>
        <v/>
      </c>
    </row>
    <row r="21" spans="2:42" ht="18.75">
      <c r="B21" s="72" t="str">
        <f>SPP!D17</f>
        <v/>
      </c>
      <c r="C21" s="80">
        <f>SPP!F17</f>
        <v>0</v>
      </c>
      <c r="D21" s="80"/>
      <c r="E21" s="73" t="str">
        <f t="shared" si="2"/>
        <v>0</v>
      </c>
      <c r="F21" s="80">
        <f>SPP!G17</f>
        <v>0</v>
      </c>
      <c r="G21" s="80"/>
      <c r="H21" s="73" t="str">
        <f t="shared" si="3"/>
        <v>0</v>
      </c>
      <c r="I21" s="80">
        <f>SPP!H17</f>
        <v>0</v>
      </c>
      <c r="J21" s="80"/>
      <c r="K21" s="73" t="str">
        <f t="shared" si="4"/>
        <v>0</v>
      </c>
      <c r="L21" s="80">
        <f>SPP!I17</f>
        <v>0</v>
      </c>
      <c r="M21" s="80"/>
      <c r="N21" s="73" t="str">
        <f t="shared" si="5"/>
        <v>0</v>
      </c>
      <c r="O21" s="80">
        <f>SPP!J17</f>
        <v>0</v>
      </c>
      <c r="P21" s="80"/>
      <c r="Q21" s="73" t="str">
        <f t="shared" si="6"/>
        <v>0</v>
      </c>
      <c r="R21" s="80">
        <f>SPP!K17</f>
        <v>0</v>
      </c>
      <c r="S21" s="80"/>
      <c r="T21" s="73" t="str">
        <f t="shared" si="7"/>
        <v>0</v>
      </c>
      <c r="U21" s="80">
        <f>SPP!L17</f>
        <v>0</v>
      </c>
      <c r="V21" s="80"/>
      <c r="W21" s="73" t="str">
        <f t="shared" si="8"/>
        <v>0</v>
      </c>
      <c r="X21" s="80">
        <f>SPP!M17</f>
        <v>0</v>
      </c>
      <c r="Y21" s="80"/>
      <c r="Z21" s="73" t="str">
        <f t="shared" si="9"/>
        <v>0</v>
      </c>
      <c r="AA21" s="80">
        <f>SPP!N17</f>
        <v>0</v>
      </c>
      <c r="AB21" s="80"/>
      <c r="AC21" s="73" t="str">
        <f t="shared" si="10"/>
        <v>0</v>
      </c>
      <c r="AD21" s="80">
        <f>SPP!O17</f>
        <v>0</v>
      </c>
      <c r="AE21" s="80"/>
      <c r="AF21" s="73" t="str">
        <f t="shared" si="11"/>
        <v>0</v>
      </c>
      <c r="AG21" s="80">
        <f>SPP!P17</f>
        <v>0</v>
      </c>
      <c r="AH21" s="80"/>
      <c r="AI21" s="73" t="str">
        <f t="shared" si="12"/>
        <v>0</v>
      </c>
      <c r="AJ21" s="80">
        <f>SPP!Q17</f>
        <v>0</v>
      </c>
      <c r="AK21" s="80"/>
      <c r="AL21" s="73" t="str">
        <f t="shared" si="13"/>
        <v>0</v>
      </c>
      <c r="AM21" s="74">
        <f t="shared" si="0"/>
        <v>0</v>
      </c>
      <c r="AN21" s="74">
        <f t="shared" si="1"/>
        <v>0</v>
      </c>
      <c r="AO21" s="73" t="str">
        <f t="shared" si="14"/>
        <v/>
      </c>
      <c r="AP21" s="82" t="str">
        <f t="shared" si="15"/>
        <v/>
      </c>
    </row>
    <row r="22" spans="2:42" ht="18.75">
      <c r="B22" s="72" t="str">
        <f>SPP!D18</f>
        <v/>
      </c>
      <c r="C22" s="80">
        <f>SPP!F18</f>
        <v>0</v>
      </c>
      <c r="D22" s="80"/>
      <c r="E22" s="73" t="str">
        <f t="shared" si="2"/>
        <v>0</v>
      </c>
      <c r="F22" s="80">
        <f>SPP!G18</f>
        <v>0</v>
      </c>
      <c r="G22" s="80"/>
      <c r="H22" s="73" t="str">
        <f t="shared" si="3"/>
        <v>0</v>
      </c>
      <c r="I22" s="80">
        <f>SPP!H18</f>
        <v>0</v>
      </c>
      <c r="J22" s="80"/>
      <c r="K22" s="73" t="str">
        <f t="shared" si="4"/>
        <v>0</v>
      </c>
      <c r="L22" s="80">
        <f>SPP!I18</f>
        <v>0</v>
      </c>
      <c r="M22" s="80"/>
      <c r="N22" s="73" t="str">
        <f t="shared" si="5"/>
        <v>0</v>
      </c>
      <c r="O22" s="80">
        <f>SPP!J18</f>
        <v>0</v>
      </c>
      <c r="P22" s="80"/>
      <c r="Q22" s="73" t="str">
        <f t="shared" si="6"/>
        <v>0</v>
      </c>
      <c r="R22" s="80">
        <f>SPP!K18</f>
        <v>0</v>
      </c>
      <c r="S22" s="80"/>
      <c r="T22" s="73" t="str">
        <f t="shared" si="7"/>
        <v>0</v>
      </c>
      <c r="U22" s="80">
        <f>SPP!L18</f>
        <v>0</v>
      </c>
      <c r="V22" s="80"/>
      <c r="W22" s="73" t="str">
        <f t="shared" si="8"/>
        <v>0</v>
      </c>
      <c r="X22" s="80">
        <f>SPP!M18</f>
        <v>0</v>
      </c>
      <c r="Y22" s="80"/>
      <c r="Z22" s="73" t="str">
        <f t="shared" si="9"/>
        <v>0</v>
      </c>
      <c r="AA22" s="80">
        <f>SPP!N18</f>
        <v>0</v>
      </c>
      <c r="AB22" s="80"/>
      <c r="AC22" s="73" t="str">
        <f t="shared" si="10"/>
        <v>0</v>
      </c>
      <c r="AD22" s="80">
        <f>SPP!O18</f>
        <v>0</v>
      </c>
      <c r="AE22" s="80"/>
      <c r="AF22" s="73" t="str">
        <f t="shared" si="11"/>
        <v>0</v>
      </c>
      <c r="AG22" s="80">
        <f>SPP!P18</f>
        <v>0</v>
      </c>
      <c r="AH22" s="80"/>
      <c r="AI22" s="73" t="str">
        <f t="shared" si="12"/>
        <v>0</v>
      </c>
      <c r="AJ22" s="80">
        <f>SPP!Q18</f>
        <v>0</v>
      </c>
      <c r="AK22" s="80"/>
      <c r="AL22" s="73" t="str">
        <f t="shared" si="13"/>
        <v>0</v>
      </c>
      <c r="AM22" s="74">
        <f t="shared" si="0"/>
        <v>0</v>
      </c>
      <c r="AN22" s="74">
        <f t="shared" si="1"/>
        <v>0</v>
      </c>
      <c r="AO22" s="73" t="str">
        <f t="shared" si="14"/>
        <v/>
      </c>
      <c r="AP22" s="82" t="str">
        <f t="shared" si="15"/>
        <v/>
      </c>
    </row>
    <row r="23" spans="2:42" s="78" customFormat="1" ht="22.5" customHeight="1">
      <c r="B23" s="75" t="s">
        <v>3</v>
      </c>
      <c r="C23" s="76">
        <f>SUM(C9:C22)</f>
        <v>31</v>
      </c>
      <c r="D23" s="76">
        <f>SUM(D9:D22)</f>
        <v>27</v>
      </c>
      <c r="E23" s="77">
        <f>D23/C23</f>
        <v>0.87096774193548387</v>
      </c>
      <c r="F23" s="76">
        <f>SUM(F9:F22)</f>
        <v>31</v>
      </c>
      <c r="G23" s="76">
        <f>SUM(G9:G22)</f>
        <v>24</v>
      </c>
      <c r="H23" s="77">
        <f>G23/F23</f>
        <v>0.77419354838709675</v>
      </c>
      <c r="I23" s="76">
        <f>SUM(I9:I22)</f>
        <v>31</v>
      </c>
      <c r="J23" s="76">
        <f>SUM(J9:J22)</f>
        <v>30</v>
      </c>
      <c r="K23" s="77">
        <f>J23/I23</f>
        <v>0.967741935483871</v>
      </c>
      <c r="L23" s="76">
        <f>SUM(L9:L22)</f>
        <v>31</v>
      </c>
      <c r="M23" s="76">
        <f>SUM(M9:M22)</f>
        <v>32</v>
      </c>
      <c r="N23" s="77">
        <f>M23/L23</f>
        <v>1.032258064516129</v>
      </c>
      <c r="O23" s="76">
        <f>SUM(O9:O22)</f>
        <v>31</v>
      </c>
      <c r="P23" s="76">
        <f>SUM(P9:P22)</f>
        <v>40</v>
      </c>
      <c r="Q23" s="77">
        <f>P23/O23</f>
        <v>1.2903225806451613</v>
      </c>
      <c r="R23" s="76">
        <f>SUM(R9:R22)</f>
        <v>31</v>
      </c>
      <c r="S23" s="76">
        <f>SUM(S9:S22)</f>
        <v>38</v>
      </c>
      <c r="T23" s="77">
        <f>S23/R23</f>
        <v>1.2258064516129032</v>
      </c>
      <c r="U23" s="76">
        <f>SUM(U9:U22)</f>
        <v>31</v>
      </c>
      <c r="V23" s="76">
        <f>SUM(V9:V22)</f>
        <v>37</v>
      </c>
      <c r="W23" s="77">
        <f>V23/U23</f>
        <v>1.1935483870967742</v>
      </c>
      <c r="X23" s="76">
        <f>SUM(X9:X22)</f>
        <v>31</v>
      </c>
      <c r="Y23" s="76">
        <f>SUM(Y9:Y22)</f>
        <v>14</v>
      </c>
      <c r="Z23" s="77">
        <f>Y23/X23</f>
        <v>0.45161290322580644</v>
      </c>
      <c r="AA23" s="76">
        <f>SUM(AA9:AA22)</f>
        <v>31</v>
      </c>
      <c r="AB23" s="76">
        <f>SUM(AB9:AB22)</f>
        <v>28</v>
      </c>
      <c r="AC23" s="77">
        <f>AB23/AA23</f>
        <v>0.90322580645161288</v>
      </c>
      <c r="AD23" s="76">
        <f>SUM(AD9:AD22)</f>
        <v>31</v>
      </c>
      <c r="AE23" s="76">
        <f>SUM(AE9:AE22)</f>
        <v>20</v>
      </c>
      <c r="AF23" s="77">
        <f>AE23/AD23</f>
        <v>0.64516129032258063</v>
      </c>
      <c r="AG23" s="76">
        <f>SUM(AG9:AG22)</f>
        <v>31</v>
      </c>
      <c r="AH23" s="76">
        <f>SUM(AH9:AH22)</f>
        <v>21</v>
      </c>
      <c r="AI23" s="77">
        <f>AH23/AG23</f>
        <v>0.67741935483870963</v>
      </c>
      <c r="AJ23" s="76">
        <f>SUM(AJ9:AJ22)</f>
        <v>31</v>
      </c>
      <c r="AK23" s="76">
        <f>SUM(AK9:AK22)</f>
        <v>29</v>
      </c>
      <c r="AL23" s="77">
        <f>AK23/AJ23</f>
        <v>0.93548387096774188</v>
      </c>
      <c r="AM23" s="76">
        <f>SUM(AM9:AM22)</f>
        <v>372</v>
      </c>
      <c r="AN23" s="76">
        <f>SUM(AN9:AN22)</f>
        <v>340</v>
      </c>
      <c r="AO23" s="77">
        <f>AN23/AM23</f>
        <v>0.91397849462365588</v>
      </c>
      <c r="AP23" s="77">
        <f t="shared" si="15"/>
        <v>0.91397849462365588</v>
      </c>
    </row>
    <row r="24" spans="2:42">
      <c r="J24" s="79"/>
      <c r="K24" s="79"/>
    </row>
    <row r="26" spans="2:42" ht="21.75" customHeight="1">
      <c r="B26" s="416" t="s">
        <v>174</v>
      </c>
      <c r="C26" s="416"/>
      <c r="D26" s="416"/>
      <c r="E26" s="416"/>
      <c r="F26" s="416"/>
      <c r="G26" s="416"/>
      <c r="H26" s="416"/>
      <c r="I26" s="416"/>
      <c r="J26" s="416"/>
      <c r="K26" s="416"/>
      <c r="L26" s="416"/>
      <c r="M26" s="416"/>
      <c r="N26" s="416"/>
      <c r="O26" s="416"/>
      <c r="P26" s="416"/>
      <c r="Q26" s="416"/>
      <c r="R26" s="416"/>
      <c r="S26" s="416"/>
      <c r="T26" s="416"/>
      <c r="U26" s="416"/>
      <c r="V26" s="416"/>
      <c r="W26" s="416"/>
      <c r="X26" s="416"/>
      <c r="Y26" s="416"/>
      <c r="Z26" s="416"/>
      <c r="AA26" s="416"/>
      <c r="AB26" s="416"/>
      <c r="AC26" s="416"/>
      <c r="AD26" s="416"/>
      <c r="AE26" s="416"/>
      <c r="AF26" s="416"/>
      <c r="AG26" s="416"/>
      <c r="AH26" s="416"/>
      <c r="AI26" s="416"/>
      <c r="AJ26" s="416"/>
      <c r="AK26" s="416"/>
      <c r="AL26" s="416"/>
      <c r="AM26" s="416"/>
      <c r="AN26" s="416"/>
      <c r="AO26" s="416"/>
      <c r="AP26" s="416"/>
    </row>
    <row r="27" spans="2:42" ht="19.5" customHeight="1">
      <c r="B27" s="416"/>
      <c r="C27" s="416"/>
      <c r="D27" s="416"/>
      <c r="E27" s="416"/>
      <c r="F27" s="416"/>
      <c r="G27" s="416"/>
      <c r="H27" s="416"/>
      <c r="I27" s="416"/>
      <c r="J27" s="416"/>
      <c r="K27" s="416"/>
      <c r="L27" s="416"/>
      <c r="M27" s="416"/>
      <c r="N27" s="416"/>
      <c r="O27" s="416"/>
      <c r="P27" s="416"/>
      <c r="Q27" s="416"/>
      <c r="R27" s="416"/>
      <c r="S27" s="416"/>
      <c r="T27" s="416"/>
      <c r="U27" s="416"/>
      <c r="V27" s="416"/>
      <c r="W27" s="416"/>
      <c r="X27" s="416"/>
      <c r="Y27" s="416"/>
      <c r="Z27" s="416"/>
      <c r="AA27" s="416"/>
      <c r="AB27" s="416"/>
      <c r="AC27" s="416"/>
      <c r="AD27" s="416"/>
      <c r="AE27" s="416"/>
      <c r="AF27" s="416"/>
      <c r="AG27" s="416"/>
      <c r="AH27" s="416"/>
      <c r="AI27" s="416"/>
      <c r="AJ27" s="416"/>
      <c r="AK27" s="416"/>
      <c r="AL27" s="416"/>
      <c r="AM27" s="416"/>
      <c r="AN27" s="416"/>
      <c r="AO27" s="416"/>
      <c r="AP27" s="416"/>
    </row>
    <row r="28" spans="2:42" s="81" customFormat="1">
      <c r="B28" s="417" t="s">
        <v>2</v>
      </c>
      <c r="C28" s="413">
        <v>18</v>
      </c>
      <c r="D28" s="414"/>
      <c r="E28" s="415"/>
      <c r="F28" s="413">
        <v>19</v>
      </c>
      <c r="G28" s="414"/>
      <c r="H28" s="415"/>
      <c r="I28" s="413">
        <v>20</v>
      </c>
      <c r="J28" s="414"/>
      <c r="K28" s="415"/>
      <c r="L28" s="413">
        <v>21</v>
      </c>
      <c r="M28" s="414"/>
      <c r="N28" s="415"/>
      <c r="O28" s="413">
        <v>22</v>
      </c>
      <c r="P28" s="414"/>
      <c r="Q28" s="415"/>
      <c r="R28" s="413">
        <v>23</v>
      </c>
      <c r="S28" s="414"/>
      <c r="T28" s="415"/>
      <c r="U28" s="413">
        <v>24</v>
      </c>
      <c r="V28" s="414"/>
      <c r="W28" s="415"/>
      <c r="X28" s="413">
        <v>1</v>
      </c>
      <c r="Y28" s="414"/>
      <c r="Z28" s="415"/>
      <c r="AA28" s="413">
        <v>2</v>
      </c>
      <c r="AB28" s="414"/>
      <c r="AC28" s="415"/>
      <c r="AD28" s="413">
        <v>3</v>
      </c>
      <c r="AE28" s="414"/>
      <c r="AF28" s="415"/>
      <c r="AG28" s="413">
        <v>4</v>
      </c>
      <c r="AH28" s="414"/>
      <c r="AI28" s="415"/>
      <c r="AJ28" s="413">
        <v>5</v>
      </c>
      <c r="AK28" s="414"/>
      <c r="AL28" s="415"/>
      <c r="AM28" s="418" t="s">
        <v>3</v>
      </c>
      <c r="AN28" s="418"/>
      <c r="AO28" s="418" t="s">
        <v>169</v>
      </c>
      <c r="AP28" s="418"/>
    </row>
    <row r="29" spans="2:42" s="81" customFormat="1">
      <c r="B29" s="417"/>
      <c r="C29" s="71" t="s">
        <v>204</v>
      </c>
      <c r="D29" s="71" t="s">
        <v>226</v>
      </c>
      <c r="E29" s="71" t="s">
        <v>227</v>
      </c>
      <c r="F29" s="71" t="s">
        <v>204</v>
      </c>
      <c r="G29" s="71" t="s">
        <v>226</v>
      </c>
      <c r="H29" s="71" t="s">
        <v>227</v>
      </c>
      <c r="I29" s="71" t="s">
        <v>204</v>
      </c>
      <c r="J29" s="71" t="s">
        <v>226</v>
      </c>
      <c r="K29" s="71" t="s">
        <v>227</v>
      </c>
      <c r="L29" s="71" t="s">
        <v>204</v>
      </c>
      <c r="M29" s="71" t="s">
        <v>226</v>
      </c>
      <c r="N29" s="71" t="s">
        <v>227</v>
      </c>
      <c r="O29" s="71" t="s">
        <v>204</v>
      </c>
      <c r="P29" s="71" t="s">
        <v>226</v>
      </c>
      <c r="Q29" s="71" t="s">
        <v>227</v>
      </c>
      <c r="R29" s="71" t="s">
        <v>204</v>
      </c>
      <c r="S29" s="71" t="s">
        <v>226</v>
      </c>
      <c r="T29" s="71" t="s">
        <v>227</v>
      </c>
      <c r="U29" s="71" t="s">
        <v>204</v>
      </c>
      <c r="V29" s="71" t="s">
        <v>226</v>
      </c>
      <c r="W29" s="71" t="s">
        <v>227</v>
      </c>
      <c r="X29" s="71" t="s">
        <v>204</v>
      </c>
      <c r="Y29" s="71" t="s">
        <v>226</v>
      </c>
      <c r="Z29" s="71" t="s">
        <v>227</v>
      </c>
      <c r="AA29" s="71" t="s">
        <v>204</v>
      </c>
      <c r="AB29" s="71" t="s">
        <v>226</v>
      </c>
      <c r="AC29" s="71" t="s">
        <v>227</v>
      </c>
      <c r="AD29" s="71" t="s">
        <v>204</v>
      </c>
      <c r="AE29" s="71" t="s">
        <v>226</v>
      </c>
      <c r="AF29" s="71" t="s">
        <v>227</v>
      </c>
      <c r="AG29" s="71" t="s">
        <v>204</v>
      </c>
      <c r="AH29" s="71" t="s">
        <v>226</v>
      </c>
      <c r="AI29" s="71" t="s">
        <v>227</v>
      </c>
      <c r="AJ29" s="71" t="s">
        <v>204</v>
      </c>
      <c r="AK29" s="71" t="s">
        <v>226</v>
      </c>
      <c r="AL29" s="71" t="s">
        <v>227</v>
      </c>
      <c r="AM29" s="71" t="s">
        <v>204</v>
      </c>
      <c r="AN29" s="71" t="s">
        <v>226</v>
      </c>
      <c r="AO29" s="71" t="s">
        <v>171</v>
      </c>
      <c r="AP29" s="71" t="s">
        <v>172</v>
      </c>
    </row>
    <row r="30" spans="2:42" ht="18.75">
      <c r="B30" s="72" t="str">
        <f>SPP!D26</f>
        <v/>
      </c>
      <c r="C30" s="80">
        <f>SPP!F26</f>
        <v>0</v>
      </c>
      <c r="D30" s="80"/>
      <c r="E30" s="73" t="str">
        <f>IFERROR(IF(C30=0,"0",IF((C30/D30)&gt;=100%,100%,(C30/D30))),"")</f>
        <v>0</v>
      </c>
      <c r="F30" s="80">
        <f>SPP!G26</f>
        <v>0</v>
      </c>
      <c r="G30" s="80"/>
      <c r="H30" s="73" t="str">
        <f>IFERROR(IF(F30=0,"0",IF((F30/G30)&gt;=100%,100%,(F30/G30))),"")</f>
        <v>0</v>
      </c>
      <c r="I30" s="80">
        <f>SPP!H26</f>
        <v>0</v>
      </c>
      <c r="J30" s="80"/>
      <c r="K30" s="73" t="str">
        <f>IFERROR(IF(I30=0,"0",IF((I30/J30)&gt;=100%,100%,(I30/J30))),"")</f>
        <v>0</v>
      </c>
      <c r="L30" s="80">
        <f>SPP!I26</f>
        <v>0</v>
      </c>
      <c r="M30" s="80"/>
      <c r="N30" s="73" t="str">
        <f>IFERROR(IF(L30=0,"0",IF((L30/M30)&gt;=100%,100%,(L30/M30))),"")</f>
        <v>0</v>
      </c>
      <c r="O30" s="80">
        <f>SPP!J26</f>
        <v>0</v>
      </c>
      <c r="P30" s="80"/>
      <c r="Q30" s="73" t="str">
        <f>IFERROR(IF(O30=0,"0",IF((O30/P30)&gt;=100%,100%,(O30/P30))),"")</f>
        <v>0</v>
      </c>
      <c r="R30" s="80">
        <f>SPP!K26</f>
        <v>0</v>
      </c>
      <c r="S30" s="80"/>
      <c r="T30" s="73" t="str">
        <f>IFERROR(IF(R30=0,"0",IF((R30/S30)&gt;=100%,100%,(R30/S30))),"")</f>
        <v>0</v>
      </c>
      <c r="U30" s="80">
        <f>SPP!L26</f>
        <v>0</v>
      </c>
      <c r="V30" s="80"/>
      <c r="W30" s="73" t="str">
        <f>IFERROR(IF(U30=0,"0",IF((U30/V30)&gt;=100%,100%,(U30/V30))),"")</f>
        <v>0</v>
      </c>
      <c r="X30" s="80">
        <f>SPP!M26</f>
        <v>0</v>
      </c>
      <c r="Y30" s="80"/>
      <c r="Z30" s="73" t="str">
        <f>IFERROR(IF(X30=0,"0",IF((X30/Y30)&gt;=100%,100%,(X30/Y30))),"")</f>
        <v>0</v>
      </c>
      <c r="AA30" s="80">
        <f>SPP!N26</f>
        <v>0</v>
      </c>
      <c r="AB30" s="80"/>
      <c r="AC30" s="73" t="str">
        <f>IFERROR(IF(AA30=0,"0",IF((AA30/AB30)&gt;=100%,100%,(AA30/AB30))),"")</f>
        <v>0</v>
      </c>
      <c r="AD30" s="80">
        <f>SPP!O26</f>
        <v>0</v>
      </c>
      <c r="AE30" s="80"/>
      <c r="AF30" s="73" t="str">
        <f>IFERROR(IF(AD30=0,"0",IF((AD30/AE30)&gt;=100%,100%,(AD30/AE30))),"")</f>
        <v>0</v>
      </c>
      <c r="AG30" s="80">
        <f>SPP!P26</f>
        <v>0</v>
      </c>
      <c r="AH30" s="80"/>
      <c r="AI30" s="73" t="str">
        <f>IFERROR(IF(AG30=0,"0",IF((AG30/AH30)&gt;=100%,100%,(AG30/AH30))),"")</f>
        <v>0</v>
      </c>
      <c r="AJ30" s="80">
        <f>SPP!Q26</f>
        <v>0</v>
      </c>
      <c r="AK30" s="80"/>
      <c r="AL30" s="73" t="str">
        <f>IFERROR(IF(AJ30=0,"0",IF((AJ30/AK30)&gt;=100%,100%,(AJ30/AK30))),"")</f>
        <v>0</v>
      </c>
      <c r="AM30" s="74">
        <f t="shared" ref="AM30:AM43" si="16">SUM(C30,F30,I30,L30,O30,R30,U30,X30,AA30,AD30,AG30,AJ30)</f>
        <v>0</v>
      </c>
      <c r="AN30" s="74">
        <f t="shared" ref="AN30:AN43" si="17">SUM(D30,G30,J30,M30,P30,S30,V30,Y30,AB30,AE30,AH30,AK30)</f>
        <v>0</v>
      </c>
      <c r="AO30" s="73" t="str">
        <f>IFERROR(AN30/AM30,"")</f>
        <v/>
      </c>
      <c r="AP30" s="82" t="str">
        <f>IFERROR(AVERAGE(E30,H30,K30,N30,Q30,T30,W30,Z30,AC30,AF30,AI30,AL30),"")</f>
        <v/>
      </c>
    </row>
    <row r="31" spans="2:42" ht="18.75">
      <c r="B31" s="72" t="str">
        <f>SPP!D27</f>
        <v/>
      </c>
      <c r="C31" s="80">
        <f>SPP!F27</f>
        <v>0</v>
      </c>
      <c r="D31" s="80"/>
      <c r="E31" s="73" t="str">
        <f t="shared" ref="E31:E43" si="18">IFERROR(IF(C31=0,"0",IF((C31/D31)&gt;=100%,100%,(C31/D31))),"")</f>
        <v>0</v>
      </c>
      <c r="F31" s="80">
        <f>SPP!G27</f>
        <v>0</v>
      </c>
      <c r="G31" s="80"/>
      <c r="H31" s="73" t="str">
        <f t="shared" ref="H31:H43" si="19">IFERROR(IF(F31=0,"0",IF((F31/G31)&gt;=100%,100%,(F31/G31))),"")</f>
        <v>0</v>
      </c>
      <c r="I31" s="80">
        <f>SPP!H27</f>
        <v>0</v>
      </c>
      <c r="J31" s="80"/>
      <c r="K31" s="73" t="str">
        <f t="shared" ref="K31:K43" si="20">IFERROR(IF(I31=0,"0",IF((I31/J31)&gt;=100%,100%,(I31/J31))),"")</f>
        <v>0</v>
      </c>
      <c r="L31" s="80">
        <f>SPP!I27</f>
        <v>0</v>
      </c>
      <c r="M31" s="80"/>
      <c r="N31" s="73" t="str">
        <f t="shared" ref="N31:N43" si="21">IFERROR(IF(L31=0,"0",IF((L31/M31)&gt;=100%,100%,(L31/M31))),"")</f>
        <v>0</v>
      </c>
      <c r="O31" s="80">
        <f>SPP!J27</f>
        <v>0</v>
      </c>
      <c r="P31" s="80"/>
      <c r="Q31" s="73" t="str">
        <f t="shared" ref="Q31:Q43" si="22">IFERROR(IF(O31=0,"0",IF((O31/P31)&gt;=100%,100%,(O31/P31))),"")</f>
        <v>0</v>
      </c>
      <c r="R31" s="80">
        <f>SPP!K27</f>
        <v>0</v>
      </c>
      <c r="S31" s="80"/>
      <c r="T31" s="73" t="str">
        <f t="shared" ref="T31:T43" si="23">IFERROR(IF(R31=0,"0",IF((R31/S31)&gt;=100%,100%,(R31/S31))),"")</f>
        <v>0</v>
      </c>
      <c r="U31" s="80">
        <f>SPP!L27</f>
        <v>0</v>
      </c>
      <c r="V31" s="80"/>
      <c r="W31" s="73" t="str">
        <f t="shared" ref="W31:W43" si="24">IFERROR(IF(U31=0,"0",IF((U31/V31)&gt;=100%,100%,(U31/V31))),"")</f>
        <v>0</v>
      </c>
      <c r="X31" s="80">
        <f>SPP!M27</f>
        <v>0</v>
      </c>
      <c r="Y31" s="80"/>
      <c r="Z31" s="73" t="str">
        <f t="shared" ref="Z31:Z43" si="25">IFERROR(IF(X31=0,"0",IF((X31/Y31)&gt;=100%,100%,(X31/Y31))),"")</f>
        <v>0</v>
      </c>
      <c r="AA31" s="80">
        <f>SPP!N27</f>
        <v>0</v>
      </c>
      <c r="AB31" s="80"/>
      <c r="AC31" s="73" t="str">
        <f t="shared" ref="AC31:AC43" si="26">IFERROR(IF(AA31=0,"0",IF((AA31/AB31)&gt;=100%,100%,(AA31/AB31))),"")</f>
        <v>0</v>
      </c>
      <c r="AD31" s="80">
        <f>SPP!O27</f>
        <v>0</v>
      </c>
      <c r="AE31" s="80"/>
      <c r="AF31" s="73" t="str">
        <f t="shared" ref="AF31:AF43" si="27">IFERROR(IF(AD31=0,"0",IF((AD31/AE31)&gt;=100%,100%,(AD31/AE31))),"")</f>
        <v>0</v>
      </c>
      <c r="AG31" s="80">
        <f>SPP!P27</f>
        <v>0</v>
      </c>
      <c r="AH31" s="80"/>
      <c r="AI31" s="73" t="str">
        <f t="shared" ref="AI31:AI43" si="28">IFERROR(IF(AG31=0,"0",IF((AG31/AH31)&gt;=100%,100%,(AG31/AH31))),"")</f>
        <v>0</v>
      </c>
      <c r="AJ31" s="80">
        <f>SPP!Q27</f>
        <v>0</v>
      </c>
      <c r="AK31" s="80"/>
      <c r="AL31" s="73" t="str">
        <f t="shared" ref="AL31:AL43" si="29">IFERROR(IF(AJ31=0,"0",IF((AJ31/AK31)&gt;=100%,100%,(AJ31/AK31))),"")</f>
        <v>0</v>
      </c>
      <c r="AM31" s="74">
        <f t="shared" si="16"/>
        <v>0</v>
      </c>
      <c r="AN31" s="74">
        <f t="shared" si="17"/>
        <v>0</v>
      </c>
      <c r="AO31" s="73" t="str">
        <f t="shared" ref="AO31:AO43" si="30">IFERROR(AN31/AM31,"")</f>
        <v/>
      </c>
      <c r="AP31" s="82" t="str">
        <f t="shared" ref="AP31:AP44" si="31">IFERROR(AVERAGE(E31,H31,K31,N31,Q31,T31,W31,Z31,AC31,AF31,AI31,AL31),"")</f>
        <v/>
      </c>
    </row>
    <row r="32" spans="2:42" ht="18.75">
      <c r="B32" s="72" t="str">
        <f>SPP!D28</f>
        <v/>
      </c>
      <c r="C32" s="80">
        <f>SPP!F28</f>
        <v>0</v>
      </c>
      <c r="D32" s="80"/>
      <c r="E32" s="73" t="str">
        <f t="shared" si="18"/>
        <v>0</v>
      </c>
      <c r="F32" s="80">
        <f>SPP!G28</f>
        <v>0</v>
      </c>
      <c r="G32" s="80"/>
      <c r="H32" s="73" t="str">
        <f t="shared" si="19"/>
        <v>0</v>
      </c>
      <c r="I32" s="80">
        <f>SPP!H28</f>
        <v>0</v>
      </c>
      <c r="J32" s="80"/>
      <c r="K32" s="73" t="str">
        <f t="shared" si="20"/>
        <v>0</v>
      </c>
      <c r="L32" s="80">
        <f>SPP!I28</f>
        <v>0</v>
      </c>
      <c r="M32" s="80"/>
      <c r="N32" s="73" t="str">
        <f t="shared" si="21"/>
        <v>0</v>
      </c>
      <c r="O32" s="80">
        <f>SPP!J28</f>
        <v>0</v>
      </c>
      <c r="P32" s="80"/>
      <c r="Q32" s="73" t="str">
        <f t="shared" si="22"/>
        <v>0</v>
      </c>
      <c r="R32" s="80">
        <f>SPP!K28</f>
        <v>0</v>
      </c>
      <c r="S32" s="80"/>
      <c r="T32" s="73" t="str">
        <f t="shared" si="23"/>
        <v>0</v>
      </c>
      <c r="U32" s="80">
        <f>SPP!L28</f>
        <v>0</v>
      </c>
      <c r="V32" s="80"/>
      <c r="W32" s="73" t="str">
        <f t="shared" si="24"/>
        <v>0</v>
      </c>
      <c r="X32" s="80">
        <f>SPP!M28</f>
        <v>0</v>
      </c>
      <c r="Y32" s="80"/>
      <c r="Z32" s="73" t="str">
        <f t="shared" si="25"/>
        <v>0</v>
      </c>
      <c r="AA32" s="80">
        <f>SPP!N28</f>
        <v>0</v>
      </c>
      <c r="AB32" s="80"/>
      <c r="AC32" s="73" t="str">
        <f t="shared" si="26"/>
        <v>0</v>
      </c>
      <c r="AD32" s="80">
        <f>SPP!O28</f>
        <v>0</v>
      </c>
      <c r="AE32" s="80"/>
      <c r="AF32" s="73" t="str">
        <f t="shared" si="27"/>
        <v>0</v>
      </c>
      <c r="AG32" s="80">
        <f>SPP!P28</f>
        <v>0</v>
      </c>
      <c r="AH32" s="80"/>
      <c r="AI32" s="73" t="str">
        <f t="shared" si="28"/>
        <v>0</v>
      </c>
      <c r="AJ32" s="80">
        <f>SPP!Q28</f>
        <v>0</v>
      </c>
      <c r="AK32" s="80"/>
      <c r="AL32" s="73" t="str">
        <f t="shared" si="29"/>
        <v>0</v>
      </c>
      <c r="AM32" s="74">
        <f t="shared" si="16"/>
        <v>0</v>
      </c>
      <c r="AN32" s="74">
        <f t="shared" si="17"/>
        <v>0</v>
      </c>
      <c r="AO32" s="73" t="str">
        <f t="shared" si="30"/>
        <v/>
      </c>
      <c r="AP32" s="82" t="str">
        <f t="shared" si="31"/>
        <v/>
      </c>
    </row>
    <row r="33" spans="2:42" ht="18.75">
      <c r="B33" s="72" t="str">
        <f>SPP!D29</f>
        <v/>
      </c>
      <c r="C33" s="80">
        <f>SPP!F29</f>
        <v>0</v>
      </c>
      <c r="D33" s="80"/>
      <c r="E33" s="73" t="str">
        <f t="shared" si="18"/>
        <v>0</v>
      </c>
      <c r="F33" s="80">
        <f>SPP!G29</f>
        <v>0</v>
      </c>
      <c r="G33" s="80"/>
      <c r="H33" s="73" t="str">
        <f t="shared" si="19"/>
        <v>0</v>
      </c>
      <c r="I33" s="80">
        <f>SPP!H29</f>
        <v>0</v>
      </c>
      <c r="J33" s="80"/>
      <c r="K33" s="73" t="str">
        <f t="shared" si="20"/>
        <v>0</v>
      </c>
      <c r="L33" s="80">
        <f>SPP!I29</f>
        <v>0</v>
      </c>
      <c r="M33" s="80"/>
      <c r="N33" s="73" t="str">
        <f t="shared" si="21"/>
        <v>0</v>
      </c>
      <c r="O33" s="80">
        <f>SPP!J29</f>
        <v>0</v>
      </c>
      <c r="P33" s="80"/>
      <c r="Q33" s="73" t="str">
        <f t="shared" si="22"/>
        <v>0</v>
      </c>
      <c r="R33" s="80">
        <f>SPP!K29</f>
        <v>0</v>
      </c>
      <c r="S33" s="80"/>
      <c r="T33" s="73" t="str">
        <f t="shared" si="23"/>
        <v>0</v>
      </c>
      <c r="U33" s="80">
        <f>SPP!L29</f>
        <v>0</v>
      </c>
      <c r="V33" s="80"/>
      <c r="W33" s="73" t="str">
        <f t="shared" si="24"/>
        <v>0</v>
      </c>
      <c r="X33" s="80">
        <f>SPP!M29</f>
        <v>0</v>
      </c>
      <c r="Y33" s="80"/>
      <c r="Z33" s="73" t="str">
        <f t="shared" si="25"/>
        <v>0</v>
      </c>
      <c r="AA33" s="80">
        <f>SPP!N29</f>
        <v>0</v>
      </c>
      <c r="AB33" s="80"/>
      <c r="AC33" s="73" t="str">
        <f t="shared" si="26"/>
        <v>0</v>
      </c>
      <c r="AD33" s="80">
        <f>SPP!O29</f>
        <v>0</v>
      </c>
      <c r="AE33" s="80"/>
      <c r="AF33" s="73" t="str">
        <f t="shared" si="27"/>
        <v>0</v>
      </c>
      <c r="AG33" s="80">
        <f>SPP!P29</f>
        <v>0</v>
      </c>
      <c r="AH33" s="80"/>
      <c r="AI33" s="73" t="str">
        <f t="shared" si="28"/>
        <v>0</v>
      </c>
      <c r="AJ33" s="80">
        <f>SPP!Q29</f>
        <v>0</v>
      </c>
      <c r="AK33" s="80"/>
      <c r="AL33" s="73" t="str">
        <f t="shared" si="29"/>
        <v>0</v>
      </c>
      <c r="AM33" s="74">
        <f t="shared" si="16"/>
        <v>0</v>
      </c>
      <c r="AN33" s="74">
        <f t="shared" si="17"/>
        <v>0</v>
      </c>
      <c r="AO33" s="73" t="str">
        <f t="shared" si="30"/>
        <v/>
      </c>
      <c r="AP33" s="82" t="str">
        <f t="shared" si="31"/>
        <v/>
      </c>
    </row>
    <row r="34" spans="2:42" ht="18.75">
      <c r="B34" s="72" t="str">
        <f>SPP!D30</f>
        <v/>
      </c>
      <c r="C34" s="80">
        <f>SPP!F30</f>
        <v>0</v>
      </c>
      <c r="D34" s="80"/>
      <c r="E34" s="73" t="str">
        <f t="shared" si="18"/>
        <v>0</v>
      </c>
      <c r="F34" s="80">
        <f>SPP!G30</f>
        <v>0</v>
      </c>
      <c r="G34" s="80"/>
      <c r="H34" s="73" t="str">
        <f t="shared" si="19"/>
        <v>0</v>
      </c>
      <c r="I34" s="80">
        <f>SPP!H30</f>
        <v>0</v>
      </c>
      <c r="J34" s="80"/>
      <c r="K34" s="73" t="str">
        <f t="shared" si="20"/>
        <v>0</v>
      </c>
      <c r="L34" s="80">
        <f>SPP!I30</f>
        <v>0</v>
      </c>
      <c r="M34" s="80"/>
      <c r="N34" s="73" t="str">
        <f t="shared" si="21"/>
        <v>0</v>
      </c>
      <c r="O34" s="80">
        <f>SPP!J30</f>
        <v>0</v>
      </c>
      <c r="P34" s="80"/>
      <c r="Q34" s="73" t="str">
        <f t="shared" si="22"/>
        <v>0</v>
      </c>
      <c r="R34" s="80">
        <f>SPP!K30</f>
        <v>0</v>
      </c>
      <c r="S34" s="80"/>
      <c r="T34" s="73" t="str">
        <f t="shared" si="23"/>
        <v>0</v>
      </c>
      <c r="U34" s="80">
        <f>SPP!L30</f>
        <v>0</v>
      </c>
      <c r="V34" s="80"/>
      <c r="W34" s="73" t="str">
        <f t="shared" si="24"/>
        <v>0</v>
      </c>
      <c r="X34" s="80">
        <f>SPP!M30</f>
        <v>0</v>
      </c>
      <c r="Y34" s="80"/>
      <c r="Z34" s="73" t="str">
        <f t="shared" si="25"/>
        <v>0</v>
      </c>
      <c r="AA34" s="80">
        <f>SPP!N30</f>
        <v>0</v>
      </c>
      <c r="AB34" s="80"/>
      <c r="AC34" s="73" t="str">
        <f t="shared" si="26"/>
        <v>0</v>
      </c>
      <c r="AD34" s="80">
        <f>SPP!O30</f>
        <v>0</v>
      </c>
      <c r="AE34" s="80"/>
      <c r="AF34" s="73" t="str">
        <f t="shared" si="27"/>
        <v>0</v>
      </c>
      <c r="AG34" s="80">
        <f>SPP!P30</f>
        <v>0</v>
      </c>
      <c r="AH34" s="80"/>
      <c r="AI34" s="73" t="str">
        <f t="shared" si="28"/>
        <v>0</v>
      </c>
      <c r="AJ34" s="80">
        <f>SPP!Q30</f>
        <v>0</v>
      </c>
      <c r="AK34" s="80"/>
      <c r="AL34" s="73" t="str">
        <f t="shared" si="29"/>
        <v>0</v>
      </c>
      <c r="AM34" s="74">
        <f t="shared" si="16"/>
        <v>0</v>
      </c>
      <c r="AN34" s="74">
        <f t="shared" si="17"/>
        <v>0</v>
      </c>
      <c r="AO34" s="73" t="str">
        <f t="shared" si="30"/>
        <v/>
      </c>
      <c r="AP34" s="82" t="str">
        <f t="shared" si="31"/>
        <v/>
      </c>
    </row>
    <row r="35" spans="2:42" ht="18.75">
      <c r="B35" s="72" t="str">
        <f>SPP!D31</f>
        <v/>
      </c>
      <c r="C35" s="80">
        <f>SPP!F31</f>
        <v>0</v>
      </c>
      <c r="D35" s="80"/>
      <c r="E35" s="73" t="str">
        <f t="shared" si="18"/>
        <v>0</v>
      </c>
      <c r="F35" s="80">
        <f>SPP!G31</f>
        <v>0</v>
      </c>
      <c r="G35" s="80"/>
      <c r="H35" s="73" t="str">
        <f t="shared" si="19"/>
        <v>0</v>
      </c>
      <c r="I35" s="80">
        <f>SPP!H31</f>
        <v>0</v>
      </c>
      <c r="J35" s="80"/>
      <c r="K35" s="73" t="str">
        <f t="shared" si="20"/>
        <v>0</v>
      </c>
      <c r="L35" s="80">
        <f>SPP!I31</f>
        <v>0</v>
      </c>
      <c r="M35" s="80"/>
      <c r="N35" s="73" t="str">
        <f t="shared" si="21"/>
        <v>0</v>
      </c>
      <c r="O35" s="80">
        <f>SPP!J31</f>
        <v>0</v>
      </c>
      <c r="P35" s="80"/>
      <c r="Q35" s="73" t="str">
        <f t="shared" si="22"/>
        <v>0</v>
      </c>
      <c r="R35" s="80">
        <f>SPP!K31</f>
        <v>0</v>
      </c>
      <c r="S35" s="80"/>
      <c r="T35" s="73" t="str">
        <f t="shared" si="23"/>
        <v>0</v>
      </c>
      <c r="U35" s="80">
        <f>SPP!L31</f>
        <v>0</v>
      </c>
      <c r="V35" s="80"/>
      <c r="W35" s="73" t="str">
        <f t="shared" si="24"/>
        <v>0</v>
      </c>
      <c r="X35" s="80">
        <f>SPP!M31</f>
        <v>0</v>
      </c>
      <c r="Y35" s="80"/>
      <c r="Z35" s="73" t="str">
        <f t="shared" si="25"/>
        <v>0</v>
      </c>
      <c r="AA35" s="80">
        <f>SPP!N31</f>
        <v>0</v>
      </c>
      <c r="AB35" s="80"/>
      <c r="AC35" s="73" t="str">
        <f t="shared" si="26"/>
        <v>0</v>
      </c>
      <c r="AD35" s="80">
        <f>SPP!O31</f>
        <v>0</v>
      </c>
      <c r="AE35" s="80"/>
      <c r="AF35" s="73" t="str">
        <f t="shared" si="27"/>
        <v>0</v>
      </c>
      <c r="AG35" s="80">
        <f>SPP!P31</f>
        <v>0</v>
      </c>
      <c r="AH35" s="80"/>
      <c r="AI35" s="73" t="str">
        <f t="shared" si="28"/>
        <v>0</v>
      </c>
      <c r="AJ35" s="80">
        <f>SPP!Q31</f>
        <v>0</v>
      </c>
      <c r="AK35" s="80"/>
      <c r="AL35" s="73" t="str">
        <f t="shared" si="29"/>
        <v>0</v>
      </c>
      <c r="AM35" s="74">
        <f t="shared" si="16"/>
        <v>0</v>
      </c>
      <c r="AN35" s="74">
        <f t="shared" si="17"/>
        <v>0</v>
      </c>
      <c r="AO35" s="73" t="str">
        <f t="shared" si="30"/>
        <v/>
      </c>
      <c r="AP35" s="82" t="str">
        <f t="shared" si="31"/>
        <v/>
      </c>
    </row>
    <row r="36" spans="2:42" ht="18.75">
      <c r="B36" s="72" t="str">
        <f>SPP!D32</f>
        <v/>
      </c>
      <c r="C36" s="80">
        <f>SPP!F32</f>
        <v>0</v>
      </c>
      <c r="D36" s="80"/>
      <c r="E36" s="73" t="str">
        <f t="shared" si="18"/>
        <v>0</v>
      </c>
      <c r="F36" s="80">
        <f>SPP!G32</f>
        <v>0</v>
      </c>
      <c r="G36" s="80"/>
      <c r="H36" s="73" t="str">
        <f t="shared" si="19"/>
        <v>0</v>
      </c>
      <c r="I36" s="80">
        <f>SPP!H32</f>
        <v>0</v>
      </c>
      <c r="J36" s="80"/>
      <c r="K36" s="73" t="str">
        <f t="shared" si="20"/>
        <v>0</v>
      </c>
      <c r="L36" s="80">
        <f>SPP!I32</f>
        <v>0</v>
      </c>
      <c r="M36" s="80"/>
      <c r="N36" s="73" t="str">
        <f t="shared" si="21"/>
        <v>0</v>
      </c>
      <c r="O36" s="80">
        <f>SPP!J32</f>
        <v>0</v>
      </c>
      <c r="P36" s="80"/>
      <c r="Q36" s="73" t="str">
        <f t="shared" si="22"/>
        <v>0</v>
      </c>
      <c r="R36" s="80">
        <f>SPP!K32</f>
        <v>0</v>
      </c>
      <c r="S36" s="80"/>
      <c r="T36" s="73" t="str">
        <f t="shared" si="23"/>
        <v>0</v>
      </c>
      <c r="U36" s="80">
        <f>SPP!L32</f>
        <v>0</v>
      </c>
      <c r="V36" s="80"/>
      <c r="W36" s="73" t="str">
        <f t="shared" si="24"/>
        <v>0</v>
      </c>
      <c r="X36" s="80">
        <f>SPP!M32</f>
        <v>0</v>
      </c>
      <c r="Y36" s="80"/>
      <c r="Z36" s="73" t="str">
        <f t="shared" si="25"/>
        <v>0</v>
      </c>
      <c r="AA36" s="80">
        <f>SPP!N32</f>
        <v>0</v>
      </c>
      <c r="AB36" s="80"/>
      <c r="AC36" s="73" t="str">
        <f t="shared" si="26"/>
        <v>0</v>
      </c>
      <c r="AD36" s="80">
        <f>SPP!O32</f>
        <v>0</v>
      </c>
      <c r="AE36" s="80"/>
      <c r="AF36" s="73" t="str">
        <f t="shared" si="27"/>
        <v>0</v>
      </c>
      <c r="AG36" s="80">
        <f>SPP!P32</f>
        <v>0</v>
      </c>
      <c r="AH36" s="80"/>
      <c r="AI36" s="73" t="str">
        <f t="shared" si="28"/>
        <v>0</v>
      </c>
      <c r="AJ36" s="80">
        <f>SPP!Q32</f>
        <v>0</v>
      </c>
      <c r="AK36" s="80"/>
      <c r="AL36" s="73" t="str">
        <f t="shared" si="29"/>
        <v>0</v>
      </c>
      <c r="AM36" s="74">
        <f t="shared" si="16"/>
        <v>0</v>
      </c>
      <c r="AN36" s="74">
        <f t="shared" si="17"/>
        <v>0</v>
      </c>
      <c r="AO36" s="73" t="str">
        <f t="shared" si="30"/>
        <v/>
      </c>
      <c r="AP36" s="82" t="str">
        <f t="shared" si="31"/>
        <v/>
      </c>
    </row>
    <row r="37" spans="2:42" ht="18.75">
      <c r="B37" s="72" t="str">
        <f>SPP!D33</f>
        <v/>
      </c>
      <c r="C37" s="80">
        <f>SPP!F33</f>
        <v>0</v>
      </c>
      <c r="D37" s="80"/>
      <c r="E37" s="73" t="str">
        <f t="shared" si="18"/>
        <v>0</v>
      </c>
      <c r="F37" s="80">
        <f>SPP!G33</f>
        <v>0</v>
      </c>
      <c r="G37" s="80"/>
      <c r="H37" s="73" t="str">
        <f t="shared" si="19"/>
        <v>0</v>
      </c>
      <c r="I37" s="80">
        <f>SPP!H33</f>
        <v>0</v>
      </c>
      <c r="J37" s="80"/>
      <c r="K37" s="73" t="str">
        <f t="shared" si="20"/>
        <v>0</v>
      </c>
      <c r="L37" s="80">
        <f>SPP!I33</f>
        <v>0</v>
      </c>
      <c r="M37" s="80"/>
      <c r="N37" s="73" t="str">
        <f t="shared" si="21"/>
        <v>0</v>
      </c>
      <c r="O37" s="80">
        <f>SPP!J33</f>
        <v>0</v>
      </c>
      <c r="P37" s="80"/>
      <c r="Q37" s="73" t="str">
        <f t="shared" si="22"/>
        <v>0</v>
      </c>
      <c r="R37" s="80">
        <f>SPP!K33</f>
        <v>0</v>
      </c>
      <c r="S37" s="80"/>
      <c r="T37" s="73" t="str">
        <f t="shared" si="23"/>
        <v>0</v>
      </c>
      <c r="U37" s="80">
        <f>SPP!L33</f>
        <v>0</v>
      </c>
      <c r="V37" s="80"/>
      <c r="W37" s="73" t="str">
        <f t="shared" si="24"/>
        <v>0</v>
      </c>
      <c r="X37" s="80">
        <f>SPP!M33</f>
        <v>0</v>
      </c>
      <c r="Y37" s="80"/>
      <c r="Z37" s="73" t="str">
        <f t="shared" si="25"/>
        <v>0</v>
      </c>
      <c r="AA37" s="80">
        <f>SPP!N33</f>
        <v>0</v>
      </c>
      <c r="AB37" s="80"/>
      <c r="AC37" s="73" t="str">
        <f t="shared" si="26"/>
        <v>0</v>
      </c>
      <c r="AD37" s="80">
        <f>SPP!O33</f>
        <v>0</v>
      </c>
      <c r="AE37" s="80"/>
      <c r="AF37" s="73" t="str">
        <f t="shared" si="27"/>
        <v>0</v>
      </c>
      <c r="AG37" s="80">
        <f>SPP!P33</f>
        <v>0</v>
      </c>
      <c r="AH37" s="80"/>
      <c r="AI37" s="73" t="str">
        <f t="shared" si="28"/>
        <v>0</v>
      </c>
      <c r="AJ37" s="80">
        <f>SPP!Q33</f>
        <v>0</v>
      </c>
      <c r="AK37" s="80"/>
      <c r="AL37" s="73" t="str">
        <f t="shared" si="29"/>
        <v>0</v>
      </c>
      <c r="AM37" s="74">
        <f t="shared" si="16"/>
        <v>0</v>
      </c>
      <c r="AN37" s="74">
        <f t="shared" si="17"/>
        <v>0</v>
      </c>
      <c r="AO37" s="73" t="str">
        <f t="shared" si="30"/>
        <v/>
      </c>
      <c r="AP37" s="82" t="str">
        <f t="shared" si="31"/>
        <v/>
      </c>
    </row>
    <row r="38" spans="2:42" ht="18.75">
      <c r="B38" s="72" t="str">
        <f>SPP!D34</f>
        <v/>
      </c>
      <c r="C38" s="80">
        <f>SPP!F34</f>
        <v>0</v>
      </c>
      <c r="D38" s="80"/>
      <c r="E38" s="73" t="str">
        <f t="shared" si="18"/>
        <v>0</v>
      </c>
      <c r="F38" s="80">
        <f>SPP!G34</f>
        <v>0</v>
      </c>
      <c r="G38" s="80"/>
      <c r="H38" s="73" t="str">
        <f t="shared" si="19"/>
        <v>0</v>
      </c>
      <c r="I38" s="80">
        <f>SPP!H34</f>
        <v>0</v>
      </c>
      <c r="J38" s="80"/>
      <c r="K38" s="73" t="str">
        <f t="shared" si="20"/>
        <v>0</v>
      </c>
      <c r="L38" s="80">
        <f>SPP!I34</f>
        <v>0</v>
      </c>
      <c r="M38" s="80"/>
      <c r="N38" s="73" t="str">
        <f t="shared" si="21"/>
        <v>0</v>
      </c>
      <c r="O38" s="80">
        <f>SPP!J34</f>
        <v>0</v>
      </c>
      <c r="P38" s="80"/>
      <c r="Q38" s="73" t="str">
        <f t="shared" si="22"/>
        <v>0</v>
      </c>
      <c r="R38" s="80">
        <f>SPP!K34</f>
        <v>0</v>
      </c>
      <c r="S38" s="80"/>
      <c r="T38" s="73" t="str">
        <f t="shared" si="23"/>
        <v>0</v>
      </c>
      <c r="U38" s="80">
        <f>SPP!L34</f>
        <v>0</v>
      </c>
      <c r="V38" s="80"/>
      <c r="W38" s="73" t="str">
        <f t="shared" si="24"/>
        <v>0</v>
      </c>
      <c r="X38" s="80">
        <f>SPP!M34</f>
        <v>0</v>
      </c>
      <c r="Y38" s="80"/>
      <c r="Z38" s="73" t="str">
        <f t="shared" si="25"/>
        <v>0</v>
      </c>
      <c r="AA38" s="80">
        <f>SPP!N34</f>
        <v>0</v>
      </c>
      <c r="AB38" s="80"/>
      <c r="AC38" s="73" t="str">
        <f t="shared" si="26"/>
        <v>0</v>
      </c>
      <c r="AD38" s="80">
        <f>SPP!O34</f>
        <v>0</v>
      </c>
      <c r="AE38" s="80"/>
      <c r="AF38" s="73" t="str">
        <f t="shared" si="27"/>
        <v>0</v>
      </c>
      <c r="AG38" s="80">
        <f>SPP!P34</f>
        <v>0</v>
      </c>
      <c r="AH38" s="80"/>
      <c r="AI38" s="73" t="str">
        <f t="shared" si="28"/>
        <v>0</v>
      </c>
      <c r="AJ38" s="80">
        <f>SPP!Q34</f>
        <v>0</v>
      </c>
      <c r="AK38" s="80"/>
      <c r="AL38" s="73" t="str">
        <f t="shared" si="29"/>
        <v>0</v>
      </c>
      <c r="AM38" s="74">
        <f t="shared" si="16"/>
        <v>0</v>
      </c>
      <c r="AN38" s="74">
        <f t="shared" si="17"/>
        <v>0</v>
      </c>
      <c r="AO38" s="73" t="str">
        <f t="shared" si="30"/>
        <v/>
      </c>
      <c r="AP38" s="82" t="str">
        <f t="shared" si="31"/>
        <v/>
      </c>
    </row>
    <row r="39" spans="2:42" ht="18.75">
      <c r="B39" s="72" t="str">
        <f>SPP!D35</f>
        <v/>
      </c>
      <c r="C39" s="80">
        <f>SPP!F35</f>
        <v>0</v>
      </c>
      <c r="D39" s="80"/>
      <c r="E39" s="73" t="str">
        <f t="shared" si="18"/>
        <v>0</v>
      </c>
      <c r="F39" s="80">
        <f>SPP!G35</f>
        <v>0</v>
      </c>
      <c r="G39" s="80"/>
      <c r="H39" s="73" t="str">
        <f t="shared" si="19"/>
        <v>0</v>
      </c>
      <c r="I39" s="80">
        <f>SPP!H35</f>
        <v>0</v>
      </c>
      <c r="J39" s="80"/>
      <c r="K39" s="73" t="str">
        <f t="shared" si="20"/>
        <v>0</v>
      </c>
      <c r="L39" s="80">
        <f>SPP!I35</f>
        <v>0</v>
      </c>
      <c r="M39" s="80"/>
      <c r="N39" s="73" t="str">
        <f t="shared" si="21"/>
        <v>0</v>
      </c>
      <c r="O39" s="80">
        <f>SPP!J35</f>
        <v>0</v>
      </c>
      <c r="P39" s="80"/>
      <c r="Q39" s="73" t="str">
        <f t="shared" si="22"/>
        <v>0</v>
      </c>
      <c r="R39" s="80">
        <f>SPP!K35</f>
        <v>0</v>
      </c>
      <c r="S39" s="80"/>
      <c r="T39" s="73" t="str">
        <f t="shared" si="23"/>
        <v>0</v>
      </c>
      <c r="U39" s="80">
        <f>SPP!L35</f>
        <v>0</v>
      </c>
      <c r="V39" s="80"/>
      <c r="W39" s="73" t="str">
        <f t="shared" si="24"/>
        <v>0</v>
      </c>
      <c r="X39" s="80">
        <f>SPP!M35</f>
        <v>0</v>
      </c>
      <c r="Y39" s="80"/>
      <c r="Z39" s="73" t="str">
        <f t="shared" si="25"/>
        <v>0</v>
      </c>
      <c r="AA39" s="80">
        <f>SPP!N35</f>
        <v>0</v>
      </c>
      <c r="AB39" s="80"/>
      <c r="AC39" s="73" t="str">
        <f t="shared" si="26"/>
        <v>0</v>
      </c>
      <c r="AD39" s="80">
        <f>SPP!O35</f>
        <v>0</v>
      </c>
      <c r="AE39" s="80"/>
      <c r="AF39" s="73" t="str">
        <f t="shared" si="27"/>
        <v>0</v>
      </c>
      <c r="AG39" s="80">
        <f>SPP!P35</f>
        <v>0</v>
      </c>
      <c r="AH39" s="80"/>
      <c r="AI39" s="73" t="str">
        <f t="shared" si="28"/>
        <v>0</v>
      </c>
      <c r="AJ39" s="80">
        <f>SPP!Q35</f>
        <v>0</v>
      </c>
      <c r="AK39" s="80"/>
      <c r="AL39" s="73" t="str">
        <f t="shared" si="29"/>
        <v>0</v>
      </c>
      <c r="AM39" s="74">
        <f t="shared" si="16"/>
        <v>0</v>
      </c>
      <c r="AN39" s="74">
        <f t="shared" si="17"/>
        <v>0</v>
      </c>
      <c r="AO39" s="73" t="str">
        <f t="shared" si="30"/>
        <v/>
      </c>
      <c r="AP39" s="82" t="str">
        <f t="shared" si="31"/>
        <v/>
      </c>
    </row>
    <row r="40" spans="2:42" ht="18.75">
      <c r="B40" s="72" t="str">
        <f>SPP!D36</f>
        <v/>
      </c>
      <c r="C40" s="80">
        <f>SPP!F36</f>
        <v>0</v>
      </c>
      <c r="D40" s="80"/>
      <c r="E40" s="73" t="str">
        <f t="shared" si="18"/>
        <v>0</v>
      </c>
      <c r="F40" s="80">
        <f>SPP!G36</f>
        <v>0</v>
      </c>
      <c r="G40" s="80"/>
      <c r="H40" s="73" t="str">
        <f t="shared" si="19"/>
        <v>0</v>
      </c>
      <c r="I40" s="80">
        <f>SPP!H36</f>
        <v>0</v>
      </c>
      <c r="J40" s="80"/>
      <c r="K40" s="73" t="str">
        <f t="shared" si="20"/>
        <v>0</v>
      </c>
      <c r="L40" s="80">
        <f>SPP!I36</f>
        <v>0</v>
      </c>
      <c r="M40" s="80"/>
      <c r="N40" s="73" t="str">
        <f t="shared" si="21"/>
        <v>0</v>
      </c>
      <c r="O40" s="80">
        <f>SPP!J36</f>
        <v>0</v>
      </c>
      <c r="P40" s="80"/>
      <c r="Q40" s="73" t="str">
        <f t="shared" si="22"/>
        <v>0</v>
      </c>
      <c r="R40" s="80">
        <f>SPP!K36</f>
        <v>0</v>
      </c>
      <c r="S40" s="80"/>
      <c r="T40" s="73" t="str">
        <f t="shared" si="23"/>
        <v>0</v>
      </c>
      <c r="U40" s="80">
        <f>SPP!L36</f>
        <v>0</v>
      </c>
      <c r="V40" s="80"/>
      <c r="W40" s="73" t="str">
        <f t="shared" si="24"/>
        <v>0</v>
      </c>
      <c r="X40" s="80">
        <f>SPP!M36</f>
        <v>0</v>
      </c>
      <c r="Y40" s="80"/>
      <c r="Z40" s="73" t="str">
        <f t="shared" si="25"/>
        <v>0</v>
      </c>
      <c r="AA40" s="80">
        <f>SPP!N36</f>
        <v>0</v>
      </c>
      <c r="AB40" s="80"/>
      <c r="AC40" s="73" t="str">
        <f t="shared" si="26"/>
        <v>0</v>
      </c>
      <c r="AD40" s="80">
        <f>SPP!O36</f>
        <v>0</v>
      </c>
      <c r="AE40" s="80"/>
      <c r="AF40" s="73" t="str">
        <f t="shared" si="27"/>
        <v>0</v>
      </c>
      <c r="AG40" s="80">
        <f>SPP!P36</f>
        <v>0</v>
      </c>
      <c r="AH40" s="80"/>
      <c r="AI40" s="73" t="str">
        <f t="shared" si="28"/>
        <v>0</v>
      </c>
      <c r="AJ40" s="80">
        <f>SPP!Q36</f>
        <v>0</v>
      </c>
      <c r="AK40" s="80"/>
      <c r="AL40" s="73" t="str">
        <f t="shared" si="29"/>
        <v>0</v>
      </c>
      <c r="AM40" s="74">
        <f t="shared" si="16"/>
        <v>0</v>
      </c>
      <c r="AN40" s="74">
        <f t="shared" si="17"/>
        <v>0</v>
      </c>
      <c r="AO40" s="73" t="str">
        <f t="shared" si="30"/>
        <v/>
      </c>
      <c r="AP40" s="82" t="str">
        <f t="shared" si="31"/>
        <v/>
      </c>
    </row>
    <row r="41" spans="2:42" ht="18.75">
      <c r="B41" s="72" t="str">
        <f>SPP!D37</f>
        <v/>
      </c>
      <c r="C41" s="80">
        <f>SPP!F37</f>
        <v>0</v>
      </c>
      <c r="D41" s="80"/>
      <c r="E41" s="73" t="str">
        <f t="shared" si="18"/>
        <v>0</v>
      </c>
      <c r="F41" s="80">
        <f>SPP!G37</f>
        <v>0</v>
      </c>
      <c r="G41" s="80"/>
      <c r="H41" s="73" t="str">
        <f t="shared" si="19"/>
        <v>0</v>
      </c>
      <c r="I41" s="80">
        <f>SPP!H37</f>
        <v>0</v>
      </c>
      <c r="J41" s="80"/>
      <c r="K41" s="73" t="str">
        <f t="shared" si="20"/>
        <v>0</v>
      </c>
      <c r="L41" s="80">
        <f>SPP!I37</f>
        <v>0</v>
      </c>
      <c r="M41" s="80"/>
      <c r="N41" s="73" t="str">
        <f t="shared" si="21"/>
        <v>0</v>
      </c>
      <c r="O41" s="80">
        <f>SPP!J37</f>
        <v>0</v>
      </c>
      <c r="P41" s="80"/>
      <c r="Q41" s="73" t="str">
        <f t="shared" si="22"/>
        <v>0</v>
      </c>
      <c r="R41" s="80">
        <f>SPP!K37</f>
        <v>0</v>
      </c>
      <c r="S41" s="80"/>
      <c r="T41" s="73" t="str">
        <f t="shared" si="23"/>
        <v>0</v>
      </c>
      <c r="U41" s="80">
        <f>SPP!L37</f>
        <v>0</v>
      </c>
      <c r="V41" s="80"/>
      <c r="W41" s="73" t="str">
        <f t="shared" si="24"/>
        <v>0</v>
      </c>
      <c r="X41" s="80">
        <f>SPP!M37</f>
        <v>0</v>
      </c>
      <c r="Y41" s="80"/>
      <c r="Z41" s="73" t="str">
        <f t="shared" si="25"/>
        <v>0</v>
      </c>
      <c r="AA41" s="80">
        <f>SPP!N37</f>
        <v>0</v>
      </c>
      <c r="AB41" s="80"/>
      <c r="AC41" s="73" t="str">
        <f t="shared" si="26"/>
        <v>0</v>
      </c>
      <c r="AD41" s="80">
        <f>SPP!O37</f>
        <v>0</v>
      </c>
      <c r="AE41" s="80"/>
      <c r="AF41" s="73" t="str">
        <f t="shared" si="27"/>
        <v>0</v>
      </c>
      <c r="AG41" s="80">
        <f>SPP!P37</f>
        <v>0</v>
      </c>
      <c r="AH41" s="80"/>
      <c r="AI41" s="73" t="str">
        <f t="shared" si="28"/>
        <v>0</v>
      </c>
      <c r="AJ41" s="80">
        <f>SPP!Q37</f>
        <v>0</v>
      </c>
      <c r="AK41" s="80"/>
      <c r="AL41" s="73" t="str">
        <f t="shared" si="29"/>
        <v>0</v>
      </c>
      <c r="AM41" s="74">
        <f t="shared" si="16"/>
        <v>0</v>
      </c>
      <c r="AN41" s="74">
        <f t="shared" si="17"/>
        <v>0</v>
      </c>
      <c r="AO41" s="73" t="str">
        <f t="shared" si="30"/>
        <v/>
      </c>
      <c r="AP41" s="82" t="str">
        <f t="shared" si="31"/>
        <v/>
      </c>
    </row>
    <row r="42" spans="2:42" ht="18.75">
      <c r="B42" s="72" t="str">
        <f>SPP!D38</f>
        <v/>
      </c>
      <c r="C42" s="80">
        <f>SPP!F38</f>
        <v>0</v>
      </c>
      <c r="D42" s="80"/>
      <c r="E42" s="73" t="str">
        <f t="shared" si="18"/>
        <v>0</v>
      </c>
      <c r="F42" s="80">
        <f>SPP!G38</f>
        <v>0</v>
      </c>
      <c r="G42" s="80"/>
      <c r="H42" s="73" t="str">
        <f t="shared" si="19"/>
        <v>0</v>
      </c>
      <c r="I42" s="80">
        <f>SPP!H38</f>
        <v>0</v>
      </c>
      <c r="J42" s="80"/>
      <c r="K42" s="73" t="str">
        <f t="shared" si="20"/>
        <v>0</v>
      </c>
      <c r="L42" s="80">
        <f>SPP!I38</f>
        <v>0</v>
      </c>
      <c r="M42" s="80"/>
      <c r="N42" s="73" t="str">
        <f t="shared" si="21"/>
        <v>0</v>
      </c>
      <c r="O42" s="80">
        <f>SPP!J38</f>
        <v>0</v>
      </c>
      <c r="P42" s="80"/>
      <c r="Q42" s="73" t="str">
        <f t="shared" si="22"/>
        <v>0</v>
      </c>
      <c r="R42" s="80">
        <f>SPP!K38</f>
        <v>0</v>
      </c>
      <c r="S42" s="80"/>
      <c r="T42" s="73" t="str">
        <f t="shared" si="23"/>
        <v>0</v>
      </c>
      <c r="U42" s="80">
        <f>SPP!L38</f>
        <v>0</v>
      </c>
      <c r="V42" s="80"/>
      <c r="W42" s="73" t="str">
        <f t="shared" si="24"/>
        <v>0</v>
      </c>
      <c r="X42" s="80">
        <f>SPP!M38</f>
        <v>0</v>
      </c>
      <c r="Y42" s="80"/>
      <c r="Z42" s="73" t="str">
        <f t="shared" si="25"/>
        <v>0</v>
      </c>
      <c r="AA42" s="80">
        <f>SPP!N38</f>
        <v>0</v>
      </c>
      <c r="AB42" s="80"/>
      <c r="AC42" s="73" t="str">
        <f t="shared" si="26"/>
        <v>0</v>
      </c>
      <c r="AD42" s="80">
        <f>SPP!O38</f>
        <v>0</v>
      </c>
      <c r="AE42" s="80"/>
      <c r="AF42" s="73" t="str">
        <f t="shared" si="27"/>
        <v>0</v>
      </c>
      <c r="AG42" s="80">
        <f>SPP!P38</f>
        <v>0</v>
      </c>
      <c r="AH42" s="80"/>
      <c r="AI42" s="73" t="str">
        <f t="shared" si="28"/>
        <v>0</v>
      </c>
      <c r="AJ42" s="80">
        <f>SPP!Q38</f>
        <v>0</v>
      </c>
      <c r="AK42" s="80"/>
      <c r="AL42" s="73" t="str">
        <f t="shared" si="29"/>
        <v>0</v>
      </c>
      <c r="AM42" s="74">
        <f t="shared" si="16"/>
        <v>0</v>
      </c>
      <c r="AN42" s="74">
        <f t="shared" si="17"/>
        <v>0</v>
      </c>
      <c r="AO42" s="73" t="str">
        <f t="shared" si="30"/>
        <v/>
      </c>
      <c r="AP42" s="82" t="str">
        <f t="shared" si="31"/>
        <v/>
      </c>
    </row>
    <row r="43" spans="2:42" ht="18.75">
      <c r="B43" s="72" t="str">
        <f>SPP!D39</f>
        <v/>
      </c>
      <c r="C43" s="80">
        <f>SPP!F39</f>
        <v>0</v>
      </c>
      <c r="D43" s="80"/>
      <c r="E43" s="73" t="str">
        <f t="shared" si="18"/>
        <v>0</v>
      </c>
      <c r="F43" s="80">
        <f>SPP!G39</f>
        <v>0</v>
      </c>
      <c r="G43" s="80"/>
      <c r="H43" s="73" t="str">
        <f t="shared" si="19"/>
        <v>0</v>
      </c>
      <c r="I43" s="80">
        <f>SPP!H39</f>
        <v>0</v>
      </c>
      <c r="J43" s="80"/>
      <c r="K43" s="73" t="str">
        <f t="shared" si="20"/>
        <v>0</v>
      </c>
      <c r="L43" s="80">
        <f>SPP!I39</f>
        <v>0</v>
      </c>
      <c r="M43" s="80"/>
      <c r="N43" s="73" t="str">
        <f t="shared" si="21"/>
        <v>0</v>
      </c>
      <c r="O43" s="80">
        <f>SPP!J39</f>
        <v>0</v>
      </c>
      <c r="P43" s="80"/>
      <c r="Q43" s="73" t="str">
        <f t="shared" si="22"/>
        <v>0</v>
      </c>
      <c r="R43" s="80">
        <f>SPP!K39</f>
        <v>0</v>
      </c>
      <c r="S43" s="80"/>
      <c r="T43" s="73" t="str">
        <f t="shared" si="23"/>
        <v>0</v>
      </c>
      <c r="U43" s="80">
        <f>SPP!L39</f>
        <v>0</v>
      </c>
      <c r="V43" s="80"/>
      <c r="W43" s="73" t="str">
        <f t="shared" si="24"/>
        <v>0</v>
      </c>
      <c r="X43" s="80">
        <f>SPP!M39</f>
        <v>0</v>
      </c>
      <c r="Y43" s="80"/>
      <c r="Z43" s="73" t="str">
        <f t="shared" si="25"/>
        <v>0</v>
      </c>
      <c r="AA43" s="80">
        <f>SPP!N39</f>
        <v>0</v>
      </c>
      <c r="AB43" s="80"/>
      <c r="AC43" s="73" t="str">
        <f t="shared" si="26"/>
        <v>0</v>
      </c>
      <c r="AD43" s="80">
        <f>SPP!O39</f>
        <v>0</v>
      </c>
      <c r="AE43" s="80"/>
      <c r="AF43" s="73" t="str">
        <f t="shared" si="27"/>
        <v>0</v>
      </c>
      <c r="AG43" s="80">
        <f>SPP!P39</f>
        <v>0</v>
      </c>
      <c r="AH43" s="80"/>
      <c r="AI43" s="73" t="str">
        <f t="shared" si="28"/>
        <v>0</v>
      </c>
      <c r="AJ43" s="80">
        <f>SPP!Q39</f>
        <v>0</v>
      </c>
      <c r="AK43" s="80"/>
      <c r="AL43" s="73" t="str">
        <f t="shared" si="29"/>
        <v>0</v>
      </c>
      <c r="AM43" s="74">
        <f t="shared" si="16"/>
        <v>0</v>
      </c>
      <c r="AN43" s="74">
        <f t="shared" si="17"/>
        <v>0</v>
      </c>
      <c r="AO43" s="73" t="str">
        <f t="shared" si="30"/>
        <v/>
      </c>
      <c r="AP43" s="82" t="str">
        <f t="shared" si="31"/>
        <v/>
      </c>
    </row>
    <row r="44" spans="2:42" s="78" customFormat="1" ht="22.5" customHeight="1">
      <c r="B44" s="75" t="s">
        <v>3</v>
      </c>
      <c r="C44" s="76">
        <f>SUM(C30:C43)</f>
        <v>0</v>
      </c>
      <c r="D44" s="76">
        <f>SUM(D30:D43)</f>
        <v>0</v>
      </c>
      <c r="E44" s="77" t="str">
        <f>IFERROR(#REF!/C44,"")</f>
        <v/>
      </c>
      <c r="F44" s="76">
        <f>SUM(F30:F43)</f>
        <v>0</v>
      </c>
      <c r="G44" s="76">
        <f>SUM(G30:G43)</f>
        <v>0</v>
      </c>
      <c r="H44" s="77" t="str">
        <f>IFERROR(F44/G44,"")</f>
        <v/>
      </c>
      <c r="I44" s="76">
        <f>SUM(I30:I43)</f>
        <v>0</v>
      </c>
      <c r="J44" s="76">
        <f>SUM(J30:J43)</f>
        <v>0</v>
      </c>
      <c r="K44" s="77" t="str">
        <f>IFERROR(I44/J44,"")</f>
        <v/>
      </c>
      <c r="L44" s="76">
        <f>SUM(L30:L43)</f>
        <v>0</v>
      </c>
      <c r="M44" s="76">
        <f>SUM(M30:M43)</f>
        <v>0</v>
      </c>
      <c r="N44" s="77" t="str">
        <f>IFERROR(L44/M44,"")</f>
        <v/>
      </c>
      <c r="O44" s="76">
        <f>SUM(O30:O43)</f>
        <v>0</v>
      </c>
      <c r="P44" s="76">
        <f>SUM(P30:P43)</f>
        <v>0</v>
      </c>
      <c r="Q44" s="77" t="str">
        <f>IFERROR(O44/P44,"")</f>
        <v/>
      </c>
      <c r="R44" s="76">
        <f>SUM(R30:R43)</f>
        <v>0</v>
      </c>
      <c r="S44" s="76">
        <f>SUM(S30:S43)</f>
        <v>0</v>
      </c>
      <c r="T44" s="77" t="str">
        <f>IFERROR(R44/S44,"")</f>
        <v/>
      </c>
      <c r="U44" s="76">
        <f>SUM(U30:U43)</f>
        <v>0</v>
      </c>
      <c r="V44" s="76">
        <f>SUM(V30:V43)</f>
        <v>0</v>
      </c>
      <c r="W44" s="77" t="str">
        <f>IFERROR(U44/V44,"")</f>
        <v/>
      </c>
      <c r="X44" s="76">
        <f>SUM(X30:X43)</f>
        <v>0</v>
      </c>
      <c r="Y44" s="76">
        <f>SUM(Y30:Y43)</f>
        <v>0</v>
      </c>
      <c r="Z44" s="77" t="str">
        <f>IFERROR(X44/Y44,"")</f>
        <v/>
      </c>
      <c r="AA44" s="76">
        <f>SUM(AA30:AA43)</f>
        <v>0</v>
      </c>
      <c r="AB44" s="76">
        <f>SUM(AB30:AB43)</f>
        <v>0</v>
      </c>
      <c r="AC44" s="77" t="str">
        <f>IFERROR(AA44/AB44,"")</f>
        <v/>
      </c>
      <c r="AD44" s="76">
        <f>SUM(AD30:AD43)</f>
        <v>0</v>
      </c>
      <c r="AE44" s="76">
        <f>SUM(AE30:AE43)</f>
        <v>0</v>
      </c>
      <c r="AF44" s="77" t="str">
        <f>IFERROR(AD44/AE44,"")</f>
        <v/>
      </c>
      <c r="AG44" s="76">
        <f>SUM(AG30:AG43)</f>
        <v>0</v>
      </c>
      <c r="AH44" s="76">
        <f>SUM(AH30:AH43)</f>
        <v>0</v>
      </c>
      <c r="AI44" s="77" t="str">
        <f>IFERROR(AG44/AH44,"")</f>
        <v/>
      </c>
      <c r="AJ44" s="76">
        <f>SUM(AJ30:AJ43)</f>
        <v>0</v>
      </c>
      <c r="AK44" s="76">
        <f>SUM(AK30:AK43)</f>
        <v>0</v>
      </c>
      <c r="AL44" s="77" t="str">
        <f>IFERROR(AJ44/AK44,"")</f>
        <v/>
      </c>
      <c r="AM44" s="76">
        <f>SUM(AM30:AM43)</f>
        <v>0</v>
      </c>
      <c r="AN44" s="76">
        <f>SUM(AN30:AN43)</f>
        <v>0</v>
      </c>
      <c r="AO44" s="77" t="str">
        <f>IFERROR(AM44/AN44,"")</f>
        <v/>
      </c>
      <c r="AP44" s="77" t="str">
        <f t="shared" si="31"/>
        <v/>
      </c>
    </row>
  </sheetData>
  <mergeCells count="33">
    <mergeCell ref="B5:AP6"/>
    <mergeCell ref="B7:B8"/>
    <mergeCell ref="C7:E7"/>
    <mergeCell ref="F7:H7"/>
    <mergeCell ref="I7:K7"/>
    <mergeCell ref="L7:N7"/>
    <mergeCell ref="O7:Q7"/>
    <mergeCell ref="R7:T7"/>
    <mergeCell ref="U7:W7"/>
    <mergeCell ref="X7:Z7"/>
    <mergeCell ref="AA7:AC7"/>
    <mergeCell ref="AG7:AI7"/>
    <mergeCell ref="AA28:AC28"/>
    <mergeCell ref="AO28:AP28"/>
    <mergeCell ref="O28:Q28"/>
    <mergeCell ref="R28:T28"/>
    <mergeCell ref="AO7:AP7"/>
    <mergeCell ref="B2:L3"/>
    <mergeCell ref="X28:Z28"/>
    <mergeCell ref="AD28:AF28"/>
    <mergeCell ref="B26:AP27"/>
    <mergeCell ref="B28:B29"/>
    <mergeCell ref="C28:E28"/>
    <mergeCell ref="F28:H28"/>
    <mergeCell ref="I28:K28"/>
    <mergeCell ref="L28:N28"/>
    <mergeCell ref="AG28:AI28"/>
    <mergeCell ref="AJ28:AL28"/>
    <mergeCell ref="AM28:AN28"/>
    <mergeCell ref="AM7:AN7"/>
    <mergeCell ref="AD7:AF7"/>
    <mergeCell ref="U28:W28"/>
    <mergeCell ref="AJ7:AL7"/>
  </mergeCells>
  <conditionalFormatting sqref="E23 H23 K23 N23 Q23 T23 W23 Z23 AC23 AF23 AI23 AL23">
    <cfRule type="cellIs" dxfId="1860" priority="501" operator="lessThan">
      <formula>1</formula>
    </cfRule>
    <cfRule type="cellIs" dxfId="1859" priority="502" operator="equal">
      <formula>1</formula>
    </cfRule>
  </conditionalFormatting>
  <conditionalFormatting sqref="AO9:AO22">
    <cfRule type="cellIs" dxfId="1858" priority="499" operator="lessThan">
      <formula>1</formula>
    </cfRule>
    <cfRule type="cellIs" dxfId="1857" priority="500" operator="equal">
      <formula>1</formula>
    </cfRule>
  </conditionalFormatting>
  <conditionalFormatting sqref="B9">
    <cfRule type="cellIs" dxfId="1856" priority="469" operator="equal">
      <formula>"BC"</formula>
    </cfRule>
    <cfRule type="cellIs" dxfId="1855" priority="470" operator="equal">
      <formula>"T200 NT"</formula>
    </cfRule>
    <cfRule type="cellIs" dxfId="1854" priority="471" operator="equal">
      <formula>"HI CV CT"</formula>
    </cfRule>
    <cfRule type="cellIs" dxfId="1853" priority="472" operator="equal">
      <formula>"W300"</formula>
    </cfRule>
    <cfRule type="cellIs" dxfId="1852" priority="473" operator="equal">
      <formula>"W200"</formula>
    </cfRule>
    <cfRule type="cellIs" dxfId="1851" priority="474" operator="equal">
      <formula>"W100"</formula>
    </cfRule>
    <cfRule type="cellIs" dxfId="1850" priority="475" operator="equal">
      <formula>"T100 NT"</formula>
    </cfRule>
  </conditionalFormatting>
  <conditionalFormatting sqref="B9">
    <cfRule type="cellIs" dxfId="1849" priority="466" operator="equal">
      <formula>"T300 NT"</formula>
    </cfRule>
    <cfRule type="cellIs" dxfId="1848" priority="467" operator="equal">
      <formula>"T300 CT1"</formula>
    </cfRule>
    <cfRule type="cellIs" dxfId="1847" priority="468" operator="equal">
      <formula>"T200 CT1"</formula>
    </cfRule>
  </conditionalFormatting>
  <conditionalFormatting sqref="B9">
    <cfRule type="cellIs" dxfId="1846" priority="459" operator="equal">
      <formula>"BC"</formula>
    </cfRule>
    <cfRule type="cellIs" dxfId="1845" priority="460" operator="equal">
      <formula>"T200 NT"</formula>
    </cfRule>
    <cfRule type="cellIs" dxfId="1844" priority="461" operator="equal">
      <formula>"HI CV CT"</formula>
    </cfRule>
    <cfRule type="cellIs" dxfId="1843" priority="462" operator="equal">
      <formula>"W300"</formula>
    </cfRule>
    <cfRule type="cellIs" dxfId="1842" priority="463" operator="equal">
      <formula>"W200"</formula>
    </cfRule>
    <cfRule type="cellIs" dxfId="1841" priority="464" operator="equal">
      <formula>"W100"</formula>
    </cfRule>
    <cfRule type="cellIs" dxfId="1840" priority="465" operator="equal">
      <formula>"T100 NT"</formula>
    </cfRule>
  </conditionalFormatting>
  <conditionalFormatting sqref="B9">
    <cfRule type="cellIs" dxfId="1839" priority="454" operator="equal">
      <formula>"P700"</formula>
    </cfRule>
    <cfRule type="cellIs" dxfId="1838" priority="455" operator="equal">
      <formula>"P600"</formula>
    </cfRule>
    <cfRule type="cellIs" dxfId="1837" priority="456" operator="equal">
      <formula>"T300 CT1"</formula>
    </cfRule>
    <cfRule type="cellIs" dxfId="1836" priority="457" operator="equal">
      <formula>"HI CV CT"</formula>
    </cfRule>
    <cfRule type="cellIs" dxfId="1835" priority="458" operator="equal">
      <formula>"T300 NT"</formula>
    </cfRule>
  </conditionalFormatting>
  <conditionalFormatting sqref="B9">
    <cfRule type="cellIs" dxfId="1834" priority="449" operator="equal">
      <formula>"P700"</formula>
    </cfRule>
    <cfRule type="cellIs" dxfId="1833" priority="450" operator="equal">
      <formula>"P600"</formula>
    </cfRule>
    <cfRule type="cellIs" dxfId="1832" priority="451" operator="equal">
      <formula>"T300 CT1"</formula>
    </cfRule>
    <cfRule type="cellIs" dxfId="1831" priority="452" operator="equal">
      <formula>"HI CV CT"</formula>
    </cfRule>
    <cfRule type="cellIs" dxfId="1830" priority="453" operator="equal">
      <formula>"T300 NT"</formula>
    </cfRule>
  </conditionalFormatting>
  <conditionalFormatting sqref="B9">
    <cfRule type="cellIs" dxfId="1829" priority="446" operator="equal">
      <formula>"T300 NT"</formula>
    </cfRule>
    <cfRule type="cellIs" dxfId="1828" priority="447" operator="equal">
      <formula>"T300 CT1"</formula>
    </cfRule>
    <cfRule type="cellIs" dxfId="1827" priority="448" operator="equal">
      <formula>"T200 CT1"</formula>
    </cfRule>
  </conditionalFormatting>
  <conditionalFormatting sqref="B9">
    <cfRule type="cellIs" dxfId="1826" priority="439" operator="equal">
      <formula>"BC"</formula>
    </cfRule>
    <cfRule type="cellIs" dxfId="1825" priority="440" operator="equal">
      <formula>"T200 NT"</formula>
    </cfRule>
    <cfRule type="cellIs" dxfId="1824" priority="441" operator="equal">
      <formula>"HI CV CT"</formula>
    </cfRule>
    <cfRule type="cellIs" dxfId="1823" priority="442" operator="equal">
      <formula>"W300"</formula>
    </cfRule>
    <cfRule type="cellIs" dxfId="1822" priority="443" operator="equal">
      <formula>"W200"</formula>
    </cfRule>
    <cfRule type="cellIs" dxfId="1821" priority="444" operator="equal">
      <formula>"W100"</formula>
    </cfRule>
    <cfRule type="cellIs" dxfId="1820" priority="445" operator="equal">
      <formula>"T100 NT"</formula>
    </cfRule>
  </conditionalFormatting>
  <conditionalFormatting sqref="B9">
    <cfRule type="cellIs" dxfId="1819" priority="432" operator="equal">
      <formula>"BC"</formula>
    </cfRule>
    <cfRule type="cellIs" dxfId="1818" priority="433" operator="equal">
      <formula>"T200 NT"</formula>
    </cfRule>
    <cfRule type="cellIs" dxfId="1817" priority="434" operator="equal">
      <formula>"HI CV CT"</formula>
    </cfRule>
    <cfRule type="cellIs" dxfId="1816" priority="435" operator="equal">
      <formula>"W300"</formula>
    </cfRule>
    <cfRule type="cellIs" dxfId="1815" priority="436" operator="equal">
      <formula>"W200"</formula>
    </cfRule>
    <cfRule type="cellIs" dxfId="1814" priority="437" operator="equal">
      <formula>"W100"</formula>
    </cfRule>
    <cfRule type="cellIs" dxfId="1813" priority="438" operator="equal">
      <formula>"T100 NT"</formula>
    </cfRule>
  </conditionalFormatting>
  <conditionalFormatting sqref="B9">
    <cfRule type="cellIs" dxfId="1812" priority="427" operator="equal">
      <formula>"P700"</formula>
    </cfRule>
    <cfRule type="cellIs" dxfId="1811" priority="428" operator="equal">
      <formula>"P600"</formula>
    </cfRule>
    <cfRule type="cellIs" dxfId="1810" priority="429" operator="equal">
      <formula>"T300 CT1"</formula>
    </cfRule>
    <cfRule type="cellIs" dxfId="1809" priority="430" operator="equal">
      <formula>"HI CV CT"</formula>
    </cfRule>
    <cfRule type="cellIs" dxfId="1808" priority="431" operator="equal">
      <formula>"T300 NT"</formula>
    </cfRule>
  </conditionalFormatting>
  <conditionalFormatting sqref="B9">
    <cfRule type="cellIs" dxfId="1807" priority="422" operator="equal">
      <formula>"P700"</formula>
    </cfRule>
    <cfRule type="cellIs" dxfId="1806" priority="423" operator="equal">
      <formula>"P600"</formula>
    </cfRule>
    <cfRule type="cellIs" dxfId="1805" priority="424" operator="equal">
      <formula>"T300 CT1"</formula>
    </cfRule>
    <cfRule type="cellIs" dxfId="1804" priority="425" operator="equal">
      <formula>"HI CV CT"</formula>
    </cfRule>
    <cfRule type="cellIs" dxfId="1803" priority="426" operator="equal">
      <formula>"T300 NT"</formula>
    </cfRule>
  </conditionalFormatting>
  <conditionalFormatting sqref="B9">
    <cfRule type="cellIs" dxfId="1802" priority="419" operator="equal">
      <formula>"T300 NT"</formula>
    </cfRule>
    <cfRule type="cellIs" dxfId="1801" priority="420" operator="equal">
      <formula>"T300 CT1"</formula>
    </cfRule>
    <cfRule type="cellIs" dxfId="1800" priority="421" operator="equal">
      <formula>"T200 CT1"</formula>
    </cfRule>
  </conditionalFormatting>
  <conditionalFormatting sqref="B9">
    <cfRule type="cellIs" dxfId="1799" priority="412" operator="equal">
      <formula>"BC"</formula>
    </cfRule>
    <cfRule type="cellIs" dxfId="1798" priority="413" operator="equal">
      <formula>"T200 NT"</formula>
    </cfRule>
    <cfRule type="cellIs" dxfId="1797" priority="414" operator="equal">
      <formula>"HI CV CT"</formula>
    </cfRule>
    <cfRule type="cellIs" dxfId="1796" priority="415" operator="equal">
      <formula>"W300"</formula>
    </cfRule>
    <cfRule type="cellIs" dxfId="1795" priority="416" operator="equal">
      <formula>"W200"</formula>
    </cfRule>
    <cfRule type="cellIs" dxfId="1794" priority="417" operator="equal">
      <formula>"W100"</formula>
    </cfRule>
    <cfRule type="cellIs" dxfId="1793" priority="418" operator="equal">
      <formula>"T100 NT"</formula>
    </cfRule>
  </conditionalFormatting>
  <conditionalFormatting sqref="B9">
    <cfRule type="cellIs" dxfId="1792" priority="405" operator="equal">
      <formula>"BC"</formula>
    </cfRule>
    <cfRule type="cellIs" dxfId="1791" priority="406" operator="equal">
      <formula>"T200 NT"</formula>
    </cfRule>
    <cfRule type="cellIs" dxfId="1790" priority="407" operator="equal">
      <formula>"HI CV CT"</formula>
    </cfRule>
    <cfRule type="cellIs" dxfId="1789" priority="408" operator="equal">
      <formula>"W300"</formula>
    </cfRule>
    <cfRule type="cellIs" dxfId="1788" priority="409" operator="equal">
      <formula>"W200"</formula>
    </cfRule>
    <cfRule type="cellIs" dxfId="1787" priority="410" operator="equal">
      <formula>"W100"</formula>
    </cfRule>
    <cfRule type="cellIs" dxfId="1786" priority="411" operator="equal">
      <formula>"T100 NT"</formula>
    </cfRule>
  </conditionalFormatting>
  <conditionalFormatting sqref="B9">
    <cfRule type="cellIs" dxfId="1785" priority="400" operator="equal">
      <formula>"P700"</formula>
    </cfRule>
    <cfRule type="cellIs" dxfId="1784" priority="401" operator="equal">
      <formula>"P600"</formula>
    </cfRule>
    <cfRule type="cellIs" dxfId="1783" priority="402" operator="equal">
      <formula>"T300 CT1"</formula>
    </cfRule>
    <cfRule type="cellIs" dxfId="1782" priority="403" operator="equal">
      <formula>"HI CV CT"</formula>
    </cfRule>
    <cfRule type="cellIs" dxfId="1781" priority="404" operator="equal">
      <formula>"T300 NT"</formula>
    </cfRule>
  </conditionalFormatting>
  <conditionalFormatting sqref="B10:B22">
    <cfRule type="cellIs" dxfId="1780" priority="317" operator="equal">
      <formula>"BC"</formula>
    </cfRule>
    <cfRule type="cellIs" dxfId="1779" priority="318" operator="equal">
      <formula>"T200 NT"</formula>
    </cfRule>
    <cfRule type="cellIs" dxfId="1778" priority="319" operator="equal">
      <formula>"HI CV CT"</formula>
    </cfRule>
    <cfRule type="cellIs" dxfId="1777" priority="320" operator="equal">
      <formula>"W300"</formula>
    </cfRule>
    <cfRule type="cellIs" dxfId="1776" priority="321" operator="equal">
      <formula>"W200"</formula>
    </cfRule>
    <cfRule type="cellIs" dxfId="1775" priority="322" operator="equal">
      <formula>"W100"</formula>
    </cfRule>
    <cfRule type="cellIs" dxfId="1774" priority="323" operator="equal">
      <formula>"T100 NT"</formula>
    </cfRule>
  </conditionalFormatting>
  <conditionalFormatting sqref="B10:B22">
    <cfRule type="cellIs" dxfId="1773" priority="314" operator="equal">
      <formula>"T300 NT"</formula>
    </cfRule>
    <cfRule type="cellIs" dxfId="1772" priority="315" operator="equal">
      <formula>"T300 CT1"</formula>
    </cfRule>
    <cfRule type="cellIs" dxfId="1771" priority="316" operator="equal">
      <formula>"T200 CT1"</formula>
    </cfRule>
  </conditionalFormatting>
  <conditionalFormatting sqref="B10:B22">
    <cfRule type="cellIs" dxfId="1770" priority="307" operator="equal">
      <formula>"BC"</formula>
    </cfRule>
    <cfRule type="cellIs" dxfId="1769" priority="308" operator="equal">
      <formula>"T200 NT"</formula>
    </cfRule>
    <cfRule type="cellIs" dxfId="1768" priority="309" operator="equal">
      <formula>"HI CV CT"</formula>
    </cfRule>
    <cfRule type="cellIs" dxfId="1767" priority="310" operator="equal">
      <formula>"W300"</formula>
    </cfRule>
    <cfRule type="cellIs" dxfId="1766" priority="311" operator="equal">
      <formula>"W200"</formula>
    </cfRule>
    <cfRule type="cellIs" dxfId="1765" priority="312" operator="equal">
      <formula>"W100"</formula>
    </cfRule>
    <cfRule type="cellIs" dxfId="1764" priority="313" operator="equal">
      <formula>"T100 NT"</formula>
    </cfRule>
  </conditionalFormatting>
  <conditionalFormatting sqref="B10:B22">
    <cfRule type="cellIs" dxfId="1763" priority="302" operator="equal">
      <formula>"P700"</formula>
    </cfRule>
    <cfRule type="cellIs" dxfId="1762" priority="303" operator="equal">
      <formula>"P600"</formula>
    </cfRule>
    <cfRule type="cellIs" dxfId="1761" priority="304" operator="equal">
      <formula>"T300 CT1"</formula>
    </cfRule>
    <cfRule type="cellIs" dxfId="1760" priority="305" operator="equal">
      <formula>"HI CV CT"</formula>
    </cfRule>
    <cfRule type="cellIs" dxfId="1759" priority="306" operator="equal">
      <formula>"T300 NT"</formula>
    </cfRule>
  </conditionalFormatting>
  <conditionalFormatting sqref="B10:B22">
    <cfRule type="cellIs" dxfId="1758" priority="297" operator="equal">
      <formula>"P700"</formula>
    </cfRule>
    <cfRule type="cellIs" dxfId="1757" priority="298" operator="equal">
      <formula>"P600"</formula>
    </cfRule>
    <cfRule type="cellIs" dxfId="1756" priority="299" operator="equal">
      <formula>"T300 CT1"</formula>
    </cfRule>
    <cfRule type="cellIs" dxfId="1755" priority="300" operator="equal">
      <formula>"HI CV CT"</formula>
    </cfRule>
    <cfRule type="cellIs" dxfId="1754" priority="301" operator="equal">
      <formula>"T300 NT"</formula>
    </cfRule>
  </conditionalFormatting>
  <conditionalFormatting sqref="B10:B22">
    <cfRule type="cellIs" dxfId="1753" priority="294" operator="equal">
      <formula>"T300 NT"</formula>
    </cfRule>
    <cfRule type="cellIs" dxfId="1752" priority="295" operator="equal">
      <formula>"T300 CT1"</formula>
    </cfRule>
    <cfRule type="cellIs" dxfId="1751" priority="296" operator="equal">
      <formula>"T200 CT1"</formula>
    </cfRule>
  </conditionalFormatting>
  <conditionalFormatting sqref="B10:B22">
    <cfRule type="cellIs" dxfId="1750" priority="287" operator="equal">
      <formula>"BC"</formula>
    </cfRule>
    <cfRule type="cellIs" dxfId="1749" priority="288" operator="equal">
      <formula>"T200 NT"</formula>
    </cfRule>
    <cfRule type="cellIs" dxfId="1748" priority="289" operator="equal">
      <formula>"HI CV CT"</formula>
    </cfRule>
    <cfRule type="cellIs" dxfId="1747" priority="290" operator="equal">
      <formula>"W300"</formula>
    </cfRule>
    <cfRule type="cellIs" dxfId="1746" priority="291" operator="equal">
      <formula>"W200"</formula>
    </cfRule>
    <cfRule type="cellIs" dxfId="1745" priority="292" operator="equal">
      <formula>"W100"</formula>
    </cfRule>
    <cfRule type="cellIs" dxfId="1744" priority="293" operator="equal">
      <formula>"T100 NT"</formula>
    </cfRule>
  </conditionalFormatting>
  <conditionalFormatting sqref="B10:B22">
    <cfRule type="cellIs" dxfId="1743" priority="280" operator="equal">
      <formula>"BC"</formula>
    </cfRule>
    <cfRule type="cellIs" dxfId="1742" priority="281" operator="equal">
      <formula>"T200 NT"</formula>
    </cfRule>
    <cfRule type="cellIs" dxfId="1741" priority="282" operator="equal">
      <formula>"HI CV CT"</formula>
    </cfRule>
    <cfRule type="cellIs" dxfId="1740" priority="283" operator="equal">
      <formula>"W300"</formula>
    </cfRule>
    <cfRule type="cellIs" dxfId="1739" priority="284" operator="equal">
      <formula>"W200"</formula>
    </cfRule>
    <cfRule type="cellIs" dxfId="1738" priority="285" operator="equal">
      <formula>"W100"</formula>
    </cfRule>
    <cfRule type="cellIs" dxfId="1737" priority="286" operator="equal">
      <formula>"T100 NT"</formula>
    </cfRule>
  </conditionalFormatting>
  <conditionalFormatting sqref="B10:B22">
    <cfRule type="cellIs" dxfId="1736" priority="275" operator="equal">
      <formula>"P700"</formula>
    </cfRule>
    <cfRule type="cellIs" dxfId="1735" priority="276" operator="equal">
      <formula>"P600"</formula>
    </cfRule>
    <cfRule type="cellIs" dxfId="1734" priority="277" operator="equal">
      <formula>"T300 CT1"</formula>
    </cfRule>
    <cfRule type="cellIs" dxfId="1733" priority="278" operator="equal">
      <formula>"HI CV CT"</formula>
    </cfRule>
    <cfRule type="cellIs" dxfId="1732" priority="279" operator="equal">
      <formula>"T300 NT"</formula>
    </cfRule>
  </conditionalFormatting>
  <conditionalFormatting sqref="B10:B22">
    <cfRule type="cellIs" dxfId="1731" priority="270" operator="equal">
      <formula>"P700"</formula>
    </cfRule>
    <cfRule type="cellIs" dxfId="1730" priority="271" operator="equal">
      <formula>"P600"</formula>
    </cfRule>
    <cfRule type="cellIs" dxfId="1729" priority="272" operator="equal">
      <formula>"T300 CT1"</formula>
    </cfRule>
    <cfRule type="cellIs" dxfId="1728" priority="273" operator="equal">
      <formula>"HI CV CT"</formula>
    </cfRule>
    <cfRule type="cellIs" dxfId="1727" priority="274" operator="equal">
      <formula>"T300 NT"</formula>
    </cfRule>
  </conditionalFormatting>
  <conditionalFormatting sqref="B10:B22">
    <cfRule type="cellIs" dxfId="1726" priority="267" operator="equal">
      <formula>"T300 NT"</formula>
    </cfRule>
    <cfRule type="cellIs" dxfId="1725" priority="268" operator="equal">
      <formula>"T300 CT1"</formula>
    </cfRule>
    <cfRule type="cellIs" dxfId="1724" priority="269" operator="equal">
      <formula>"T200 CT1"</formula>
    </cfRule>
  </conditionalFormatting>
  <conditionalFormatting sqref="B10:B22">
    <cfRule type="cellIs" dxfId="1723" priority="260" operator="equal">
      <formula>"BC"</formula>
    </cfRule>
    <cfRule type="cellIs" dxfId="1722" priority="261" operator="equal">
      <formula>"T200 NT"</formula>
    </cfRule>
    <cfRule type="cellIs" dxfId="1721" priority="262" operator="equal">
      <formula>"HI CV CT"</formula>
    </cfRule>
    <cfRule type="cellIs" dxfId="1720" priority="263" operator="equal">
      <formula>"W300"</formula>
    </cfRule>
    <cfRule type="cellIs" dxfId="1719" priority="264" operator="equal">
      <formula>"W200"</formula>
    </cfRule>
    <cfRule type="cellIs" dxfId="1718" priority="265" operator="equal">
      <formula>"W100"</formula>
    </cfRule>
    <cfRule type="cellIs" dxfId="1717" priority="266" operator="equal">
      <formula>"T100 NT"</formula>
    </cfRule>
  </conditionalFormatting>
  <conditionalFormatting sqref="B10:B22">
    <cfRule type="cellIs" dxfId="1716" priority="253" operator="equal">
      <formula>"BC"</formula>
    </cfRule>
    <cfRule type="cellIs" dxfId="1715" priority="254" operator="equal">
      <formula>"T200 NT"</formula>
    </cfRule>
    <cfRule type="cellIs" dxfId="1714" priority="255" operator="equal">
      <formula>"HI CV CT"</formula>
    </cfRule>
    <cfRule type="cellIs" dxfId="1713" priority="256" operator="equal">
      <formula>"W300"</formula>
    </cfRule>
    <cfRule type="cellIs" dxfId="1712" priority="257" operator="equal">
      <formula>"W200"</formula>
    </cfRule>
    <cfRule type="cellIs" dxfId="1711" priority="258" operator="equal">
      <formula>"W100"</formula>
    </cfRule>
    <cfRule type="cellIs" dxfId="1710" priority="259" operator="equal">
      <formula>"T100 NT"</formula>
    </cfRule>
  </conditionalFormatting>
  <conditionalFormatting sqref="B10:B22">
    <cfRule type="cellIs" dxfId="1709" priority="248" operator="equal">
      <formula>"P700"</formula>
    </cfRule>
    <cfRule type="cellIs" dxfId="1708" priority="249" operator="equal">
      <formula>"P600"</formula>
    </cfRule>
    <cfRule type="cellIs" dxfId="1707" priority="250" operator="equal">
      <formula>"T300 CT1"</formula>
    </cfRule>
    <cfRule type="cellIs" dxfId="1706" priority="251" operator="equal">
      <formula>"HI CV CT"</formula>
    </cfRule>
    <cfRule type="cellIs" dxfId="1705" priority="252" operator="equal">
      <formula>"T300 NT"</formula>
    </cfRule>
  </conditionalFormatting>
  <conditionalFormatting sqref="E44 H44 K44 N44 Q44 T44 W44 Z44 AC44 AF44 AI44 AL44">
    <cfRule type="cellIs" dxfId="1704" priority="243" operator="lessThan">
      <formula>1</formula>
    </cfRule>
    <cfRule type="cellIs" dxfId="1703" priority="244" operator="equal">
      <formula>1</formula>
    </cfRule>
  </conditionalFormatting>
  <conditionalFormatting sqref="AO30:AO44">
    <cfRule type="cellIs" dxfId="1702" priority="241" operator="lessThan">
      <formula>1</formula>
    </cfRule>
    <cfRule type="cellIs" dxfId="1701" priority="242" operator="equal">
      <formula>1</formula>
    </cfRule>
  </conditionalFormatting>
  <conditionalFormatting sqref="B30">
    <cfRule type="cellIs" dxfId="1700" priority="231" operator="equal">
      <formula>"BC"</formula>
    </cfRule>
    <cfRule type="cellIs" dxfId="1699" priority="232" operator="equal">
      <formula>"T200 NT"</formula>
    </cfRule>
    <cfRule type="cellIs" dxfId="1698" priority="233" operator="equal">
      <formula>"HI CV CT"</formula>
    </cfRule>
    <cfRule type="cellIs" dxfId="1697" priority="234" operator="equal">
      <formula>"W300"</formula>
    </cfRule>
    <cfRule type="cellIs" dxfId="1696" priority="235" operator="equal">
      <formula>"W200"</formula>
    </cfRule>
    <cfRule type="cellIs" dxfId="1695" priority="236" operator="equal">
      <formula>"W100"</formula>
    </cfRule>
    <cfRule type="cellIs" dxfId="1694" priority="237" operator="equal">
      <formula>"T100 NT"</formula>
    </cfRule>
  </conditionalFormatting>
  <conditionalFormatting sqref="B30">
    <cfRule type="cellIs" dxfId="1693" priority="228" operator="equal">
      <formula>"T300 NT"</formula>
    </cfRule>
    <cfRule type="cellIs" dxfId="1692" priority="229" operator="equal">
      <formula>"T300 CT1"</formula>
    </cfRule>
    <cfRule type="cellIs" dxfId="1691" priority="230" operator="equal">
      <formula>"T200 CT1"</formula>
    </cfRule>
  </conditionalFormatting>
  <conditionalFormatting sqref="B30">
    <cfRule type="cellIs" dxfId="1690" priority="221" operator="equal">
      <formula>"BC"</formula>
    </cfRule>
    <cfRule type="cellIs" dxfId="1689" priority="222" operator="equal">
      <formula>"T200 NT"</formula>
    </cfRule>
    <cfRule type="cellIs" dxfId="1688" priority="223" operator="equal">
      <formula>"HI CV CT"</formula>
    </cfRule>
    <cfRule type="cellIs" dxfId="1687" priority="224" operator="equal">
      <formula>"W300"</formula>
    </cfRule>
    <cfRule type="cellIs" dxfId="1686" priority="225" operator="equal">
      <formula>"W200"</formula>
    </cfRule>
    <cfRule type="cellIs" dxfId="1685" priority="226" operator="equal">
      <formula>"W100"</formula>
    </cfRule>
    <cfRule type="cellIs" dxfId="1684" priority="227" operator="equal">
      <formula>"T100 NT"</formula>
    </cfRule>
  </conditionalFormatting>
  <conditionalFormatting sqref="B30">
    <cfRule type="cellIs" dxfId="1683" priority="216" operator="equal">
      <formula>"P700"</formula>
    </cfRule>
    <cfRule type="cellIs" dxfId="1682" priority="217" operator="equal">
      <formula>"P600"</formula>
    </cfRule>
    <cfRule type="cellIs" dxfId="1681" priority="218" operator="equal">
      <formula>"T300 CT1"</formula>
    </cfRule>
    <cfRule type="cellIs" dxfId="1680" priority="219" operator="equal">
      <formula>"HI CV CT"</formula>
    </cfRule>
    <cfRule type="cellIs" dxfId="1679" priority="220" operator="equal">
      <formula>"T300 NT"</formula>
    </cfRule>
  </conditionalFormatting>
  <conditionalFormatting sqref="B30">
    <cfRule type="cellIs" dxfId="1678" priority="211" operator="equal">
      <formula>"P700"</formula>
    </cfRule>
    <cfRule type="cellIs" dxfId="1677" priority="212" operator="equal">
      <formula>"P600"</formula>
    </cfRule>
    <cfRule type="cellIs" dxfId="1676" priority="213" operator="equal">
      <formula>"T300 CT1"</formula>
    </cfRule>
    <cfRule type="cellIs" dxfId="1675" priority="214" operator="equal">
      <formula>"HI CV CT"</formula>
    </cfRule>
    <cfRule type="cellIs" dxfId="1674" priority="215" operator="equal">
      <formula>"T300 NT"</formula>
    </cfRule>
  </conditionalFormatting>
  <conditionalFormatting sqref="B30">
    <cfRule type="cellIs" dxfId="1673" priority="208" operator="equal">
      <formula>"T300 NT"</formula>
    </cfRule>
    <cfRule type="cellIs" dxfId="1672" priority="209" operator="equal">
      <formula>"T300 CT1"</formula>
    </cfRule>
    <cfRule type="cellIs" dxfId="1671" priority="210" operator="equal">
      <formula>"T200 CT1"</formula>
    </cfRule>
  </conditionalFormatting>
  <conditionalFormatting sqref="B30">
    <cfRule type="cellIs" dxfId="1670" priority="201" operator="equal">
      <formula>"BC"</formula>
    </cfRule>
    <cfRule type="cellIs" dxfId="1669" priority="202" operator="equal">
      <formula>"T200 NT"</formula>
    </cfRule>
    <cfRule type="cellIs" dxfId="1668" priority="203" operator="equal">
      <formula>"HI CV CT"</formula>
    </cfRule>
    <cfRule type="cellIs" dxfId="1667" priority="204" operator="equal">
      <formula>"W300"</formula>
    </cfRule>
    <cfRule type="cellIs" dxfId="1666" priority="205" operator="equal">
      <formula>"W200"</formula>
    </cfRule>
    <cfRule type="cellIs" dxfId="1665" priority="206" operator="equal">
      <formula>"W100"</formula>
    </cfRule>
    <cfRule type="cellIs" dxfId="1664" priority="207" operator="equal">
      <formula>"T100 NT"</formula>
    </cfRule>
  </conditionalFormatting>
  <conditionalFormatting sqref="B30">
    <cfRule type="cellIs" dxfId="1663" priority="194" operator="equal">
      <formula>"BC"</formula>
    </cfRule>
    <cfRule type="cellIs" dxfId="1662" priority="195" operator="equal">
      <formula>"T200 NT"</formula>
    </cfRule>
    <cfRule type="cellIs" dxfId="1661" priority="196" operator="equal">
      <formula>"HI CV CT"</formula>
    </cfRule>
    <cfRule type="cellIs" dxfId="1660" priority="197" operator="equal">
      <formula>"W300"</formula>
    </cfRule>
    <cfRule type="cellIs" dxfId="1659" priority="198" operator="equal">
      <formula>"W200"</formula>
    </cfRule>
    <cfRule type="cellIs" dxfId="1658" priority="199" operator="equal">
      <formula>"W100"</formula>
    </cfRule>
    <cfRule type="cellIs" dxfId="1657" priority="200" operator="equal">
      <formula>"T100 NT"</formula>
    </cfRule>
  </conditionalFormatting>
  <conditionalFormatting sqref="B30">
    <cfRule type="cellIs" dxfId="1656" priority="189" operator="equal">
      <formula>"P700"</formula>
    </cfRule>
    <cfRule type="cellIs" dxfId="1655" priority="190" operator="equal">
      <formula>"P600"</formula>
    </cfRule>
    <cfRule type="cellIs" dxfId="1654" priority="191" operator="equal">
      <formula>"T300 CT1"</formula>
    </cfRule>
    <cfRule type="cellIs" dxfId="1653" priority="192" operator="equal">
      <formula>"HI CV CT"</formula>
    </cfRule>
    <cfRule type="cellIs" dxfId="1652" priority="193" operator="equal">
      <formula>"T300 NT"</formula>
    </cfRule>
  </conditionalFormatting>
  <conditionalFormatting sqref="B30">
    <cfRule type="cellIs" dxfId="1651" priority="184" operator="equal">
      <formula>"P700"</formula>
    </cfRule>
    <cfRule type="cellIs" dxfId="1650" priority="185" operator="equal">
      <formula>"P600"</formula>
    </cfRule>
    <cfRule type="cellIs" dxfId="1649" priority="186" operator="equal">
      <formula>"T300 CT1"</formula>
    </cfRule>
    <cfRule type="cellIs" dxfId="1648" priority="187" operator="equal">
      <formula>"HI CV CT"</formula>
    </cfRule>
    <cfRule type="cellIs" dxfId="1647" priority="188" operator="equal">
      <formula>"T300 NT"</formula>
    </cfRule>
  </conditionalFormatting>
  <conditionalFormatting sqref="B30">
    <cfRule type="cellIs" dxfId="1646" priority="181" operator="equal">
      <formula>"T300 NT"</formula>
    </cfRule>
    <cfRule type="cellIs" dxfId="1645" priority="182" operator="equal">
      <formula>"T300 CT1"</formula>
    </cfRule>
    <cfRule type="cellIs" dxfId="1644" priority="183" operator="equal">
      <formula>"T200 CT1"</formula>
    </cfRule>
  </conditionalFormatting>
  <conditionalFormatting sqref="B30">
    <cfRule type="cellIs" dxfId="1643" priority="174" operator="equal">
      <formula>"BC"</formula>
    </cfRule>
    <cfRule type="cellIs" dxfId="1642" priority="175" operator="equal">
      <formula>"T200 NT"</formula>
    </cfRule>
    <cfRule type="cellIs" dxfId="1641" priority="176" operator="equal">
      <formula>"HI CV CT"</formula>
    </cfRule>
    <cfRule type="cellIs" dxfId="1640" priority="177" operator="equal">
      <formula>"W300"</formula>
    </cfRule>
    <cfRule type="cellIs" dxfId="1639" priority="178" operator="equal">
      <formula>"W200"</formula>
    </cfRule>
    <cfRule type="cellIs" dxfId="1638" priority="179" operator="equal">
      <formula>"W100"</formula>
    </cfRule>
    <cfRule type="cellIs" dxfId="1637" priority="180" operator="equal">
      <formula>"T100 NT"</formula>
    </cfRule>
  </conditionalFormatting>
  <conditionalFormatting sqref="B30">
    <cfRule type="cellIs" dxfId="1636" priority="167" operator="equal">
      <formula>"BC"</formula>
    </cfRule>
    <cfRule type="cellIs" dxfId="1635" priority="168" operator="equal">
      <formula>"T200 NT"</formula>
    </cfRule>
    <cfRule type="cellIs" dxfId="1634" priority="169" operator="equal">
      <formula>"HI CV CT"</formula>
    </cfRule>
    <cfRule type="cellIs" dxfId="1633" priority="170" operator="equal">
      <formula>"W300"</formula>
    </cfRule>
    <cfRule type="cellIs" dxfId="1632" priority="171" operator="equal">
      <formula>"W200"</formula>
    </cfRule>
    <cfRule type="cellIs" dxfId="1631" priority="172" operator="equal">
      <formula>"W100"</formula>
    </cfRule>
    <cfRule type="cellIs" dxfId="1630" priority="173" operator="equal">
      <formula>"T100 NT"</formula>
    </cfRule>
  </conditionalFormatting>
  <conditionalFormatting sqref="B30">
    <cfRule type="cellIs" dxfId="1629" priority="162" operator="equal">
      <formula>"P700"</formula>
    </cfRule>
    <cfRule type="cellIs" dxfId="1628" priority="163" operator="equal">
      <formula>"P600"</formula>
    </cfRule>
    <cfRule type="cellIs" dxfId="1627" priority="164" operator="equal">
      <formula>"T300 CT1"</formula>
    </cfRule>
    <cfRule type="cellIs" dxfId="1626" priority="165" operator="equal">
      <formula>"HI CV CT"</formula>
    </cfRule>
    <cfRule type="cellIs" dxfId="1625" priority="166" operator="equal">
      <formula>"T300 NT"</formula>
    </cfRule>
  </conditionalFormatting>
  <conditionalFormatting sqref="B31:B43">
    <cfRule type="cellIs" dxfId="1624" priority="79" operator="equal">
      <formula>"BC"</formula>
    </cfRule>
    <cfRule type="cellIs" dxfId="1623" priority="80" operator="equal">
      <formula>"T200 NT"</formula>
    </cfRule>
    <cfRule type="cellIs" dxfId="1622" priority="81" operator="equal">
      <formula>"HI CV CT"</formula>
    </cfRule>
    <cfRule type="cellIs" dxfId="1621" priority="82" operator="equal">
      <formula>"W300"</formula>
    </cfRule>
    <cfRule type="cellIs" dxfId="1620" priority="83" operator="equal">
      <formula>"W200"</formula>
    </cfRule>
    <cfRule type="cellIs" dxfId="1619" priority="84" operator="equal">
      <formula>"W100"</formula>
    </cfRule>
    <cfRule type="cellIs" dxfId="1618" priority="85" operator="equal">
      <formula>"T100 NT"</formula>
    </cfRule>
  </conditionalFormatting>
  <conditionalFormatting sqref="B31:B43">
    <cfRule type="cellIs" dxfId="1617" priority="76" operator="equal">
      <formula>"T300 NT"</formula>
    </cfRule>
    <cfRule type="cellIs" dxfId="1616" priority="77" operator="equal">
      <formula>"T300 CT1"</formula>
    </cfRule>
    <cfRule type="cellIs" dxfId="1615" priority="78" operator="equal">
      <formula>"T200 CT1"</formula>
    </cfRule>
  </conditionalFormatting>
  <conditionalFormatting sqref="B31:B43">
    <cfRule type="cellIs" dxfId="1614" priority="69" operator="equal">
      <formula>"BC"</formula>
    </cfRule>
    <cfRule type="cellIs" dxfId="1613" priority="70" operator="equal">
      <formula>"T200 NT"</formula>
    </cfRule>
    <cfRule type="cellIs" dxfId="1612" priority="71" operator="equal">
      <formula>"HI CV CT"</formula>
    </cfRule>
    <cfRule type="cellIs" dxfId="1611" priority="72" operator="equal">
      <formula>"W300"</formula>
    </cfRule>
    <cfRule type="cellIs" dxfId="1610" priority="73" operator="equal">
      <formula>"W200"</formula>
    </cfRule>
    <cfRule type="cellIs" dxfId="1609" priority="74" operator="equal">
      <formula>"W100"</formula>
    </cfRule>
    <cfRule type="cellIs" dxfId="1608" priority="75" operator="equal">
      <formula>"T100 NT"</formula>
    </cfRule>
  </conditionalFormatting>
  <conditionalFormatting sqref="B31:B43">
    <cfRule type="cellIs" dxfId="1607" priority="64" operator="equal">
      <formula>"P700"</formula>
    </cfRule>
    <cfRule type="cellIs" dxfId="1606" priority="65" operator="equal">
      <formula>"P600"</formula>
    </cfRule>
    <cfRule type="cellIs" dxfId="1605" priority="66" operator="equal">
      <formula>"T300 CT1"</formula>
    </cfRule>
    <cfRule type="cellIs" dxfId="1604" priority="67" operator="equal">
      <formula>"HI CV CT"</formula>
    </cfRule>
    <cfRule type="cellIs" dxfId="1603" priority="68" operator="equal">
      <formula>"T300 NT"</formula>
    </cfRule>
  </conditionalFormatting>
  <conditionalFormatting sqref="B31:B43">
    <cfRule type="cellIs" dxfId="1602" priority="59" operator="equal">
      <formula>"P700"</formula>
    </cfRule>
    <cfRule type="cellIs" dxfId="1601" priority="60" operator="equal">
      <formula>"P600"</formula>
    </cfRule>
    <cfRule type="cellIs" dxfId="1600" priority="61" operator="equal">
      <formula>"T300 CT1"</formula>
    </cfRule>
    <cfRule type="cellIs" dxfId="1599" priority="62" operator="equal">
      <formula>"HI CV CT"</formula>
    </cfRule>
    <cfRule type="cellIs" dxfId="1598" priority="63" operator="equal">
      <formula>"T300 NT"</formula>
    </cfRule>
  </conditionalFormatting>
  <conditionalFormatting sqref="B31:B43">
    <cfRule type="cellIs" dxfId="1597" priority="56" operator="equal">
      <formula>"T300 NT"</formula>
    </cfRule>
    <cfRule type="cellIs" dxfId="1596" priority="57" operator="equal">
      <formula>"T300 CT1"</formula>
    </cfRule>
    <cfRule type="cellIs" dxfId="1595" priority="58" operator="equal">
      <formula>"T200 CT1"</formula>
    </cfRule>
  </conditionalFormatting>
  <conditionalFormatting sqref="B31:B43">
    <cfRule type="cellIs" dxfId="1594" priority="49" operator="equal">
      <formula>"BC"</formula>
    </cfRule>
    <cfRule type="cellIs" dxfId="1593" priority="50" operator="equal">
      <formula>"T200 NT"</formula>
    </cfRule>
    <cfRule type="cellIs" dxfId="1592" priority="51" operator="equal">
      <formula>"HI CV CT"</formula>
    </cfRule>
    <cfRule type="cellIs" dxfId="1591" priority="52" operator="equal">
      <formula>"W300"</formula>
    </cfRule>
    <cfRule type="cellIs" dxfId="1590" priority="53" operator="equal">
      <formula>"W200"</formula>
    </cfRule>
    <cfRule type="cellIs" dxfId="1589" priority="54" operator="equal">
      <formula>"W100"</formula>
    </cfRule>
    <cfRule type="cellIs" dxfId="1588" priority="55" operator="equal">
      <formula>"T100 NT"</formula>
    </cfRule>
  </conditionalFormatting>
  <conditionalFormatting sqref="B31:B43">
    <cfRule type="cellIs" dxfId="1587" priority="42" operator="equal">
      <formula>"BC"</formula>
    </cfRule>
    <cfRule type="cellIs" dxfId="1586" priority="43" operator="equal">
      <formula>"T200 NT"</formula>
    </cfRule>
    <cfRule type="cellIs" dxfId="1585" priority="44" operator="equal">
      <formula>"HI CV CT"</formula>
    </cfRule>
    <cfRule type="cellIs" dxfId="1584" priority="45" operator="equal">
      <formula>"W300"</formula>
    </cfRule>
    <cfRule type="cellIs" dxfId="1583" priority="46" operator="equal">
      <formula>"W200"</formula>
    </cfRule>
    <cfRule type="cellIs" dxfId="1582" priority="47" operator="equal">
      <formula>"W100"</formula>
    </cfRule>
    <cfRule type="cellIs" dxfId="1581" priority="48" operator="equal">
      <formula>"T100 NT"</formula>
    </cfRule>
  </conditionalFormatting>
  <conditionalFormatting sqref="B31:B43">
    <cfRule type="cellIs" dxfId="1580" priority="37" operator="equal">
      <formula>"P700"</formula>
    </cfRule>
    <cfRule type="cellIs" dxfId="1579" priority="38" operator="equal">
      <formula>"P600"</formula>
    </cfRule>
    <cfRule type="cellIs" dxfId="1578" priority="39" operator="equal">
      <formula>"T300 CT1"</formula>
    </cfRule>
    <cfRule type="cellIs" dxfId="1577" priority="40" operator="equal">
      <formula>"HI CV CT"</formula>
    </cfRule>
    <cfRule type="cellIs" dxfId="1576" priority="41" operator="equal">
      <formula>"T300 NT"</formula>
    </cfRule>
  </conditionalFormatting>
  <conditionalFormatting sqref="B31:B43">
    <cfRule type="cellIs" dxfId="1575" priority="32" operator="equal">
      <formula>"P700"</formula>
    </cfRule>
    <cfRule type="cellIs" dxfId="1574" priority="33" operator="equal">
      <formula>"P600"</formula>
    </cfRule>
    <cfRule type="cellIs" dxfId="1573" priority="34" operator="equal">
      <formula>"T300 CT1"</formula>
    </cfRule>
    <cfRule type="cellIs" dxfId="1572" priority="35" operator="equal">
      <formula>"HI CV CT"</formula>
    </cfRule>
    <cfRule type="cellIs" dxfId="1571" priority="36" operator="equal">
      <formula>"T300 NT"</formula>
    </cfRule>
  </conditionalFormatting>
  <conditionalFormatting sqref="B31:B43">
    <cfRule type="cellIs" dxfId="1570" priority="29" operator="equal">
      <formula>"T300 NT"</formula>
    </cfRule>
    <cfRule type="cellIs" dxfId="1569" priority="30" operator="equal">
      <formula>"T300 CT1"</formula>
    </cfRule>
    <cfRule type="cellIs" dxfId="1568" priority="31" operator="equal">
      <formula>"T200 CT1"</formula>
    </cfRule>
  </conditionalFormatting>
  <conditionalFormatting sqref="B31:B43">
    <cfRule type="cellIs" dxfId="1567" priority="22" operator="equal">
      <formula>"BC"</formula>
    </cfRule>
    <cfRule type="cellIs" dxfId="1566" priority="23" operator="equal">
      <formula>"T200 NT"</formula>
    </cfRule>
    <cfRule type="cellIs" dxfId="1565" priority="24" operator="equal">
      <formula>"HI CV CT"</formula>
    </cfRule>
    <cfRule type="cellIs" dxfId="1564" priority="25" operator="equal">
      <formula>"W300"</formula>
    </cfRule>
    <cfRule type="cellIs" dxfId="1563" priority="26" operator="equal">
      <formula>"W200"</formula>
    </cfRule>
    <cfRule type="cellIs" dxfId="1562" priority="27" operator="equal">
      <formula>"W100"</formula>
    </cfRule>
    <cfRule type="cellIs" dxfId="1561" priority="28" operator="equal">
      <formula>"T100 NT"</formula>
    </cfRule>
  </conditionalFormatting>
  <conditionalFormatting sqref="B31:B43">
    <cfRule type="cellIs" dxfId="1560" priority="15" operator="equal">
      <formula>"BC"</formula>
    </cfRule>
    <cfRule type="cellIs" dxfId="1559" priority="16" operator="equal">
      <formula>"T200 NT"</formula>
    </cfRule>
    <cfRule type="cellIs" dxfId="1558" priority="17" operator="equal">
      <formula>"HI CV CT"</formula>
    </cfRule>
    <cfRule type="cellIs" dxfId="1557" priority="18" operator="equal">
      <formula>"W300"</formula>
    </cfRule>
    <cfRule type="cellIs" dxfId="1556" priority="19" operator="equal">
      <formula>"W200"</formula>
    </cfRule>
    <cfRule type="cellIs" dxfId="1555" priority="20" operator="equal">
      <formula>"W100"</formula>
    </cfRule>
    <cfRule type="cellIs" dxfId="1554" priority="21" operator="equal">
      <formula>"T100 NT"</formula>
    </cfRule>
  </conditionalFormatting>
  <conditionalFormatting sqref="B31:B43">
    <cfRule type="cellIs" dxfId="1553" priority="10" operator="equal">
      <formula>"P700"</formula>
    </cfRule>
    <cfRule type="cellIs" dxfId="1552" priority="11" operator="equal">
      <formula>"P600"</formula>
    </cfRule>
    <cfRule type="cellIs" dxfId="1551" priority="12" operator="equal">
      <formula>"T300 CT1"</formula>
    </cfRule>
    <cfRule type="cellIs" dxfId="1550" priority="13" operator="equal">
      <formula>"HI CV CT"</formula>
    </cfRule>
    <cfRule type="cellIs" dxfId="1549" priority="14" operator="equal">
      <formula>"T300 NT"</formula>
    </cfRule>
  </conditionalFormatting>
  <conditionalFormatting sqref="AP44">
    <cfRule type="cellIs" dxfId="1548" priority="8" operator="lessThan">
      <formula>1</formula>
    </cfRule>
    <cfRule type="cellIs" dxfId="1547" priority="9" operator="equal">
      <formula>1</formula>
    </cfRule>
  </conditionalFormatting>
  <conditionalFormatting sqref="AP23">
    <cfRule type="cellIs" dxfId="1546" priority="6" operator="lessThan">
      <formula>1</formula>
    </cfRule>
    <cfRule type="cellIs" dxfId="1545" priority="7" operator="equal">
      <formula>1</formula>
    </cfRule>
  </conditionalFormatting>
  <conditionalFormatting sqref="AR7">
    <cfRule type="containsText" dxfId="1544" priority="3" operator="containsText" text="Un">
      <formula>NOT(ISERROR(SEARCH("Un",AR7)))</formula>
    </cfRule>
    <cfRule type="containsText" dxfId="1543" priority="4" operator="containsText" text="Register">
      <formula>NOT(ISERROR(SEARCH("Register",AR7)))</formula>
    </cfRule>
    <cfRule type="containsText" dxfId="1542" priority="5" operator="containsText" text="FLoat">
      <formula>NOT(ISERROR(SEARCH("FLoat",AR7)))</formula>
    </cfRule>
  </conditionalFormatting>
  <conditionalFormatting sqref="AO23">
    <cfRule type="cellIs" dxfId="1541" priority="1" operator="lessThan">
      <formula>1</formula>
    </cfRule>
    <cfRule type="cellIs" dxfId="1540" priority="2" operator="equal">
      <formula>1</formula>
    </cfRule>
  </conditionalFormatting>
  <pageMargins left="0.7" right="0.7" top="0.75" bottom="0.75" header="0.3" footer="0.3"/>
  <pageSetup orientation="portrait" horizontalDpi="4294967293" verticalDpi="4294967293" r:id="rId1"/>
  <ignoredErrors>
    <ignoredError sqref="E44:AF44 AH44:AL44" formula="1"/>
  </ignoredError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00B0F0"/>
  </sheetPr>
  <dimension ref="B2:J20"/>
  <sheetViews>
    <sheetView showGridLines="0" zoomScale="80" zoomScaleNormal="80" workbookViewId="0">
      <selection activeCell="H12" sqref="H12"/>
    </sheetView>
  </sheetViews>
  <sheetFormatPr defaultColWidth="8.85546875" defaultRowHeight="15"/>
  <cols>
    <col min="1" max="1" width="3.5703125" style="36" customWidth="1"/>
    <col min="2" max="2" width="10.42578125" style="36" customWidth="1"/>
    <col min="3" max="3" width="11.5703125" style="36" customWidth="1"/>
    <col min="4" max="5" width="9.85546875" style="36" customWidth="1"/>
    <col min="6" max="6" width="11.42578125" style="36" customWidth="1"/>
    <col min="7" max="7" width="33.7109375" style="36" customWidth="1"/>
    <col min="8" max="8" width="83.28515625" style="36" customWidth="1"/>
    <col min="9" max="9" width="2.28515625" style="36" customWidth="1"/>
    <col min="10" max="12" width="8.85546875" style="36"/>
    <col min="13" max="13" width="3" style="36" customWidth="1"/>
    <col min="14" max="16384" width="8.85546875" style="36"/>
  </cols>
  <sheetData>
    <row r="2" spans="2:10" ht="15" customHeight="1">
      <c r="B2" s="394" t="s">
        <v>236</v>
      </c>
      <c r="C2" s="395"/>
      <c r="D2" s="395"/>
      <c r="E2" s="395"/>
      <c r="F2" s="396"/>
    </row>
    <row r="3" spans="2:10" ht="15" customHeight="1">
      <c r="B3" s="397"/>
      <c r="C3" s="398"/>
      <c r="D3" s="398"/>
      <c r="E3" s="398"/>
      <c r="F3" s="399"/>
    </row>
    <row r="4" spans="2:10" ht="26.45" customHeight="1">
      <c r="B4" s="83"/>
      <c r="C4" s="83"/>
      <c r="D4" s="83"/>
      <c r="E4" s="83"/>
      <c r="F4" s="83"/>
      <c r="G4" s="83"/>
      <c r="H4" s="83"/>
    </row>
    <row r="5" spans="2:10" ht="28.15" customHeight="1">
      <c r="B5" s="421" t="s">
        <v>238</v>
      </c>
      <c r="C5" s="421"/>
      <c r="D5" s="421"/>
      <c r="E5" s="421"/>
      <c r="F5" s="421"/>
      <c r="G5" s="421"/>
      <c r="H5" s="421"/>
      <c r="J5" s="26" t="s">
        <v>219</v>
      </c>
    </row>
    <row r="6" spans="2:10" s="34" customFormat="1" ht="21.6" customHeight="1">
      <c r="B6" s="422" t="s">
        <v>177</v>
      </c>
      <c r="C6" s="423" t="s">
        <v>178</v>
      </c>
      <c r="D6" s="422" t="s">
        <v>179</v>
      </c>
      <c r="E6" s="422"/>
      <c r="F6" s="91" t="s">
        <v>180</v>
      </c>
      <c r="G6" s="424" t="s">
        <v>181</v>
      </c>
      <c r="H6" s="424" t="s">
        <v>182</v>
      </c>
      <c r="J6" s="29" t="s">
        <v>220</v>
      </c>
    </row>
    <row r="7" spans="2:10" s="34" customFormat="1" ht="21.6" customHeight="1">
      <c r="B7" s="422"/>
      <c r="C7" s="423"/>
      <c r="D7" s="84" t="s">
        <v>204</v>
      </c>
      <c r="E7" s="84" t="s">
        <v>170</v>
      </c>
      <c r="F7" s="92" t="s">
        <v>183</v>
      </c>
      <c r="G7" s="424"/>
      <c r="H7" s="424"/>
      <c r="J7" s="29" t="s">
        <v>225</v>
      </c>
    </row>
    <row r="8" spans="2:10" ht="18" customHeight="1">
      <c r="B8" s="85" t="s">
        <v>184</v>
      </c>
      <c r="C8" s="86"/>
      <c r="D8" s="87">
        <f>output_02!C23</f>
        <v>31</v>
      </c>
      <c r="E8" s="87">
        <f>output_02!D23</f>
        <v>27</v>
      </c>
      <c r="F8" s="88" t="str">
        <f>'[1]QUALITY RTK'!E19</f>
        <v/>
      </c>
      <c r="G8" s="87"/>
      <c r="H8" s="89"/>
      <c r="J8" s="29" t="s">
        <v>221</v>
      </c>
    </row>
    <row r="9" spans="2:10" ht="18" customHeight="1">
      <c r="B9" s="85" t="s">
        <v>186</v>
      </c>
      <c r="C9" s="86"/>
      <c r="D9" s="87">
        <f>output_02!F23</f>
        <v>31</v>
      </c>
      <c r="E9" s="87">
        <f>output_02!G23</f>
        <v>24</v>
      </c>
      <c r="F9" s="88" t="str">
        <f>'[1]QUALITY RTK'!H19</f>
        <v/>
      </c>
      <c r="G9" s="87"/>
      <c r="H9" s="89"/>
      <c r="J9" s="29" t="s">
        <v>222</v>
      </c>
    </row>
    <row r="10" spans="2:10" ht="18" customHeight="1">
      <c r="B10" s="85" t="s">
        <v>188</v>
      </c>
      <c r="C10" s="86"/>
      <c r="D10" s="87">
        <f>output_02!I23</f>
        <v>31</v>
      </c>
      <c r="E10" s="87">
        <f>output_02!J23</f>
        <v>30</v>
      </c>
      <c r="F10" s="88" t="str">
        <f>'[1]QUALITY RTK'!K19</f>
        <v/>
      </c>
      <c r="G10" s="87"/>
      <c r="H10" s="89"/>
    </row>
    <row r="11" spans="2:10" ht="18" customHeight="1">
      <c r="B11" s="85" t="s">
        <v>190</v>
      </c>
      <c r="C11" s="86"/>
      <c r="D11" s="87">
        <f>output_02!L23</f>
        <v>31</v>
      </c>
      <c r="E11" s="87">
        <f>output_02!M23</f>
        <v>32</v>
      </c>
      <c r="F11" s="88" t="str">
        <f>'[1]QUALITY RTK'!N19</f>
        <v/>
      </c>
      <c r="G11" s="87"/>
      <c r="H11" s="89"/>
      <c r="J11" s="95" t="s">
        <v>205</v>
      </c>
    </row>
    <row r="12" spans="2:10" ht="18" customHeight="1">
      <c r="B12" s="85" t="s">
        <v>192</v>
      </c>
      <c r="C12" s="86"/>
      <c r="D12" s="87">
        <f>output_02!O23</f>
        <v>31</v>
      </c>
      <c r="E12" s="87">
        <f>output_02!P23</f>
        <v>40</v>
      </c>
      <c r="F12" s="88" t="str">
        <f>'[1]QUALITY RTK'!Q19</f>
        <v/>
      </c>
      <c r="G12" s="87"/>
      <c r="H12" s="89"/>
      <c r="J12" s="96" t="s">
        <v>185</v>
      </c>
    </row>
    <row r="13" spans="2:10" ht="18" customHeight="1">
      <c r="B13" s="85" t="s">
        <v>194</v>
      </c>
      <c r="C13" s="86"/>
      <c r="D13" s="87">
        <f>output_02!R23</f>
        <v>31</v>
      </c>
      <c r="E13" s="87">
        <f>output_02!S23</f>
        <v>38</v>
      </c>
      <c r="F13" s="88" t="str">
        <f>'[1]QUALITY RTK'!T19</f>
        <v/>
      </c>
      <c r="G13" s="87"/>
      <c r="H13" s="89"/>
      <c r="J13" s="96" t="s">
        <v>187</v>
      </c>
    </row>
    <row r="14" spans="2:10" ht="18" customHeight="1">
      <c r="B14" s="85" t="s">
        <v>196</v>
      </c>
      <c r="C14" s="86"/>
      <c r="D14" s="87">
        <f>output_02!U23</f>
        <v>31</v>
      </c>
      <c r="E14" s="87">
        <f>output_02!V23</f>
        <v>37</v>
      </c>
      <c r="F14" s="88" t="str">
        <f>'[1]QUALITY RTK'!W19</f>
        <v/>
      </c>
      <c r="G14" s="87"/>
      <c r="H14" s="89"/>
      <c r="J14" s="96" t="s">
        <v>189</v>
      </c>
    </row>
    <row r="15" spans="2:10" ht="18" customHeight="1">
      <c r="B15" s="85" t="s">
        <v>198</v>
      </c>
      <c r="C15" s="86"/>
      <c r="D15" s="87">
        <f>output_02!X23</f>
        <v>31</v>
      </c>
      <c r="E15" s="87">
        <f>output_02!Y23</f>
        <v>14</v>
      </c>
      <c r="F15" s="88" t="str">
        <f>'[1]QUALITY RTK'!Z19</f>
        <v/>
      </c>
      <c r="G15" s="87"/>
      <c r="H15" s="89"/>
      <c r="J15" s="96" t="s">
        <v>191</v>
      </c>
    </row>
    <row r="16" spans="2:10" ht="18" customHeight="1">
      <c r="B16" s="85" t="s">
        <v>200</v>
      </c>
      <c r="C16" s="86"/>
      <c r="D16" s="87">
        <f>output_02!AA23</f>
        <v>31</v>
      </c>
      <c r="E16" s="87">
        <f>output_02!AB23</f>
        <v>28</v>
      </c>
      <c r="F16" s="88" t="str">
        <f>'[1]QUALITY RTK'!AC19</f>
        <v/>
      </c>
      <c r="G16" s="87"/>
      <c r="H16" s="89"/>
      <c r="J16" s="96" t="s">
        <v>193</v>
      </c>
    </row>
    <row r="17" spans="2:10" ht="18" customHeight="1">
      <c r="B17" s="85" t="s">
        <v>201</v>
      </c>
      <c r="C17" s="86"/>
      <c r="D17" s="87">
        <f>output_02!AD23</f>
        <v>31</v>
      </c>
      <c r="E17" s="87">
        <f>output_02!AE23</f>
        <v>20</v>
      </c>
      <c r="F17" s="88" t="str">
        <f>'[1]QUALITY RTK'!AF19</f>
        <v/>
      </c>
      <c r="G17" s="87"/>
      <c r="H17" s="89"/>
      <c r="J17" s="96" t="s">
        <v>195</v>
      </c>
    </row>
    <row r="18" spans="2:10" ht="18" customHeight="1">
      <c r="B18" s="85" t="s">
        <v>202</v>
      </c>
      <c r="C18" s="86"/>
      <c r="D18" s="87">
        <f>output_02!AG23</f>
        <v>31</v>
      </c>
      <c r="E18" s="87">
        <f>output_02!AH23</f>
        <v>21</v>
      </c>
      <c r="F18" s="88" t="str">
        <f>'[1]QUALITY RTK'!AI19</f>
        <v/>
      </c>
      <c r="G18" s="87"/>
      <c r="H18" s="89"/>
      <c r="J18" s="96" t="s">
        <v>197</v>
      </c>
    </row>
    <row r="19" spans="2:10" ht="18" customHeight="1">
      <c r="B19" s="85" t="s">
        <v>203</v>
      </c>
      <c r="C19" s="86"/>
      <c r="D19" s="87">
        <f>output_02!AJ23</f>
        <v>31</v>
      </c>
      <c r="E19" s="87">
        <f>output_02!AK23</f>
        <v>29</v>
      </c>
      <c r="F19" s="88" t="str">
        <f>'[1]QUALITY RTK'!AL19</f>
        <v/>
      </c>
      <c r="G19" s="87"/>
      <c r="H19" s="89"/>
      <c r="J19" s="96" t="s">
        <v>199</v>
      </c>
    </row>
    <row r="20" spans="2:10" s="90" customFormat="1" ht="23.25">
      <c r="B20" s="419" t="s">
        <v>3</v>
      </c>
      <c r="C20" s="420"/>
      <c r="D20" s="93">
        <f>SUM(D8:D19)</f>
        <v>372</v>
      </c>
      <c r="E20" s="93">
        <f>SUM(E8:E19)</f>
        <v>340</v>
      </c>
      <c r="F20" s="94" t="str">
        <f>IFERROR(AVERAGE(F8:F19),"")</f>
        <v/>
      </c>
    </row>
  </sheetData>
  <mergeCells count="8">
    <mergeCell ref="B2:F3"/>
    <mergeCell ref="B20:C20"/>
    <mergeCell ref="B5:H5"/>
    <mergeCell ref="B6:B7"/>
    <mergeCell ref="C6:C7"/>
    <mergeCell ref="D6:E6"/>
    <mergeCell ref="G6:G7"/>
    <mergeCell ref="H6:H7"/>
  </mergeCells>
  <conditionalFormatting sqref="C8:C19">
    <cfRule type="cellIs" dxfId="1539" priority="36" operator="greaterThan">
      <formula>0</formula>
    </cfRule>
  </conditionalFormatting>
  <conditionalFormatting sqref="J5">
    <cfRule type="containsText" dxfId="1538" priority="1" operator="containsText" text="Un">
      <formula>NOT(ISERROR(SEARCH("Un",J5)))</formula>
    </cfRule>
    <cfRule type="containsText" dxfId="1537" priority="2" operator="containsText" text="Register">
      <formula>NOT(ISERROR(SEARCH("Register",J5)))</formula>
    </cfRule>
    <cfRule type="containsText" dxfId="1536" priority="3" operator="containsText" text="FLoat">
      <formula>NOT(ISERROR(SEARCH("FLoat",J5)))</formula>
    </cfRule>
  </conditionalFormatting>
  <dataValidations count="1">
    <dataValidation type="list" showInputMessage="1" showErrorMessage="1" sqref="G8:G19" xr:uid="{00000000-0002-0000-0A00-000000000000}">
      <formula1>$J$12:$J$19</formula1>
    </dataValidation>
  </dataValidations>
  <pageMargins left="0.7" right="0.7" top="0.75" bottom="0.75" header="0.3" footer="0.3"/>
  <pageSetup orientation="portrait" horizontalDpi="4294967293" verticalDpi="4294967293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B0F0"/>
  </sheetPr>
  <dimension ref="B2:J20"/>
  <sheetViews>
    <sheetView showGridLines="0" zoomScale="80" zoomScaleNormal="80" workbookViewId="0">
      <selection activeCell="H14" sqref="H14"/>
    </sheetView>
  </sheetViews>
  <sheetFormatPr defaultColWidth="8.85546875" defaultRowHeight="15"/>
  <cols>
    <col min="1" max="1" width="3.5703125" style="36" customWidth="1"/>
    <col min="2" max="2" width="10.42578125" style="36" customWidth="1"/>
    <col min="3" max="3" width="11.5703125" style="36" customWidth="1"/>
    <col min="4" max="5" width="9.85546875" style="36" customWidth="1"/>
    <col min="6" max="6" width="11.42578125" style="36" customWidth="1"/>
    <col min="7" max="7" width="33.7109375" style="36" customWidth="1"/>
    <col min="8" max="8" width="83.28515625" style="36" customWidth="1"/>
    <col min="9" max="9" width="2.28515625" style="36" customWidth="1"/>
    <col min="10" max="12" width="8.85546875" style="36"/>
    <col min="13" max="13" width="3" style="36" customWidth="1"/>
    <col min="14" max="16384" width="8.85546875" style="36"/>
  </cols>
  <sheetData>
    <row r="2" spans="2:10" ht="15" customHeight="1">
      <c r="B2" s="394" t="s">
        <v>237</v>
      </c>
      <c r="C2" s="395"/>
      <c r="D2" s="395"/>
      <c r="E2" s="395"/>
      <c r="F2" s="396"/>
    </row>
    <row r="3" spans="2:10" ht="15" customHeight="1">
      <c r="B3" s="397"/>
      <c r="C3" s="398"/>
      <c r="D3" s="398"/>
      <c r="E3" s="398"/>
      <c r="F3" s="399"/>
    </row>
    <row r="4" spans="2:10" ht="26.45" customHeight="1">
      <c r="B4" s="83"/>
      <c r="C4" s="83"/>
      <c r="D4" s="83"/>
      <c r="E4" s="83"/>
      <c r="F4" s="83"/>
      <c r="G4" s="83"/>
      <c r="H4" s="83"/>
    </row>
    <row r="5" spans="2:10" ht="28.15" customHeight="1">
      <c r="B5" s="421" t="s">
        <v>238</v>
      </c>
      <c r="C5" s="421"/>
      <c r="D5" s="421"/>
      <c r="E5" s="421"/>
      <c r="F5" s="421"/>
      <c r="G5" s="421"/>
      <c r="H5" s="421"/>
      <c r="J5" s="26" t="s">
        <v>223</v>
      </c>
    </row>
    <row r="6" spans="2:10" s="34" customFormat="1" ht="21.6" customHeight="1">
      <c r="B6" s="422" t="s">
        <v>177</v>
      </c>
      <c r="C6" s="423" t="s">
        <v>178</v>
      </c>
      <c r="D6" s="422" t="s">
        <v>179</v>
      </c>
      <c r="E6" s="422"/>
      <c r="F6" s="91" t="s">
        <v>180</v>
      </c>
      <c r="G6" s="424" t="s">
        <v>181</v>
      </c>
      <c r="H6" s="424" t="s">
        <v>182</v>
      </c>
      <c r="J6" s="29" t="s">
        <v>220</v>
      </c>
    </row>
    <row r="7" spans="2:10" s="34" customFormat="1" ht="21.6" customHeight="1">
      <c r="B7" s="422"/>
      <c r="C7" s="423"/>
      <c r="D7" s="84" t="s">
        <v>204</v>
      </c>
      <c r="E7" s="84" t="s">
        <v>170</v>
      </c>
      <c r="F7" s="92" t="s">
        <v>183</v>
      </c>
      <c r="G7" s="424"/>
      <c r="H7" s="424"/>
      <c r="J7" s="29" t="s">
        <v>224</v>
      </c>
    </row>
    <row r="8" spans="2:10" ht="18" customHeight="1">
      <c r="B8" s="85" t="s">
        <v>206</v>
      </c>
      <c r="C8" s="86"/>
      <c r="D8" s="87">
        <f>output_02!C44</f>
        <v>0</v>
      </c>
      <c r="E8" s="87">
        <f>output_02!D44</f>
        <v>0</v>
      </c>
      <c r="F8" s="88" t="str">
        <f>'[1]QUALITY RTK'!E19</f>
        <v/>
      </c>
      <c r="G8" s="87"/>
      <c r="H8" s="89"/>
      <c r="J8" s="29" t="s">
        <v>221</v>
      </c>
    </row>
    <row r="9" spans="2:10" ht="18" customHeight="1">
      <c r="B9" s="85" t="s">
        <v>207</v>
      </c>
      <c r="C9" s="86"/>
      <c r="D9" s="87">
        <f>output_02!F44</f>
        <v>0</v>
      </c>
      <c r="E9" s="87">
        <f>output_02!G44</f>
        <v>0</v>
      </c>
      <c r="F9" s="88" t="str">
        <f>'[1]QUALITY RTK'!H19</f>
        <v/>
      </c>
      <c r="G9" s="87"/>
      <c r="H9" s="89"/>
      <c r="J9" s="29" t="s">
        <v>222</v>
      </c>
    </row>
    <row r="10" spans="2:10" ht="18" customHeight="1">
      <c r="B10" s="85" t="s">
        <v>208</v>
      </c>
      <c r="C10" s="86"/>
      <c r="D10" s="87">
        <f>output_02!I44</f>
        <v>0</v>
      </c>
      <c r="E10" s="87">
        <f>output_02!J44</f>
        <v>0</v>
      </c>
      <c r="F10" s="88" t="str">
        <f>'[1]QUALITY RTK'!K19</f>
        <v/>
      </c>
      <c r="G10" s="87"/>
      <c r="H10" s="89"/>
    </row>
    <row r="11" spans="2:10" ht="18" customHeight="1">
      <c r="B11" s="85" t="s">
        <v>209</v>
      </c>
      <c r="C11" s="86"/>
      <c r="D11" s="87">
        <f>output_02!L44</f>
        <v>0</v>
      </c>
      <c r="E11" s="87">
        <f>output_02!M44</f>
        <v>0</v>
      </c>
      <c r="F11" s="88" t="str">
        <f>'[1]QUALITY RTK'!N19</f>
        <v/>
      </c>
      <c r="G11" s="87"/>
      <c r="H11" s="89"/>
      <c r="J11" s="95" t="s">
        <v>205</v>
      </c>
    </row>
    <row r="12" spans="2:10" ht="18" customHeight="1">
      <c r="B12" s="85" t="s">
        <v>210</v>
      </c>
      <c r="C12" s="86"/>
      <c r="D12" s="87">
        <f>output_02!O44</f>
        <v>0</v>
      </c>
      <c r="E12" s="87">
        <f>output_02!P44</f>
        <v>0</v>
      </c>
      <c r="F12" s="88" t="str">
        <f>'[1]QUALITY RTK'!Q19</f>
        <v/>
      </c>
      <c r="G12" s="87"/>
      <c r="H12" s="89"/>
      <c r="J12" s="96" t="s">
        <v>185</v>
      </c>
    </row>
    <row r="13" spans="2:10" ht="18" customHeight="1">
      <c r="B13" s="85" t="s">
        <v>211</v>
      </c>
      <c r="C13" s="86"/>
      <c r="D13" s="87">
        <f>output_02!R44</f>
        <v>0</v>
      </c>
      <c r="E13" s="87">
        <f>output_02!S44</f>
        <v>0</v>
      </c>
      <c r="F13" s="88" t="str">
        <f>'[1]QUALITY RTK'!T19</f>
        <v/>
      </c>
      <c r="G13" s="87"/>
      <c r="H13" s="89"/>
      <c r="J13" s="96" t="s">
        <v>187</v>
      </c>
    </row>
    <row r="14" spans="2:10" ht="18" customHeight="1">
      <c r="B14" s="85" t="s">
        <v>212</v>
      </c>
      <c r="C14" s="86"/>
      <c r="D14" s="87">
        <f>output_02!U44</f>
        <v>0</v>
      </c>
      <c r="E14" s="87">
        <f>output_02!V44</f>
        <v>0</v>
      </c>
      <c r="F14" s="88" t="str">
        <f>'[1]QUALITY RTK'!W19</f>
        <v/>
      </c>
      <c r="G14" s="87"/>
      <c r="H14" s="89"/>
      <c r="J14" s="96" t="s">
        <v>189</v>
      </c>
    </row>
    <row r="15" spans="2:10" ht="18" customHeight="1">
      <c r="B15" s="85" t="s">
        <v>213</v>
      </c>
      <c r="C15" s="86"/>
      <c r="D15" s="87">
        <f>output_02!X44</f>
        <v>0</v>
      </c>
      <c r="E15" s="87">
        <f>output_02!Y44</f>
        <v>0</v>
      </c>
      <c r="F15" s="88" t="str">
        <f>'[1]QUALITY RTK'!Z19</f>
        <v/>
      </c>
      <c r="G15" s="87"/>
      <c r="H15" s="89"/>
      <c r="J15" s="96" t="s">
        <v>191</v>
      </c>
    </row>
    <row r="16" spans="2:10" ht="18" customHeight="1">
      <c r="B16" s="85" t="s">
        <v>214</v>
      </c>
      <c r="C16" s="86"/>
      <c r="D16" s="87">
        <f>output_02!AA44</f>
        <v>0</v>
      </c>
      <c r="E16" s="87">
        <f>output_02!AB44</f>
        <v>0</v>
      </c>
      <c r="F16" s="88" t="str">
        <f>'[1]QUALITY RTK'!AC19</f>
        <v/>
      </c>
      <c r="G16" s="87"/>
      <c r="H16" s="89"/>
      <c r="J16" s="96" t="s">
        <v>193</v>
      </c>
    </row>
    <row r="17" spans="2:10" ht="18" customHeight="1">
      <c r="B17" s="85" t="s">
        <v>215</v>
      </c>
      <c r="C17" s="86"/>
      <c r="D17" s="87">
        <f>output_02!AD44</f>
        <v>0</v>
      </c>
      <c r="E17" s="87">
        <f>output_02!AE44</f>
        <v>0</v>
      </c>
      <c r="F17" s="88" t="str">
        <f>'[1]QUALITY RTK'!AF19</f>
        <v/>
      </c>
      <c r="G17" s="87"/>
      <c r="H17" s="89"/>
      <c r="J17" s="96" t="s">
        <v>195</v>
      </c>
    </row>
    <row r="18" spans="2:10" ht="18" customHeight="1">
      <c r="B18" s="85" t="s">
        <v>216</v>
      </c>
      <c r="C18" s="86"/>
      <c r="D18" s="87">
        <f>output_02!AG44</f>
        <v>0</v>
      </c>
      <c r="E18" s="87">
        <f>output_02!AH44</f>
        <v>0</v>
      </c>
      <c r="F18" s="88" t="str">
        <f>'[1]QUALITY RTK'!AI19</f>
        <v/>
      </c>
      <c r="G18" s="87"/>
      <c r="H18" s="89"/>
      <c r="J18" s="96" t="s">
        <v>197</v>
      </c>
    </row>
    <row r="19" spans="2:10" ht="18" customHeight="1">
      <c r="B19" s="85" t="s">
        <v>217</v>
      </c>
      <c r="C19" s="86"/>
      <c r="D19" s="87">
        <f>output_02!AJ44</f>
        <v>0</v>
      </c>
      <c r="E19" s="87">
        <f>output_02!AK44</f>
        <v>0</v>
      </c>
      <c r="F19" s="88" t="str">
        <f>'[1]QUALITY RTK'!AL19</f>
        <v/>
      </c>
      <c r="G19" s="87"/>
      <c r="H19" s="89"/>
      <c r="J19" s="96" t="s">
        <v>199</v>
      </c>
    </row>
    <row r="20" spans="2:10" s="90" customFormat="1" ht="23.25">
      <c r="B20" s="419" t="s">
        <v>3</v>
      </c>
      <c r="C20" s="420"/>
      <c r="D20" s="93">
        <f>SUM(D8:D19)</f>
        <v>0</v>
      </c>
      <c r="E20" s="93">
        <f>SUM(E8:E19)</f>
        <v>0</v>
      </c>
      <c r="F20" s="94" t="str">
        <f>IFERROR(AVERAGE(F8:F19),"")</f>
        <v/>
      </c>
    </row>
  </sheetData>
  <mergeCells count="8">
    <mergeCell ref="B2:F3"/>
    <mergeCell ref="B20:C20"/>
    <mergeCell ref="B5:H5"/>
    <mergeCell ref="B6:B7"/>
    <mergeCell ref="C6:C7"/>
    <mergeCell ref="D6:E6"/>
    <mergeCell ref="G6:G7"/>
    <mergeCell ref="H6:H7"/>
  </mergeCells>
  <conditionalFormatting sqref="C8:C19">
    <cfRule type="cellIs" dxfId="1535" priority="4" operator="greaterThan">
      <formula>0</formula>
    </cfRule>
  </conditionalFormatting>
  <conditionalFormatting sqref="J5">
    <cfRule type="containsText" dxfId="1534" priority="1" operator="containsText" text="Un">
      <formula>NOT(ISERROR(SEARCH("Un",J5)))</formula>
    </cfRule>
    <cfRule type="containsText" dxfId="1533" priority="2" operator="containsText" text="Register">
      <formula>NOT(ISERROR(SEARCH("Register",J5)))</formula>
    </cfRule>
    <cfRule type="containsText" dxfId="1532" priority="3" operator="containsText" text="FLoat">
      <formula>NOT(ISERROR(SEARCH("FLoat",J5)))</formula>
    </cfRule>
  </conditionalFormatting>
  <dataValidations count="1">
    <dataValidation type="list" showInputMessage="1" showErrorMessage="1" sqref="G8:G19" xr:uid="{00000000-0002-0000-0B00-000000000000}">
      <formula1>$J$12:$J$19</formula1>
    </dataValidation>
  </dataValidations>
  <pageMargins left="0.7" right="0.7" top="0.75" bottom="0.75" header="0.3" footer="0.3"/>
  <pageSetup orientation="portrait" horizontalDpi="4294967293" verticalDpi="4294967293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O784"/>
  <sheetViews>
    <sheetView showGridLines="0" workbookViewId="0">
      <selection activeCell="K12" sqref="K12"/>
    </sheetView>
  </sheetViews>
  <sheetFormatPr defaultRowHeight="15"/>
  <cols>
    <col min="1" max="1" width="2.7109375" customWidth="1"/>
    <col min="2" max="2" width="11.7109375" customWidth="1"/>
    <col min="3" max="5" width="13.7109375" customWidth="1"/>
    <col min="6" max="6" width="13.7109375" style="187" customWidth="1"/>
    <col min="7" max="8" width="2.7109375" customWidth="1"/>
    <col min="9" max="9" width="11.7109375" customWidth="1"/>
    <col min="10" max="12" width="13.7109375" customWidth="1"/>
    <col min="13" max="13" width="13.7109375" style="187" customWidth="1"/>
    <col min="14" max="14" width="2.7109375" customWidth="1"/>
    <col min="15" max="15" width="9.140625" style="271"/>
  </cols>
  <sheetData>
    <row r="2" spans="1:15" ht="18.75">
      <c r="B2" s="186" t="s">
        <v>1707</v>
      </c>
      <c r="I2" s="188" t="s">
        <v>1708</v>
      </c>
    </row>
    <row r="3" spans="1:15" s="187" customFormat="1" ht="17.25" customHeight="1">
      <c r="B3" s="426" t="s">
        <v>177</v>
      </c>
      <c r="C3" s="427" t="s">
        <v>319</v>
      </c>
      <c r="D3" s="427"/>
      <c r="E3" s="427"/>
      <c r="F3" s="426" t="s">
        <v>1709</v>
      </c>
      <c r="I3" s="425" t="s">
        <v>177</v>
      </c>
      <c r="J3" s="428" t="s">
        <v>319</v>
      </c>
      <c r="K3" s="428"/>
      <c r="L3" s="428"/>
      <c r="M3" s="425" t="s">
        <v>1709</v>
      </c>
      <c r="O3" s="272" t="s">
        <v>1791</v>
      </c>
    </row>
    <row r="4" spans="1:15" s="187" customFormat="1" ht="17.25" customHeight="1">
      <c r="B4" s="426"/>
      <c r="C4" s="189" t="s">
        <v>1710</v>
      </c>
      <c r="D4" s="190" t="s">
        <v>1711</v>
      </c>
      <c r="E4" s="191" t="s">
        <v>1712</v>
      </c>
      <c r="F4" s="426"/>
      <c r="I4" s="425"/>
      <c r="J4" s="192" t="s">
        <v>1710</v>
      </c>
      <c r="K4" s="193" t="s">
        <v>1711</v>
      </c>
      <c r="L4" s="194" t="s">
        <v>1712</v>
      </c>
      <c r="M4" s="425"/>
      <c r="O4" s="271" t="s">
        <v>1792</v>
      </c>
    </row>
    <row r="5" spans="1:15">
      <c r="A5">
        <v>1</v>
      </c>
      <c r="B5" s="429">
        <v>0</v>
      </c>
      <c r="C5" s="195"/>
      <c r="D5" s="196"/>
      <c r="E5" s="196"/>
      <c r="F5" s="197">
        <v>44075</v>
      </c>
      <c r="H5">
        <v>1</v>
      </c>
      <c r="I5" s="429">
        <f>B5</f>
        <v>0</v>
      </c>
      <c r="J5" s="196"/>
      <c r="K5" s="196"/>
      <c r="L5" s="196"/>
      <c r="M5" s="197">
        <f>F5</f>
        <v>44075</v>
      </c>
      <c r="O5" s="271" t="s">
        <v>1793</v>
      </c>
    </row>
    <row r="6" spans="1:15">
      <c r="A6">
        <f t="shared" ref="A6:A69" si="0">A5+1</f>
        <v>2</v>
      </c>
      <c r="B6" s="429"/>
      <c r="C6" s="195"/>
      <c r="D6" s="196"/>
      <c r="E6" s="196"/>
      <c r="F6" s="197">
        <v>44075</v>
      </c>
      <c r="H6">
        <f>H5+1</f>
        <v>2</v>
      </c>
      <c r="I6" s="429"/>
      <c r="J6" s="196"/>
      <c r="K6" s="196"/>
      <c r="L6" s="196"/>
      <c r="M6" s="197">
        <f t="shared" ref="M6:M69" si="1">F6</f>
        <v>44075</v>
      </c>
      <c r="O6" s="271" t="s">
        <v>1794</v>
      </c>
    </row>
    <row r="7" spans="1:15">
      <c r="A7">
        <f t="shared" si="0"/>
        <v>3</v>
      </c>
      <c r="B7" s="429"/>
      <c r="C7" s="195"/>
      <c r="D7" s="196"/>
      <c r="E7" s="196"/>
      <c r="F7" s="197">
        <v>44075</v>
      </c>
      <c r="H7">
        <f t="shared" ref="H7:H69" si="2">H6+1</f>
        <v>3</v>
      </c>
      <c r="I7" s="429"/>
      <c r="J7" s="196"/>
      <c r="K7" s="196"/>
      <c r="L7" s="196"/>
      <c r="M7" s="197">
        <f t="shared" si="1"/>
        <v>44075</v>
      </c>
      <c r="O7" s="271" t="s">
        <v>1795</v>
      </c>
    </row>
    <row r="8" spans="1:15">
      <c r="A8">
        <f t="shared" si="0"/>
        <v>4</v>
      </c>
      <c r="B8" s="429"/>
      <c r="C8" s="195"/>
      <c r="D8" s="196"/>
      <c r="E8" s="196"/>
      <c r="F8" s="197">
        <v>44075</v>
      </c>
      <c r="H8">
        <f t="shared" si="2"/>
        <v>4</v>
      </c>
      <c r="I8" s="429"/>
      <c r="J8" s="196"/>
      <c r="K8" s="196"/>
      <c r="L8" s="196"/>
      <c r="M8" s="197">
        <f t="shared" si="1"/>
        <v>44075</v>
      </c>
      <c r="O8" s="271" t="s">
        <v>1796</v>
      </c>
    </row>
    <row r="9" spans="1:15">
      <c r="A9">
        <f t="shared" si="0"/>
        <v>5</v>
      </c>
      <c r="B9" s="429"/>
      <c r="C9" s="195"/>
      <c r="D9" s="196"/>
      <c r="E9" s="196"/>
      <c r="F9" s="197">
        <v>44075</v>
      </c>
      <c r="H9">
        <f t="shared" si="2"/>
        <v>5</v>
      </c>
      <c r="I9" s="429"/>
      <c r="J9" s="196"/>
      <c r="K9" s="196"/>
      <c r="L9" s="196"/>
      <c r="M9" s="197">
        <f t="shared" si="1"/>
        <v>44075</v>
      </c>
      <c r="O9" s="271" t="s">
        <v>1797</v>
      </c>
    </row>
    <row r="10" spans="1:15">
      <c r="A10">
        <f t="shared" si="0"/>
        <v>6</v>
      </c>
      <c r="B10" s="429"/>
      <c r="C10" s="195"/>
      <c r="D10" s="196"/>
      <c r="E10" s="196"/>
      <c r="F10" s="197">
        <v>44075</v>
      </c>
      <c r="H10">
        <f t="shared" si="2"/>
        <v>6</v>
      </c>
      <c r="I10" s="429"/>
      <c r="J10" s="196"/>
      <c r="K10" s="196"/>
      <c r="L10" s="196"/>
      <c r="M10" s="197">
        <f t="shared" si="1"/>
        <v>44075</v>
      </c>
      <c r="O10" s="271" t="s">
        <v>1799</v>
      </c>
    </row>
    <row r="11" spans="1:15">
      <c r="A11">
        <f t="shared" si="0"/>
        <v>7</v>
      </c>
      <c r="B11" s="429"/>
      <c r="C11" s="195"/>
      <c r="D11" s="196"/>
      <c r="E11" s="196"/>
      <c r="F11" s="197">
        <v>44075</v>
      </c>
      <c r="H11">
        <f t="shared" si="2"/>
        <v>7</v>
      </c>
      <c r="I11" s="429"/>
      <c r="J11" s="196"/>
      <c r="K11" s="196"/>
      <c r="L11" s="196"/>
      <c r="M11" s="197">
        <f t="shared" si="1"/>
        <v>44075</v>
      </c>
    </row>
    <row r="12" spans="1:15">
      <c r="A12">
        <f t="shared" si="0"/>
        <v>8</v>
      </c>
      <c r="B12" s="429"/>
      <c r="C12" s="195"/>
      <c r="D12" s="196"/>
      <c r="E12" s="196"/>
      <c r="F12" s="197">
        <v>44075</v>
      </c>
      <c r="H12">
        <f t="shared" si="2"/>
        <v>8</v>
      </c>
      <c r="I12" s="429"/>
      <c r="J12" s="196"/>
      <c r="K12" s="196"/>
      <c r="L12" s="196"/>
      <c r="M12" s="197">
        <f t="shared" si="1"/>
        <v>44075</v>
      </c>
    </row>
    <row r="13" spans="1:15">
      <c r="A13">
        <f t="shared" si="0"/>
        <v>9</v>
      </c>
      <c r="B13" s="429"/>
      <c r="C13" s="195"/>
      <c r="D13" s="196"/>
      <c r="E13" s="196"/>
      <c r="F13" s="197">
        <v>44075</v>
      </c>
      <c r="H13">
        <f t="shared" si="2"/>
        <v>9</v>
      </c>
      <c r="I13" s="429"/>
      <c r="J13" s="196"/>
      <c r="K13" s="196"/>
      <c r="L13" s="196"/>
      <c r="M13" s="197">
        <f t="shared" si="1"/>
        <v>44075</v>
      </c>
    </row>
    <row r="14" spans="1:15">
      <c r="A14">
        <f t="shared" si="0"/>
        <v>10</v>
      </c>
      <c r="B14" s="429"/>
      <c r="C14" s="195"/>
      <c r="D14" s="196"/>
      <c r="E14" s="196"/>
      <c r="F14" s="197">
        <v>44075</v>
      </c>
      <c r="H14">
        <f t="shared" si="2"/>
        <v>10</v>
      </c>
      <c r="I14" s="429"/>
      <c r="J14" s="196"/>
      <c r="K14" s="196"/>
      <c r="L14" s="196"/>
      <c r="M14" s="197">
        <f t="shared" si="1"/>
        <v>44075</v>
      </c>
    </row>
    <row r="15" spans="1:15">
      <c r="A15">
        <f t="shared" si="0"/>
        <v>11</v>
      </c>
      <c r="B15" s="429"/>
      <c r="C15" s="195"/>
      <c r="D15" s="196"/>
      <c r="E15" s="196"/>
      <c r="F15" s="197">
        <v>44075</v>
      </c>
      <c r="H15">
        <f t="shared" si="2"/>
        <v>11</v>
      </c>
      <c r="I15" s="429"/>
      <c r="J15" s="196"/>
      <c r="K15" s="196"/>
      <c r="L15" s="196"/>
      <c r="M15" s="197">
        <f t="shared" si="1"/>
        <v>44075</v>
      </c>
    </row>
    <row r="16" spans="1:15">
      <c r="A16">
        <f t="shared" si="0"/>
        <v>12</v>
      </c>
      <c r="B16" s="429"/>
      <c r="C16" s="195"/>
      <c r="D16" s="196"/>
      <c r="E16" s="196"/>
      <c r="F16" s="197">
        <v>44075</v>
      </c>
      <c r="H16">
        <f t="shared" si="2"/>
        <v>12</v>
      </c>
      <c r="I16" s="429"/>
      <c r="J16" s="196"/>
      <c r="K16" s="196"/>
      <c r="L16" s="196"/>
      <c r="M16" s="197">
        <f t="shared" si="1"/>
        <v>44075</v>
      </c>
    </row>
    <row r="17" spans="1:13">
      <c r="A17">
        <f t="shared" si="0"/>
        <v>13</v>
      </c>
      <c r="B17" s="429"/>
      <c r="C17" s="195"/>
      <c r="D17" s="196"/>
      <c r="E17" s="196"/>
      <c r="F17" s="197">
        <v>44075</v>
      </c>
      <c r="H17">
        <f t="shared" si="2"/>
        <v>13</v>
      </c>
      <c r="I17" s="429"/>
      <c r="J17" s="196"/>
      <c r="K17" s="196"/>
      <c r="L17" s="196"/>
      <c r="M17" s="197">
        <f t="shared" si="1"/>
        <v>44075</v>
      </c>
    </row>
    <row r="18" spans="1:13">
      <c r="A18">
        <f t="shared" si="0"/>
        <v>14</v>
      </c>
      <c r="B18" s="429"/>
      <c r="C18" s="195"/>
      <c r="D18" s="196"/>
      <c r="E18" s="196"/>
      <c r="F18" s="197">
        <v>44075</v>
      </c>
      <c r="H18">
        <f t="shared" si="2"/>
        <v>14</v>
      </c>
      <c r="I18" s="429"/>
      <c r="J18" s="196"/>
      <c r="K18" s="196"/>
      <c r="L18" s="196"/>
      <c r="M18" s="197">
        <f t="shared" si="1"/>
        <v>44075</v>
      </c>
    </row>
    <row r="19" spans="1:13">
      <c r="A19">
        <f t="shared" si="0"/>
        <v>15</v>
      </c>
      <c r="B19" s="429"/>
      <c r="C19" s="195"/>
      <c r="D19" s="196"/>
      <c r="E19" s="196"/>
      <c r="F19" s="197">
        <v>44075</v>
      </c>
      <c r="H19">
        <f t="shared" si="2"/>
        <v>15</v>
      </c>
      <c r="I19" s="429"/>
      <c r="J19" s="196"/>
      <c r="K19" s="196"/>
      <c r="L19" s="196"/>
      <c r="M19" s="197">
        <f t="shared" si="1"/>
        <v>44075</v>
      </c>
    </row>
    <row r="20" spans="1:13">
      <c r="A20">
        <f t="shared" si="0"/>
        <v>16</v>
      </c>
      <c r="B20" s="429"/>
      <c r="C20" s="195"/>
      <c r="D20" s="196"/>
      <c r="E20" s="196"/>
      <c r="F20" s="197">
        <v>44075</v>
      </c>
      <c r="H20">
        <f t="shared" si="2"/>
        <v>16</v>
      </c>
      <c r="I20" s="429"/>
      <c r="J20" s="196"/>
      <c r="K20" s="196"/>
      <c r="L20" s="196"/>
      <c r="M20" s="197">
        <f t="shared" si="1"/>
        <v>44075</v>
      </c>
    </row>
    <row r="21" spans="1:13">
      <c r="A21">
        <f t="shared" si="0"/>
        <v>17</v>
      </c>
      <c r="B21" s="429"/>
      <c r="C21" s="195"/>
      <c r="D21" s="196"/>
      <c r="E21" s="196"/>
      <c r="F21" s="197">
        <v>44075</v>
      </c>
      <c r="H21">
        <f t="shared" si="2"/>
        <v>17</v>
      </c>
      <c r="I21" s="429"/>
      <c r="J21" s="196"/>
      <c r="K21" s="196"/>
      <c r="L21" s="196"/>
      <c r="M21" s="197">
        <f t="shared" si="1"/>
        <v>44075</v>
      </c>
    </row>
    <row r="22" spans="1:13">
      <c r="A22">
        <f t="shared" si="0"/>
        <v>18</v>
      </c>
      <c r="B22" s="429"/>
      <c r="C22" s="195"/>
      <c r="D22" s="196"/>
      <c r="E22" s="196"/>
      <c r="F22" s="197">
        <v>44075</v>
      </c>
      <c r="H22">
        <f t="shared" si="2"/>
        <v>18</v>
      </c>
      <c r="I22" s="429"/>
      <c r="J22" s="196"/>
      <c r="K22" s="196"/>
      <c r="L22" s="196"/>
      <c r="M22" s="197">
        <f t="shared" si="1"/>
        <v>44075</v>
      </c>
    </row>
    <row r="23" spans="1:13">
      <c r="A23">
        <f t="shared" si="0"/>
        <v>19</v>
      </c>
      <c r="B23" s="429"/>
      <c r="C23" s="195"/>
      <c r="D23" s="196"/>
      <c r="E23" s="196"/>
      <c r="F23" s="197">
        <v>44075</v>
      </c>
      <c r="H23">
        <f t="shared" si="2"/>
        <v>19</v>
      </c>
      <c r="I23" s="429"/>
      <c r="J23" s="196"/>
      <c r="K23" s="196"/>
      <c r="L23" s="196"/>
      <c r="M23" s="197">
        <f t="shared" si="1"/>
        <v>44075</v>
      </c>
    </row>
    <row r="24" spans="1:13">
      <c r="A24">
        <f t="shared" si="0"/>
        <v>20</v>
      </c>
      <c r="B24" s="429"/>
      <c r="C24" s="195"/>
      <c r="D24" s="196"/>
      <c r="E24" s="196"/>
      <c r="F24" s="197">
        <v>44075</v>
      </c>
      <c r="H24">
        <f t="shared" si="2"/>
        <v>20</v>
      </c>
      <c r="I24" s="429"/>
      <c r="J24" s="196"/>
      <c r="K24" s="196"/>
      <c r="L24" s="196"/>
      <c r="M24" s="197">
        <f t="shared" si="1"/>
        <v>44075</v>
      </c>
    </row>
    <row r="25" spans="1:13">
      <c r="A25">
        <f t="shared" si="0"/>
        <v>21</v>
      </c>
      <c r="B25" s="429"/>
      <c r="C25" s="195"/>
      <c r="D25" s="196"/>
      <c r="E25" s="196"/>
      <c r="F25" s="197">
        <v>44075</v>
      </c>
      <c r="H25">
        <f t="shared" si="2"/>
        <v>21</v>
      </c>
      <c r="I25" s="429"/>
      <c r="J25" s="196"/>
      <c r="K25" s="196"/>
      <c r="L25" s="196"/>
      <c r="M25" s="197">
        <f t="shared" si="1"/>
        <v>44075</v>
      </c>
    </row>
    <row r="26" spans="1:13">
      <c r="A26">
        <f t="shared" si="0"/>
        <v>22</v>
      </c>
      <c r="B26" s="429"/>
      <c r="C26" s="195"/>
      <c r="D26" s="196"/>
      <c r="E26" s="196"/>
      <c r="F26" s="197">
        <v>44075</v>
      </c>
      <c r="H26">
        <f t="shared" si="2"/>
        <v>22</v>
      </c>
      <c r="I26" s="429"/>
      <c r="J26" s="196"/>
      <c r="K26" s="196"/>
      <c r="L26" s="196"/>
      <c r="M26" s="197">
        <f t="shared" si="1"/>
        <v>44075</v>
      </c>
    </row>
    <row r="27" spans="1:13">
      <c r="A27">
        <f t="shared" si="0"/>
        <v>23</v>
      </c>
      <c r="B27" s="429"/>
      <c r="C27" s="195"/>
      <c r="D27" s="196"/>
      <c r="E27" s="196"/>
      <c r="F27" s="197">
        <v>44075</v>
      </c>
      <c r="H27">
        <f t="shared" si="2"/>
        <v>23</v>
      </c>
      <c r="I27" s="429"/>
      <c r="J27" s="196"/>
      <c r="K27" s="196"/>
      <c r="L27" s="196"/>
      <c r="M27" s="197">
        <f t="shared" si="1"/>
        <v>44075</v>
      </c>
    </row>
    <row r="28" spans="1:13">
      <c r="A28">
        <f t="shared" si="0"/>
        <v>24</v>
      </c>
      <c r="B28" s="429"/>
      <c r="C28" s="195"/>
      <c r="D28" s="196"/>
      <c r="E28" s="196"/>
      <c r="F28" s="197">
        <v>44075</v>
      </c>
      <c r="H28">
        <f t="shared" si="2"/>
        <v>24</v>
      </c>
      <c r="I28" s="429"/>
      <c r="J28" s="196"/>
      <c r="K28" s="196"/>
      <c r="L28" s="196"/>
      <c r="M28" s="197">
        <f t="shared" si="1"/>
        <v>44075</v>
      </c>
    </row>
    <row r="29" spans="1:13">
      <c r="A29">
        <f t="shared" si="0"/>
        <v>25</v>
      </c>
      <c r="B29" s="429"/>
      <c r="C29" s="195"/>
      <c r="D29" s="196"/>
      <c r="E29" s="196"/>
      <c r="F29" s="197">
        <v>44075</v>
      </c>
      <c r="H29">
        <f t="shared" si="2"/>
        <v>25</v>
      </c>
      <c r="I29" s="429"/>
      <c r="J29" s="196"/>
      <c r="K29" s="196"/>
      <c r="L29" s="196"/>
      <c r="M29" s="197">
        <f t="shared" si="1"/>
        <v>44075</v>
      </c>
    </row>
    <row r="30" spans="1:13">
      <c r="A30">
        <f t="shared" si="0"/>
        <v>26</v>
      </c>
      <c r="B30" s="429"/>
      <c r="C30" s="195"/>
      <c r="D30" s="196"/>
      <c r="E30" s="196"/>
      <c r="F30" s="197">
        <v>44075</v>
      </c>
      <c r="H30">
        <f t="shared" si="2"/>
        <v>26</v>
      </c>
      <c r="I30" s="429"/>
      <c r="J30" s="196"/>
      <c r="K30" s="196"/>
      <c r="L30" s="196"/>
      <c r="M30" s="197">
        <f t="shared" si="1"/>
        <v>44075</v>
      </c>
    </row>
    <row r="31" spans="1:13">
      <c r="A31">
        <f t="shared" si="0"/>
        <v>27</v>
      </c>
      <c r="B31" s="429"/>
      <c r="C31" s="195"/>
      <c r="D31" s="196"/>
      <c r="E31" s="196"/>
      <c r="F31" s="197">
        <v>44075</v>
      </c>
      <c r="H31">
        <f t="shared" si="2"/>
        <v>27</v>
      </c>
      <c r="I31" s="429"/>
      <c r="J31" s="196"/>
      <c r="K31" s="196"/>
      <c r="L31" s="196"/>
      <c r="M31" s="197">
        <f t="shared" si="1"/>
        <v>44075</v>
      </c>
    </row>
    <row r="32" spans="1:13">
      <c r="A32">
        <f t="shared" si="0"/>
        <v>28</v>
      </c>
      <c r="B32" s="429"/>
      <c r="C32" s="195"/>
      <c r="D32" s="196"/>
      <c r="E32" s="196"/>
      <c r="F32" s="197">
        <v>44075</v>
      </c>
      <c r="H32">
        <f t="shared" si="2"/>
        <v>28</v>
      </c>
      <c r="I32" s="429"/>
      <c r="J32" s="196"/>
      <c r="K32" s="196"/>
      <c r="L32" s="196"/>
      <c r="M32" s="197">
        <f t="shared" si="1"/>
        <v>44075</v>
      </c>
    </row>
    <row r="33" spans="1:13">
      <c r="A33">
        <f t="shared" si="0"/>
        <v>29</v>
      </c>
      <c r="B33" s="429"/>
      <c r="C33" s="195"/>
      <c r="D33" s="196"/>
      <c r="E33" s="196"/>
      <c r="F33" s="197">
        <v>44075</v>
      </c>
      <c r="H33">
        <f t="shared" si="2"/>
        <v>29</v>
      </c>
      <c r="I33" s="429"/>
      <c r="J33" s="196"/>
      <c r="K33" s="196"/>
      <c r="L33" s="196"/>
      <c r="M33" s="197">
        <f t="shared" si="1"/>
        <v>44075</v>
      </c>
    </row>
    <row r="34" spans="1:13">
      <c r="A34">
        <f t="shared" si="0"/>
        <v>30</v>
      </c>
      <c r="B34" s="429"/>
      <c r="C34" s="195"/>
      <c r="D34" s="196"/>
      <c r="E34" s="196"/>
      <c r="F34" s="197">
        <v>44075</v>
      </c>
      <c r="H34">
        <f t="shared" si="2"/>
        <v>30</v>
      </c>
      <c r="I34" s="429"/>
      <c r="J34" s="196"/>
      <c r="K34" s="196"/>
      <c r="L34" s="196"/>
      <c r="M34" s="197">
        <f t="shared" si="1"/>
        <v>44075</v>
      </c>
    </row>
    <row r="35" spans="1:13">
      <c r="A35">
        <f t="shared" si="0"/>
        <v>31</v>
      </c>
      <c r="B35" s="429"/>
      <c r="C35" s="195"/>
      <c r="D35" s="196"/>
      <c r="E35" s="196"/>
      <c r="F35" s="197">
        <v>44075</v>
      </c>
      <c r="H35">
        <f t="shared" si="2"/>
        <v>31</v>
      </c>
      <c r="I35" s="429"/>
      <c r="J35" s="196"/>
      <c r="K35" s="196"/>
      <c r="L35" s="196"/>
      <c r="M35" s="197">
        <f t="shared" si="1"/>
        <v>44075</v>
      </c>
    </row>
    <row r="36" spans="1:13">
      <c r="A36">
        <f t="shared" si="0"/>
        <v>32</v>
      </c>
      <c r="B36" s="429"/>
      <c r="C36" s="195"/>
      <c r="D36" s="196"/>
      <c r="E36" s="196"/>
      <c r="F36" s="197">
        <v>44075</v>
      </c>
      <c r="H36">
        <f t="shared" si="2"/>
        <v>32</v>
      </c>
      <c r="I36" s="429"/>
      <c r="J36" s="196"/>
      <c r="K36" s="196"/>
      <c r="L36" s="196"/>
      <c r="M36" s="197">
        <f t="shared" si="1"/>
        <v>44075</v>
      </c>
    </row>
    <row r="37" spans="1:13">
      <c r="A37">
        <f t="shared" si="0"/>
        <v>33</v>
      </c>
      <c r="B37" s="429"/>
      <c r="C37" s="195"/>
      <c r="D37" s="196"/>
      <c r="E37" s="196"/>
      <c r="F37" s="197">
        <v>44075</v>
      </c>
      <c r="H37">
        <f t="shared" si="2"/>
        <v>33</v>
      </c>
      <c r="I37" s="429"/>
      <c r="J37" s="196"/>
      <c r="K37" s="196"/>
      <c r="L37" s="196"/>
      <c r="M37" s="197">
        <f t="shared" si="1"/>
        <v>44075</v>
      </c>
    </row>
    <row r="38" spans="1:13">
      <c r="A38">
        <f t="shared" si="0"/>
        <v>34</v>
      </c>
      <c r="B38" s="429"/>
      <c r="C38" s="195"/>
      <c r="D38" s="196"/>
      <c r="E38" s="196"/>
      <c r="F38" s="197">
        <v>44075</v>
      </c>
      <c r="H38">
        <f t="shared" si="2"/>
        <v>34</v>
      </c>
      <c r="I38" s="429"/>
      <c r="J38" s="196"/>
      <c r="K38" s="196"/>
      <c r="L38" s="196"/>
      <c r="M38" s="197">
        <f t="shared" si="1"/>
        <v>44075</v>
      </c>
    </row>
    <row r="39" spans="1:13">
      <c r="A39">
        <f t="shared" si="0"/>
        <v>35</v>
      </c>
      <c r="B39" s="429"/>
      <c r="C39" s="195"/>
      <c r="D39" s="196"/>
      <c r="E39" s="196"/>
      <c r="F39" s="197">
        <v>44075</v>
      </c>
      <c r="H39">
        <f t="shared" si="2"/>
        <v>35</v>
      </c>
      <c r="I39" s="429"/>
      <c r="J39" s="196"/>
      <c r="K39" s="196"/>
      <c r="L39" s="196"/>
      <c r="M39" s="197">
        <f t="shared" si="1"/>
        <v>44075</v>
      </c>
    </row>
    <row r="40" spans="1:13">
      <c r="A40">
        <f t="shared" si="0"/>
        <v>36</v>
      </c>
      <c r="B40" s="429"/>
      <c r="C40" s="195"/>
      <c r="D40" s="196"/>
      <c r="E40" s="196"/>
      <c r="F40" s="197">
        <v>44075</v>
      </c>
      <c r="H40">
        <f t="shared" si="2"/>
        <v>36</v>
      </c>
      <c r="I40" s="429"/>
      <c r="J40" s="196"/>
      <c r="K40" s="196"/>
      <c r="L40" s="196"/>
      <c r="M40" s="197">
        <f t="shared" si="1"/>
        <v>44075</v>
      </c>
    </row>
    <row r="41" spans="1:13">
      <c r="A41">
        <f t="shared" si="0"/>
        <v>37</v>
      </c>
      <c r="B41" s="429"/>
      <c r="C41" s="195"/>
      <c r="D41" s="196"/>
      <c r="E41" s="196"/>
      <c r="F41" s="197">
        <v>44075</v>
      </c>
      <c r="H41">
        <f t="shared" si="2"/>
        <v>37</v>
      </c>
      <c r="I41" s="429"/>
      <c r="J41" s="196"/>
      <c r="K41" s="196"/>
      <c r="L41" s="196"/>
      <c r="M41" s="197">
        <f t="shared" si="1"/>
        <v>44075</v>
      </c>
    </row>
    <row r="42" spans="1:13">
      <c r="A42">
        <f t="shared" si="0"/>
        <v>38</v>
      </c>
      <c r="B42" s="429"/>
      <c r="C42" s="195"/>
      <c r="D42" s="196"/>
      <c r="E42" s="196"/>
      <c r="F42" s="197">
        <v>44075</v>
      </c>
      <c r="H42">
        <f t="shared" si="2"/>
        <v>38</v>
      </c>
      <c r="I42" s="429"/>
      <c r="J42" s="196"/>
      <c r="K42" s="196"/>
      <c r="L42" s="196"/>
      <c r="M42" s="197">
        <f t="shared" si="1"/>
        <v>44075</v>
      </c>
    </row>
    <row r="43" spans="1:13">
      <c r="A43">
        <f t="shared" si="0"/>
        <v>39</v>
      </c>
      <c r="B43" s="429"/>
      <c r="C43" s="195"/>
      <c r="D43" s="196"/>
      <c r="E43" s="196"/>
      <c r="F43" s="197">
        <v>44075</v>
      </c>
      <c r="H43">
        <f t="shared" si="2"/>
        <v>39</v>
      </c>
      <c r="I43" s="429"/>
      <c r="J43" s="196"/>
      <c r="K43" s="196"/>
      <c r="L43" s="196"/>
      <c r="M43" s="197">
        <f t="shared" si="1"/>
        <v>44075</v>
      </c>
    </row>
    <row r="44" spans="1:13">
      <c r="A44">
        <f t="shared" si="0"/>
        <v>40</v>
      </c>
      <c r="B44" s="429"/>
      <c r="C44" s="195"/>
      <c r="D44" s="196"/>
      <c r="E44" s="196"/>
      <c r="F44" s="197">
        <v>44075</v>
      </c>
      <c r="H44">
        <f t="shared" si="2"/>
        <v>40</v>
      </c>
      <c r="I44" s="429"/>
      <c r="J44" s="196"/>
      <c r="K44" s="196"/>
      <c r="L44" s="196"/>
      <c r="M44" s="197">
        <f t="shared" si="1"/>
        <v>44075</v>
      </c>
    </row>
    <row r="45" spans="1:13">
      <c r="A45">
        <f t="shared" si="0"/>
        <v>41</v>
      </c>
      <c r="B45" s="429"/>
      <c r="C45" s="195"/>
      <c r="D45" s="196"/>
      <c r="E45" s="196"/>
      <c r="F45" s="197">
        <v>44075</v>
      </c>
      <c r="H45">
        <f t="shared" si="2"/>
        <v>41</v>
      </c>
      <c r="I45" s="429"/>
      <c r="J45" s="196"/>
      <c r="K45" s="196"/>
      <c r="L45" s="196"/>
      <c r="M45" s="197">
        <f t="shared" si="1"/>
        <v>44075</v>
      </c>
    </row>
    <row r="46" spans="1:13">
      <c r="A46">
        <f t="shared" si="0"/>
        <v>42</v>
      </c>
      <c r="B46" s="429"/>
      <c r="C46" s="195"/>
      <c r="D46" s="196"/>
      <c r="E46" s="196"/>
      <c r="F46" s="197">
        <v>44075</v>
      </c>
      <c r="H46">
        <f t="shared" si="2"/>
        <v>42</v>
      </c>
      <c r="I46" s="429"/>
      <c r="J46" s="196"/>
      <c r="K46" s="196"/>
      <c r="L46" s="196"/>
      <c r="M46" s="197">
        <f t="shared" si="1"/>
        <v>44075</v>
      </c>
    </row>
    <row r="47" spans="1:13">
      <c r="A47">
        <f t="shared" si="0"/>
        <v>43</v>
      </c>
      <c r="B47" s="429"/>
      <c r="C47" s="195"/>
      <c r="D47" s="196"/>
      <c r="E47" s="196"/>
      <c r="F47" s="197">
        <v>44075</v>
      </c>
      <c r="H47">
        <f t="shared" si="2"/>
        <v>43</v>
      </c>
      <c r="I47" s="429"/>
      <c r="J47" s="196"/>
      <c r="K47" s="196"/>
      <c r="L47" s="196"/>
      <c r="M47" s="197">
        <f t="shared" si="1"/>
        <v>44075</v>
      </c>
    </row>
    <row r="48" spans="1:13">
      <c r="A48">
        <f t="shared" si="0"/>
        <v>44</v>
      </c>
      <c r="B48" s="429"/>
      <c r="C48" s="195"/>
      <c r="D48" s="196"/>
      <c r="E48" s="196"/>
      <c r="F48" s="197">
        <v>44075</v>
      </c>
      <c r="H48">
        <f t="shared" si="2"/>
        <v>44</v>
      </c>
      <c r="I48" s="429"/>
      <c r="J48" s="196"/>
      <c r="K48" s="196"/>
      <c r="L48" s="196"/>
      <c r="M48" s="197">
        <f t="shared" si="1"/>
        <v>44075</v>
      </c>
    </row>
    <row r="49" spans="1:13">
      <c r="A49">
        <f t="shared" si="0"/>
        <v>45</v>
      </c>
      <c r="B49" s="429"/>
      <c r="C49" s="195"/>
      <c r="D49" s="196"/>
      <c r="E49" s="196"/>
      <c r="F49" s="197">
        <v>44075</v>
      </c>
      <c r="H49">
        <f t="shared" si="2"/>
        <v>45</v>
      </c>
      <c r="I49" s="429"/>
      <c r="J49" s="196"/>
      <c r="K49" s="196"/>
      <c r="L49" s="196"/>
      <c r="M49" s="197">
        <f t="shared" si="1"/>
        <v>44075</v>
      </c>
    </row>
    <row r="50" spans="1:13">
      <c r="A50">
        <f t="shared" si="0"/>
        <v>46</v>
      </c>
      <c r="B50" s="429"/>
      <c r="C50" s="195"/>
      <c r="D50" s="196"/>
      <c r="E50" s="196"/>
      <c r="F50" s="197">
        <v>44075</v>
      </c>
      <c r="H50">
        <f t="shared" si="2"/>
        <v>46</v>
      </c>
      <c r="I50" s="429"/>
      <c r="J50" s="196"/>
      <c r="K50" s="196"/>
      <c r="L50" s="196"/>
      <c r="M50" s="197">
        <f t="shared" si="1"/>
        <v>44075</v>
      </c>
    </row>
    <row r="51" spans="1:13">
      <c r="A51">
        <f t="shared" si="0"/>
        <v>47</v>
      </c>
      <c r="B51" s="429"/>
      <c r="C51" s="195"/>
      <c r="D51" s="196"/>
      <c r="E51" s="196"/>
      <c r="F51" s="197">
        <v>44075</v>
      </c>
      <c r="H51">
        <f t="shared" si="2"/>
        <v>47</v>
      </c>
      <c r="I51" s="429"/>
      <c r="J51" s="196"/>
      <c r="K51" s="196"/>
      <c r="L51" s="196"/>
      <c r="M51" s="197">
        <f t="shared" si="1"/>
        <v>44075</v>
      </c>
    </row>
    <row r="52" spans="1:13">
      <c r="A52">
        <f t="shared" si="0"/>
        <v>48</v>
      </c>
      <c r="B52" s="429"/>
      <c r="C52" s="195"/>
      <c r="D52" s="196"/>
      <c r="E52" s="196"/>
      <c r="F52" s="197">
        <v>44075</v>
      </c>
      <c r="H52">
        <f t="shared" si="2"/>
        <v>48</v>
      </c>
      <c r="I52" s="429"/>
      <c r="J52" s="196"/>
      <c r="K52" s="196"/>
      <c r="L52" s="196"/>
      <c r="M52" s="197">
        <f t="shared" si="1"/>
        <v>44075</v>
      </c>
    </row>
    <row r="53" spans="1:13">
      <c r="A53">
        <f t="shared" si="0"/>
        <v>49</v>
      </c>
      <c r="B53" s="429"/>
      <c r="C53" s="195"/>
      <c r="D53" s="196"/>
      <c r="E53" s="196"/>
      <c r="F53" s="197">
        <v>44075</v>
      </c>
      <c r="H53">
        <f t="shared" si="2"/>
        <v>49</v>
      </c>
      <c r="I53" s="429"/>
      <c r="J53" s="196"/>
      <c r="K53" s="196"/>
      <c r="L53" s="196"/>
      <c r="M53" s="197">
        <f t="shared" si="1"/>
        <v>44075</v>
      </c>
    </row>
    <row r="54" spans="1:13">
      <c r="A54">
        <f t="shared" si="0"/>
        <v>50</v>
      </c>
      <c r="B54" s="429"/>
      <c r="C54" s="195"/>
      <c r="D54" s="196"/>
      <c r="E54" s="196"/>
      <c r="F54" s="197">
        <v>44075</v>
      </c>
      <c r="H54">
        <f t="shared" si="2"/>
        <v>50</v>
      </c>
      <c r="I54" s="429"/>
      <c r="J54" s="196"/>
      <c r="K54" s="196"/>
      <c r="L54" s="196"/>
      <c r="M54" s="197">
        <f t="shared" si="1"/>
        <v>44075</v>
      </c>
    </row>
    <row r="55" spans="1:13">
      <c r="A55">
        <f t="shared" si="0"/>
        <v>51</v>
      </c>
      <c r="B55" s="429"/>
      <c r="C55" s="195"/>
      <c r="D55" s="196"/>
      <c r="E55" s="196"/>
      <c r="F55" s="197">
        <v>44075</v>
      </c>
      <c r="H55">
        <f t="shared" si="2"/>
        <v>51</v>
      </c>
      <c r="I55" s="429"/>
      <c r="J55" s="196"/>
      <c r="K55" s="196"/>
      <c r="L55" s="196"/>
      <c r="M55" s="197">
        <f t="shared" si="1"/>
        <v>44075</v>
      </c>
    </row>
    <row r="56" spans="1:13">
      <c r="A56">
        <f t="shared" si="0"/>
        <v>52</v>
      </c>
      <c r="B56" s="429"/>
      <c r="C56" s="195"/>
      <c r="D56" s="196"/>
      <c r="E56" s="196"/>
      <c r="F56" s="197">
        <v>44075</v>
      </c>
      <c r="H56">
        <f t="shared" si="2"/>
        <v>52</v>
      </c>
      <c r="I56" s="429"/>
      <c r="J56" s="196"/>
      <c r="K56" s="196"/>
      <c r="L56" s="196"/>
      <c r="M56" s="197">
        <f t="shared" si="1"/>
        <v>44075</v>
      </c>
    </row>
    <row r="57" spans="1:13">
      <c r="A57">
        <f t="shared" si="0"/>
        <v>53</v>
      </c>
      <c r="B57" s="429"/>
      <c r="C57" s="195"/>
      <c r="D57" s="196"/>
      <c r="E57" s="196"/>
      <c r="F57" s="197">
        <v>44075</v>
      </c>
      <c r="H57">
        <f t="shared" si="2"/>
        <v>53</v>
      </c>
      <c r="I57" s="429"/>
      <c r="J57" s="196"/>
      <c r="K57" s="196"/>
      <c r="L57" s="196"/>
      <c r="M57" s="197">
        <f t="shared" si="1"/>
        <v>44075</v>
      </c>
    </row>
    <row r="58" spans="1:13">
      <c r="A58">
        <f t="shared" si="0"/>
        <v>54</v>
      </c>
      <c r="B58" s="429"/>
      <c r="C58" s="195"/>
      <c r="D58" s="196"/>
      <c r="E58" s="196"/>
      <c r="F58" s="197">
        <v>44075</v>
      </c>
      <c r="H58">
        <f t="shared" si="2"/>
        <v>54</v>
      </c>
      <c r="I58" s="429"/>
      <c r="J58" s="196"/>
      <c r="K58" s="196"/>
      <c r="L58" s="196"/>
      <c r="M58" s="197">
        <f t="shared" si="1"/>
        <v>44075</v>
      </c>
    </row>
    <row r="59" spans="1:13">
      <c r="A59">
        <f t="shared" si="0"/>
        <v>55</v>
      </c>
      <c r="B59" s="429"/>
      <c r="C59" s="195"/>
      <c r="D59" s="196"/>
      <c r="E59" s="196"/>
      <c r="F59" s="197">
        <v>44075</v>
      </c>
      <c r="H59">
        <f t="shared" si="2"/>
        <v>55</v>
      </c>
      <c r="I59" s="429"/>
      <c r="J59" s="196"/>
      <c r="K59" s="196"/>
      <c r="L59" s="196"/>
      <c r="M59" s="197">
        <f t="shared" si="1"/>
        <v>44075</v>
      </c>
    </row>
    <row r="60" spans="1:13">
      <c r="A60">
        <f t="shared" si="0"/>
        <v>56</v>
      </c>
      <c r="B60" s="429"/>
      <c r="C60" s="196"/>
      <c r="D60" s="196"/>
      <c r="E60" s="196"/>
      <c r="F60" s="197">
        <v>44075</v>
      </c>
      <c r="H60">
        <f t="shared" si="2"/>
        <v>56</v>
      </c>
      <c r="I60" s="429"/>
      <c r="J60" s="196"/>
      <c r="K60" s="196"/>
      <c r="L60" s="196"/>
      <c r="M60" s="197">
        <f t="shared" si="1"/>
        <v>44075</v>
      </c>
    </row>
    <row r="61" spans="1:13">
      <c r="A61">
        <f t="shared" si="0"/>
        <v>57</v>
      </c>
      <c r="B61" s="429"/>
      <c r="C61" s="196"/>
      <c r="D61" s="196"/>
      <c r="E61" s="196"/>
      <c r="F61" s="197">
        <v>44075</v>
      </c>
      <c r="H61">
        <f t="shared" si="2"/>
        <v>57</v>
      </c>
      <c r="I61" s="429"/>
      <c r="J61" s="196"/>
      <c r="K61" s="196"/>
      <c r="L61" s="196"/>
      <c r="M61" s="197">
        <f t="shared" si="1"/>
        <v>44075</v>
      </c>
    </row>
    <row r="62" spans="1:13">
      <c r="A62">
        <f t="shared" si="0"/>
        <v>58</v>
      </c>
      <c r="B62" s="429"/>
      <c r="C62" s="196"/>
      <c r="D62" s="196"/>
      <c r="E62" s="196"/>
      <c r="F62" s="197">
        <v>44075</v>
      </c>
      <c r="H62">
        <f t="shared" si="2"/>
        <v>58</v>
      </c>
      <c r="I62" s="429"/>
      <c r="J62" s="196"/>
      <c r="K62" s="196"/>
      <c r="L62" s="196"/>
      <c r="M62" s="197">
        <f t="shared" si="1"/>
        <v>44075</v>
      </c>
    </row>
    <row r="63" spans="1:13">
      <c r="A63">
        <f t="shared" si="0"/>
        <v>59</v>
      </c>
      <c r="B63" s="429"/>
      <c r="C63" s="196"/>
      <c r="D63" s="196"/>
      <c r="E63" s="196"/>
      <c r="F63" s="197">
        <v>44075</v>
      </c>
      <c r="H63">
        <f t="shared" si="2"/>
        <v>59</v>
      </c>
      <c r="I63" s="429"/>
      <c r="J63" s="196"/>
      <c r="K63" s="196"/>
      <c r="L63" s="196"/>
      <c r="M63" s="197">
        <f t="shared" si="1"/>
        <v>44075</v>
      </c>
    </row>
    <row r="64" spans="1:13">
      <c r="A64">
        <f t="shared" si="0"/>
        <v>60</v>
      </c>
      <c r="B64" s="429"/>
      <c r="C64" s="196"/>
      <c r="D64" s="196"/>
      <c r="E64" s="196"/>
      <c r="F64" s="197">
        <v>44075</v>
      </c>
      <c r="H64">
        <f t="shared" si="2"/>
        <v>60</v>
      </c>
      <c r="I64" s="429"/>
      <c r="J64" s="196"/>
      <c r="K64" s="196"/>
      <c r="L64" s="196"/>
      <c r="M64" s="197">
        <f t="shared" si="1"/>
        <v>44075</v>
      </c>
    </row>
    <row r="65" spans="1:13">
      <c r="A65">
        <f t="shared" si="0"/>
        <v>61</v>
      </c>
      <c r="B65" s="429"/>
      <c r="C65" s="196"/>
      <c r="D65" s="196"/>
      <c r="E65" s="196"/>
      <c r="F65" s="197">
        <v>44075</v>
      </c>
      <c r="H65">
        <f t="shared" si="2"/>
        <v>61</v>
      </c>
      <c r="I65" s="429"/>
      <c r="J65" s="196"/>
      <c r="K65" s="196"/>
      <c r="L65" s="196"/>
      <c r="M65" s="197">
        <f t="shared" si="1"/>
        <v>44075</v>
      </c>
    </row>
    <row r="66" spans="1:13">
      <c r="A66">
        <f t="shared" si="0"/>
        <v>62</v>
      </c>
      <c r="B66" s="429"/>
      <c r="C66" s="196"/>
      <c r="D66" s="196"/>
      <c r="E66" s="196"/>
      <c r="F66" s="197">
        <v>44075</v>
      </c>
      <c r="H66">
        <f t="shared" si="2"/>
        <v>62</v>
      </c>
      <c r="I66" s="429"/>
      <c r="J66" s="196"/>
      <c r="K66" s="196"/>
      <c r="L66" s="196"/>
      <c r="M66" s="197">
        <f t="shared" si="1"/>
        <v>44075</v>
      </c>
    </row>
    <row r="67" spans="1:13">
      <c r="A67">
        <f t="shared" si="0"/>
        <v>63</v>
      </c>
      <c r="B67" s="429"/>
      <c r="C67" s="196"/>
      <c r="D67" s="196"/>
      <c r="E67" s="196"/>
      <c r="F67" s="197">
        <v>44075</v>
      </c>
      <c r="H67">
        <f t="shared" si="2"/>
        <v>63</v>
      </c>
      <c r="I67" s="429"/>
      <c r="J67" s="196"/>
      <c r="K67" s="196"/>
      <c r="L67" s="196"/>
      <c r="M67" s="197">
        <f t="shared" si="1"/>
        <v>44075</v>
      </c>
    </row>
    <row r="68" spans="1:13">
      <c r="A68">
        <f>A67+1</f>
        <v>64</v>
      </c>
      <c r="B68" s="429"/>
      <c r="C68" s="196"/>
      <c r="D68" s="196"/>
      <c r="E68" s="196"/>
      <c r="F68" s="197">
        <v>44075</v>
      </c>
      <c r="H68">
        <f t="shared" si="2"/>
        <v>64</v>
      </c>
      <c r="I68" s="429"/>
      <c r="J68" s="196"/>
      <c r="K68" s="196"/>
      <c r="L68" s="196"/>
      <c r="M68" s="197">
        <f t="shared" si="1"/>
        <v>44075</v>
      </c>
    </row>
    <row r="69" spans="1:13">
      <c r="A69">
        <f t="shared" si="0"/>
        <v>65</v>
      </c>
      <c r="B69" s="429"/>
      <c r="C69" s="196"/>
      <c r="D69" s="196"/>
      <c r="E69" s="196"/>
      <c r="F69" s="197">
        <v>44075</v>
      </c>
      <c r="H69">
        <f t="shared" si="2"/>
        <v>65</v>
      </c>
      <c r="I69" s="429"/>
      <c r="J69" s="196"/>
      <c r="K69" s="196"/>
      <c r="L69" s="196"/>
      <c r="M69" s="197">
        <f t="shared" si="1"/>
        <v>44075</v>
      </c>
    </row>
    <row r="70" spans="1:13">
      <c r="A70">
        <v>1</v>
      </c>
      <c r="B70" s="429">
        <v>4.1666666666666664E-2</v>
      </c>
      <c r="C70" s="195"/>
      <c r="D70" s="196"/>
      <c r="E70" s="196"/>
      <c r="F70" s="197">
        <v>44075</v>
      </c>
      <c r="H70">
        <v>1</v>
      </c>
      <c r="I70" s="429">
        <f>B70</f>
        <v>4.1666666666666664E-2</v>
      </c>
      <c r="J70" s="195"/>
      <c r="K70" s="196"/>
      <c r="L70" s="196"/>
      <c r="M70" s="197">
        <f t="shared" ref="M70:M133" si="3">F70</f>
        <v>44075</v>
      </c>
    </row>
    <row r="71" spans="1:13">
      <c r="A71">
        <f t="shared" ref="A71:A132" si="4">A70+1</f>
        <v>2</v>
      </c>
      <c r="B71" s="429"/>
      <c r="C71" s="195"/>
      <c r="D71" s="196"/>
      <c r="E71" s="196"/>
      <c r="F71" s="197">
        <v>44075</v>
      </c>
      <c r="H71">
        <f t="shared" ref="H71:H132" si="5">H70+1</f>
        <v>2</v>
      </c>
      <c r="I71" s="429"/>
      <c r="J71" s="195"/>
      <c r="K71" s="196"/>
      <c r="L71" s="196"/>
      <c r="M71" s="197">
        <f t="shared" si="3"/>
        <v>44075</v>
      </c>
    </row>
    <row r="72" spans="1:13">
      <c r="A72">
        <f t="shared" si="4"/>
        <v>3</v>
      </c>
      <c r="B72" s="429"/>
      <c r="C72" s="195"/>
      <c r="D72" s="196"/>
      <c r="E72" s="196"/>
      <c r="F72" s="197">
        <v>44075</v>
      </c>
      <c r="H72">
        <f t="shared" si="5"/>
        <v>3</v>
      </c>
      <c r="I72" s="429"/>
      <c r="J72" s="195"/>
      <c r="K72" s="196"/>
      <c r="L72" s="196"/>
      <c r="M72" s="197">
        <f t="shared" si="3"/>
        <v>44075</v>
      </c>
    </row>
    <row r="73" spans="1:13">
      <c r="A73">
        <f t="shared" si="4"/>
        <v>4</v>
      </c>
      <c r="B73" s="429"/>
      <c r="C73" s="195"/>
      <c r="D73" s="196"/>
      <c r="E73" s="196"/>
      <c r="F73" s="197">
        <v>44075</v>
      </c>
      <c r="H73">
        <f t="shared" si="5"/>
        <v>4</v>
      </c>
      <c r="I73" s="429"/>
      <c r="J73" s="195"/>
      <c r="K73" s="196"/>
      <c r="L73" s="196"/>
      <c r="M73" s="197">
        <f t="shared" si="3"/>
        <v>44075</v>
      </c>
    </row>
    <row r="74" spans="1:13">
      <c r="A74">
        <f t="shared" si="4"/>
        <v>5</v>
      </c>
      <c r="B74" s="429"/>
      <c r="C74" s="195"/>
      <c r="D74" s="196"/>
      <c r="E74" s="196"/>
      <c r="F74" s="197">
        <v>44075</v>
      </c>
      <c r="H74">
        <f t="shared" si="5"/>
        <v>5</v>
      </c>
      <c r="I74" s="429"/>
      <c r="J74" s="195"/>
      <c r="K74" s="196"/>
      <c r="L74" s="196"/>
      <c r="M74" s="197">
        <f t="shared" si="3"/>
        <v>44075</v>
      </c>
    </row>
    <row r="75" spans="1:13">
      <c r="A75">
        <f t="shared" si="4"/>
        <v>6</v>
      </c>
      <c r="B75" s="429"/>
      <c r="C75" s="195"/>
      <c r="D75" s="196"/>
      <c r="E75" s="196"/>
      <c r="F75" s="197">
        <v>44075</v>
      </c>
      <c r="H75">
        <f t="shared" si="5"/>
        <v>6</v>
      </c>
      <c r="I75" s="429"/>
      <c r="J75" s="195"/>
      <c r="K75" s="196"/>
      <c r="L75" s="196"/>
      <c r="M75" s="197">
        <f t="shared" si="3"/>
        <v>44075</v>
      </c>
    </row>
    <row r="76" spans="1:13">
      <c r="A76">
        <f t="shared" si="4"/>
        <v>7</v>
      </c>
      <c r="B76" s="429"/>
      <c r="C76" s="195"/>
      <c r="D76" s="196"/>
      <c r="E76" s="196"/>
      <c r="F76" s="197">
        <v>44075</v>
      </c>
      <c r="H76">
        <f t="shared" si="5"/>
        <v>7</v>
      </c>
      <c r="I76" s="429"/>
      <c r="J76" s="195"/>
      <c r="K76" s="196"/>
      <c r="L76" s="196"/>
      <c r="M76" s="197">
        <f t="shared" si="3"/>
        <v>44075</v>
      </c>
    </row>
    <row r="77" spans="1:13">
      <c r="A77">
        <f t="shared" si="4"/>
        <v>8</v>
      </c>
      <c r="B77" s="429"/>
      <c r="C77" s="195"/>
      <c r="D77" s="196"/>
      <c r="E77" s="196"/>
      <c r="F77" s="197">
        <v>44075</v>
      </c>
      <c r="H77">
        <f t="shared" si="5"/>
        <v>8</v>
      </c>
      <c r="I77" s="429"/>
      <c r="J77" s="195"/>
      <c r="K77" s="196"/>
      <c r="L77" s="196"/>
      <c r="M77" s="197">
        <f t="shared" si="3"/>
        <v>44075</v>
      </c>
    </row>
    <row r="78" spans="1:13">
      <c r="A78">
        <f t="shared" si="4"/>
        <v>9</v>
      </c>
      <c r="B78" s="429"/>
      <c r="C78" s="195"/>
      <c r="D78" s="196"/>
      <c r="E78" s="196"/>
      <c r="F78" s="197">
        <v>44075</v>
      </c>
      <c r="H78">
        <f t="shared" si="5"/>
        <v>9</v>
      </c>
      <c r="I78" s="429"/>
      <c r="J78" s="195"/>
      <c r="K78" s="196"/>
      <c r="L78" s="196"/>
      <c r="M78" s="197">
        <f t="shared" si="3"/>
        <v>44075</v>
      </c>
    </row>
    <row r="79" spans="1:13">
      <c r="A79">
        <f t="shared" si="4"/>
        <v>10</v>
      </c>
      <c r="B79" s="429"/>
      <c r="C79" s="195"/>
      <c r="D79" s="196"/>
      <c r="E79" s="196"/>
      <c r="F79" s="197">
        <v>44075</v>
      </c>
      <c r="H79">
        <f t="shared" si="5"/>
        <v>10</v>
      </c>
      <c r="I79" s="429"/>
      <c r="J79" s="195"/>
      <c r="K79" s="196"/>
      <c r="L79" s="196"/>
      <c r="M79" s="197">
        <f t="shared" si="3"/>
        <v>44075</v>
      </c>
    </row>
    <row r="80" spans="1:13">
      <c r="A80">
        <f t="shared" si="4"/>
        <v>11</v>
      </c>
      <c r="B80" s="429"/>
      <c r="C80" s="195"/>
      <c r="D80" s="196"/>
      <c r="E80" s="196"/>
      <c r="F80" s="197">
        <v>44075</v>
      </c>
      <c r="H80">
        <f t="shared" si="5"/>
        <v>11</v>
      </c>
      <c r="I80" s="429"/>
      <c r="J80" s="195"/>
      <c r="K80" s="196"/>
      <c r="L80" s="196"/>
      <c r="M80" s="197">
        <f t="shared" si="3"/>
        <v>44075</v>
      </c>
    </row>
    <row r="81" spans="1:13">
      <c r="A81">
        <f t="shared" si="4"/>
        <v>12</v>
      </c>
      <c r="B81" s="429"/>
      <c r="C81" s="195"/>
      <c r="D81" s="196"/>
      <c r="E81" s="196"/>
      <c r="F81" s="197">
        <v>44075</v>
      </c>
      <c r="H81">
        <f t="shared" si="5"/>
        <v>12</v>
      </c>
      <c r="I81" s="429"/>
      <c r="J81" s="195"/>
      <c r="K81" s="196"/>
      <c r="L81" s="196"/>
      <c r="M81" s="197">
        <f t="shared" si="3"/>
        <v>44075</v>
      </c>
    </row>
    <row r="82" spans="1:13">
      <c r="A82">
        <f t="shared" si="4"/>
        <v>13</v>
      </c>
      <c r="B82" s="429"/>
      <c r="C82" s="195"/>
      <c r="D82" s="196"/>
      <c r="E82" s="196"/>
      <c r="F82" s="197">
        <v>44075</v>
      </c>
      <c r="H82">
        <f t="shared" si="5"/>
        <v>13</v>
      </c>
      <c r="I82" s="429"/>
      <c r="J82" s="195"/>
      <c r="K82" s="196"/>
      <c r="L82" s="196"/>
      <c r="M82" s="197">
        <f t="shared" si="3"/>
        <v>44075</v>
      </c>
    </row>
    <row r="83" spans="1:13">
      <c r="A83">
        <f t="shared" si="4"/>
        <v>14</v>
      </c>
      <c r="B83" s="429"/>
      <c r="C83" s="195"/>
      <c r="D83" s="196"/>
      <c r="E83" s="196"/>
      <c r="F83" s="197">
        <v>44075</v>
      </c>
      <c r="H83">
        <f t="shared" si="5"/>
        <v>14</v>
      </c>
      <c r="I83" s="429"/>
      <c r="J83" s="195"/>
      <c r="K83" s="196"/>
      <c r="L83" s="196"/>
      <c r="M83" s="197">
        <f t="shared" si="3"/>
        <v>44075</v>
      </c>
    </row>
    <row r="84" spans="1:13">
      <c r="A84">
        <f t="shared" si="4"/>
        <v>15</v>
      </c>
      <c r="B84" s="429"/>
      <c r="C84" s="195"/>
      <c r="D84" s="196"/>
      <c r="E84" s="196"/>
      <c r="F84" s="197">
        <v>44075</v>
      </c>
      <c r="H84">
        <f t="shared" si="5"/>
        <v>15</v>
      </c>
      <c r="I84" s="429"/>
      <c r="J84" s="195"/>
      <c r="K84" s="196"/>
      <c r="L84" s="196"/>
      <c r="M84" s="197">
        <f t="shared" si="3"/>
        <v>44075</v>
      </c>
    </row>
    <row r="85" spans="1:13">
      <c r="A85">
        <f t="shared" si="4"/>
        <v>16</v>
      </c>
      <c r="B85" s="429"/>
      <c r="C85" s="195"/>
      <c r="D85" s="196"/>
      <c r="E85" s="196"/>
      <c r="F85" s="197">
        <v>44075</v>
      </c>
      <c r="H85">
        <f t="shared" si="5"/>
        <v>16</v>
      </c>
      <c r="I85" s="429"/>
      <c r="J85" s="195"/>
      <c r="K85" s="196"/>
      <c r="L85" s="196"/>
      <c r="M85" s="197">
        <f t="shared" si="3"/>
        <v>44075</v>
      </c>
    </row>
    <row r="86" spans="1:13">
      <c r="A86">
        <f t="shared" si="4"/>
        <v>17</v>
      </c>
      <c r="B86" s="429"/>
      <c r="C86" s="195"/>
      <c r="D86" s="196"/>
      <c r="E86" s="196"/>
      <c r="F86" s="197">
        <v>44075</v>
      </c>
      <c r="H86">
        <f t="shared" si="5"/>
        <v>17</v>
      </c>
      <c r="I86" s="429"/>
      <c r="J86" s="195"/>
      <c r="K86" s="196"/>
      <c r="L86" s="196"/>
      <c r="M86" s="197">
        <f t="shared" si="3"/>
        <v>44075</v>
      </c>
    </row>
    <row r="87" spans="1:13">
      <c r="A87">
        <f t="shared" si="4"/>
        <v>18</v>
      </c>
      <c r="B87" s="429"/>
      <c r="C87" s="195"/>
      <c r="D87" s="196"/>
      <c r="E87" s="196"/>
      <c r="F87" s="197">
        <v>44075</v>
      </c>
      <c r="H87">
        <f t="shared" si="5"/>
        <v>18</v>
      </c>
      <c r="I87" s="429"/>
      <c r="J87" s="195"/>
      <c r="K87" s="196"/>
      <c r="L87" s="196"/>
      <c r="M87" s="197">
        <f t="shared" si="3"/>
        <v>44075</v>
      </c>
    </row>
    <row r="88" spans="1:13">
      <c r="A88">
        <f t="shared" si="4"/>
        <v>19</v>
      </c>
      <c r="B88" s="429"/>
      <c r="C88" s="195"/>
      <c r="D88" s="196"/>
      <c r="E88" s="196"/>
      <c r="F88" s="197">
        <v>44075</v>
      </c>
      <c r="H88">
        <f t="shared" si="5"/>
        <v>19</v>
      </c>
      <c r="I88" s="429"/>
      <c r="J88" s="195"/>
      <c r="K88" s="196"/>
      <c r="L88" s="196"/>
      <c r="M88" s="197">
        <f t="shared" si="3"/>
        <v>44075</v>
      </c>
    </row>
    <row r="89" spans="1:13">
      <c r="A89">
        <f t="shared" si="4"/>
        <v>20</v>
      </c>
      <c r="B89" s="429"/>
      <c r="C89" s="195"/>
      <c r="D89" s="196"/>
      <c r="E89" s="196"/>
      <c r="F89" s="197">
        <v>44075</v>
      </c>
      <c r="H89">
        <f t="shared" si="5"/>
        <v>20</v>
      </c>
      <c r="I89" s="429"/>
      <c r="J89" s="195"/>
      <c r="K89" s="196"/>
      <c r="L89" s="196"/>
      <c r="M89" s="197">
        <f t="shared" si="3"/>
        <v>44075</v>
      </c>
    </row>
    <row r="90" spans="1:13">
      <c r="A90">
        <f t="shared" si="4"/>
        <v>21</v>
      </c>
      <c r="B90" s="429"/>
      <c r="C90" s="195"/>
      <c r="D90" s="196"/>
      <c r="E90" s="196"/>
      <c r="F90" s="197">
        <v>44075</v>
      </c>
      <c r="H90">
        <f t="shared" si="5"/>
        <v>21</v>
      </c>
      <c r="I90" s="429"/>
      <c r="J90" s="195"/>
      <c r="K90" s="196"/>
      <c r="L90" s="196"/>
      <c r="M90" s="197">
        <f t="shared" si="3"/>
        <v>44075</v>
      </c>
    </row>
    <row r="91" spans="1:13">
      <c r="A91">
        <f t="shared" si="4"/>
        <v>22</v>
      </c>
      <c r="B91" s="429"/>
      <c r="C91" s="195"/>
      <c r="D91" s="196"/>
      <c r="E91" s="196"/>
      <c r="F91" s="197">
        <v>44075</v>
      </c>
      <c r="H91">
        <f t="shared" si="5"/>
        <v>22</v>
      </c>
      <c r="I91" s="429"/>
      <c r="J91" s="195"/>
      <c r="K91" s="196"/>
      <c r="L91" s="196"/>
      <c r="M91" s="197">
        <f t="shared" si="3"/>
        <v>44075</v>
      </c>
    </row>
    <row r="92" spans="1:13">
      <c r="A92">
        <f t="shared" si="4"/>
        <v>23</v>
      </c>
      <c r="B92" s="429"/>
      <c r="C92" s="195"/>
      <c r="D92" s="196"/>
      <c r="E92" s="196"/>
      <c r="F92" s="197">
        <v>44075</v>
      </c>
      <c r="H92">
        <f t="shared" si="5"/>
        <v>23</v>
      </c>
      <c r="I92" s="429"/>
      <c r="J92" s="195"/>
      <c r="K92" s="196"/>
      <c r="L92" s="196"/>
      <c r="M92" s="197">
        <f t="shared" si="3"/>
        <v>44075</v>
      </c>
    </row>
    <row r="93" spans="1:13">
      <c r="A93">
        <f t="shared" si="4"/>
        <v>24</v>
      </c>
      <c r="B93" s="429"/>
      <c r="C93" s="195"/>
      <c r="D93" s="196"/>
      <c r="E93" s="196"/>
      <c r="F93" s="197">
        <v>44075</v>
      </c>
      <c r="H93">
        <f t="shared" si="5"/>
        <v>24</v>
      </c>
      <c r="I93" s="429"/>
      <c r="J93" s="195"/>
      <c r="K93" s="196"/>
      <c r="L93" s="196"/>
      <c r="M93" s="197">
        <f t="shared" si="3"/>
        <v>44075</v>
      </c>
    </row>
    <row r="94" spans="1:13">
      <c r="A94">
        <f t="shared" si="4"/>
        <v>25</v>
      </c>
      <c r="B94" s="429"/>
      <c r="C94" s="195"/>
      <c r="D94" s="196"/>
      <c r="E94" s="196"/>
      <c r="F94" s="197">
        <v>44075</v>
      </c>
      <c r="H94">
        <f t="shared" si="5"/>
        <v>25</v>
      </c>
      <c r="I94" s="429"/>
      <c r="J94" s="195"/>
      <c r="K94" s="196"/>
      <c r="L94" s="196"/>
      <c r="M94" s="197">
        <f t="shared" si="3"/>
        <v>44075</v>
      </c>
    </row>
    <row r="95" spans="1:13">
      <c r="A95">
        <f t="shared" si="4"/>
        <v>26</v>
      </c>
      <c r="B95" s="429"/>
      <c r="C95" s="195"/>
      <c r="D95" s="196"/>
      <c r="E95" s="196"/>
      <c r="F95" s="197">
        <v>44075</v>
      </c>
      <c r="H95">
        <f t="shared" si="5"/>
        <v>26</v>
      </c>
      <c r="I95" s="429"/>
      <c r="J95" s="195"/>
      <c r="K95" s="196"/>
      <c r="L95" s="196"/>
      <c r="M95" s="197">
        <f t="shared" si="3"/>
        <v>44075</v>
      </c>
    </row>
    <row r="96" spans="1:13">
      <c r="A96">
        <f t="shared" si="4"/>
        <v>27</v>
      </c>
      <c r="B96" s="429"/>
      <c r="C96" s="195"/>
      <c r="D96" s="196"/>
      <c r="E96" s="196"/>
      <c r="F96" s="197">
        <v>44075</v>
      </c>
      <c r="H96">
        <f t="shared" si="5"/>
        <v>27</v>
      </c>
      <c r="I96" s="429"/>
      <c r="J96" s="195"/>
      <c r="K96" s="196"/>
      <c r="L96" s="196"/>
      <c r="M96" s="197">
        <f t="shared" si="3"/>
        <v>44075</v>
      </c>
    </row>
    <row r="97" spans="1:13">
      <c r="A97">
        <f t="shared" si="4"/>
        <v>28</v>
      </c>
      <c r="B97" s="429"/>
      <c r="C97" s="195"/>
      <c r="D97" s="196"/>
      <c r="E97" s="196"/>
      <c r="F97" s="197">
        <v>44075</v>
      </c>
      <c r="H97">
        <f t="shared" si="5"/>
        <v>28</v>
      </c>
      <c r="I97" s="429"/>
      <c r="J97" s="195"/>
      <c r="K97" s="196"/>
      <c r="L97" s="196"/>
      <c r="M97" s="197">
        <f t="shared" si="3"/>
        <v>44075</v>
      </c>
    </row>
    <row r="98" spans="1:13">
      <c r="A98">
        <f t="shared" si="4"/>
        <v>29</v>
      </c>
      <c r="B98" s="429"/>
      <c r="C98" s="195"/>
      <c r="D98" s="196"/>
      <c r="E98" s="196"/>
      <c r="F98" s="197">
        <v>44075</v>
      </c>
      <c r="H98">
        <f t="shared" si="5"/>
        <v>29</v>
      </c>
      <c r="I98" s="429"/>
      <c r="J98" s="195"/>
      <c r="K98" s="196"/>
      <c r="L98" s="196"/>
      <c r="M98" s="197">
        <f t="shared" si="3"/>
        <v>44075</v>
      </c>
    </row>
    <row r="99" spans="1:13">
      <c r="A99">
        <f t="shared" si="4"/>
        <v>30</v>
      </c>
      <c r="B99" s="429"/>
      <c r="C99" s="195"/>
      <c r="D99" s="196"/>
      <c r="E99" s="196"/>
      <c r="F99" s="197">
        <v>44075</v>
      </c>
      <c r="H99">
        <f t="shared" si="5"/>
        <v>30</v>
      </c>
      <c r="I99" s="429"/>
      <c r="J99" s="195"/>
      <c r="K99" s="196"/>
      <c r="L99" s="196"/>
      <c r="M99" s="197">
        <f t="shared" si="3"/>
        <v>44075</v>
      </c>
    </row>
    <row r="100" spans="1:13">
      <c r="A100">
        <f t="shared" si="4"/>
        <v>31</v>
      </c>
      <c r="B100" s="429"/>
      <c r="C100" s="195"/>
      <c r="D100" s="196"/>
      <c r="E100" s="196"/>
      <c r="F100" s="197">
        <v>44075</v>
      </c>
      <c r="H100">
        <f t="shared" si="5"/>
        <v>31</v>
      </c>
      <c r="I100" s="429"/>
      <c r="J100" s="195"/>
      <c r="K100" s="196"/>
      <c r="L100" s="196"/>
      <c r="M100" s="197">
        <f t="shared" si="3"/>
        <v>44075</v>
      </c>
    </row>
    <row r="101" spans="1:13">
      <c r="A101">
        <f t="shared" si="4"/>
        <v>32</v>
      </c>
      <c r="B101" s="429"/>
      <c r="C101" s="195"/>
      <c r="D101" s="196"/>
      <c r="E101" s="196"/>
      <c r="F101" s="197">
        <v>44075</v>
      </c>
      <c r="H101">
        <f t="shared" si="5"/>
        <v>32</v>
      </c>
      <c r="I101" s="429"/>
      <c r="J101" s="195"/>
      <c r="K101" s="196"/>
      <c r="L101" s="196"/>
      <c r="M101" s="197">
        <f t="shared" si="3"/>
        <v>44075</v>
      </c>
    </row>
    <row r="102" spans="1:13">
      <c r="A102">
        <f t="shared" si="4"/>
        <v>33</v>
      </c>
      <c r="B102" s="429"/>
      <c r="C102" s="195"/>
      <c r="D102" s="196"/>
      <c r="E102" s="196"/>
      <c r="F102" s="197">
        <v>44075</v>
      </c>
      <c r="H102">
        <f t="shared" si="5"/>
        <v>33</v>
      </c>
      <c r="I102" s="429"/>
      <c r="J102" s="195"/>
      <c r="K102" s="196"/>
      <c r="L102" s="196"/>
      <c r="M102" s="197">
        <f t="shared" si="3"/>
        <v>44075</v>
      </c>
    </row>
    <row r="103" spans="1:13">
      <c r="A103">
        <f t="shared" si="4"/>
        <v>34</v>
      </c>
      <c r="B103" s="429"/>
      <c r="C103" s="195"/>
      <c r="D103" s="196"/>
      <c r="E103" s="196"/>
      <c r="F103" s="197">
        <v>44075</v>
      </c>
      <c r="H103">
        <f t="shared" si="5"/>
        <v>34</v>
      </c>
      <c r="I103" s="429"/>
      <c r="J103" s="195"/>
      <c r="K103" s="196"/>
      <c r="L103" s="196"/>
      <c r="M103" s="197">
        <f t="shared" si="3"/>
        <v>44075</v>
      </c>
    </row>
    <row r="104" spans="1:13">
      <c r="A104">
        <f t="shared" si="4"/>
        <v>35</v>
      </c>
      <c r="B104" s="429"/>
      <c r="C104" s="195"/>
      <c r="D104" s="196"/>
      <c r="E104" s="196"/>
      <c r="F104" s="197">
        <v>44075</v>
      </c>
      <c r="H104">
        <f t="shared" si="5"/>
        <v>35</v>
      </c>
      <c r="I104" s="429"/>
      <c r="J104" s="195"/>
      <c r="K104" s="196"/>
      <c r="L104" s="196"/>
      <c r="M104" s="197">
        <f t="shared" si="3"/>
        <v>44075</v>
      </c>
    </row>
    <row r="105" spans="1:13">
      <c r="A105">
        <f t="shared" si="4"/>
        <v>36</v>
      </c>
      <c r="B105" s="429"/>
      <c r="C105" s="195"/>
      <c r="D105" s="196"/>
      <c r="E105" s="196"/>
      <c r="F105" s="197">
        <v>44075</v>
      </c>
      <c r="H105">
        <f t="shared" si="5"/>
        <v>36</v>
      </c>
      <c r="I105" s="429"/>
      <c r="J105" s="195"/>
      <c r="K105" s="196"/>
      <c r="L105" s="196"/>
      <c r="M105" s="197">
        <f t="shared" si="3"/>
        <v>44075</v>
      </c>
    </row>
    <row r="106" spans="1:13">
      <c r="A106">
        <f t="shared" si="4"/>
        <v>37</v>
      </c>
      <c r="B106" s="429"/>
      <c r="C106" s="195"/>
      <c r="D106" s="196"/>
      <c r="E106" s="196"/>
      <c r="F106" s="197">
        <v>44075</v>
      </c>
      <c r="H106">
        <f t="shared" si="5"/>
        <v>37</v>
      </c>
      <c r="I106" s="429"/>
      <c r="J106" s="195"/>
      <c r="K106" s="196"/>
      <c r="L106" s="196"/>
      <c r="M106" s="197">
        <f t="shared" si="3"/>
        <v>44075</v>
      </c>
    </row>
    <row r="107" spans="1:13">
      <c r="A107">
        <f t="shared" si="4"/>
        <v>38</v>
      </c>
      <c r="B107" s="429"/>
      <c r="C107" s="195"/>
      <c r="D107" s="196"/>
      <c r="E107" s="196"/>
      <c r="F107" s="197">
        <v>44075</v>
      </c>
      <c r="H107">
        <f t="shared" si="5"/>
        <v>38</v>
      </c>
      <c r="I107" s="429"/>
      <c r="J107" s="195"/>
      <c r="K107" s="196"/>
      <c r="L107" s="196"/>
      <c r="M107" s="197">
        <f t="shared" si="3"/>
        <v>44075</v>
      </c>
    </row>
    <row r="108" spans="1:13">
      <c r="A108">
        <f t="shared" si="4"/>
        <v>39</v>
      </c>
      <c r="B108" s="429"/>
      <c r="C108" s="195"/>
      <c r="D108" s="196"/>
      <c r="E108" s="196"/>
      <c r="F108" s="197">
        <v>44075</v>
      </c>
      <c r="H108">
        <f t="shared" si="5"/>
        <v>39</v>
      </c>
      <c r="I108" s="429"/>
      <c r="J108" s="195"/>
      <c r="K108" s="196"/>
      <c r="L108" s="196"/>
      <c r="M108" s="197">
        <f t="shared" si="3"/>
        <v>44075</v>
      </c>
    </row>
    <row r="109" spans="1:13">
      <c r="A109">
        <f t="shared" si="4"/>
        <v>40</v>
      </c>
      <c r="B109" s="429"/>
      <c r="C109" s="195"/>
      <c r="D109" s="196"/>
      <c r="E109" s="196"/>
      <c r="F109" s="197">
        <v>44075</v>
      </c>
      <c r="H109">
        <f t="shared" si="5"/>
        <v>40</v>
      </c>
      <c r="I109" s="429"/>
      <c r="J109" s="195"/>
      <c r="K109" s="196"/>
      <c r="L109" s="196"/>
      <c r="M109" s="197">
        <f t="shared" si="3"/>
        <v>44075</v>
      </c>
    </row>
    <row r="110" spans="1:13">
      <c r="A110">
        <f t="shared" si="4"/>
        <v>41</v>
      </c>
      <c r="B110" s="429"/>
      <c r="C110" s="195"/>
      <c r="D110" s="196"/>
      <c r="E110" s="196"/>
      <c r="F110" s="197">
        <v>44075</v>
      </c>
      <c r="H110">
        <f t="shared" si="5"/>
        <v>41</v>
      </c>
      <c r="I110" s="429"/>
      <c r="J110" s="195"/>
      <c r="K110" s="196"/>
      <c r="L110" s="196"/>
      <c r="M110" s="197">
        <f t="shared" si="3"/>
        <v>44075</v>
      </c>
    </row>
    <row r="111" spans="1:13">
      <c r="A111">
        <f t="shared" si="4"/>
        <v>42</v>
      </c>
      <c r="B111" s="429"/>
      <c r="C111" s="195"/>
      <c r="D111" s="196"/>
      <c r="E111" s="196"/>
      <c r="F111" s="197">
        <v>44075</v>
      </c>
      <c r="H111">
        <f t="shared" si="5"/>
        <v>42</v>
      </c>
      <c r="I111" s="429"/>
      <c r="J111" s="195"/>
      <c r="K111" s="196"/>
      <c r="L111" s="196"/>
      <c r="M111" s="197">
        <f t="shared" si="3"/>
        <v>44075</v>
      </c>
    </row>
    <row r="112" spans="1:13">
      <c r="A112">
        <f t="shared" si="4"/>
        <v>43</v>
      </c>
      <c r="B112" s="429"/>
      <c r="C112" s="195"/>
      <c r="D112" s="196"/>
      <c r="E112" s="196"/>
      <c r="F112" s="197">
        <v>44075</v>
      </c>
      <c r="H112">
        <f t="shared" si="5"/>
        <v>43</v>
      </c>
      <c r="I112" s="429"/>
      <c r="J112" s="195"/>
      <c r="K112" s="196"/>
      <c r="L112" s="196"/>
      <c r="M112" s="197">
        <f t="shared" si="3"/>
        <v>44075</v>
      </c>
    </row>
    <row r="113" spans="1:13">
      <c r="A113">
        <f t="shared" si="4"/>
        <v>44</v>
      </c>
      <c r="B113" s="429"/>
      <c r="C113" s="195"/>
      <c r="D113" s="196"/>
      <c r="E113" s="196"/>
      <c r="F113" s="197">
        <v>44075</v>
      </c>
      <c r="H113">
        <f t="shared" si="5"/>
        <v>44</v>
      </c>
      <c r="I113" s="429"/>
      <c r="J113" s="195"/>
      <c r="K113" s="196"/>
      <c r="L113" s="196"/>
      <c r="M113" s="197">
        <f t="shared" si="3"/>
        <v>44075</v>
      </c>
    </row>
    <row r="114" spans="1:13">
      <c r="A114">
        <f t="shared" si="4"/>
        <v>45</v>
      </c>
      <c r="B114" s="429"/>
      <c r="C114" s="195"/>
      <c r="D114" s="196"/>
      <c r="E114" s="196"/>
      <c r="F114" s="197">
        <v>44075</v>
      </c>
      <c r="H114">
        <f t="shared" si="5"/>
        <v>45</v>
      </c>
      <c r="I114" s="429"/>
      <c r="J114" s="195"/>
      <c r="K114" s="196"/>
      <c r="L114" s="196"/>
      <c r="M114" s="197">
        <f t="shared" si="3"/>
        <v>44075</v>
      </c>
    </row>
    <row r="115" spans="1:13">
      <c r="A115">
        <f t="shared" si="4"/>
        <v>46</v>
      </c>
      <c r="B115" s="429"/>
      <c r="C115" s="195"/>
      <c r="D115" s="196"/>
      <c r="E115" s="196"/>
      <c r="F115" s="197">
        <v>44075</v>
      </c>
      <c r="H115">
        <f t="shared" si="5"/>
        <v>46</v>
      </c>
      <c r="I115" s="429"/>
      <c r="J115" s="195"/>
      <c r="K115" s="196"/>
      <c r="L115" s="196"/>
      <c r="M115" s="197">
        <f t="shared" si="3"/>
        <v>44075</v>
      </c>
    </row>
    <row r="116" spans="1:13">
      <c r="A116">
        <f t="shared" si="4"/>
        <v>47</v>
      </c>
      <c r="B116" s="429"/>
      <c r="C116" s="195"/>
      <c r="D116" s="196"/>
      <c r="E116" s="196"/>
      <c r="F116" s="197">
        <v>44075</v>
      </c>
      <c r="H116">
        <f t="shared" si="5"/>
        <v>47</v>
      </c>
      <c r="I116" s="429"/>
      <c r="J116" s="195"/>
      <c r="K116" s="196"/>
      <c r="L116" s="196"/>
      <c r="M116" s="197">
        <f t="shared" si="3"/>
        <v>44075</v>
      </c>
    </row>
    <row r="117" spans="1:13">
      <c r="A117">
        <f t="shared" si="4"/>
        <v>48</v>
      </c>
      <c r="B117" s="429"/>
      <c r="C117" s="195"/>
      <c r="D117" s="196"/>
      <c r="E117" s="196"/>
      <c r="F117" s="197">
        <v>44075</v>
      </c>
      <c r="H117">
        <f t="shared" si="5"/>
        <v>48</v>
      </c>
      <c r="I117" s="429"/>
      <c r="J117" s="195"/>
      <c r="K117" s="196"/>
      <c r="L117" s="196"/>
      <c r="M117" s="197">
        <f t="shared" si="3"/>
        <v>44075</v>
      </c>
    </row>
    <row r="118" spans="1:13">
      <c r="A118">
        <f t="shared" si="4"/>
        <v>49</v>
      </c>
      <c r="B118" s="429"/>
      <c r="C118" s="195"/>
      <c r="D118" s="196"/>
      <c r="E118" s="196"/>
      <c r="F118" s="197">
        <v>44075</v>
      </c>
      <c r="H118">
        <f t="shared" si="5"/>
        <v>49</v>
      </c>
      <c r="I118" s="429"/>
      <c r="J118" s="195"/>
      <c r="K118" s="196"/>
      <c r="L118" s="196"/>
      <c r="M118" s="197">
        <f t="shared" si="3"/>
        <v>44075</v>
      </c>
    </row>
    <row r="119" spans="1:13">
      <c r="A119">
        <f t="shared" si="4"/>
        <v>50</v>
      </c>
      <c r="B119" s="429"/>
      <c r="C119" s="195"/>
      <c r="D119" s="196"/>
      <c r="E119" s="196"/>
      <c r="F119" s="197">
        <v>44075</v>
      </c>
      <c r="H119">
        <f t="shared" si="5"/>
        <v>50</v>
      </c>
      <c r="I119" s="429"/>
      <c r="J119" s="195"/>
      <c r="K119" s="196"/>
      <c r="L119" s="196"/>
      <c r="M119" s="197">
        <f t="shared" si="3"/>
        <v>44075</v>
      </c>
    </row>
    <row r="120" spans="1:13">
      <c r="A120">
        <f t="shared" si="4"/>
        <v>51</v>
      </c>
      <c r="B120" s="429"/>
      <c r="C120" s="195"/>
      <c r="D120" s="196"/>
      <c r="E120" s="196"/>
      <c r="F120" s="197">
        <v>44075</v>
      </c>
      <c r="H120">
        <f t="shared" si="5"/>
        <v>51</v>
      </c>
      <c r="I120" s="429"/>
      <c r="J120" s="195"/>
      <c r="K120" s="196"/>
      <c r="L120" s="196"/>
      <c r="M120" s="197">
        <f t="shared" si="3"/>
        <v>44075</v>
      </c>
    </row>
    <row r="121" spans="1:13">
      <c r="A121">
        <f t="shared" si="4"/>
        <v>52</v>
      </c>
      <c r="B121" s="429"/>
      <c r="C121" s="195"/>
      <c r="D121" s="196"/>
      <c r="E121" s="196"/>
      <c r="F121" s="197">
        <v>44075</v>
      </c>
      <c r="H121">
        <f t="shared" si="5"/>
        <v>52</v>
      </c>
      <c r="I121" s="429"/>
      <c r="J121" s="195"/>
      <c r="K121" s="196"/>
      <c r="L121" s="196"/>
      <c r="M121" s="197">
        <f t="shared" si="3"/>
        <v>44075</v>
      </c>
    </row>
    <row r="122" spans="1:13">
      <c r="A122">
        <f t="shared" si="4"/>
        <v>53</v>
      </c>
      <c r="B122" s="429"/>
      <c r="C122" s="195"/>
      <c r="D122" s="196"/>
      <c r="E122" s="196"/>
      <c r="F122" s="197">
        <v>44075</v>
      </c>
      <c r="H122">
        <f t="shared" si="5"/>
        <v>53</v>
      </c>
      <c r="I122" s="429"/>
      <c r="J122" s="195"/>
      <c r="K122" s="196"/>
      <c r="L122" s="196"/>
      <c r="M122" s="197">
        <f t="shared" si="3"/>
        <v>44075</v>
      </c>
    </row>
    <row r="123" spans="1:13">
      <c r="A123">
        <f t="shared" si="4"/>
        <v>54</v>
      </c>
      <c r="B123" s="429"/>
      <c r="C123" s="195"/>
      <c r="D123" s="196"/>
      <c r="E123" s="196"/>
      <c r="F123" s="197">
        <v>44075</v>
      </c>
      <c r="H123">
        <f t="shared" si="5"/>
        <v>54</v>
      </c>
      <c r="I123" s="429"/>
      <c r="J123" s="195"/>
      <c r="K123" s="196"/>
      <c r="L123" s="196"/>
      <c r="M123" s="197">
        <f t="shared" si="3"/>
        <v>44075</v>
      </c>
    </row>
    <row r="124" spans="1:13">
      <c r="A124">
        <f t="shared" si="4"/>
        <v>55</v>
      </c>
      <c r="B124" s="429"/>
      <c r="C124" s="195"/>
      <c r="D124" s="196"/>
      <c r="E124" s="196"/>
      <c r="F124" s="197">
        <v>44075</v>
      </c>
      <c r="H124">
        <f t="shared" si="5"/>
        <v>55</v>
      </c>
      <c r="I124" s="429"/>
      <c r="J124" s="195"/>
      <c r="K124" s="196"/>
      <c r="L124" s="196"/>
      <c r="M124" s="197">
        <f t="shared" si="3"/>
        <v>44075</v>
      </c>
    </row>
    <row r="125" spans="1:13">
      <c r="A125">
        <f t="shared" si="4"/>
        <v>56</v>
      </c>
      <c r="B125" s="429"/>
      <c r="C125" s="196"/>
      <c r="D125" s="196"/>
      <c r="E125" s="196"/>
      <c r="F125" s="197">
        <v>44075</v>
      </c>
      <c r="H125">
        <f t="shared" si="5"/>
        <v>56</v>
      </c>
      <c r="I125" s="429"/>
      <c r="J125" s="196"/>
      <c r="K125" s="196"/>
      <c r="L125" s="196"/>
      <c r="M125" s="197">
        <f t="shared" si="3"/>
        <v>44075</v>
      </c>
    </row>
    <row r="126" spans="1:13">
      <c r="A126">
        <f t="shared" si="4"/>
        <v>57</v>
      </c>
      <c r="B126" s="429"/>
      <c r="C126" s="196"/>
      <c r="D126" s="196"/>
      <c r="E126" s="196"/>
      <c r="F126" s="197">
        <v>44075</v>
      </c>
      <c r="H126">
        <f t="shared" si="5"/>
        <v>57</v>
      </c>
      <c r="I126" s="429"/>
      <c r="J126" s="196"/>
      <c r="K126" s="196"/>
      <c r="L126" s="196"/>
      <c r="M126" s="197">
        <f t="shared" si="3"/>
        <v>44075</v>
      </c>
    </row>
    <row r="127" spans="1:13">
      <c r="A127">
        <f t="shared" si="4"/>
        <v>58</v>
      </c>
      <c r="B127" s="429"/>
      <c r="C127" s="196"/>
      <c r="D127" s="196"/>
      <c r="E127" s="196"/>
      <c r="F127" s="197">
        <v>44075</v>
      </c>
      <c r="H127">
        <f t="shared" si="5"/>
        <v>58</v>
      </c>
      <c r="I127" s="429"/>
      <c r="J127" s="196"/>
      <c r="K127" s="196"/>
      <c r="L127" s="196"/>
      <c r="M127" s="197">
        <f t="shared" si="3"/>
        <v>44075</v>
      </c>
    </row>
    <row r="128" spans="1:13">
      <c r="A128">
        <f t="shared" si="4"/>
        <v>59</v>
      </c>
      <c r="B128" s="429"/>
      <c r="C128" s="196"/>
      <c r="D128" s="196"/>
      <c r="E128" s="196"/>
      <c r="F128" s="197">
        <v>44075</v>
      </c>
      <c r="H128">
        <f t="shared" si="5"/>
        <v>59</v>
      </c>
      <c r="I128" s="429"/>
      <c r="J128" s="196"/>
      <c r="K128" s="196"/>
      <c r="L128" s="196"/>
      <c r="M128" s="197">
        <f t="shared" si="3"/>
        <v>44075</v>
      </c>
    </row>
    <row r="129" spans="1:13">
      <c r="A129">
        <f t="shared" si="4"/>
        <v>60</v>
      </c>
      <c r="B129" s="429"/>
      <c r="C129" s="196"/>
      <c r="D129" s="196"/>
      <c r="E129" s="196"/>
      <c r="F129" s="197">
        <v>44075</v>
      </c>
      <c r="H129">
        <f t="shared" si="5"/>
        <v>60</v>
      </c>
      <c r="I129" s="429"/>
      <c r="J129" s="196"/>
      <c r="K129" s="196"/>
      <c r="L129" s="196"/>
      <c r="M129" s="197">
        <f t="shared" si="3"/>
        <v>44075</v>
      </c>
    </row>
    <row r="130" spans="1:13">
      <c r="A130">
        <f t="shared" si="4"/>
        <v>61</v>
      </c>
      <c r="B130" s="429"/>
      <c r="C130" s="196"/>
      <c r="D130" s="196"/>
      <c r="E130" s="196"/>
      <c r="F130" s="197">
        <v>44075</v>
      </c>
      <c r="H130">
        <f t="shared" si="5"/>
        <v>61</v>
      </c>
      <c r="I130" s="429"/>
      <c r="J130" s="196"/>
      <c r="K130" s="196"/>
      <c r="L130" s="196"/>
      <c r="M130" s="197">
        <f t="shared" si="3"/>
        <v>44075</v>
      </c>
    </row>
    <row r="131" spans="1:13">
      <c r="A131">
        <f t="shared" si="4"/>
        <v>62</v>
      </c>
      <c r="B131" s="429"/>
      <c r="C131" s="196"/>
      <c r="D131" s="196"/>
      <c r="E131" s="196"/>
      <c r="F131" s="197">
        <v>44075</v>
      </c>
      <c r="H131">
        <f t="shared" si="5"/>
        <v>62</v>
      </c>
      <c r="I131" s="429"/>
      <c r="J131" s="196"/>
      <c r="K131" s="196"/>
      <c r="L131" s="196"/>
      <c r="M131" s="197">
        <f t="shared" si="3"/>
        <v>44075</v>
      </c>
    </row>
    <row r="132" spans="1:13">
      <c r="A132">
        <f t="shared" si="4"/>
        <v>63</v>
      </c>
      <c r="B132" s="429"/>
      <c r="C132" s="196"/>
      <c r="D132" s="196"/>
      <c r="E132" s="196"/>
      <c r="F132" s="197">
        <v>44075</v>
      </c>
      <c r="H132">
        <f t="shared" si="5"/>
        <v>63</v>
      </c>
      <c r="I132" s="429"/>
      <c r="J132" s="196"/>
      <c r="K132" s="196"/>
      <c r="L132" s="196"/>
      <c r="M132" s="197">
        <f t="shared" si="3"/>
        <v>44075</v>
      </c>
    </row>
    <row r="133" spans="1:13">
      <c r="A133">
        <f>A132+1</f>
        <v>64</v>
      </c>
      <c r="B133" s="429"/>
      <c r="C133" s="196"/>
      <c r="D133" s="196"/>
      <c r="E133" s="196"/>
      <c r="F133" s="197">
        <v>44075</v>
      </c>
      <c r="H133">
        <f>H132+1</f>
        <v>64</v>
      </c>
      <c r="I133" s="429"/>
      <c r="J133" s="196"/>
      <c r="K133" s="196"/>
      <c r="L133" s="196"/>
      <c r="M133" s="197">
        <f t="shared" si="3"/>
        <v>44075</v>
      </c>
    </row>
    <row r="134" spans="1:13">
      <c r="A134">
        <f>A133+1</f>
        <v>65</v>
      </c>
      <c r="B134" s="429"/>
      <c r="C134" s="196"/>
      <c r="D134" s="196"/>
      <c r="E134" s="196"/>
      <c r="F134" s="197">
        <v>44075</v>
      </c>
      <c r="H134">
        <f>H133+1</f>
        <v>65</v>
      </c>
      <c r="I134" s="429"/>
      <c r="J134" s="196"/>
      <c r="K134" s="196"/>
      <c r="L134" s="196"/>
      <c r="M134" s="197">
        <f t="shared" ref="M134:M197" si="6">F134</f>
        <v>44075</v>
      </c>
    </row>
    <row r="135" spans="1:13">
      <c r="A135">
        <v>1</v>
      </c>
      <c r="B135" s="429">
        <v>8.3333333333333329E-2</v>
      </c>
      <c r="C135" s="195"/>
      <c r="D135" s="196"/>
      <c r="E135" s="196"/>
      <c r="F135" s="197">
        <v>44075</v>
      </c>
      <c r="H135">
        <v>1</v>
      </c>
      <c r="I135" s="429">
        <f>B135</f>
        <v>8.3333333333333329E-2</v>
      </c>
      <c r="J135" s="195"/>
      <c r="K135" s="196"/>
      <c r="L135" s="196"/>
      <c r="M135" s="197">
        <f t="shared" si="6"/>
        <v>44075</v>
      </c>
    </row>
    <row r="136" spans="1:13">
      <c r="A136">
        <f t="shared" ref="A136:A197" si="7">A135+1</f>
        <v>2</v>
      </c>
      <c r="B136" s="429"/>
      <c r="C136" s="195"/>
      <c r="D136" s="196"/>
      <c r="E136" s="196"/>
      <c r="F136" s="197">
        <v>44075</v>
      </c>
      <c r="H136">
        <f t="shared" ref="H136:H197" si="8">H135+1</f>
        <v>2</v>
      </c>
      <c r="I136" s="429"/>
      <c r="J136" s="195"/>
      <c r="K136" s="196"/>
      <c r="L136" s="196"/>
      <c r="M136" s="197">
        <f t="shared" si="6"/>
        <v>44075</v>
      </c>
    </row>
    <row r="137" spans="1:13">
      <c r="A137">
        <f t="shared" si="7"/>
        <v>3</v>
      </c>
      <c r="B137" s="429"/>
      <c r="C137" s="195"/>
      <c r="D137" s="196"/>
      <c r="E137" s="196"/>
      <c r="F137" s="197">
        <v>44075</v>
      </c>
      <c r="H137">
        <f t="shared" si="8"/>
        <v>3</v>
      </c>
      <c r="I137" s="429"/>
      <c r="J137" s="195"/>
      <c r="K137" s="196"/>
      <c r="L137" s="196"/>
      <c r="M137" s="197">
        <f t="shared" si="6"/>
        <v>44075</v>
      </c>
    </row>
    <row r="138" spans="1:13">
      <c r="A138">
        <f t="shared" si="7"/>
        <v>4</v>
      </c>
      <c r="B138" s="429"/>
      <c r="C138" s="195"/>
      <c r="D138" s="196"/>
      <c r="E138" s="196"/>
      <c r="F138" s="197">
        <v>44075</v>
      </c>
      <c r="H138">
        <f t="shared" si="8"/>
        <v>4</v>
      </c>
      <c r="I138" s="429"/>
      <c r="J138" s="195"/>
      <c r="K138" s="196"/>
      <c r="L138" s="196"/>
      <c r="M138" s="197">
        <f t="shared" si="6"/>
        <v>44075</v>
      </c>
    </row>
    <row r="139" spans="1:13">
      <c r="A139">
        <f t="shared" si="7"/>
        <v>5</v>
      </c>
      <c r="B139" s="429"/>
      <c r="C139" s="195"/>
      <c r="D139" s="196"/>
      <c r="E139" s="196"/>
      <c r="F139" s="197">
        <v>44075</v>
      </c>
      <c r="H139">
        <f t="shared" si="8"/>
        <v>5</v>
      </c>
      <c r="I139" s="429"/>
      <c r="J139" s="195"/>
      <c r="K139" s="196"/>
      <c r="L139" s="196"/>
      <c r="M139" s="197">
        <f t="shared" si="6"/>
        <v>44075</v>
      </c>
    </row>
    <row r="140" spans="1:13">
      <c r="A140">
        <f t="shared" si="7"/>
        <v>6</v>
      </c>
      <c r="B140" s="429"/>
      <c r="C140" s="195"/>
      <c r="D140" s="196"/>
      <c r="E140" s="196"/>
      <c r="F140" s="197">
        <v>44075</v>
      </c>
      <c r="H140">
        <f t="shared" si="8"/>
        <v>6</v>
      </c>
      <c r="I140" s="429"/>
      <c r="J140" s="195"/>
      <c r="K140" s="196"/>
      <c r="L140" s="196"/>
      <c r="M140" s="197">
        <f t="shared" si="6"/>
        <v>44075</v>
      </c>
    </row>
    <row r="141" spans="1:13">
      <c r="A141">
        <f t="shared" si="7"/>
        <v>7</v>
      </c>
      <c r="B141" s="429"/>
      <c r="C141" s="195"/>
      <c r="D141" s="196"/>
      <c r="E141" s="196"/>
      <c r="F141" s="197">
        <v>44075</v>
      </c>
      <c r="H141">
        <f t="shared" si="8"/>
        <v>7</v>
      </c>
      <c r="I141" s="429"/>
      <c r="J141" s="195"/>
      <c r="K141" s="196"/>
      <c r="L141" s="196"/>
      <c r="M141" s="197">
        <f t="shared" si="6"/>
        <v>44075</v>
      </c>
    </row>
    <row r="142" spans="1:13">
      <c r="A142">
        <f t="shared" si="7"/>
        <v>8</v>
      </c>
      <c r="B142" s="429"/>
      <c r="C142" s="195"/>
      <c r="D142" s="196"/>
      <c r="E142" s="196"/>
      <c r="F142" s="197">
        <v>44075</v>
      </c>
      <c r="H142">
        <f t="shared" si="8"/>
        <v>8</v>
      </c>
      <c r="I142" s="429"/>
      <c r="J142" s="195"/>
      <c r="K142" s="196"/>
      <c r="L142" s="196"/>
      <c r="M142" s="197">
        <f t="shared" si="6"/>
        <v>44075</v>
      </c>
    </row>
    <row r="143" spans="1:13">
      <c r="A143">
        <f t="shared" si="7"/>
        <v>9</v>
      </c>
      <c r="B143" s="429"/>
      <c r="C143" s="195"/>
      <c r="D143" s="196"/>
      <c r="E143" s="196"/>
      <c r="F143" s="197">
        <v>44075</v>
      </c>
      <c r="H143">
        <f t="shared" si="8"/>
        <v>9</v>
      </c>
      <c r="I143" s="429"/>
      <c r="J143" s="195"/>
      <c r="K143" s="196"/>
      <c r="L143" s="196"/>
      <c r="M143" s="197">
        <f t="shared" si="6"/>
        <v>44075</v>
      </c>
    </row>
    <row r="144" spans="1:13">
      <c r="A144">
        <f t="shared" si="7"/>
        <v>10</v>
      </c>
      <c r="B144" s="429"/>
      <c r="C144" s="195"/>
      <c r="D144" s="196"/>
      <c r="E144" s="196"/>
      <c r="F144" s="197">
        <v>44075</v>
      </c>
      <c r="H144">
        <f t="shared" si="8"/>
        <v>10</v>
      </c>
      <c r="I144" s="429"/>
      <c r="J144" s="195"/>
      <c r="K144" s="196"/>
      <c r="L144" s="196"/>
      <c r="M144" s="197">
        <f t="shared" si="6"/>
        <v>44075</v>
      </c>
    </row>
    <row r="145" spans="1:13">
      <c r="A145">
        <f t="shared" si="7"/>
        <v>11</v>
      </c>
      <c r="B145" s="429"/>
      <c r="C145" s="195"/>
      <c r="D145" s="196"/>
      <c r="E145" s="196"/>
      <c r="F145" s="197">
        <v>44075</v>
      </c>
      <c r="H145">
        <f t="shared" si="8"/>
        <v>11</v>
      </c>
      <c r="I145" s="429"/>
      <c r="J145" s="195"/>
      <c r="K145" s="196"/>
      <c r="L145" s="196"/>
      <c r="M145" s="197">
        <f t="shared" si="6"/>
        <v>44075</v>
      </c>
    </row>
    <row r="146" spans="1:13">
      <c r="A146">
        <f t="shared" si="7"/>
        <v>12</v>
      </c>
      <c r="B146" s="429"/>
      <c r="C146" s="195"/>
      <c r="D146" s="196"/>
      <c r="E146" s="196"/>
      <c r="F146" s="197">
        <v>44075</v>
      </c>
      <c r="H146">
        <f t="shared" si="8"/>
        <v>12</v>
      </c>
      <c r="I146" s="429"/>
      <c r="J146" s="195"/>
      <c r="K146" s="196"/>
      <c r="L146" s="196"/>
      <c r="M146" s="197">
        <f t="shared" si="6"/>
        <v>44075</v>
      </c>
    </row>
    <row r="147" spans="1:13">
      <c r="A147">
        <f t="shared" si="7"/>
        <v>13</v>
      </c>
      <c r="B147" s="429"/>
      <c r="C147" s="195"/>
      <c r="D147" s="196"/>
      <c r="E147" s="196"/>
      <c r="F147" s="197">
        <v>44075</v>
      </c>
      <c r="H147">
        <f t="shared" si="8"/>
        <v>13</v>
      </c>
      <c r="I147" s="429"/>
      <c r="J147" s="195"/>
      <c r="K147" s="196"/>
      <c r="L147" s="196"/>
      <c r="M147" s="197">
        <f t="shared" si="6"/>
        <v>44075</v>
      </c>
    </row>
    <row r="148" spans="1:13">
      <c r="A148">
        <f t="shared" si="7"/>
        <v>14</v>
      </c>
      <c r="B148" s="429"/>
      <c r="C148" s="195"/>
      <c r="D148" s="196"/>
      <c r="E148" s="196"/>
      <c r="F148" s="197">
        <v>44075</v>
      </c>
      <c r="H148">
        <f t="shared" si="8"/>
        <v>14</v>
      </c>
      <c r="I148" s="429"/>
      <c r="J148" s="195"/>
      <c r="K148" s="196"/>
      <c r="L148" s="196"/>
      <c r="M148" s="197">
        <f t="shared" si="6"/>
        <v>44075</v>
      </c>
    </row>
    <row r="149" spans="1:13">
      <c r="A149">
        <f t="shared" si="7"/>
        <v>15</v>
      </c>
      <c r="B149" s="429"/>
      <c r="C149" s="195"/>
      <c r="D149" s="196"/>
      <c r="E149" s="196"/>
      <c r="F149" s="197">
        <v>44075</v>
      </c>
      <c r="H149">
        <f t="shared" si="8"/>
        <v>15</v>
      </c>
      <c r="I149" s="429"/>
      <c r="J149" s="195"/>
      <c r="K149" s="196"/>
      <c r="L149" s="196"/>
      <c r="M149" s="197">
        <f t="shared" si="6"/>
        <v>44075</v>
      </c>
    </row>
    <row r="150" spans="1:13">
      <c r="A150">
        <f t="shared" si="7"/>
        <v>16</v>
      </c>
      <c r="B150" s="429"/>
      <c r="C150" s="195"/>
      <c r="D150" s="196"/>
      <c r="E150" s="196"/>
      <c r="F150" s="197">
        <v>44075</v>
      </c>
      <c r="H150">
        <f t="shared" si="8"/>
        <v>16</v>
      </c>
      <c r="I150" s="429"/>
      <c r="J150" s="195"/>
      <c r="K150" s="196"/>
      <c r="L150" s="196"/>
      <c r="M150" s="197">
        <f t="shared" si="6"/>
        <v>44075</v>
      </c>
    </row>
    <row r="151" spans="1:13">
      <c r="A151">
        <f t="shared" si="7"/>
        <v>17</v>
      </c>
      <c r="B151" s="429"/>
      <c r="C151" s="195"/>
      <c r="D151" s="196"/>
      <c r="E151" s="196"/>
      <c r="F151" s="197">
        <v>44075</v>
      </c>
      <c r="H151">
        <f t="shared" si="8"/>
        <v>17</v>
      </c>
      <c r="I151" s="429"/>
      <c r="J151" s="195"/>
      <c r="K151" s="196"/>
      <c r="L151" s="196"/>
      <c r="M151" s="197">
        <f t="shared" si="6"/>
        <v>44075</v>
      </c>
    </row>
    <row r="152" spans="1:13">
      <c r="A152">
        <f t="shared" si="7"/>
        <v>18</v>
      </c>
      <c r="B152" s="429"/>
      <c r="C152" s="195"/>
      <c r="D152" s="196"/>
      <c r="E152" s="196"/>
      <c r="F152" s="197">
        <v>44075</v>
      </c>
      <c r="H152">
        <f t="shared" si="8"/>
        <v>18</v>
      </c>
      <c r="I152" s="429"/>
      <c r="J152" s="195"/>
      <c r="K152" s="196"/>
      <c r="L152" s="196"/>
      <c r="M152" s="197">
        <f t="shared" si="6"/>
        <v>44075</v>
      </c>
    </row>
    <row r="153" spans="1:13">
      <c r="A153">
        <f t="shared" si="7"/>
        <v>19</v>
      </c>
      <c r="B153" s="429"/>
      <c r="C153" s="195"/>
      <c r="D153" s="196"/>
      <c r="E153" s="196"/>
      <c r="F153" s="197">
        <v>44075</v>
      </c>
      <c r="H153">
        <f t="shared" si="8"/>
        <v>19</v>
      </c>
      <c r="I153" s="429"/>
      <c r="J153" s="195"/>
      <c r="K153" s="196"/>
      <c r="L153" s="196"/>
      <c r="M153" s="197">
        <f t="shared" si="6"/>
        <v>44075</v>
      </c>
    </row>
    <row r="154" spans="1:13">
      <c r="A154">
        <f t="shared" si="7"/>
        <v>20</v>
      </c>
      <c r="B154" s="429"/>
      <c r="C154" s="195"/>
      <c r="D154" s="196"/>
      <c r="E154" s="196"/>
      <c r="F154" s="197">
        <v>44075</v>
      </c>
      <c r="H154">
        <f t="shared" si="8"/>
        <v>20</v>
      </c>
      <c r="I154" s="429"/>
      <c r="J154" s="195"/>
      <c r="K154" s="196"/>
      <c r="L154" s="196"/>
      <c r="M154" s="197">
        <f t="shared" si="6"/>
        <v>44075</v>
      </c>
    </row>
    <row r="155" spans="1:13">
      <c r="A155">
        <f t="shared" si="7"/>
        <v>21</v>
      </c>
      <c r="B155" s="429"/>
      <c r="C155" s="195"/>
      <c r="D155" s="196"/>
      <c r="E155" s="196"/>
      <c r="F155" s="197">
        <v>44075</v>
      </c>
      <c r="H155">
        <f t="shared" si="8"/>
        <v>21</v>
      </c>
      <c r="I155" s="429"/>
      <c r="J155" s="195"/>
      <c r="K155" s="196"/>
      <c r="L155" s="196"/>
      <c r="M155" s="197">
        <f t="shared" si="6"/>
        <v>44075</v>
      </c>
    </row>
    <row r="156" spans="1:13">
      <c r="A156">
        <f t="shared" si="7"/>
        <v>22</v>
      </c>
      <c r="B156" s="429"/>
      <c r="C156" s="195"/>
      <c r="D156" s="196"/>
      <c r="E156" s="196"/>
      <c r="F156" s="197">
        <v>44075</v>
      </c>
      <c r="H156">
        <f t="shared" si="8"/>
        <v>22</v>
      </c>
      <c r="I156" s="429"/>
      <c r="J156" s="195"/>
      <c r="K156" s="196"/>
      <c r="L156" s="196"/>
      <c r="M156" s="197">
        <f t="shared" si="6"/>
        <v>44075</v>
      </c>
    </row>
    <row r="157" spans="1:13">
      <c r="A157">
        <f t="shared" si="7"/>
        <v>23</v>
      </c>
      <c r="B157" s="429"/>
      <c r="C157" s="195"/>
      <c r="D157" s="196"/>
      <c r="E157" s="196"/>
      <c r="F157" s="197">
        <v>44075</v>
      </c>
      <c r="H157">
        <f t="shared" si="8"/>
        <v>23</v>
      </c>
      <c r="I157" s="429"/>
      <c r="J157" s="195"/>
      <c r="K157" s="196"/>
      <c r="L157" s="196"/>
      <c r="M157" s="197">
        <f t="shared" si="6"/>
        <v>44075</v>
      </c>
    </row>
    <row r="158" spans="1:13">
      <c r="A158">
        <f t="shared" si="7"/>
        <v>24</v>
      </c>
      <c r="B158" s="429"/>
      <c r="C158" s="195"/>
      <c r="D158" s="196"/>
      <c r="E158" s="196"/>
      <c r="F158" s="197">
        <v>44075</v>
      </c>
      <c r="H158">
        <f t="shared" si="8"/>
        <v>24</v>
      </c>
      <c r="I158" s="429"/>
      <c r="J158" s="195"/>
      <c r="K158" s="196"/>
      <c r="L158" s="196"/>
      <c r="M158" s="197">
        <f t="shared" si="6"/>
        <v>44075</v>
      </c>
    </row>
    <row r="159" spans="1:13">
      <c r="A159">
        <f t="shared" si="7"/>
        <v>25</v>
      </c>
      <c r="B159" s="429"/>
      <c r="C159" s="195"/>
      <c r="D159" s="196"/>
      <c r="E159" s="196"/>
      <c r="F159" s="197">
        <v>44075</v>
      </c>
      <c r="H159">
        <f t="shared" si="8"/>
        <v>25</v>
      </c>
      <c r="I159" s="429"/>
      <c r="J159" s="195"/>
      <c r="K159" s="196"/>
      <c r="L159" s="196"/>
      <c r="M159" s="197">
        <f t="shared" si="6"/>
        <v>44075</v>
      </c>
    </row>
    <row r="160" spans="1:13">
      <c r="A160">
        <f t="shared" si="7"/>
        <v>26</v>
      </c>
      <c r="B160" s="429"/>
      <c r="C160" s="195"/>
      <c r="D160" s="196"/>
      <c r="E160" s="196"/>
      <c r="F160" s="197">
        <v>44075</v>
      </c>
      <c r="H160">
        <f t="shared" si="8"/>
        <v>26</v>
      </c>
      <c r="I160" s="429"/>
      <c r="J160" s="195"/>
      <c r="K160" s="196"/>
      <c r="L160" s="196"/>
      <c r="M160" s="197">
        <f t="shared" si="6"/>
        <v>44075</v>
      </c>
    </row>
    <row r="161" spans="1:13">
      <c r="A161">
        <f t="shared" si="7"/>
        <v>27</v>
      </c>
      <c r="B161" s="429"/>
      <c r="C161" s="195"/>
      <c r="D161" s="196"/>
      <c r="E161" s="196"/>
      <c r="F161" s="197">
        <v>44075</v>
      </c>
      <c r="H161">
        <f t="shared" si="8"/>
        <v>27</v>
      </c>
      <c r="I161" s="429"/>
      <c r="J161" s="195"/>
      <c r="K161" s="196"/>
      <c r="L161" s="196"/>
      <c r="M161" s="197">
        <f t="shared" si="6"/>
        <v>44075</v>
      </c>
    </row>
    <row r="162" spans="1:13">
      <c r="A162">
        <f t="shared" si="7"/>
        <v>28</v>
      </c>
      <c r="B162" s="429"/>
      <c r="C162" s="195"/>
      <c r="D162" s="196"/>
      <c r="E162" s="196"/>
      <c r="F162" s="197">
        <v>44075</v>
      </c>
      <c r="H162">
        <f t="shared" si="8"/>
        <v>28</v>
      </c>
      <c r="I162" s="429"/>
      <c r="J162" s="195"/>
      <c r="K162" s="196"/>
      <c r="L162" s="196"/>
      <c r="M162" s="197">
        <f t="shared" si="6"/>
        <v>44075</v>
      </c>
    </row>
    <row r="163" spans="1:13">
      <c r="A163">
        <f t="shared" si="7"/>
        <v>29</v>
      </c>
      <c r="B163" s="429"/>
      <c r="C163" s="195"/>
      <c r="D163" s="196"/>
      <c r="E163" s="196"/>
      <c r="F163" s="197">
        <v>44075</v>
      </c>
      <c r="H163">
        <f t="shared" si="8"/>
        <v>29</v>
      </c>
      <c r="I163" s="429"/>
      <c r="J163" s="195"/>
      <c r="K163" s="196"/>
      <c r="L163" s="196"/>
      <c r="M163" s="197">
        <f t="shared" si="6"/>
        <v>44075</v>
      </c>
    </row>
    <row r="164" spans="1:13">
      <c r="A164">
        <f t="shared" si="7"/>
        <v>30</v>
      </c>
      <c r="B164" s="429"/>
      <c r="C164" s="195"/>
      <c r="D164" s="196"/>
      <c r="E164" s="196"/>
      <c r="F164" s="197">
        <v>44075</v>
      </c>
      <c r="H164">
        <f t="shared" si="8"/>
        <v>30</v>
      </c>
      <c r="I164" s="429"/>
      <c r="J164" s="195"/>
      <c r="K164" s="196"/>
      <c r="L164" s="196"/>
      <c r="M164" s="197">
        <f t="shared" si="6"/>
        <v>44075</v>
      </c>
    </row>
    <row r="165" spans="1:13">
      <c r="A165">
        <f t="shared" si="7"/>
        <v>31</v>
      </c>
      <c r="B165" s="429"/>
      <c r="C165" s="195"/>
      <c r="D165" s="196"/>
      <c r="E165" s="196"/>
      <c r="F165" s="197">
        <v>44075</v>
      </c>
      <c r="H165">
        <f t="shared" si="8"/>
        <v>31</v>
      </c>
      <c r="I165" s="429"/>
      <c r="J165" s="195"/>
      <c r="K165" s="196"/>
      <c r="L165" s="196"/>
      <c r="M165" s="197">
        <f t="shared" si="6"/>
        <v>44075</v>
      </c>
    </row>
    <row r="166" spans="1:13">
      <c r="A166">
        <f t="shared" si="7"/>
        <v>32</v>
      </c>
      <c r="B166" s="429"/>
      <c r="C166" s="195"/>
      <c r="D166" s="196"/>
      <c r="E166" s="196"/>
      <c r="F166" s="197">
        <v>44075</v>
      </c>
      <c r="H166">
        <f t="shared" si="8"/>
        <v>32</v>
      </c>
      <c r="I166" s="429"/>
      <c r="J166" s="195"/>
      <c r="K166" s="196"/>
      <c r="L166" s="196"/>
      <c r="M166" s="197">
        <f t="shared" si="6"/>
        <v>44075</v>
      </c>
    </row>
    <row r="167" spans="1:13">
      <c r="A167">
        <f t="shared" si="7"/>
        <v>33</v>
      </c>
      <c r="B167" s="429"/>
      <c r="C167" s="195"/>
      <c r="D167" s="196"/>
      <c r="E167" s="196"/>
      <c r="F167" s="197">
        <v>44075</v>
      </c>
      <c r="H167">
        <f t="shared" si="8"/>
        <v>33</v>
      </c>
      <c r="I167" s="429"/>
      <c r="J167" s="195"/>
      <c r="K167" s="196"/>
      <c r="L167" s="196"/>
      <c r="M167" s="197">
        <f t="shared" si="6"/>
        <v>44075</v>
      </c>
    </row>
    <row r="168" spans="1:13">
      <c r="A168">
        <f t="shared" si="7"/>
        <v>34</v>
      </c>
      <c r="B168" s="429"/>
      <c r="C168" s="195"/>
      <c r="D168" s="196"/>
      <c r="E168" s="196"/>
      <c r="F168" s="197">
        <v>44075</v>
      </c>
      <c r="H168">
        <f t="shared" si="8"/>
        <v>34</v>
      </c>
      <c r="I168" s="429"/>
      <c r="J168" s="195"/>
      <c r="K168" s="196"/>
      <c r="L168" s="196"/>
      <c r="M168" s="197">
        <f t="shared" si="6"/>
        <v>44075</v>
      </c>
    </row>
    <row r="169" spans="1:13">
      <c r="A169">
        <f t="shared" si="7"/>
        <v>35</v>
      </c>
      <c r="B169" s="429"/>
      <c r="C169" s="195"/>
      <c r="D169" s="196"/>
      <c r="E169" s="196"/>
      <c r="F169" s="197">
        <v>44075</v>
      </c>
      <c r="H169">
        <f t="shared" si="8"/>
        <v>35</v>
      </c>
      <c r="I169" s="429"/>
      <c r="J169" s="195"/>
      <c r="K169" s="196"/>
      <c r="L169" s="196"/>
      <c r="M169" s="197">
        <f t="shared" si="6"/>
        <v>44075</v>
      </c>
    </row>
    <row r="170" spans="1:13">
      <c r="A170">
        <f t="shared" si="7"/>
        <v>36</v>
      </c>
      <c r="B170" s="429"/>
      <c r="C170" s="195"/>
      <c r="D170" s="196"/>
      <c r="E170" s="196"/>
      <c r="F170" s="197">
        <v>44075</v>
      </c>
      <c r="H170">
        <f t="shared" si="8"/>
        <v>36</v>
      </c>
      <c r="I170" s="429"/>
      <c r="J170" s="195"/>
      <c r="K170" s="196"/>
      <c r="L170" s="196"/>
      <c r="M170" s="197">
        <f t="shared" si="6"/>
        <v>44075</v>
      </c>
    </row>
    <row r="171" spans="1:13">
      <c r="A171">
        <f t="shared" si="7"/>
        <v>37</v>
      </c>
      <c r="B171" s="429"/>
      <c r="C171" s="195"/>
      <c r="D171" s="196"/>
      <c r="E171" s="196"/>
      <c r="F171" s="197">
        <v>44075</v>
      </c>
      <c r="H171">
        <f t="shared" si="8"/>
        <v>37</v>
      </c>
      <c r="I171" s="429"/>
      <c r="J171" s="195"/>
      <c r="K171" s="196"/>
      <c r="L171" s="196"/>
      <c r="M171" s="197">
        <f t="shared" si="6"/>
        <v>44075</v>
      </c>
    </row>
    <row r="172" spans="1:13">
      <c r="A172">
        <f t="shared" si="7"/>
        <v>38</v>
      </c>
      <c r="B172" s="429"/>
      <c r="C172" s="195"/>
      <c r="D172" s="196"/>
      <c r="E172" s="196"/>
      <c r="F172" s="197">
        <v>44075</v>
      </c>
      <c r="H172">
        <f t="shared" si="8"/>
        <v>38</v>
      </c>
      <c r="I172" s="429"/>
      <c r="J172" s="195"/>
      <c r="K172" s="196"/>
      <c r="L172" s="196"/>
      <c r="M172" s="197">
        <f t="shared" si="6"/>
        <v>44075</v>
      </c>
    </row>
    <row r="173" spans="1:13">
      <c r="A173">
        <f t="shared" si="7"/>
        <v>39</v>
      </c>
      <c r="B173" s="429"/>
      <c r="C173" s="195"/>
      <c r="D173" s="196"/>
      <c r="E173" s="196"/>
      <c r="F173" s="197">
        <v>44075</v>
      </c>
      <c r="H173">
        <f t="shared" si="8"/>
        <v>39</v>
      </c>
      <c r="I173" s="429"/>
      <c r="J173" s="195"/>
      <c r="K173" s="196"/>
      <c r="L173" s="196"/>
      <c r="M173" s="197">
        <f t="shared" si="6"/>
        <v>44075</v>
      </c>
    </row>
    <row r="174" spans="1:13">
      <c r="A174">
        <f t="shared" si="7"/>
        <v>40</v>
      </c>
      <c r="B174" s="429"/>
      <c r="C174" s="195"/>
      <c r="D174" s="196"/>
      <c r="E174" s="196"/>
      <c r="F174" s="197">
        <v>44075</v>
      </c>
      <c r="H174">
        <f t="shared" si="8"/>
        <v>40</v>
      </c>
      <c r="I174" s="429"/>
      <c r="J174" s="195"/>
      <c r="K174" s="196"/>
      <c r="L174" s="196"/>
      <c r="M174" s="197">
        <f t="shared" si="6"/>
        <v>44075</v>
      </c>
    </row>
    <row r="175" spans="1:13">
      <c r="A175">
        <f t="shared" si="7"/>
        <v>41</v>
      </c>
      <c r="B175" s="429"/>
      <c r="C175" s="195"/>
      <c r="D175" s="196"/>
      <c r="E175" s="196"/>
      <c r="F175" s="197">
        <v>44075</v>
      </c>
      <c r="H175">
        <f t="shared" si="8"/>
        <v>41</v>
      </c>
      <c r="I175" s="429"/>
      <c r="J175" s="195"/>
      <c r="K175" s="196"/>
      <c r="L175" s="196"/>
      <c r="M175" s="197">
        <f t="shared" si="6"/>
        <v>44075</v>
      </c>
    </row>
    <row r="176" spans="1:13">
      <c r="A176">
        <f t="shared" si="7"/>
        <v>42</v>
      </c>
      <c r="B176" s="429"/>
      <c r="C176" s="195"/>
      <c r="D176" s="196"/>
      <c r="E176" s="196"/>
      <c r="F176" s="197">
        <v>44075</v>
      </c>
      <c r="H176">
        <f t="shared" si="8"/>
        <v>42</v>
      </c>
      <c r="I176" s="429"/>
      <c r="J176" s="195"/>
      <c r="K176" s="196"/>
      <c r="L176" s="196"/>
      <c r="M176" s="197">
        <f t="shared" si="6"/>
        <v>44075</v>
      </c>
    </row>
    <row r="177" spans="1:13">
      <c r="A177">
        <f t="shared" si="7"/>
        <v>43</v>
      </c>
      <c r="B177" s="429"/>
      <c r="C177" s="195"/>
      <c r="D177" s="196"/>
      <c r="E177" s="196"/>
      <c r="F177" s="197">
        <v>44075</v>
      </c>
      <c r="H177">
        <f t="shared" si="8"/>
        <v>43</v>
      </c>
      <c r="I177" s="429"/>
      <c r="J177" s="195"/>
      <c r="K177" s="196"/>
      <c r="L177" s="196"/>
      <c r="M177" s="197">
        <f t="shared" si="6"/>
        <v>44075</v>
      </c>
    </row>
    <row r="178" spans="1:13">
      <c r="A178">
        <f t="shared" si="7"/>
        <v>44</v>
      </c>
      <c r="B178" s="429"/>
      <c r="C178" s="195"/>
      <c r="D178" s="196"/>
      <c r="E178" s="196"/>
      <c r="F178" s="197">
        <v>44075</v>
      </c>
      <c r="H178">
        <f t="shared" si="8"/>
        <v>44</v>
      </c>
      <c r="I178" s="429"/>
      <c r="J178" s="195"/>
      <c r="K178" s="196"/>
      <c r="L178" s="196"/>
      <c r="M178" s="197">
        <f t="shared" si="6"/>
        <v>44075</v>
      </c>
    </row>
    <row r="179" spans="1:13">
      <c r="A179">
        <f t="shared" si="7"/>
        <v>45</v>
      </c>
      <c r="B179" s="429"/>
      <c r="C179" s="195"/>
      <c r="D179" s="196"/>
      <c r="E179" s="196"/>
      <c r="F179" s="197">
        <v>44075</v>
      </c>
      <c r="H179">
        <f t="shared" si="8"/>
        <v>45</v>
      </c>
      <c r="I179" s="429"/>
      <c r="J179" s="195"/>
      <c r="K179" s="196"/>
      <c r="L179" s="196"/>
      <c r="M179" s="197">
        <f t="shared" si="6"/>
        <v>44075</v>
      </c>
    </row>
    <row r="180" spans="1:13">
      <c r="A180">
        <f t="shared" si="7"/>
        <v>46</v>
      </c>
      <c r="B180" s="429"/>
      <c r="C180" s="195"/>
      <c r="D180" s="196"/>
      <c r="E180" s="196"/>
      <c r="F180" s="197">
        <v>44075</v>
      </c>
      <c r="H180">
        <f t="shared" si="8"/>
        <v>46</v>
      </c>
      <c r="I180" s="429"/>
      <c r="J180" s="195"/>
      <c r="K180" s="196"/>
      <c r="L180" s="196"/>
      <c r="M180" s="197">
        <f t="shared" si="6"/>
        <v>44075</v>
      </c>
    </row>
    <row r="181" spans="1:13">
      <c r="A181">
        <f t="shared" si="7"/>
        <v>47</v>
      </c>
      <c r="B181" s="429"/>
      <c r="C181" s="195"/>
      <c r="D181" s="196"/>
      <c r="E181" s="196"/>
      <c r="F181" s="197">
        <v>44075</v>
      </c>
      <c r="H181">
        <f t="shared" si="8"/>
        <v>47</v>
      </c>
      <c r="I181" s="429"/>
      <c r="J181" s="195"/>
      <c r="K181" s="196"/>
      <c r="L181" s="196"/>
      <c r="M181" s="197">
        <f t="shared" si="6"/>
        <v>44075</v>
      </c>
    </row>
    <row r="182" spans="1:13">
      <c r="A182">
        <f t="shared" si="7"/>
        <v>48</v>
      </c>
      <c r="B182" s="429"/>
      <c r="C182" s="195"/>
      <c r="D182" s="196"/>
      <c r="E182" s="196"/>
      <c r="F182" s="197">
        <v>44075</v>
      </c>
      <c r="H182">
        <f t="shared" si="8"/>
        <v>48</v>
      </c>
      <c r="I182" s="429"/>
      <c r="J182" s="195"/>
      <c r="K182" s="196"/>
      <c r="L182" s="196"/>
      <c r="M182" s="197">
        <f t="shared" si="6"/>
        <v>44075</v>
      </c>
    </row>
    <row r="183" spans="1:13">
      <c r="A183">
        <f t="shared" si="7"/>
        <v>49</v>
      </c>
      <c r="B183" s="429"/>
      <c r="C183" s="195"/>
      <c r="D183" s="196"/>
      <c r="E183" s="196"/>
      <c r="F183" s="197">
        <v>44075</v>
      </c>
      <c r="H183">
        <f t="shared" si="8"/>
        <v>49</v>
      </c>
      <c r="I183" s="429"/>
      <c r="J183" s="195"/>
      <c r="K183" s="196"/>
      <c r="L183" s="196"/>
      <c r="M183" s="197">
        <f t="shared" si="6"/>
        <v>44075</v>
      </c>
    </row>
    <row r="184" spans="1:13">
      <c r="A184">
        <f t="shared" si="7"/>
        <v>50</v>
      </c>
      <c r="B184" s="429"/>
      <c r="C184" s="195"/>
      <c r="D184" s="196"/>
      <c r="E184" s="196"/>
      <c r="F184" s="197">
        <v>44075</v>
      </c>
      <c r="H184">
        <f t="shared" si="8"/>
        <v>50</v>
      </c>
      <c r="I184" s="429"/>
      <c r="J184" s="195"/>
      <c r="K184" s="196"/>
      <c r="L184" s="196"/>
      <c r="M184" s="197">
        <f t="shared" si="6"/>
        <v>44075</v>
      </c>
    </row>
    <row r="185" spans="1:13">
      <c r="A185">
        <f t="shared" si="7"/>
        <v>51</v>
      </c>
      <c r="B185" s="429"/>
      <c r="C185" s="195"/>
      <c r="D185" s="196"/>
      <c r="E185" s="196"/>
      <c r="F185" s="197">
        <v>44075</v>
      </c>
      <c r="H185">
        <f t="shared" si="8"/>
        <v>51</v>
      </c>
      <c r="I185" s="429"/>
      <c r="J185" s="195"/>
      <c r="K185" s="196"/>
      <c r="L185" s="196"/>
      <c r="M185" s="197">
        <f t="shared" si="6"/>
        <v>44075</v>
      </c>
    </row>
    <row r="186" spans="1:13">
      <c r="A186">
        <f t="shared" si="7"/>
        <v>52</v>
      </c>
      <c r="B186" s="429"/>
      <c r="C186" s="195"/>
      <c r="D186" s="196"/>
      <c r="E186" s="196"/>
      <c r="F186" s="197">
        <v>44075</v>
      </c>
      <c r="H186">
        <f t="shared" si="8"/>
        <v>52</v>
      </c>
      <c r="I186" s="429"/>
      <c r="J186" s="195"/>
      <c r="K186" s="196"/>
      <c r="L186" s="196"/>
      <c r="M186" s="197">
        <f t="shared" si="6"/>
        <v>44075</v>
      </c>
    </row>
    <row r="187" spans="1:13">
      <c r="A187">
        <f t="shared" si="7"/>
        <v>53</v>
      </c>
      <c r="B187" s="429"/>
      <c r="C187" s="195"/>
      <c r="D187" s="196"/>
      <c r="E187" s="196"/>
      <c r="F187" s="197">
        <v>44075</v>
      </c>
      <c r="H187">
        <f t="shared" si="8"/>
        <v>53</v>
      </c>
      <c r="I187" s="429"/>
      <c r="J187" s="195"/>
      <c r="K187" s="196"/>
      <c r="L187" s="196"/>
      <c r="M187" s="197">
        <f t="shared" si="6"/>
        <v>44075</v>
      </c>
    </row>
    <row r="188" spans="1:13">
      <c r="A188">
        <f t="shared" si="7"/>
        <v>54</v>
      </c>
      <c r="B188" s="429"/>
      <c r="C188" s="195"/>
      <c r="D188" s="196"/>
      <c r="E188" s="196"/>
      <c r="F188" s="197">
        <v>44075</v>
      </c>
      <c r="H188">
        <f t="shared" si="8"/>
        <v>54</v>
      </c>
      <c r="I188" s="429"/>
      <c r="J188" s="195"/>
      <c r="K188" s="196"/>
      <c r="L188" s="196"/>
      <c r="M188" s="197">
        <f t="shared" si="6"/>
        <v>44075</v>
      </c>
    </row>
    <row r="189" spans="1:13">
      <c r="A189">
        <f t="shared" si="7"/>
        <v>55</v>
      </c>
      <c r="B189" s="429"/>
      <c r="C189" s="195"/>
      <c r="D189" s="196"/>
      <c r="E189" s="196"/>
      <c r="F189" s="197">
        <v>44075</v>
      </c>
      <c r="H189">
        <f t="shared" si="8"/>
        <v>55</v>
      </c>
      <c r="I189" s="429"/>
      <c r="J189" s="195"/>
      <c r="K189" s="196"/>
      <c r="L189" s="196"/>
      <c r="M189" s="197">
        <f t="shared" si="6"/>
        <v>44075</v>
      </c>
    </row>
    <row r="190" spans="1:13">
      <c r="A190">
        <f t="shared" si="7"/>
        <v>56</v>
      </c>
      <c r="B190" s="429"/>
      <c r="C190" s="196"/>
      <c r="D190" s="196"/>
      <c r="E190" s="196"/>
      <c r="F190" s="197">
        <v>44075</v>
      </c>
      <c r="H190">
        <f t="shared" si="8"/>
        <v>56</v>
      </c>
      <c r="I190" s="429"/>
      <c r="J190" s="196"/>
      <c r="K190" s="196"/>
      <c r="L190" s="196"/>
      <c r="M190" s="197">
        <f t="shared" si="6"/>
        <v>44075</v>
      </c>
    </row>
    <row r="191" spans="1:13">
      <c r="A191">
        <f t="shared" si="7"/>
        <v>57</v>
      </c>
      <c r="B191" s="429"/>
      <c r="C191" s="196"/>
      <c r="D191" s="196"/>
      <c r="E191" s="196"/>
      <c r="F191" s="197">
        <v>44075</v>
      </c>
      <c r="H191">
        <f t="shared" si="8"/>
        <v>57</v>
      </c>
      <c r="I191" s="429"/>
      <c r="J191" s="196"/>
      <c r="K191" s="196"/>
      <c r="L191" s="196"/>
      <c r="M191" s="197">
        <f t="shared" si="6"/>
        <v>44075</v>
      </c>
    </row>
    <row r="192" spans="1:13">
      <c r="A192">
        <f t="shared" si="7"/>
        <v>58</v>
      </c>
      <c r="B192" s="429"/>
      <c r="C192" s="196"/>
      <c r="D192" s="196"/>
      <c r="E192" s="196"/>
      <c r="F192" s="197">
        <v>44075</v>
      </c>
      <c r="H192">
        <f t="shared" si="8"/>
        <v>58</v>
      </c>
      <c r="I192" s="429"/>
      <c r="J192" s="196"/>
      <c r="K192" s="196"/>
      <c r="L192" s="196"/>
      <c r="M192" s="197">
        <f t="shared" si="6"/>
        <v>44075</v>
      </c>
    </row>
    <row r="193" spans="1:13">
      <c r="A193">
        <f t="shared" si="7"/>
        <v>59</v>
      </c>
      <c r="B193" s="429"/>
      <c r="C193" s="196"/>
      <c r="D193" s="196"/>
      <c r="E193" s="196"/>
      <c r="F193" s="197">
        <v>44075</v>
      </c>
      <c r="H193">
        <f t="shared" si="8"/>
        <v>59</v>
      </c>
      <c r="I193" s="429"/>
      <c r="J193" s="196"/>
      <c r="K193" s="196"/>
      <c r="L193" s="196"/>
      <c r="M193" s="197">
        <f t="shared" si="6"/>
        <v>44075</v>
      </c>
    </row>
    <row r="194" spans="1:13">
      <c r="A194">
        <f t="shared" si="7"/>
        <v>60</v>
      </c>
      <c r="B194" s="429"/>
      <c r="C194" s="196"/>
      <c r="D194" s="196"/>
      <c r="E194" s="196"/>
      <c r="F194" s="197">
        <v>44075</v>
      </c>
      <c r="H194">
        <f t="shared" si="8"/>
        <v>60</v>
      </c>
      <c r="I194" s="429"/>
      <c r="J194" s="196"/>
      <c r="K194" s="196"/>
      <c r="L194" s="196"/>
      <c r="M194" s="197">
        <f t="shared" si="6"/>
        <v>44075</v>
      </c>
    </row>
    <row r="195" spans="1:13">
      <c r="A195">
        <f t="shared" si="7"/>
        <v>61</v>
      </c>
      <c r="B195" s="429"/>
      <c r="C195" s="196"/>
      <c r="D195" s="196"/>
      <c r="E195" s="196"/>
      <c r="F195" s="197">
        <v>44075</v>
      </c>
      <c r="H195">
        <f t="shared" si="8"/>
        <v>61</v>
      </c>
      <c r="I195" s="429"/>
      <c r="J195" s="196"/>
      <c r="K195" s="196"/>
      <c r="L195" s="196"/>
      <c r="M195" s="197">
        <f t="shared" si="6"/>
        <v>44075</v>
      </c>
    </row>
    <row r="196" spans="1:13">
      <c r="A196">
        <f t="shared" si="7"/>
        <v>62</v>
      </c>
      <c r="B196" s="429"/>
      <c r="C196" s="196"/>
      <c r="D196" s="196"/>
      <c r="E196" s="196"/>
      <c r="F196" s="197">
        <v>44075</v>
      </c>
      <c r="H196">
        <f t="shared" si="8"/>
        <v>62</v>
      </c>
      <c r="I196" s="429"/>
      <c r="J196" s="196"/>
      <c r="K196" s="196"/>
      <c r="L196" s="196"/>
      <c r="M196" s="197">
        <f t="shared" si="6"/>
        <v>44075</v>
      </c>
    </row>
    <row r="197" spans="1:13">
      <c r="A197">
        <f t="shared" si="7"/>
        <v>63</v>
      </c>
      <c r="B197" s="429"/>
      <c r="C197" s="196"/>
      <c r="D197" s="196"/>
      <c r="E197" s="196"/>
      <c r="F197" s="197">
        <v>44075</v>
      </c>
      <c r="H197">
        <f t="shared" si="8"/>
        <v>63</v>
      </c>
      <c r="I197" s="429"/>
      <c r="J197" s="196"/>
      <c r="K197" s="196"/>
      <c r="L197" s="196"/>
      <c r="M197" s="197">
        <f t="shared" si="6"/>
        <v>44075</v>
      </c>
    </row>
    <row r="198" spans="1:13">
      <c r="A198">
        <f>A197+1</f>
        <v>64</v>
      </c>
      <c r="B198" s="429"/>
      <c r="C198" s="196"/>
      <c r="D198" s="196"/>
      <c r="E198" s="196"/>
      <c r="F198" s="197">
        <v>44075</v>
      </c>
      <c r="H198">
        <f>H197+1</f>
        <v>64</v>
      </c>
      <c r="I198" s="429"/>
      <c r="J198" s="196"/>
      <c r="K198" s="196"/>
      <c r="L198" s="196"/>
      <c r="M198" s="197">
        <f t="shared" ref="M198:M261" si="9">F198</f>
        <v>44075</v>
      </c>
    </row>
    <row r="199" spans="1:13">
      <c r="A199">
        <f>A198+1</f>
        <v>65</v>
      </c>
      <c r="B199" s="429"/>
      <c r="C199" s="196"/>
      <c r="D199" s="196"/>
      <c r="E199" s="196"/>
      <c r="F199" s="197">
        <v>44075</v>
      </c>
      <c r="H199">
        <f>H198+1</f>
        <v>65</v>
      </c>
      <c r="I199" s="429"/>
      <c r="J199" s="196"/>
      <c r="K199" s="196"/>
      <c r="L199" s="196"/>
      <c r="M199" s="197">
        <f t="shared" si="9"/>
        <v>44075</v>
      </c>
    </row>
    <row r="200" spans="1:13">
      <c r="A200">
        <v>1</v>
      </c>
      <c r="B200" s="429">
        <v>0.125</v>
      </c>
      <c r="C200" s="195"/>
      <c r="D200" s="196"/>
      <c r="E200" s="196"/>
      <c r="F200" s="197">
        <v>44075</v>
      </c>
      <c r="H200">
        <v>1</v>
      </c>
      <c r="I200" s="429">
        <f>B200</f>
        <v>0.125</v>
      </c>
      <c r="J200" s="195"/>
      <c r="K200" s="196"/>
      <c r="L200" s="196"/>
      <c r="M200" s="197">
        <f t="shared" si="9"/>
        <v>44075</v>
      </c>
    </row>
    <row r="201" spans="1:13">
      <c r="A201">
        <f t="shared" ref="A201:A262" si="10">A200+1</f>
        <v>2</v>
      </c>
      <c r="B201" s="429"/>
      <c r="C201" s="195"/>
      <c r="D201" s="196"/>
      <c r="E201" s="196"/>
      <c r="F201" s="197">
        <v>44075</v>
      </c>
      <c r="H201">
        <f t="shared" ref="H201:H262" si="11">H200+1</f>
        <v>2</v>
      </c>
      <c r="I201" s="429"/>
      <c r="J201" s="195"/>
      <c r="K201" s="196"/>
      <c r="L201" s="196"/>
      <c r="M201" s="197">
        <f t="shared" si="9"/>
        <v>44075</v>
      </c>
    </row>
    <row r="202" spans="1:13">
      <c r="A202">
        <f t="shared" si="10"/>
        <v>3</v>
      </c>
      <c r="B202" s="429"/>
      <c r="C202" s="195"/>
      <c r="D202" s="196"/>
      <c r="E202" s="196"/>
      <c r="F202" s="197">
        <v>44075</v>
      </c>
      <c r="H202">
        <f t="shared" si="11"/>
        <v>3</v>
      </c>
      <c r="I202" s="429"/>
      <c r="J202" s="195"/>
      <c r="K202" s="196"/>
      <c r="L202" s="196"/>
      <c r="M202" s="197">
        <f t="shared" si="9"/>
        <v>44075</v>
      </c>
    </row>
    <row r="203" spans="1:13">
      <c r="A203">
        <f t="shared" si="10"/>
        <v>4</v>
      </c>
      <c r="B203" s="429"/>
      <c r="C203" s="195"/>
      <c r="D203" s="196"/>
      <c r="E203" s="196"/>
      <c r="F203" s="197">
        <v>44075</v>
      </c>
      <c r="H203">
        <f t="shared" si="11"/>
        <v>4</v>
      </c>
      <c r="I203" s="429"/>
      <c r="J203" s="195"/>
      <c r="K203" s="196"/>
      <c r="L203" s="196"/>
      <c r="M203" s="197">
        <f t="shared" si="9"/>
        <v>44075</v>
      </c>
    </row>
    <row r="204" spans="1:13">
      <c r="A204">
        <f t="shared" si="10"/>
        <v>5</v>
      </c>
      <c r="B204" s="429"/>
      <c r="C204" s="195"/>
      <c r="D204" s="196"/>
      <c r="E204" s="196"/>
      <c r="F204" s="197">
        <v>44075</v>
      </c>
      <c r="H204">
        <f t="shared" si="11"/>
        <v>5</v>
      </c>
      <c r="I204" s="429"/>
      <c r="J204" s="195"/>
      <c r="K204" s="196"/>
      <c r="L204" s="196"/>
      <c r="M204" s="197">
        <f t="shared" si="9"/>
        <v>44075</v>
      </c>
    </row>
    <row r="205" spans="1:13">
      <c r="A205">
        <f t="shared" si="10"/>
        <v>6</v>
      </c>
      <c r="B205" s="429"/>
      <c r="C205" s="195"/>
      <c r="D205" s="196"/>
      <c r="E205" s="196"/>
      <c r="F205" s="197">
        <v>44075</v>
      </c>
      <c r="H205">
        <f t="shared" si="11"/>
        <v>6</v>
      </c>
      <c r="I205" s="429"/>
      <c r="J205" s="195"/>
      <c r="K205" s="196"/>
      <c r="L205" s="196"/>
      <c r="M205" s="197">
        <f t="shared" si="9"/>
        <v>44075</v>
      </c>
    </row>
    <row r="206" spans="1:13">
      <c r="A206">
        <f t="shared" si="10"/>
        <v>7</v>
      </c>
      <c r="B206" s="429"/>
      <c r="C206" s="195"/>
      <c r="D206" s="196"/>
      <c r="E206" s="196"/>
      <c r="F206" s="197">
        <v>44075</v>
      </c>
      <c r="H206">
        <f t="shared" si="11"/>
        <v>7</v>
      </c>
      <c r="I206" s="429"/>
      <c r="J206" s="195"/>
      <c r="K206" s="196"/>
      <c r="L206" s="196"/>
      <c r="M206" s="197">
        <f t="shared" si="9"/>
        <v>44075</v>
      </c>
    </row>
    <row r="207" spans="1:13">
      <c r="A207">
        <f t="shared" si="10"/>
        <v>8</v>
      </c>
      <c r="B207" s="429"/>
      <c r="C207" s="195"/>
      <c r="D207" s="196"/>
      <c r="E207" s="196"/>
      <c r="F207" s="197">
        <v>44075</v>
      </c>
      <c r="H207">
        <f t="shared" si="11"/>
        <v>8</v>
      </c>
      <c r="I207" s="429"/>
      <c r="J207" s="195"/>
      <c r="K207" s="196"/>
      <c r="L207" s="196"/>
      <c r="M207" s="197">
        <f t="shared" si="9"/>
        <v>44075</v>
      </c>
    </row>
    <row r="208" spans="1:13">
      <c r="A208">
        <f t="shared" si="10"/>
        <v>9</v>
      </c>
      <c r="B208" s="429"/>
      <c r="C208" s="195"/>
      <c r="D208" s="196"/>
      <c r="E208" s="196"/>
      <c r="F208" s="197">
        <v>44075</v>
      </c>
      <c r="H208">
        <f t="shared" si="11"/>
        <v>9</v>
      </c>
      <c r="I208" s="429"/>
      <c r="J208" s="195"/>
      <c r="K208" s="196"/>
      <c r="L208" s="196"/>
      <c r="M208" s="197">
        <f t="shared" si="9"/>
        <v>44075</v>
      </c>
    </row>
    <row r="209" spans="1:13">
      <c r="A209">
        <f t="shared" si="10"/>
        <v>10</v>
      </c>
      <c r="B209" s="429"/>
      <c r="C209" s="195"/>
      <c r="D209" s="196"/>
      <c r="E209" s="196"/>
      <c r="F209" s="197">
        <v>44075</v>
      </c>
      <c r="H209">
        <f t="shared" si="11"/>
        <v>10</v>
      </c>
      <c r="I209" s="429"/>
      <c r="J209" s="195"/>
      <c r="K209" s="196"/>
      <c r="L209" s="196"/>
      <c r="M209" s="197">
        <f t="shared" si="9"/>
        <v>44075</v>
      </c>
    </row>
    <row r="210" spans="1:13">
      <c r="A210">
        <f t="shared" si="10"/>
        <v>11</v>
      </c>
      <c r="B210" s="429"/>
      <c r="C210" s="195"/>
      <c r="D210" s="196"/>
      <c r="E210" s="196"/>
      <c r="F210" s="197">
        <v>44075</v>
      </c>
      <c r="H210">
        <f t="shared" si="11"/>
        <v>11</v>
      </c>
      <c r="I210" s="429"/>
      <c r="J210" s="195"/>
      <c r="K210" s="196"/>
      <c r="L210" s="196"/>
      <c r="M210" s="197">
        <f t="shared" si="9"/>
        <v>44075</v>
      </c>
    </row>
    <row r="211" spans="1:13">
      <c r="A211">
        <f t="shared" si="10"/>
        <v>12</v>
      </c>
      <c r="B211" s="429"/>
      <c r="C211" s="195"/>
      <c r="D211" s="196"/>
      <c r="E211" s="196"/>
      <c r="F211" s="197">
        <v>44075</v>
      </c>
      <c r="H211">
        <f t="shared" si="11"/>
        <v>12</v>
      </c>
      <c r="I211" s="429"/>
      <c r="J211" s="195"/>
      <c r="K211" s="196"/>
      <c r="L211" s="196"/>
      <c r="M211" s="197">
        <f t="shared" si="9"/>
        <v>44075</v>
      </c>
    </row>
    <row r="212" spans="1:13">
      <c r="A212">
        <f t="shared" si="10"/>
        <v>13</v>
      </c>
      <c r="B212" s="429"/>
      <c r="C212" s="195"/>
      <c r="D212" s="196"/>
      <c r="E212" s="196"/>
      <c r="F212" s="197">
        <v>44075</v>
      </c>
      <c r="H212">
        <f t="shared" si="11"/>
        <v>13</v>
      </c>
      <c r="I212" s="429"/>
      <c r="J212" s="195"/>
      <c r="K212" s="196"/>
      <c r="L212" s="196"/>
      <c r="M212" s="197">
        <f t="shared" si="9"/>
        <v>44075</v>
      </c>
    </row>
    <row r="213" spans="1:13">
      <c r="A213">
        <f t="shared" si="10"/>
        <v>14</v>
      </c>
      <c r="B213" s="429"/>
      <c r="C213" s="195"/>
      <c r="D213" s="196"/>
      <c r="E213" s="196"/>
      <c r="F213" s="197">
        <v>44075</v>
      </c>
      <c r="H213">
        <f t="shared" si="11"/>
        <v>14</v>
      </c>
      <c r="I213" s="429"/>
      <c r="J213" s="195"/>
      <c r="K213" s="196"/>
      <c r="L213" s="196"/>
      <c r="M213" s="197">
        <f t="shared" si="9"/>
        <v>44075</v>
      </c>
    </row>
    <row r="214" spans="1:13">
      <c r="A214">
        <f t="shared" si="10"/>
        <v>15</v>
      </c>
      <c r="B214" s="429"/>
      <c r="C214" s="195"/>
      <c r="D214" s="196"/>
      <c r="E214" s="196"/>
      <c r="F214" s="197">
        <v>44075</v>
      </c>
      <c r="H214">
        <f t="shared" si="11"/>
        <v>15</v>
      </c>
      <c r="I214" s="429"/>
      <c r="J214" s="195"/>
      <c r="K214" s="196"/>
      <c r="L214" s="196"/>
      <c r="M214" s="197">
        <f t="shared" si="9"/>
        <v>44075</v>
      </c>
    </row>
    <row r="215" spans="1:13">
      <c r="A215">
        <f t="shared" si="10"/>
        <v>16</v>
      </c>
      <c r="B215" s="429"/>
      <c r="C215" s="195"/>
      <c r="D215" s="196"/>
      <c r="E215" s="196"/>
      <c r="F215" s="197">
        <v>44075</v>
      </c>
      <c r="H215">
        <f t="shared" si="11"/>
        <v>16</v>
      </c>
      <c r="I215" s="429"/>
      <c r="J215" s="195"/>
      <c r="K215" s="196"/>
      <c r="L215" s="196"/>
      <c r="M215" s="197">
        <f t="shared" si="9"/>
        <v>44075</v>
      </c>
    </row>
    <row r="216" spans="1:13">
      <c r="A216">
        <f t="shared" si="10"/>
        <v>17</v>
      </c>
      <c r="B216" s="429"/>
      <c r="C216" s="195"/>
      <c r="D216" s="196"/>
      <c r="E216" s="196"/>
      <c r="F216" s="197">
        <v>44075</v>
      </c>
      <c r="H216">
        <f t="shared" si="11"/>
        <v>17</v>
      </c>
      <c r="I216" s="429"/>
      <c r="J216" s="195"/>
      <c r="K216" s="196"/>
      <c r="L216" s="196"/>
      <c r="M216" s="197">
        <f t="shared" si="9"/>
        <v>44075</v>
      </c>
    </row>
    <row r="217" spans="1:13">
      <c r="A217">
        <f t="shared" si="10"/>
        <v>18</v>
      </c>
      <c r="B217" s="429"/>
      <c r="C217" s="195"/>
      <c r="D217" s="196"/>
      <c r="E217" s="196"/>
      <c r="F217" s="197">
        <v>44075</v>
      </c>
      <c r="H217">
        <f t="shared" si="11"/>
        <v>18</v>
      </c>
      <c r="I217" s="429"/>
      <c r="J217" s="195"/>
      <c r="K217" s="196"/>
      <c r="L217" s="196"/>
      <c r="M217" s="197">
        <f t="shared" si="9"/>
        <v>44075</v>
      </c>
    </row>
    <row r="218" spans="1:13">
      <c r="A218">
        <f t="shared" si="10"/>
        <v>19</v>
      </c>
      <c r="B218" s="429"/>
      <c r="C218" s="195"/>
      <c r="D218" s="196"/>
      <c r="E218" s="196"/>
      <c r="F218" s="197">
        <v>44075</v>
      </c>
      <c r="H218">
        <f t="shared" si="11"/>
        <v>19</v>
      </c>
      <c r="I218" s="429"/>
      <c r="J218" s="195"/>
      <c r="K218" s="196"/>
      <c r="L218" s="196"/>
      <c r="M218" s="197">
        <f t="shared" si="9"/>
        <v>44075</v>
      </c>
    </row>
    <row r="219" spans="1:13">
      <c r="A219">
        <f t="shared" si="10"/>
        <v>20</v>
      </c>
      <c r="B219" s="429"/>
      <c r="C219" s="195"/>
      <c r="D219" s="196"/>
      <c r="E219" s="196"/>
      <c r="F219" s="197">
        <v>44075</v>
      </c>
      <c r="H219">
        <f t="shared" si="11"/>
        <v>20</v>
      </c>
      <c r="I219" s="429"/>
      <c r="J219" s="195"/>
      <c r="K219" s="196"/>
      <c r="L219" s="196"/>
      <c r="M219" s="197">
        <f t="shared" si="9"/>
        <v>44075</v>
      </c>
    </row>
    <row r="220" spans="1:13">
      <c r="A220">
        <f t="shared" si="10"/>
        <v>21</v>
      </c>
      <c r="B220" s="429"/>
      <c r="C220" s="195"/>
      <c r="D220" s="196"/>
      <c r="E220" s="196"/>
      <c r="F220" s="197">
        <v>44075</v>
      </c>
      <c r="H220">
        <f t="shared" si="11"/>
        <v>21</v>
      </c>
      <c r="I220" s="429"/>
      <c r="J220" s="195"/>
      <c r="K220" s="196"/>
      <c r="L220" s="196"/>
      <c r="M220" s="197">
        <f t="shared" si="9"/>
        <v>44075</v>
      </c>
    </row>
    <row r="221" spans="1:13">
      <c r="A221">
        <f t="shared" si="10"/>
        <v>22</v>
      </c>
      <c r="B221" s="429"/>
      <c r="C221" s="195"/>
      <c r="D221" s="196"/>
      <c r="E221" s="196"/>
      <c r="F221" s="197">
        <v>44075</v>
      </c>
      <c r="H221">
        <f t="shared" si="11"/>
        <v>22</v>
      </c>
      <c r="I221" s="429"/>
      <c r="J221" s="195"/>
      <c r="K221" s="196"/>
      <c r="L221" s="196"/>
      <c r="M221" s="197">
        <f t="shared" si="9"/>
        <v>44075</v>
      </c>
    </row>
    <row r="222" spans="1:13">
      <c r="A222">
        <f t="shared" si="10"/>
        <v>23</v>
      </c>
      <c r="B222" s="429"/>
      <c r="C222" s="195"/>
      <c r="D222" s="196"/>
      <c r="E222" s="196"/>
      <c r="F222" s="197">
        <v>44075</v>
      </c>
      <c r="H222">
        <f t="shared" si="11"/>
        <v>23</v>
      </c>
      <c r="I222" s="429"/>
      <c r="J222" s="195"/>
      <c r="K222" s="196"/>
      <c r="L222" s="196"/>
      <c r="M222" s="197">
        <f t="shared" si="9"/>
        <v>44075</v>
      </c>
    </row>
    <row r="223" spans="1:13">
      <c r="A223">
        <f t="shared" si="10"/>
        <v>24</v>
      </c>
      <c r="B223" s="429"/>
      <c r="C223" s="195"/>
      <c r="D223" s="196"/>
      <c r="E223" s="196"/>
      <c r="F223" s="197">
        <v>44075</v>
      </c>
      <c r="H223">
        <f t="shared" si="11"/>
        <v>24</v>
      </c>
      <c r="I223" s="429"/>
      <c r="J223" s="195"/>
      <c r="K223" s="196"/>
      <c r="L223" s="196"/>
      <c r="M223" s="197">
        <f t="shared" si="9"/>
        <v>44075</v>
      </c>
    </row>
    <row r="224" spans="1:13">
      <c r="A224">
        <f t="shared" si="10"/>
        <v>25</v>
      </c>
      <c r="B224" s="429"/>
      <c r="C224" s="195"/>
      <c r="D224" s="196"/>
      <c r="E224" s="196"/>
      <c r="F224" s="197">
        <v>44075</v>
      </c>
      <c r="H224">
        <f t="shared" si="11"/>
        <v>25</v>
      </c>
      <c r="I224" s="429"/>
      <c r="J224" s="195"/>
      <c r="K224" s="196"/>
      <c r="L224" s="196"/>
      <c r="M224" s="197">
        <f t="shared" si="9"/>
        <v>44075</v>
      </c>
    </row>
    <row r="225" spans="1:13">
      <c r="A225">
        <f t="shared" si="10"/>
        <v>26</v>
      </c>
      <c r="B225" s="429"/>
      <c r="C225" s="195"/>
      <c r="D225" s="196"/>
      <c r="E225" s="196"/>
      <c r="F225" s="197">
        <v>44075</v>
      </c>
      <c r="H225">
        <f t="shared" si="11"/>
        <v>26</v>
      </c>
      <c r="I225" s="429"/>
      <c r="J225" s="195"/>
      <c r="K225" s="196"/>
      <c r="L225" s="196"/>
      <c r="M225" s="197">
        <f t="shared" si="9"/>
        <v>44075</v>
      </c>
    </row>
    <row r="226" spans="1:13">
      <c r="A226">
        <f t="shared" si="10"/>
        <v>27</v>
      </c>
      <c r="B226" s="429"/>
      <c r="C226" s="195"/>
      <c r="D226" s="196"/>
      <c r="E226" s="196"/>
      <c r="F226" s="197">
        <v>44075</v>
      </c>
      <c r="H226">
        <f t="shared" si="11"/>
        <v>27</v>
      </c>
      <c r="I226" s="429"/>
      <c r="J226" s="195"/>
      <c r="K226" s="196"/>
      <c r="L226" s="196"/>
      <c r="M226" s="197">
        <f t="shared" si="9"/>
        <v>44075</v>
      </c>
    </row>
    <row r="227" spans="1:13">
      <c r="A227">
        <f t="shared" si="10"/>
        <v>28</v>
      </c>
      <c r="B227" s="429"/>
      <c r="C227" s="195"/>
      <c r="D227" s="196"/>
      <c r="E227" s="196"/>
      <c r="F227" s="197">
        <v>44075</v>
      </c>
      <c r="H227">
        <f t="shared" si="11"/>
        <v>28</v>
      </c>
      <c r="I227" s="429"/>
      <c r="J227" s="195"/>
      <c r="K227" s="196"/>
      <c r="L227" s="196"/>
      <c r="M227" s="197">
        <f t="shared" si="9"/>
        <v>44075</v>
      </c>
    </row>
    <row r="228" spans="1:13">
      <c r="A228">
        <f t="shared" si="10"/>
        <v>29</v>
      </c>
      <c r="B228" s="429"/>
      <c r="C228" s="195"/>
      <c r="D228" s="196"/>
      <c r="E228" s="196"/>
      <c r="F228" s="197">
        <v>44075</v>
      </c>
      <c r="H228">
        <f t="shared" si="11"/>
        <v>29</v>
      </c>
      <c r="I228" s="429"/>
      <c r="J228" s="195"/>
      <c r="K228" s="196"/>
      <c r="L228" s="196"/>
      <c r="M228" s="197">
        <f t="shared" si="9"/>
        <v>44075</v>
      </c>
    </row>
    <row r="229" spans="1:13">
      <c r="A229">
        <f t="shared" si="10"/>
        <v>30</v>
      </c>
      <c r="B229" s="429"/>
      <c r="C229" s="195"/>
      <c r="D229" s="196"/>
      <c r="E229" s="196"/>
      <c r="F229" s="197">
        <v>44075</v>
      </c>
      <c r="H229">
        <f t="shared" si="11"/>
        <v>30</v>
      </c>
      <c r="I229" s="429"/>
      <c r="J229" s="195"/>
      <c r="K229" s="196"/>
      <c r="L229" s="196"/>
      <c r="M229" s="197">
        <f t="shared" si="9"/>
        <v>44075</v>
      </c>
    </row>
    <row r="230" spans="1:13">
      <c r="A230">
        <f t="shared" si="10"/>
        <v>31</v>
      </c>
      <c r="B230" s="429"/>
      <c r="C230" s="195"/>
      <c r="D230" s="196"/>
      <c r="E230" s="196"/>
      <c r="F230" s="197">
        <v>44075</v>
      </c>
      <c r="H230">
        <f t="shared" si="11"/>
        <v>31</v>
      </c>
      <c r="I230" s="429"/>
      <c r="J230" s="195"/>
      <c r="K230" s="196"/>
      <c r="L230" s="196"/>
      <c r="M230" s="197">
        <f t="shared" si="9"/>
        <v>44075</v>
      </c>
    </row>
    <row r="231" spans="1:13">
      <c r="A231">
        <f t="shared" si="10"/>
        <v>32</v>
      </c>
      <c r="B231" s="429"/>
      <c r="C231" s="195"/>
      <c r="D231" s="196"/>
      <c r="E231" s="196"/>
      <c r="F231" s="197">
        <v>44075</v>
      </c>
      <c r="H231">
        <f t="shared" si="11"/>
        <v>32</v>
      </c>
      <c r="I231" s="429"/>
      <c r="J231" s="195"/>
      <c r="K231" s="196"/>
      <c r="L231" s="196"/>
      <c r="M231" s="197">
        <f t="shared" si="9"/>
        <v>44075</v>
      </c>
    </row>
    <row r="232" spans="1:13">
      <c r="A232">
        <f t="shared" si="10"/>
        <v>33</v>
      </c>
      <c r="B232" s="429"/>
      <c r="C232" s="195"/>
      <c r="D232" s="196"/>
      <c r="E232" s="196"/>
      <c r="F232" s="197">
        <v>44075</v>
      </c>
      <c r="H232">
        <f t="shared" si="11"/>
        <v>33</v>
      </c>
      <c r="I232" s="429"/>
      <c r="J232" s="195"/>
      <c r="K232" s="196"/>
      <c r="L232" s="196"/>
      <c r="M232" s="197">
        <f t="shared" si="9"/>
        <v>44075</v>
      </c>
    </row>
    <row r="233" spans="1:13">
      <c r="A233">
        <f t="shared" si="10"/>
        <v>34</v>
      </c>
      <c r="B233" s="429"/>
      <c r="C233" s="195"/>
      <c r="D233" s="196"/>
      <c r="E233" s="196"/>
      <c r="F233" s="197">
        <v>44075</v>
      </c>
      <c r="H233">
        <f t="shared" si="11"/>
        <v>34</v>
      </c>
      <c r="I233" s="429"/>
      <c r="J233" s="195"/>
      <c r="K233" s="196"/>
      <c r="L233" s="196"/>
      <c r="M233" s="197">
        <f t="shared" si="9"/>
        <v>44075</v>
      </c>
    </row>
    <row r="234" spans="1:13">
      <c r="A234">
        <f t="shared" si="10"/>
        <v>35</v>
      </c>
      <c r="B234" s="429"/>
      <c r="C234" s="195"/>
      <c r="D234" s="196"/>
      <c r="E234" s="196"/>
      <c r="F234" s="197">
        <v>44075</v>
      </c>
      <c r="H234">
        <f t="shared" si="11"/>
        <v>35</v>
      </c>
      <c r="I234" s="429"/>
      <c r="J234" s="195"/>
      <c r="K234" s="196"/>
      <c r="L234" s="196"/>
      <c r="M234" s="197">
        <f t="shared" si="9"/>
        <v>44075</v>
      </c>
    </row>
    <row r="235" spans="1:13">
      <c r="A235">
        <f t="shared" si="10"/>
        <v>36</v>
      </c>
      <c r="B235" s="429"/>
      <c r="C235" s="195"/>
      <c r="D235" s="196"/>
      <c r="E235" s="196"/>
      <c r="F235" s="197">
        <v>44075</v>
      </c>
      <c r="H235">
        <f t="shared" si="11"/>
        <v>36</v>
      </c>
      <c r="I235" s="429"/>
      <c r="J235" s="195"/>
      <c r="K235" s="196"/>
      <c r="L235" s="196"/>
      <c r="M235" s="197">
        <f t="shared" si="9"/>
        <v>44075</v>
      </c>
    </row>
    <row r="236" spans="1:13">
      <c r="A236">
        <f t="shared" si="10"/>
        <v>37</v>
      </c>
      <c r="B236" s="429"/>
      <c r="C236" s="195"/>
      <c r="D236" s="196"/>
      <c r="E236" s="196"/>
      <c r="F236" s="197">
        <v>44075</v>
      </c>
      <c r="H236">
        <f t="shared" si="11"/>
        <v>37</v>
      </c>
      <c r="I236" s="429"/>
      <c r="J236" s="195"/>
      <c r="K236" s="196"/>
      <c r="L236" s="196"/>
      <c r="M236" s="197">
        <f t="shared" si="9"/>
        <v>44075</v>
      </c>
    </row>
    <row r="237" spans="1:13">
      <c r="A237">
        <f t="shared" si="10"/>
        <v>38</v>
      </c>
      <c r="B237" s="429"/>
      <c r="C237" s="195"/>
      <c r="D237" s="196"/>
      <c r="E237" s="196"/>
      <c r="F237" s="197">
        <v>44075</v>
      </c>
      <c r="H237">
        <f t="shared" si="11"/>
        <v>38</v>
      </c>
      <c r="I237" s="429"/>
      <c r="J237" s="195"/>
      <c r="K237" s="196"/>
      <c r="L237" s="196"/>
      <c r="M237" s="197">
        <f t="shared" si="9"/>
        <v>44075</v>
      </c>
    </row>
    <row r="238" spans="1:13">
      <c r="A238">
        <f t="shared" si="10"/>
        <v>39</v>
      </c>
      <c r="B238" s="429"/>
      <c r="C238" s="195"/>
      <c r="D238" s="196"/>
      <c r="E238" s="196"/>
      <c r="F238" s="197">
        <v>44075</v>
      </c>
      <c r="H238">
        <f t="shared" si="11"/>
        <v>39</v>
      </c>
      <c r="I238" s="429"/>
      <c r="J238" s="195"/>
      <c r="K238" s="196"/>
      <c r="L238" s="196"/>
      <c r="M238" s="197">
        <f t="shared" si="9"/>
        <v>44075</v>
      </c>
    </row>
    <row r="239" spans="1:13">
      <c r="A239">
        <f t="shared" si="10"/>
        <v>40</v>
      </c>
      <c r="B239" s="429"/>
      <c r="C239" s="195"/>
      <c r="D239" s="196"/>
      <c r="E239" s="196"/>
      <c r="F239" s="197">
        <v>44075</v>
      </c>
      <c r="H239">
        <f t="shared" si="11"/>
        <v>40</v>
      </c>
      <c r="I239" s="429"/>
      <c r="J239" s="195"/>
      <c r="K239" s="196"/>
      <c r="L239" s="196"/>
      <c r="M239" s="197">
        <f t="shared" si="9"/>
        <v>44075</v>
      </c>
    </row>
    <row r="240" spans="1:13">
      <c r="A240">
        <f t="shared" si="10"/>
        <v>41</v>
      </c>
      <c r="B240" s="429"/>
      <c r="C240" s="195"/>
      <c r="D240" s="196"/>
      <c r="E240" s="196"/>
      <c r="F240" s="197">
        <v>44075</v>
      </c>
      <c r="H240">
        <f t="shared" si="11"/>
        <v>41</v>
      </c>
      <c r="I240" s="429"/>
      <c r="J240" s="195"/>
      <c r="K240" s="196"/>
      <c r="L240" s="196"/>
      <c r="M240" s="197">
        <f t="shared" si="9"/>
        <v>44075</v>
      </c>
    </row>
    <row r="241" spans="1:13">
      <c r="A241">
        <f t="shared" si="10"/>
        <v>42</v>
      </c>
      <c r="B241" s="429"/>
      <c r="C241" s="195"/>
      <c r="D241" s="196"/>
      <c r="E241" s="196"/>
      <c r="F241" s="197">
        <v>44075</v>
      </c>
      <c r="H241">
        <f t="shared" si="11"/>
        <v>42</v>
      </c>
      <c r="I241" s="429"/>
      <c r="J241" s="195"/>
      <c r="K241" s="196"/>
      <c r="L241" s="196"/>
      <c r="M241" s="197">
        <f t="shared" si="9"/>
        <v>44075</v>
      </c>
    </row>
    <row r="242" spans="1:13">
      <c r="A242">
        <f t="shared" si="10"/>
        <v>43</v>
      </c>
      <c r="B242" s="429"/>
      <c r="C242" s="195"/>
      <c r="D242" s="196"/>
      <c r="E242" s="196"/>
      <c r="F242" s="197">
        <v>44075</v>
      </c>
      <c r="H242">
        <f t="shared" si="11"/>
        <v>43</v>
      </c>
      <c r="I242" s="429"/>
      <c r="J242" s="195"/>
      <c r="K242" s="196"/>
      <c r="L242" s="196"/>
      <c r="M242" s="197">
        <f t="shared" si="9"/>
        <v>44075</v>
      </c>
    </row>
    <row r="243" spans="1:13">
      <c r="A243">
        <f t="shared" si="10"/>
        <v>44</v>
      </c>
      <c r="B243" s="429"/>
      <c r="C243" s="195"/>
      <c r="D243" s="196"/>
      <c r="E243" s="196"/>
      <c r="F243" s="197">
        <v>44075</v>
      </c>
      <c r="H243">
        <f t="shared" si="11"/>
        <v>44</v>
      </c>
      <c r="I243" s="429"/>
      <c r="J243" s="195"/>
      <c r="K243" s="196"/>
      <c r="L243" s="196"/>
      <c r="M243" s="197">
        <f t="shared" si="9"/>
        <v>44075</v>
      </c>
    </row>
    <row r="244" spans="1:13">
      <c r="A244">
        <f t="shared" si="10"/>
        <v>45</v>
      </c>
      <c r="B244" s="429"/>
      <c r="C244" s="195"/>
      <c r="D244" s="196"/>
      <c r="E244" s="196"/>
      <c r="F244" s="197">
        <v>44075</v>
      </c>
      <c r="H244">
        <f t="shared" si="11"/>
        <v>45</v>
      </c>
      <c r="I244" s="429"/>
      <c r="J244" s="195"/>
      <c r="K244" s="196"/>
      <c r="L244" s="196"/>
      <c r="M244" s="197">
        <f t="shared" si="9"/>
        <v>44075</v>
      </c>
    </row>
    <row r="245" spans="1:13">
      <c r="A245">
        <f t="shared" si="10"/>
        <v>46</v>
      </c>
      <c r="B245" s="429"/>
      <c r="C245" s="195"/>
      <c r="D245" s="196"/>
      <c r="E245" s="196"/>
      <c r="F245" s="197">
        <v>44075</v>
      </c>
      <c r="H245">
        <f t="shared" si="11"/>
        <v>46</v>
      </c>
      <c r="I245" s="429"/>
      <c r="J245" s="195"/>
      <c r="K245" s="196"/>
      <c r="L245" s="196"/>
      <c r="M245" s="197">
        <f t="shared" si="9"/>
        <v>44075</v>
      </c>
    </row>
    <row r="246" spans="1:13">
      <c r="A246">
        <f t="shared" si="10"/>
        <v>47</v>
      </c>
      <c r="B246" s="429"/>
      <c r="C246" s="195"/>
      <c r="D246" s="196"/>
      <c r="E246" s="196"/>
      <c r="F246" s="197">
        <v>44075</v>
      </c>
      <c r="H246">
        <f t="shared" si="11"/>
        <v>47</v>
      </c>
      <c r="I246" s="429"/>
      <c r="J246" s="195"/>
      <c r="K246" s="196"/>
      <c r="L246" s="196"/>
      <c r="M246" s="197">
        <f t="shared" si="9"/>
        <v>44075</v>
      </c>
    </row>
    <row r="247" spans="1:13">
      <c r="A247">
        <f t="shared" si="10"/>
        <v>48</v>
      </c>
      <c r="B247" s="429"/>
      <c r="C247" s="195"/>
      <c r="D247" s="196"/>
      <c r="E247" s="196"/>
      <c r="F247" s="197">
        <v>44075</v>
      </c>
      <c r="H247">
        <f t="shared" si="11"/>
        <v>48</v>
      </c>
      <c r="I247" s="429"/>
      <c r="J247" s="195"/>
      <c r="K247" s="196"/>
      <c r="L247" s="196"/>
      <c r="M247" s="197">
        <f t="shared" si="9"/>
        <v>44075</v>
      </c>
    </row>
    <row r="248" spans="1:13">
      <c r="A248">
        <f t="shared" si="10"/>
        <v>49</v>
      </c>
      <c r="B248" s="429"/>
      <c r="C248" s="195"/>
      <c r="D248" s="196"/>
      <c r="E248" s="196"/>
      <c r="F248" s="197">
        <v>44075</v>
      </c>
      <c r="H248">
        <f t="shared" si="11"/>
        <v>49</v>
      </c>
      <c r="I248" s="429"/>
      <c r="J248" s="195"/>
      <c r="K248" s="196"/>
      <c r="L248" s="196"/>
      <c r="M248" s="197">
        <f t="shared" si="9"/>
        <v>44075</v>
      </c>
    </row>
    <row r="249" spans="1:13">
      <c r="A249">
        <f t="shared" si="10"/>
        <v>50</v>
      </c>
      <c r="B249" s="429"/>
      <c r="C249" s="195"/>
      <c r="D249" s="196"/>
      <c r="E249" s="196"/>
      <c r="F249" s="197">
        <v>44075</v>
      </c>
      <c r="H249">
        <f t="shared" si="11"/>
        <v>50</v>
      </c>
      <c r="I249" s="429"/>
      <c r="J249" s="195"/>
      <c r="K249" s="196"/>
      <c r="L249" s="196"/>
      <c r="M249" s="197">
        <f t="shared" si="9"/>
        <v>44075</v>
      </c>
    </row>
    <row r="250" spans="1:13">
      <c r="A250">
        <f t="shared" si="10"/>
        <v>51</v>
      </c>
      <c r="B250" s="429"/>
      <c r="C250" s="195"/>
      <c r="D250" s="196"/>
      <c r="E250" s="196"/>
      <c r="F250" s="197">
        <v>44075</v>
      </c>
      <c r="H250">
        <f t="shared" si="11"/>
        <v>51</v>
      </c>
      <c r="I250" s="429"/>
      <c r="J250" s="195"/>
      <c r="K250" s="196"/>
      <c r="L250" s="196"/>
      <c r="M250" s="197">
        <f t="shared" si="9"/>
        <v>44075</v>
      </c>
    </row>
    <row r="251" spans="1:13">
      <c r="A251">
        <f t="shared" si="10"/>
        <v>52</v>
      </c>
      <c r="B251" s="429"/>
      <c r="C251" s="195"/>
      <c r="D251" s="196"/>
      <c r="E251" s="196"/>
      <c r="F251" s="197">
        <v>44075</v>
      </c>
      <c r="H251">
        <f t="shared" si="11"/>
        <v>52</v>
      </c>
      <c r="I251" s="429"/>
      <c r="J251" s="195"/>
      <c r="K251" s="196"/>
      <c r="L251" s="196"/>
      <c r="M251" s="197">
        <f t="shared" si="9"/>
        <v>44075</v>
      </c>
    </row>
    <row r="252" spans="1:13">
      <c r="A252">
        <f t="shared" si="10"/>
        <v>53</v>
      </c>
      <c r="B252" s="429"/>
      <c r="C252" s="195"/>
      <c r="D252" s="196"/>
      <c r="E252" s="196"/>
      <c r="F252" s="197">
        <v>44075</v>
      </c>
      <c r="H252">
        <f t="shared" si="11"/>
        <v>53</v>
      </c>
      <c r="I252" s="429"/>
      <c r="J252" s="195"/>
      <c r="K252" s="196"/>
      <c r="L252" s="196"/>
      <c r="M252" s="197">
        <f t="shared" si="9"/>
        <v>44075</v>
      </c>
    </row>
    <row r="253" spans="1:13">
      <c r="A253">
        <f t="shared" si="10"/>
        <v>54</v>
      </c>
      <c r="B253" s="429"/>
      <c r="C253" s="195"/>
      <c r="D253" s="196"/>
      <c r="E253" s="196"/>
      <c r="F253" s="197">
        <v>44075</v>
      </c>
      <c r="H253">
        <f t="shared" si="11"/>
        <v>54</v>
      </c>
      <c r="I253" s="429"/>
      <c r="J253" s="195"/>
      <c r="K253" s="196"/>
      <c r="L253" s="196"/>
      <c r="M253" s="197">
        <f t="shared" si="9"/>
        <v>44075</v>
      </c>
    </row>
    <row r="254" spans="1:13">
      <c r="A254">
        <f t="shared" si="10"/>
        <v>55</v>
      </c>
      <c r="B254" s="429"/>
      <c r="C254" s="195"/>
      <c r="D254" s="196"/>
      <c r="E254" s="196"/>
      <c r="F254" s="197">
        <v>44075</v>
      </c>
      <c r="H254">
        <f t="shared" si="11"/>
        <v>55</v>
      </c>
      <c r="I254" s="429"/>
      <c r="J254" s="195"/>
      <c r="K254" s="196"/>
      <c r="L254" s="196"/>
      <c r="M254" s="197">
        <f t="shared" si="9"/>
        <v>44075</v>
      </c>
    </row>
    <row r="255" spans="1:13">
      <c r="A255">
        <f t="shared" si="10"/>
        <v>56</v>
      </c>
      <c r="B255" s="429"/>
      <c r="C255" s="196"/>
      <c r="D255" s="196"/>
      <c r="E255" s="196"/>
      <c r="F255" s="197">
        <v>44075</v>
      </c>
      <c r="H255">
        <f t="shared" si="11"/>
        <v>56</v>
      </c>
      <c r="I255" s="429"/>
      <c r="J255" s="196"/>
      <c r="K255" s="196"/>
      <c r="L255" s="196"/>
      <c r="M255" s="197">
        <f t="shared" si="9"/>
        <v>44075</v>
      </c>
    </row>
    <row r="256" spans="1:13">
      <c r="A256">
        <f t="shared" si="10"/>
        <v>57</v>
      </c>
      <c r="B256" s="429"/>
      <c r="C256" s="196"/>
      <c r="D256" s="196"/>
      <c r="E256" s="196"/>
      <c r="F256" s="197">
        <v>44075</v>
      </c>
      <c r="H256">
        <f t="shared" si="11"/>
        <v>57</v>
      </c>
      <c r="I256" s="429"/>
      <c r="J256" s="196"/>
      <c r="K256" s="196"/>
      <c r="L256" s="196"/>
      <c r="M256" s="197">
        <f t="shared" si="9"/>
        <v>44075</v>
      </c>
    </row>
    <row r="257" spans="1:13">
      <c r="A257">
        <f t="shared" si="10"/>
        <v>58</v>
      </c>
      <c r="B257" s="429"/>
      <c r="C257" s="196"/>
      <c r="D257" s="196"/>
      <c r="E257" s="196"/>
      <c r="F257" s="197">
        <v>44075</v>
      </c>
      <c r="H257">
        <f t="shared" si="11"/>
        <v>58</v>
      </c>
      <c r="I257" s="429"/>
      <c r="J257" s="196"/>
      <c r="K257" s="196"/>
      <c r="L257" s="196"/>
      <c r="M257" s="197">
        <f t="shared" si="9"/>
        <v>44075</v>
      </c>
    </row>
    <row r="258" spans="1:13">
      <c r="A258">
        <f t="shared" si="10"/>
        <v>59</v>
      </c>
      <c r="B258" s="429"/>
      <c r="C258" s="196"/>
      <c r="D258" s="196"/>
      <c r="E258" s="196"/>
      <c r="F258" s="197">
        <v>44075</v>
      </c>
      <c r="H258">
        <f t="shared" si="11"/>
        <v>59</v>
      </c>
      <c r="I258" s="429"/>
      <c r="J258" s="196"/>
      <c r="K258" s="196"/>
      <c r="L258" s="196"/>
      <c r="M258" s="197">
        <f t="shared" si="9"/>
        <v>44075</v>
      </c>
    </row>
    <row r="259" spans="1:13">
      <c r="A259">
        <f t="shared" si="10"/>
        <v>60</v>
      </c>
      <c r="B259" s="429"/>
      <c r="C259" s="196"/>
      <c r="D259" s="196"/>
      <c r="E259" s="196"/>
      <c r="F259" s="197">
        <v>44075</v>
      </c>
      <c r="H259">
        <f t="shared" si="11"/>
        <v>60</v>
      </c>
      <c r="I259" s="429"/>
      <c r="J259" s="196"/>
      <c r="K259" s="196"/>
      <c r="L259" s="196"/>
      <c r="M259" s="197">
        <f t="shared" si="9"/>
        <v>44075</v>
      </c>
    </row>
    <row r="260" spans="1:13">
      <c r="A260">
        <f t="shared" si="10"/>
        <v>61</v>
      </c>
      <c r="B260" s="429"/>
      <c r="C260" s="196"/>
      <c r="D260" s="196"/>
      <c r="E260" s="196"/>
      <c r="F260" s="197">
        <v>44075</v>
      </c>
      <c r="H260">
        <f t="shared" si="11"/>
        <v>61</v>
      </c>
      <c r="I260" s="429"/>
      <c r="J260" s="196"/>
      <c r="K260" s="196"/>
      <c r="L260" s="196"/>
      <c r="M260" s="197">
        <f t="shared" si="9"/>
        <v>44075</v>
      </c>
    </row>
    <row r="261" spans="1:13">
      <c r="A261">
        <f t="shared" si="10"/>
        <v>62</v>
      </c>
      <c r="B261" s="429"/>
      <c r="C261" s="196"/>
      <c r="D261" s="196"/>
      <c r="E261" s="196"/>
      <c r="F261" s="197">
        <v>44075</v>
      </c>
      <c r="H261">
        <f t="shared" si="11"/>
        <v>62</v>
      </c>
      <c r="I261" s="429"/>
      <c r="J261" s="196"/>
      <c r="K261" s="196"/>
      <c r="L261" s="196"/>
      <c r="M261" s="197">
        <f t="shared" si="9"/>
        <v>44075</v>
      </c>
    </row>
    <row r="262" spans="1:13">
      <c r="A262">
        <f t="shared" si="10"/>
        <v>63</v>
      </c>
      <c r="B262" s="429"/>
      <c r="C262" s="196"/>
      <c r="D262" s="196"/>
      <c r="E262" s="196"/>
      <c r="F262" s="197">
        <v>44075</v>
      </c>
      <c r="H262">
        <f t="shared" si="11"/>
        <v>63</v>
      </c>
      <c r="I262" s="429"/>
      <c r="J262" s="196"/>
      <c r="K262" s="196"/>
      <c r="L262" s="196"/>
      <c r="M262" s="197">
        <f t="shared" ref="M262:M325" si="12">F262</f>
        <v>44075</v>
      </c>
    </row>
    <row r="263" spans="1:13">
      <c r="A263">
        <f>A262+1</f>
        <v>64</v>
      </c>
      <c r="B263" s="429"/>
      <c r="C263" s="196"/>
      <c r="D263" s="196"/>
      <c r="E263" s="196"/>
      <c r="F263" s="197">
        <v>44075</v>
      </c>
      <c r="H263">
        <f>H262+1</f>
        <v>64</v>
      </c>
      <c r="I263" s="429"/>
      <c r="J263" s="196"/>
      <c r="K263" s="196"/>
      <c r="L263" s="196"/>
      <c r="M263" s="197">
        <f t="shared" si="12"/>
        <v>44075</v>
      </c>
    </row>
    <row r="264" spans="1:13">
      <c r="A264">
        <f>A263+1</f>
        <v>65</v>
      </c>
      <c r="B264" s="429"/>
      <c r="C264" s="196"/>
      <c r="D264" s="196"/>
      <c r="E264" s="196"/>
      <c r="F264" s="197">
        <v>44075</v>
      </c>
      <c r="H264">
        <f>H263+1</f>
        <v>65</v>
      </c>
      <c r="I264" s="429"/>
      <c r="J264" s="196"/>
      <c r="K264" s="196"/>
      <c r="L264" s="196"/>
      <c r="M264" s="197">
        <f t="shared" si="12"/>
        <v>44075</v>
      </c>
    </row>
    <row r="265" spans="1:13">
      <c r="A265">
        <v>1</v>
      </c>
      <c r="B265" s="429">
        <v>0.16666666666666666</v>
      </c>
      <c r="C265" s="195"/>
      <c r="D265" s="196"/>
      <c r="E265" s="196"/>
      <c r="F265" s="197">
        <v>44075</v>
      </c>
      <c r="H265">
        <v>1</v>
      </c>
      <c r="I265" s="429">
        <f>B265</f>
        <v>0.16666666666666666</v>
      </c>
      <c r="J265" s="195"/>
      <c r="K265" s="196"/>
      <c r="L265" s="196"/>
      <c r="M265" s="197">
        <f t="shared" si="12"/>
        <v>44075</v>
      </c>
    </row>
    <row r="266" spans="1:13">
      <c r="A266">
        <f t="shared" ref="A266:A327" si="13">A265+1</f>
        <v>2</v>
      </c>
      <c r="B266" s="429"/>
      <c r="C266" s="195"/>
      <c r="D266" s="196"/>
      <c r="E266" s="196"/>
      <c r="F266" s="197">
        <v>44075</v>
      </c>
      <c r="H266">
        <f t="shared" ref="H266:H327" si="14">H265+1</f>
        <v>2</v>
      </c>
      <c r="I266" s="429"/>
      <c r="J266" s="195"/>
      <c r="K266" s="196"/>
      <c r="L266" s="196"/>
      <c r="M266" s="197">
        <f t="shared" si="12"/>
        <v>44075</v>
      </c>
    </row>
    <row r="267" spans="1:13">
      <c r="A267">
        <f t="shared" si="13"/>
        <v>3</v>
      </c>
      <c r="B267" s="429"/>
      <c r="C267" s="195"/>
      <c r="D267" s="196"/>
      <c r="E267" s="196"/>
      <c r="F267" s="197">
        <v>44075</v>
      </c>
      <c r="H267">
        <f t="shared" si="14"/>
        <v>3</v>
      </c>
      <c r="I267" s="429"/>
      <c r="J267" s="195"/>
      <c r="K267" s="196"/>
      <c r="L267" s="196"/>
      <c r="M267" s="197">
        <f t="shared" si="12"/>
        <v>44075</v>
      </c>
    </row>
    <row r="268" spans="1:13">
      <c r="A268">
        <f t="shared" si="13"/>
        <v>4</v>
      </c>
      <c r="B268" s="429"/>
      <c r="C268" s="195"/>
      <c r="D268" s="196"/>
      <c r="E268" s="196"/>
      <c r="F268" s="197">
        <v>44075</v>
      </c>
      <c r="H268">
        <f t="shared" si="14"/>
        <v>4</v>
      </c>
      <c r="I268" s="429"/>
      <c r="J268" s="195"/>
      <c r="K268" s="196"/>
      <c r="L268" s="196"/>
      <c r="M268" s="197">
        <f t="shared" si="12"/>
        <v>44075</v>
      </c>
    </row>
    <row r="269" spans="1:13">
      <c r="A269">
        <f t="shared" si="13"/>
        <v>5</v>
      </c>
      <c r="B269" s="429"/>
      <c r="C269" s="195"/>
      <c r="D269" s="196"/>
      <c r="E269" s="196"/>
      <c r="F269" s="197">
        <v>44075</v>
      </c>
      <c r="H269">
        <f t="shared" si="14"/>
        <v>5</v>
      </c>
      <c r="I269" s="429"/>
      <c r="J269" s="195"/>
      <c r="K269" s="196"/>
      <c r="L269" s="196"/>
      <c r="M269" s="197">
        <f t="shared" si="12"/>
        <v>44075</v>
      </c>
    </row>
    <row r="270" spans="1:13">
      <c r="A270">
        <f t="shared" si="13"/>
        <v>6</v>
      </c>
      <c r="B270" s="429"/>
      <c r="C270" s="195"/>
      <c r="D270" s="196"/>
      <c r="E270" s="196"/>
      <c r="F270" s="197">
        <v>44075</v>
      </c>
      <c r="H270">
        <f t="shared" si="14"/>
        <v>6</v>
      </c>
      <c r="I270" s="429"/>
      <c r="J270" s="195"/>
      <c r="K270" s="196"/>
      <c r="L270" s="196"/>
      <c r="M270" s="197">
        <f t="shared" si="12"/>
        <v>44075</v>
      </c>
    </row>
    <row r="271" spans="1:13">
      <c r="A271">
        <f t="shared" si="13"/>
        <v>7</v>
      </c>
      <c r="B271" s="429"/>
      <c r="C271" s="195"/>
      <c r="D271" s="196"/>
      <c r="E271" s="196"/>
      <c r="F271" s="197">
        <v>44075</v>
      </c>
      <c r="H271">
        <f t="shared" si="14"/>
        <v>7</v>
      </c>
      <c r="I271" s="429"/>
      <c r="J271" s="195"/>
      <c r="K271" s="196"/>
      <c r="L271" s="196"/>
      <c r="M271" s="197">
        <f t="shared" si="12"/>
        <v>44075</v>
      </c>
    </row>
    <row r="272" spans="1:13">
      <c r="A272">
        <f t="shared" si="13"/>
        <v>8</v>
      </c>
      <c r="B272" s="429"/>
      <c r="C272" s="195"/>
      <c r="D272" s="196"/>
      <c r="E272" s="196"/>
      <c r="F272" s="197">
        <v>44075</v>
      </c>
      <c r="H272">
        <f t="shared" si="14"/>
        <v>8</v>
      </c>
      <c r="I272" s="429"/>
      <c r="J272" s="195"/>
      <c r="K272" s="196"/>
      <c r="L272" s="196"/>
      <c r="M272" s="197">
        <f t="shared" si="12"/>
        <v>44075</v>
      </c>
    </row>
    <row r="273" spans="1:13">
      <c r="A273">
        <f t="shared" si="13"/>
        <v>9</v>
      </c>
      <c r="B273" s="429"/>
      <c r="C273" s="195"/>
      <c r="D273" s="196"/>
      <c r="E273" s="196"/>
      <c r="F273" s="197">
        <v>44075</v>
      </c>
      <c r="H273">
        <f t="shared" si="14"/>
        <v>9</v>
      </c>
      <c r="I273" s="429"/>
      <c r="J273" s="195"/>
      <c r="K273" s="196"/>
      <c r="L273" s="196"/>
      <c r="M273" s="197">
        <f t="shared" si="12"/>
        <v>44075</v>
      </c>
    </row>
    <row r="274" spans="1:13">
      <c r="A274">
        <f t="shared" si="13"/>
        <v>10</v>
      </c>
      <c r="B274" s="429"/>
      <c r="C274" s="195"/>
      <c r="D274" s="196"/>
      <c r="E274" s="196"/>
      <c r="F274" s="197">
        <v>44075</v>
      </c>
      <c r="H274">
        <f t="shared" si="14"/>
        <v>10</v>
      </c>
      <c r="I274" s="429"/>
      <c r="J274" s="195"/>
      <c r="K274" s="196"/>
      <c r="L274" s="196"/>
      <c r="M274" s="197">
        <f t="shared" si="12"/>
        <v>44075</v>
      </c>
    </row>
    <row r="275" spans="1:13">
      <c r="A275">
        <f t="shared" si="13"/>
        <v>11</v>
      </c>
      <c r="B275" s="429"/>
      <c r="C275" s="195"/>
      <c r="D275" s="196"/>
      <c r="E275" s="196"/>
      <c r="F275" s="197">
        <v>44075</v>
      </c>
      <c r="H275">
        <f t="shared" si="14"/>
        <v>11</v>
      </c>
      <c r="I275" s="429"/>
      <c r="J275" s="195"/>
      <c r="K275" s="196"/>
      <c r="L275" s="196"/>
      <c r="M275" s="197">
        <f t="shared" si="12"/>
        <v>44075</v>
      </c>
    </row>
    <row r="276" spans="1:13">
      <c r="A276">
        <f t="shared" si="13"/>
        <v>12</v>
      </c>
      <c r="B276" s="429"/>
      <c r="C276" s="195"/>
      <c r="D276" s="196"/>
      <c r="E276" s="196"/>
      <c r="F276" s="197">
        <v>44075</v>
      </c>
      <c r="H276">
        <f t="shared" si="14"/>
        <v>12</v>
      </c>
      <c r="I276" s="429"/>
      <c r="J276" s="195"/>
      <c r="K276" s="196"/>
      <c r="L276" s="196"/>
      <c r="M276" s="197">
        <f t="shared" si="12"/>
        <v>44075</v>
      </c>
    </row>
    <row r="277" spans="1:13">
      <c r="A277">
        <f t="shared" si="13"/>
        <v>13</v>
      </c>
      <c r="B277" s="429"/>
      <c r="C277" s="195"/>
      <c r="D277" s="196"/>
      <c r="E277" s="196"/>
      <c r="F277" s="197">
        <v>44075</v>
      </c>
      <c r="H277">
        <f t="shared" si="14"/>
        <v>13</v>
      </c>
      <c r="I277" s="429"/>
      <c r="J277" s="195"/>
      <c r="K277" s="196"/>
      <c r="L277" s="196"/>
      <c r="M277" s="197">
        <f t="shared" si="12"/>
        <v>44075</v>
      </c>
    </row>
    <row r="278" spans="1:13">
      <c r="A278">
        <f t="shared" si="13"/>
        <v>14</v>
      </c>
      <c r="B278" s="429"/>
      <c r="C278" s="195"/>
      <c r="D278" s="196"/>
      <c r="E278" s="196"/>
      <c r="F278" s="197">
        <v>44075</v>
      </c>
      <c r="H278">
        <f t="shared" si="14"/>
        <v>14</v>
      </c>
      <c r="I278" s="429"/>
      <c r="J278" s="195"/>
      <c r="K278" s="196"/>
      <c r="L278" s="196"/>
      <c r="M278" s="197">
        <f t="shared" si="12"/>
        <v>44075</v>
      </c>
    </row>
    <row r="279" spans="1:13">
      <c r="A279">
        <f t="shared" si="13"/>
        <v>15</v>
      </c>
      <c r="B279" s="429"/>
      <c r="C279" s="195"/>
      <c r="D279" s="196"/>
      <c r="E279" s="196"/>
      <c r="F279" s="197">
        <v>44075</v>
      </c>
      <c r="H279">
        <f t="shared" si="14"/>
        <v>15</v>
      </c>
      <c r="I279" s="429"/>
      <c r="J279" s="195"/>
      <c r="K279" s="196"/>
      <c r="L279" s="196"/>
      <c r="M279" s="197">
        <f t="shared" si="12"/>
        <v>44075</v>
      </c>
    </row>
    <row r="280" spans="1:13">
      <c r="A280">
        <f t="shared" si="13"/>
        <v>16</v>
      </c>
      <c r="B280" s="429"/>
      <c r="C280" s="195"/>
      <c r="D280" s="196"/>
      <c r="E280" s="196"/>
      <c r="F280" s="197">
        <v>44075</v>
      </c>
      <c r="H280">
        <f t="shared" si="14"/>
        <v>16</v>
      </c>
      <c r="I280" s="429"/>
      <c r="J280" s="195"/>
      <c r="K280" s="196"/>
      <c r="L280" s="196"/>
      <c r="M280" s="197">
        <f t="shared" si="12"/>
        <v>44075</v>
      </c>
    </row>
    <row r="281" spans="1:13">
      <c r="A281">
        <f t="shared" si="13"/>
        <v>17</v>
      </c>
      <c r="B281" s="429"/>
      <c r="C281" s="195"/>
      <c r="D281" s="196"/>
      <c r="E281" s="196"/>
      <c r="F281" s="197">
        <v>44075</v>
      </c>
      <c r="H281">
        <f t="shared" si="14"/>
        <v>17</v>
      </c>
      <c r="I281" s="429"/>
      <c r="J281" s="195"/>
      <c r="K281" s="196"/>
      <c r="L281" s="196"/>
      <c r="M281" s="197">
        <f t="shared" si="12"/>
        <v>44075</v>
      </c>
    </row>
    <row r="282" spans="1:13">
      <c r="A282">
        <f t="shared" si="13"/>
        <v>18</v>
      </c>
      <c r="B282" s="429"/>
      <c r="C282" s="195"/>
      <c r="D282" s="196"/>
      <c r="E282" s="196"/>
      <c r="F282" s="197">
        <v>44075</v>
      </c>
      <c r="H282">
        <f t="shared" si="14"/>
        <v>18</v>
      </c>
      <c r="I282" s="429"/>
      <c r="J282" s="195"/>
      <c r="K282" s="196"/>
      <c r="L282" s="196"/>
      <c r="M282" s="197">
        <f t="shared" si="12"/>
        <v>44075</v>
      </c>
    </row>
    <row r="283" spans="1:13">
      <c r="A283">
        <f t="shared" si="13"/>
        <v>19</v>
      </c>
      <c r="B283" s="429"/>
      <c r="C283" s="195"/>
      <c r="D283" s="196"/>
      <c r="E283" s="196"/>
      <c r="F283" s="197">
        <v>44075</v>
      </c>
      <c r="H283">
        <f t="shared" si="14"/>
        <v>19</v>
      </c>
      <c r="I283" s="429"/>
      <c r="J283" s="195"/>
      <c r="K283" s="196"/>
      <c r="L283" s="196"/>
      <c r="M283" s="197">
        <f t="shared" si="12"/>
        <v>44075</v>
      </c>
    </row>
    <row r="284" spans="1:13">
      <c r="A284">
        <f t="shared" si="13"/>
        <v>20</v>
      </c>
      <c r="B284" s="429"/>
      <c r="C284" s="195"/>
      <c r="D284" s="196"/>
      <c r="E284" s="196"/>
      <c r="F284" s="197">
        <v>44075</v>
      </c>
      <c r="H284">
        <f t="shared" si="14"/>
        <v>20</v>
      </c>
      <c r="I284" s="429"/>
      <c r="J284" s="195"/>
      <c r="K284" s="196"/>
      <c r="L284" s="196"/>
      <c r="M284" s="197">
        <f t="shared" si="12"/>
        <v>44075</v>
      </c>
    </row>
    <row r="285" spans="1:13">
      <c r="A285">
        <f t="shared" si="13"/>
        <v>21</v>
      </c>
      <c r="B285" s="429"/>
      <c r="C285" s="195"/>
      <c r="D285" s="196"/>
      <c r="E285" s="196"/>
      <c r="F285" s="197">
        <v>44075</v>
      </c>
      <c r="H285">
        <f t="shared" si="14"/>
        <v>21</v>
      </c>
      <c r="I285" s="429"/>
      <c r="J285" s="195"/>
      <c r="K285" s="196"/>
      <c r="L285" s="196"/>
      <c r="M285" s="197">
        <f t="shared" si="12"/>
        <v>44075</v>
      </c>
    </row>
    <row r="286" spans="1:13">
      <c r="A286">
        <f t="shared" si="13"/>
        <v>22</v>
      </c>
      <c r="B286" s="429"/>
      <c r="C286" s="195"/>
      <c r="D286" s="196"/>
      <c r="E286" s="196"/>
      <c r="F286" s="197">
        <v>44075</v>
      </c>
      <c r="H286">
        <f t="shared" si="14"/>
        <v>22</v>
      </c>
      <c r="I286" s="429"/>
      <c r="J286" s="195"/>
      <c r="K286" s="196"/>
      <c r="L286" s="196"/>
      <c r="M286" s="197">
        <f t="shared" si="12"/>
        <v>44075</v>
      </c>
    </row>
    <row r="287" spans="1:13">
      <c r="A287">
        <f t="shared" si="13"/>
        <v>23</v>
      </c>
      <c r="B287" s="429"/>
      <c r="C287" s="195"/>
      <c r="D287" s="196"/>
      <c r="E287" s="196"/>
      <c r="F287" s="197">
        <v>44075</v>
      </c>
      <c r="H287">
        <f t="shared" si="14"/>
        <v>23</v>
      </c>
      <c r="I287" s="429"/>
      <c r="J287" s="195"/>
      <c r="K287" s="196"/>
      <c r="L287" s="196"/>
      <c r="M287" s="197">
        <f t="shared" si="12"/>
        <v>44075</v>
      </c>
    </row>
    <row r="288" spans="1:13">
      <c r="A288">
        <f t="shared" si="13"/>
        <v>24</v>
      </c>
      <c r="B288" s="429"/>
      <c r="C288" s="195"/>
      <c r="D288" s="196"/>
      <c r="E288" s="196"/>
      <c r="F288" s="197">
        <v>44075</v>
      </c>
      <c r="H288">
        <f t="shared" si="14"/>
        <v>24</v>
      </c>
      <c r="I288" s="429"/>
      <c r="J288" s="195"/>
      <c r="K288" s="196"/>
      <c r="L288" s="196"/>
      <c r="M288" s="197">
        <f t="shared" si="12"/>
        <v>44075</v>
      </c>
    </row>
    <row r="289" spans="1:13">
      <c r="A289">
        <f t="shared" si="13"/>
        <v>25</v>
      </c>
      <c r="B289" s="429"/>
      <c r="C289" s="195"/>
      <c r="D289" s="196"/>
      <c r="E289" s="196"/>
      <c r="F289" s="197">
        <v>44075</v>
      </c>
      <c r="H289">
        <f t="shared" si="14"/>
        <v>25</v>
      </c>
      <c r="I289" s="429"/>
      <c r="J289" s="195"/>
      <c r="K289" s="196"/>
      <c r="L289" s="196"/>
      <c r="M289" s="197">
        <f t="shared" si="12"/>
        <v>44075</v>
      </c>
    </row>
    <row r="290" spans="1:13">
      <c r="A290">
        <f t="shared" si="13"/>
        <v>26</v>
      </c>
      <c r="B290" s="429"/>
      <c r="C290" s="195"/>
      <c r="D290" s="196"/>
      <c r="E290" s="196"/>
      <c r="F290" s="197">
        <v>44075</v>
      </c>
      <c r="H290">
        <f t="shared" si="14"/>
        <v>26</v>
      </c>
      <c r="I290" s="429"/>
      <c r="J290" s="195"/>
      <c r="K290" s="196"/>
      <c r="L290" s="196"/>
      <c r="M290" s="197">
        <f t="shared" si="12"/>
        <v>44075</v>
      </c>
    </row>
    <row r="291" spans="1:13">
      <c r="A291">
        <f t="shared" si="13"/>
        <v>27</v>
      </c>
      <c r="B291" s="429"/>
      <c r="C291" s="195"/>
      <c r="D291" s="196"/>
      <c r="E291" s="196"/>
      <c r="F291" s="197">
        <v>44075</v>
      </c>
      <c r="H291">
        <f t="shared" si="14"/>
        <v>27</v>
      </c>
      <c r="I291" s="429"/>
      <c r="J291" s="195"/>
      <c r="K291" s="196"/>
      <c r="L291" s="196"/>
      <c r="M291" s="197">
        <f t="shared" si="12"/>
        <v>44075</v>
      </c>
    </row>
    <row r="292" spans="1:13">
      <c r="A292">
        <f t="shared" si="13"/>
        <v>28</v>
      </c>
      <c r="B292" s="429"/>
      <c r="C292" s="195"/>
      <c r="D292" s="196"/>
      <c r="E292" s="196"/>
      <c r="F292" s="197">
        <v>44075</v>
      </c>
      <c r="H292">
        <f t="shared" si="14"/>
        <v>28</v>
      </c>
      <c r="I292" s="429"/>
      <c r="J292" s="195"/>
      <c r="K292" s="196"/>
      <c r="L292" s="196"/>
      <c r="M292" s="197">
        <f t="shared" si="12"/>
        <v>44075</v>
      </c>
    </row>
    <row r="293" spans="1:13">
      <c r="A293">
        <f t="shared" si="13"/>
        <v>29</v>
      </c>
      <c r="B293" s="429"/>
      <c r="C293" s="195"/>
      <c r="D293" s="196"/>
      <c r="E293" s="196"/>
      <c r="F293" s="197">
        <v>44075</v>
      </c>
      <c r="H293">
        <f t="shared" si="14"/>
        <v>29</v>
      </c>
      <c r="I293" s="429"/>
      <c r="J293" s="195"/>
      <c r="K293" s="196"/>
      <c r="L293" s="196"/>
      <c r="M293" s="197">
        <f t="shared" si="12"/>
        <v>44075</v>
      </c>
    </row>
    <row r="294" spans="1:13">
      <c r="A294">
        <f t="shared" si="13"/>
        <v>30</v>
      </c>
      <c r="B294" s="429"/>
      <c r="C294" s="195"/>
      <c r="D294" s="196"/>
      <c r="E294" s="196"/>
      <c r="F294" s="197">
        <v>44075</v>
      </c>
      <c r="H294">
        <f t="shared" si="14"/>
        <v>30</v>
      </c>
      <c r="I294" s="429"/>
      <c r="J294" s="195"/>
      <c r="K294" s="196"/>
      <c r="L294" s="196"/>
      <c r="M294" s="197">
        <f t="shared" si="12"/>
        <v>44075</v>
      </c>
    </row>
    <row r="295" spans="1:13">
      <c r="A295">
        <f t="shared" si="13"/>
        <v>31</v>
      </c>
      <c r="B295" s="429"/>
      <c r="C295" s="195"/>
      <c r="D295" s="196"/>
      <c r="E295" s="196"/>
      <c r="F295" s="197">
        <v>44075</v>
      </c>
      <c r="H295">
        <f t="shared" si="14"/>
        <v>31</v>
      </c>
      <c r="I295" s="429"/>
      <c r="J295" s="195"/>
      <c r="K295" s="196"/>
      <c r="L295" s="196"/>
      <c r="M295" s="197">
        <f t="shared" si="12"/>
        <v>44075</v>
      </c>
    </row>
    <row r="296" spans="1:13">
      <c r="A296">
        <f t="shared" si="13"/>
        <v>32</v>
      </c>
      <c r="B296" s="429"/>
      <c r="C296" s="195"/>
      <c r="D296" s="196"/>
      <c r="E296" s="196"/>
      <c r="F296" s="197">
        <v>44075</v>
      </c>
      <c r="H296">
        <f t="shared" si="14"/>
        <v>32</v>
      </c>
      <c r="I296" s="429"/>
      <c r="J296" s="195"/>
      <c r="K296" s="196"/>
      <c r="L296" s="196"/>
      <c r="M296" s="197">
        <f t="shared" si="12"/>
        <v>44075</v>
      </c>
    </row>
    <row r="297" spans="1:13">
      <c r="A297">
        <f t="shared" si="13"/>
        <v>33</v>
      </c>
      <c r="B297" s="429"/>
      <c r="C297" s="195"/>
      <c r="D297" s="196"/>
      <c r="E297" s="196"/>
      <c r="F297" s="197">
        <v>44075</v>
      </c>
      <c r="H297">
        <f t="shared" si="14"/>
        <v>33</v>
      </c>
      <c r="I297" s="429"/>
      <c r="J297" s="195"/>
      <c r="K297" s="196"/>
      <c r="L297" s="196"/>
      <c r="M297" s="197">
        <f t="shared" si="12"/>
        <v>44075</v>
      </c>
    </row>
    <row r="298" spans="1:13">
      <c r="A298">
        <f t="shared" si="13"/>
        <v>34</v>
      </c>
      <c r="B298" s="429"/>
      <c r="C298" s="195"/>
      <c r="D298" s="196"/>
      <c r="E298" s="196"/>
      <c r="F298" s="197">
        <v>44075</v>
      </c>
      <c r="H298">
        <f t="shared" si="14"/>
        <v>34</v>
      </c>
      <c r="I298" s="429"/>
      <c r="J298" s="195"/>
      <c r="K298" s="196"/>
      <c r="L298" s="196"/>
      <c r="M298" s="197">
        <f t="shared" si="12"/>
        <v>44075</v>
      </c>
    </row>
    <row r="299" spans="1:13">
      <c r="A299">
        <f t="shared" si="13"/>
        <v>35</v>
      </c>
      <c r="B299" s="429"/>
      <c r="C299" s="195"/>
      <c r="D299" s="196"/>
      <c r="E299" s="196"/>
      <c r="F299" s="197">
        <v>44075</v>
      </c>
      <c r="H299">
        <f t="shared" si="14"/>
        <v>35</v>
      </c>
      <c r="I299" s="429"/>
      <c r="J299" s="195"/>
      <c r="K299" s="196"/>
      <c r="L299" s="196"/>
      <c r="M299" s="197">
        <f t="shared" si="12"/>
        <v>44075</v>
      </c>
    </row>
    <row r="300" spans="1:13">
      <c r="A300">
        <f t="shared" si="13"/>
        <v>36</v>
      </c>
      <c r="B300" s="429"/>
      <c r="C300" s="195"/>
      <c r="D300" s="196"/>
      <c r="E300" s="196"/>
      <c r="F300" s="197">
        <v>44075</v>
      </c>
      <c r="H300">
        <f t="shared" si="14"/>
        <v>36</v>
      </c>
      <c r="I300" s="429"/>
      <c r="J300" s="195"/>
      <c r="K300" s="196"/>
      <c r="L300" s="196"/>
      <c r="M300" s="197">
        <f t="shared" si="12"/>
        <v>44075</v>
      </c>
    </row>
    <row r="301" spans="1:13">
      <c r="A301">
        <f t="shared" si="13"/>
        <v>37</v>
      </c>
      <c r="B301" s="429"/>
      <c r="C301" s="195"/>
      <c r="D301" s="196"/>
      <c r="E301" s="196"/>
      <c r="F301" s="197">
        <v>44075</v>
      </c>
      <c r="H301">
        <f t="shared" si="14"/>
        <v>37</v>
      </c>
      <c r="I301" s="429"/>
      <c r="J301" s="195"/>
      <c r="K301" s="196"/>
      <c r="L301" s="196"/>
      <c r="M301" s="197">
        <f t="shared" si="12"/>
        <v>44075</v>
      </c>
    </row>
    <row r="302" spans="1:13">
      <c r="A302">
        <f t="shared" si="13"/>
        <v>38</v>
      </c>
      <c r="B302" s="429"/>
      <c r="C302" s="195"/>
      <c r="D302" s="196"/>
      <c r="E302" s="196"/>
      <c r="F302" s="197">
        <v>44075</v>
      </c>
      <c r="H302">
        <f t="shared" si="14"/>
        <v>38</v>
      </c>
      <c r="I302" s="429"/>
      <c r="J302" s="195"/>
      <c r="K302" s="196"/>
      <c r="L302" s="196"/>
      <c r="M302" s="197">
        <f t="shared" si="12"/>
        <v>44075</v>
      </c>
    </row>
    <row r="303" spans="1:13">
      <c r="A303">
        <f t="shared" si="13"/>
        <v>39</v>
      </c>
      <c r="B303" s="429"/>
      <c r="C303" s="195"/>
      <c r="D303" s="196"/>
      <c r="E303" s="196"/>
      <c r="F303" s="197">
        <v>44075</v>
      </c>
      <c r="H303">
        <f t="shared" si="14"/>
        <v>39</v>
      </c>
      <c r="I303" s="429"/>
      <c r="J303" s="195"/>
      <c r="K303" s="196"/>
      <c r="L303" s="196"/>
      <c r="M303" s="197">
        <f t="shared" si="12"/>
        <v>44075</v>
      </c>
    </row>
    <row r="304" spans="1:13">
      <c r="A304">
        <f t="shared" si="13"/>
        <v>40</v>
      </c>
      <c r="B304" s="429"/>
      <c r="C304" s="195"/>
      <c r="D304" s="196"/>
      <c r="E304" s="196"/>
      <c r="F304" s="197">
        <v>44075</v>
      </c>
      <c r="H304">
        <f t="shared" si="14"/>
        <v>40</v>
      </c>
      <c r="I304" s="429"/>
      <c r="J304" s="195"/>
      <c r="K304" s="196"/>
      <c r="L304" s="196"/>
      <c r="M304" s="197">
        <f t="shared" si="12"/>
        <v>44075</v>
      </c>
    </row>
    <row r="305" spans="1:13">
      <c r="A305">
        <f t="shared" si="13"/>
        <v>41</v>
      </c>
      <c r="B305" s="429"/>
      <c r="C305" s="195"/>
      <c r="D305" s="196"/>
      <c r="E305" s="196"/>
      <c r="F305" s="197">
        <v>44075</v>
      </c>
      <c r="H305">
        <f t="shared" si="14"/>
        <v>41</v>
      </c>
      <c r="I305" s="429"/>
      <c r="J305" s="195"/>
      <c r="K305" s="196"/>
      <c r="L305" s="196"/>
      <c r="M305" s="197">
        <f t="shared" si="12"/>
        <v>44075</v>
      </c>
    </row>
    <row r="306" spans="1:13">
      <c r="A306">
        <f t="shared" si="13"/>
        <v>42</v>
      </c>
      <c r="B306" s="429"/>
      <c r="C306" s="195"/>
      <c r="D306" s="196"/>
      <c r="E306" s="196"/>
      <c r="F306" s="197">
        <v>44075</v>
      </c>
      <c r="H306">
        <f t="shared" si="14"/>
        <v>42</v>
      </c>
      <c r="I306" s="429"/>
      <c r="J306" s="195"/>
      <c r="K306" s="196"/>
      <c r="L306" s="196"/>
      <c r="M306" s="197">
        <f t="shared" si="12"/>
        <v>44075</v>
      </c>
    </row>
    <row r="307" spans="1:13">
      <c r="A307">
        <f t="shared" si="13"/>
        <v>43</v>
      </c>
      <c r="B307" s="429"/>
      <c r="C307" s="195"/>
      <c r="D307" s="196"/>
      <c r="E307" s="196"/>
      <c r="F307" s="197">
        <v>44075</v>
      </c>
      <c r="H307">
        <f t="shared" si="14"/>
        <v>43</v>
      </c>
      <c r="I307" s="429"/>
      <c r="J307" s="195"/>
      <c r="K307" s="196"/>
      <c r="L307" s="196"/>
      <c r="M307" s="197">
        <f t="shared" si="12"/>
        <v>44075</v>
      </c>
    </row>
    <row r="308" spans="1:13">
      <c r="A308">
        <f t="shared" si="13"/>
        <v>44</v>
      </c>
      <c r="B308" s="429"/>
      <c r="C308" s="195"/>
      <c r="D308" s="196"/>
      <c r="E308" s="196"/>
      <c r="F308" s="197">
        <v>44075</v>
      </c>
      <c r="H308">
        <f t="shared" si="14"/>
        <v>44</v>
      </c>
      <c r="I308" s="429"/>
      <c r="J308" s="195"/>
      <c r="K308" s="196"/>
      <c r="L308" s="196"/>
      <c r="M308" s="197">
        <f t="shared" si="12"/>
        <v>44075</v>
      </c>
    </row>
    <row r="309" spans="1:13">
      <c r="A309">
        <f t="shared" si="13"/>
        <v>45</v>
      </c>
      <c r="B309" s="429"/>
      <c r="C309" s="195"/>
      <c r="D309" s="196"/>
      <c r="E309" s="196"/>
      <c r="F309" s="197">
        <v>44075</v>
      </c>
      <c r="H309">
        <f t="shared" si="14"/>
        <v>45</v>
      </c>
      <c r="I309" s="429"/>
      <c r="J309" s="195"/>
      <c r="K309" s="196"/>
      <c r="L309" s="196"/>
      <c r="M309" s="197">
        <f t="shared" si="12"/>
        <v>44075</v>
      </c>
    </row>
    <row r="310" spans="1:13">
      <c r="A310">
        <f t="shared" si="13"/>
        <v>46</v>
      </c>
      <c r="B310" s="429"/>
      <c r="C310" s="195"/>
      <c r="D310" s="196"/>
      <c r="E310" s="196"/>
      <c r="F310" s="197">
        <v>44075</v>
      </c>
      <c r="H310">
        <f t="shared" si="14"/>
        <v>46</v>
      </c>
      <c r="I310" s="429"/>
      <c r="J310" s="195"/>
      <c r="K310" s="196"/>
      <c r="L310" s="196"/>
      <c r="M310" s="197">
        <f t="shared" si="12"/>
        <v>44075</v>
      </c>
    </row>
    <row r="311" spans="1:13">
      <c r="A311">
        <f t="shared" si="13"/>
        <v>47</v>
      </c>
      <c r="B311" s="429"/>
      <c r="C311" s="195"/>
      <c r="D311" s="196"/>
      <c r="E311" s="196"/>
      <c r="F311" s="197">
        <v>44075</v>
      </c>
      <c r="H311">
        <f t="shared" si="14"/>
        <v>47</v>
      </c>
      <c r="I311" s="429"/>
      <c r="J311" s="195"/>
      <c r="K311" s="196"/>
      <c r="L311" s="196"/>
      <c r="M311" s="197">
        <f t="shared" si="12"/>
        <v>44075</v>
      </c>
    </row>
    <row r="312" spans="1:13">
      <c r="A312">
        <f t="shared" si="13"/>
        <v>48</v>
      </c>
      <c r="B312" s="429"/>
      <c r="C312" s="195"/>
      <c r="D312" s="196"/>
      <c r="E312" s="196"/>
      <c r="F312" s="197">
        <v>44075</v>
      </c>
      <c r="H312">
        <f t="shared" si="14"/>
        <v>48</v>
      </c>
      <c r="I312" s="429"/>
      <c r="J312" s="195"/>
      <c r="K312" s="196"/>
      <c r="L312" s="196"/>
      <c r="M312" s="197">
        <f t="shared" si="12"/>
        <v>44075</v>
      </c>
    </row>
    <row r="313" spans="1:13">
      <c r="A313">
        <f t="shared" si="13"/>
        <v>49</v>
      </c>
      <c r="B313" s="429"/>
      <c r="C313" s="195"/>
      <c r="D313" s="196"/>
      <c r="E313" s="196"/>
      <c r="F313" s="197">
        <v>44075</v>
      </c>
      <c r="H313">
        <f t="shared" si="14"/>
        <v>49</v>
      </c>
      <c r="I313" s="429"/>
      <c r="J313" s="195"/>
      <c r="K313" s="196"/>
      <c r="L313" s="196"/>
      <c r="M313" s="197">
        <f t="shared" si="12"/>
        <v>44075</v>
      </c>
    </row>
    <row r="314" spans="1:13">
      <c r="A314">
        <f t="shared" si="13"/>
        <v>50</v>
      </c>
      <c r="B314" s="429"/>
      <c r="C314" s="195"/>
      <c r="D314" s="196"/>
      <c r="E314" s="196"/>
      <c r="F314" s="197">
        <v>44075</v>
      </c>
      <c r="H314">
        <f t="shared" si="14"/>
        <v>50</v>
      </c>
      <c r="I314" s="429"/>
      <c r="J314" s="195"/>
      <c r="K314" s="196"/>
      <c r="L314" s="196"/>
      <c r="M314" s="197">
        <f t="shared" si="12"/>
        <v>44075</v>
      </c>
    </row>
    <row r="315" spans="1:13">
      <c r="A315">
        <f t="shared" si="13"/>
        <v>51</v>
      </c>
      <c r="B315" s="429"/>
      <c r="C315" s="195"/>
      <c r="D315" s="196"/>
      <c r="E315" s="196"/>
      <c r="F315" s="197">
        <v>44075</v>
      </c>
      <c r="H315">
        <f t="shared" si="14"/>
        <v>51</v>
      </c>
      <c r="I315" s="429"/>
      <c r="J315" s="195"/>
      <c r="K315" s="196"/>
      <c r="L315" s="196"/>
      <c r="M315" s="197">
        <f t="shared" si="12"/>
        <v>44075</v>
      </c>
    </row>
    <row r="316" spans="1:13">
      <c r="A316">
        <f t="shared" si="13"/>
        <v>52</v>
      </c>
      <c r="B316" s="429"/>
      <c r="C316" s="195"/>
      <c r="D316" s="196"/>
      <c r="E316" s="196"/>
      <c r="F316" s="197">
        <v>44075</v>
      </c>
      <c r="H316">
        <f t="shared" si="14"/>
        <v>52</v>
      </c>
      <c r="I316" s="429"/>
      <c r="J316" s="195"/>
      <c r="K316" s="196"/>
      <c r="L316" s="196"/>
      <c r="M316" s="197">
        <f t="shared" si="12"/>
        <v>44075</v>
      </c>
    </row>
    <row r="317" spans="1:13">
      <c r="A317">
        <f t="shared" si="13"/>
        <v>53</v>
      </c>
      <c r="B317" s="429"/>
      <c r="C317" s="195"/>
      <c r="D317" s="196"/>
      <c r="E317" s="196"/>
      <c r="F317" s="197">
        <v>44075</v>
      </c>
      <c r="H317">
        <f t="shared" si="14"/>
        <v>53</v>
      </c>
      <c r="I317" s="429"/>
      <c r="J317" s="195"/>
      <c r="K317" s="196"/>
      <c r="L317" s="196"/>
      <c r="M317" s="197">
        <f t="shared" si="12"/>
        <v>44075</v>
      </c>
    </row>
    <row r="318" spans="1:13">
      <c r="A318">
        <f t="shared" si="13"/>
        <v>54</v>
      </c>
      <c r="B318" s="429"/>
      <c r="C318" s="195"/>
      <c r="D318" s="196"/>
      <c r="E318" s="196"/>
      <c r="F318" s="197">
        <v>44075</v>
      </c>
      <c r="H318">
        <f t="shared" si="14"/>
        <v>54</v>
      </c>
      <c r="I318" s="429"/>
      <c r="J318" s="195"/>
      <c r="K318" s="196"/>
      <c r="L318" s="196"/>
      <c r="M318" s="197">
        <f t="shared" si="12"/>
        <v>44075</v>
      </c>
    </row>
    <row r="319" spans="1:13">
      <c r="A319">
        <f t="shared" si="13"/>
        <v>55</v>
      </c>
      <c r="B319" s="429"/>
      <c r="C319" s="195"/>
      <c r="D319" s="196"/>
      <c r="E319" s="196"/>
      <c r="F319" s="197">
        <v>44075</v>
      </c>
      <c r="H319">
        <f t="shared" si="14"/>
        <v>55</v>
      </c>
      <c r="I319" s="429"/>
      <c r="J319" s="195"/>
      <c r="K319" s="196"/>
      <c r="L319" s="196"/>
      <c r="M319" s="197">
        <f t="shared" si="12"/>
        <v>44075</v>
      </c>
    </row>
    <row r="320" spans="1:13">
      <c r="A320">
        <f t="shared" si="13"/>
        <v>56</v>
      </c>
      <c r="B320" s="429"/>
      <c r="C320" s="196"/>
      <c r="D320" s="196"/>
      <c r="E320" s="196"/>
      <c r="F320" s="197">
        <v>44075</v>
      </c>
      <c r="H320">
        <f t="shared" si="14"/>
        <v>56</v>
      </c>
      <c r="I320" s="429"/>
      <c r="J320" s="196"/>
      <c r="K320" s="196"/>
      <c r="L320" s="196"/>
      <c r="M320" s="197">
        <f t="shared" si="12"/>
        <v>44075</v>
      </c>
    </row>
    <row r="321" spans="1:13">
      <c r="A321">
        <f t="shared" si="13"/>
        <v>57</v>
      </c>
      <c r="B321" s="429"/>
      <c r="C321" s="196"/>
      <c r="D321" s="196"/>
      <c r="E321" s="196"/>
      <c r="F321" s="197">
        <v>44075</v>
      </c>
      <c r="H321">
        <f t="shared" si="14"/>
        <v>57</v>
      </c>
      <c r="I321" s="429"/>
      <c r="J321" s="196"/>
      <c r="K321" s="196"/>
      <c r="L321" s="196"/>
      <c r="M321" s="197">
        <f t="shared" si="12"/>
        <v>44075</v>
      </c>
    </row>
    <row r="322" spans="1:13">
      <c r="A322">
        <f t="shared" si="13"/>
        <v>58</v>
      </c>
      <c r="B322" s="429"/>
      <c r="C322" s="196"/>
      <c r="D322" s="196"/>
      <c r="E322" s="196"/>
      <c r="F322" s="197">
        <v>44075</v>
      </c>
      <c r="H322">
        <f t="shared" si="14"/>
        <v>58</v>
      </c>
      <c r="I322" s="429"/>
      <c r="J322" s="196"/>
      <c r="K322" s="196"/>
      <c r="L322" s="196"/>
      <c r="M322" s="197">
        <f t="shared" si="12"/>
        <v>44075</v>
      </c>
    </row>
    <row r="323" spans="1:13">
      <c r="A323">
        <f t="shared" si="13"/>
        <v>59</v>
      </c>
      <c r="B323" s="429"/>
      <c r="C323" s="196"/>
      <c r="D323" s="196"/>
      <c r="E323" s="196"/>
      <c r="F323" s="197">
        <v>44075</v>
      </c>
      <c r="H323">
        <f t="shared" si="14"/>
        <v>59</v>
      </c>
      <c r="I323" s="429"/>
      <c r="J323" s="196"/>
      <c r="K323" s="196"/>
      <c r="L323" s="196"/>
      <c r="M323" s="197">
        <f t="shared" si="12"/>
        <v>44075</v>
      </c>
    </row>
    <row r="324" spans="1:13">
      <c r="A324">
        <f t="shared" si="13"/>
        <v>60</v>
      </c>
      <c r="B324" s="429"/>
      <c r="C324" s="196"/>
      <c r="D324" s="196"/>
      <c r="E324" s="196"/>
      <c r="F324" s="197">
        <v>44075</v>
      </c>
      <c r="H324">
        <f t="shared" si="14"/>
        <v>60</v>
      </c>
      <c r="I324" s="429"/>
      <c r="J324" s="196"/>
      <c r="K324" s="196"/>
      <c r="L324" s="196"/>
      <c r="M324" s="197">
        <f t="shared" si="12"/>
        <v>44075</v>
      </c>
    </row>
    <row r="325" spans="1:13">
      <c r="A325">
        <f t="shared" si="13"/>
        <v>61</v>
      </c>
      <c r="B325" s="429"/>
      <c r="C325" s="196"/>
      <c r="D325" s="196"/>
      <c r="E325" s="196"/>
      <c r="F325" s="197">
        <v>44075</v>
      </c>
      <c r="H325">
        <f t="shared" si="14"/>
        <v>61</v>
      </c>
      <c r="I325" s="429"/>
      <c r="J325" s="196"/>
      <c r="K325" s="196"/>
      <c r="L325" s="196"/>
      <c r="M325" s="197">
        <f t="shared" si="12"/>
        <v>44075</v>
      </c>
    </row>
    <row r="326" spans="1:13">
      <c r="A326">
        <f t="shared" si="13"/>
        <v>62</v>
      </c>
      <c r="B326" s="429"/>
      <c r="C326" s="196"/>
      <c r="D326" s="196"/>
      <c r="E326" s="196"/>
      <c r="F326" s="197">
        <v>44075</v>
      </c>
      <c r="H326">
        <f t="shared" si="14"/>
        <v>62</v>
      </c>
      <c r="I326" s="429"/>
      <c r="J326" s="196"/>
      <c r="K326" s="196"/>
      <c r="L326" s="196"/>
      <c r="M326" s="197">
        <f t="shared" ref="M326:M389" si="15">F326</f>
        <v>44075</v>
      </c>
    </row>
    <row r="327" spans="1:13">
      <c r="A327">
        <f t="shared" si="13"/>
        <v>63</v>
      </c>
      <c r="B327" s="429"/>
      <c r="C327" s="196"/>
      <c r="D327" s="196"/>
      <c r="E327" s="196"/>
      <c r="F327" s="197">
        <v>44075</v>
      </c>
      <c r="H327">
        <f t="shared" si="14"/>
        <v>63</v>
      </c>
      <c r="I327" s="429"/>
      <c r="J327" s="196"/>
      <c r="K327" s="196"/>
      <c r="L327" s="196"/>
      <c r="M327" s="197">
        <f t="shared" si="15"/>
        <v>44075</v>
      </c>
    </row>
    <row r="328" spans="1:13">
      <c r="A328">
        <f>A327+1</f>
        <v>64</v>
      </c>
      <c r="B328" s="429"/>
      <c r="C328" s="196"/>
      <c r="D328" s="196"/>
      <c r="E328" s="196"/>
      <c r="F328" s="197">
        <v>44075</v>
      </c>
      <c r="H328">
        <f>H327+1</f>
        <v>64</v>
      </c>
      <c r="I328" s="429"/>
      <c r="J328" s="196"/>
      <c r="K328" s="196"/>
      <c r="L328" s="196"/>
      <c r="M328" s="197">
        <f t="shared" si="15"/>
        <v>44075</v>
      </c>
    </row>
    <row r="329" spans="1:13">
      <c r="A329">
        <f>A328+1</f>
        <v>65</v>
      </c>
      <c r="B329" s="429"/>
      <c r="C329" s="196"/>
      <c r="D329" s="196"/>
      <c r="E329" s="196"/>
      <c r="F329" s="197">
        <v>44075</v>
      </c>
      <c r="H329">
        <f>H328+1</f>
        <v>65</v>
      </c>
      <c r="I329" s="429"/>
      <c r="J329" s="196"/>
      <c r="K329" s="196"/>
      <c r="L329" s="196"/>
      <c r="M329" s="197">
        <f t="shared" si="15"/>
        <v>44075</v>
      </c>
    </row>
    <row r="330" spans="1:13">
      <c r="A330">
        <v>1</v>
      </c>
      <c r="B330" s="429">
        <v>0.20833333333333334</v>
      </c>
      <c r="C330" s="195"/>
      <c r="D330" s="196"/>
      <c r="E330" s="196"/>
      <c r="F330" s="197">
        <v>44075</v>
      </c>
      <c r="H330">
        <v>1</v>
      </c>
      <c r="I330" s="429">
        <f>B330</f>
        <v>0.20833333333333334</v>
      </c>
      <c r="J330" s="195"/>
      <c r="K330" s="196"/>
      <c r="L330" s="196"/>
      <c r="M330" s="197">
        <f t="shared" si="15"/>
        <v>44075</v>
      </c>
    </row>
    <row r="331" spans="1:13">
      <c r="A331">
        <f t="shared" ref="A331:A392" si="16">A330+1</f>
        <v>2</v>
      </c>
      <c r="B331" s="429"/>
      <c r="C331" s="195"/>
      <c r="D331" s="196"/>
      <c r="E331" s="196"/>
      <c r="F331" s="197">
        <v>44075</v>
      </c>
      <c r="H331">
        <f t="shared" ref="H331:H392" si="17">H330+1</f>
        <v>2</v>
      </c>
      <c r="I331" s="429"/>
      <c r="J331" s="195"/>
      <c r="K331" s="196"/>
      <c r="L331" s="196"/>
      <c r="M331" s="197">
        <f t="shared" si="15"/>
        <v>44075</v>
      </c>
    </row>
    <row r="332" spans="1:13">
      <c r="A332">
        <f t="shared" si="16"/>
        <v>3</v>
      </c>
      <c r="B332" s="429"/>
      <c r="C332" s="195"/>
      <c r="D332" s="196"/>
      <c r="E332" s="196"/>
      <c r="F332" s="197">
        <v>44075</v>
      </c>
      <c r="H332">
        <f t="shared" si="17"/>
        <v>3</v>
      </c>
      <c r="I332" s="429"/>
      <c r="J332" s="195"/>
      <c r="K332" s="196"/>
      <c r="L332" s="196"/>
      <c r="M332" s="197">
        <f t="shared" si="15"/>
        <v>44075</v>
      </c>
    </row>
    <row r="333" spans="1:13">
      <c r="A333">
        <f t="shared" si="16"/>
        <v>4</v>
      </c>
      <c r="B333" s="429"/>
      <c r="C333" s="195"/>
      <c r="D333" s="196"/>
      <c r="E333" s="196"/>
      <c r="F333" s="197">
        <v>44075</v>
      </c>
      <c r="H333">
        <f t="shared" si="17"/>
        <v>4</v>
      </c>
      <c r="I333" s="429"/>
      <c r="J333" s="195"/>
      <c r="K333" s="196"/>
      <c r="L333" s="196"/>
      <c r="M333" s="197">
        <f t="shared" si="15"/>
        <v>44075</v>
      </c>
    </row>
    <row r="334" spans="1:13">
      <c r="A334">
        <f t="shared" si="16"/>
        <v>5</v>
      </c>
      <c r="B334" s="429"/>
      <c r="C334" s="195"/>
      <c r="D334" s="196"/>
      <c r="E334" s="196"/>
      <c r="F334" s="197">
        <v>44075</v>
      </c>
      <c r="H334">
        <f t="shared" si="17"/>
        <v>5</v>
      </c>
      <c r="I334" s="429"/>
      <c r="J334" s="195"/>
      <c r="K334" s="196"/>
      <c r="L334" s="196"/>
      <c r="M334" s="197">
        <f t="shared" si="15"/>
        <v>44075</v>
      </c>
    </row>
    <row r="335" spans="1:13">
      <c r="A335">
        <f t="shared" si="16"/>
        <v>6</v>
      </c>
      <c r="B335" s="429"/>
      <c r="C335" s="195"/>
      <c r="D335" s="196"/>
      <c r="E335" s="196"/>
      <c r="F335" s="197">
        <v>44075</v>
      </c>
      <c r="H335">
        <f t="shared" si="17"/>
        <v>6</v>
      </c>
      <c r="I335" s="429"/>
      <c r="J335" s="195"/>
      <c r="K335" s="196"/>
      <c r="L335" s="196"/>
      <c r="M335" s="197">
        <f t="shared" si="15"/>
        <v>44075</v>
      </c>
    </row>
    <row r="336" spans="1:13">
      <c r="A336">
        <f t="shared" si="16"/>
        <v>7</v>
      </c>
      <c r="B336" s="429"/>
      <c r="C336" s="195"/>
      <c r="D336" s="196"/>
      <c r="E336" s="196"/>
      <c r="F336" s="197">
        <v>44075</v>
      </c>
      <c r="H336">
        <f t="shared" si="17"/>
        <v>7</v>
      </c>
      <c r="I336" s="429"/>
      <c r="J336" s="195"/>
      <c r="K336" s="196"/>
      <c r="L336" s="196"/>
      <c r="M336" s="197">
        <f t="shared" si="15"/>
        <v>44075</v>
      </c>
    </row>
    <row r="337" spans="1:13">
      <c r="A337">
        <f t="shared" si="16"/>
        <v>8</v>
      </c>
      <c r="B337" s="429"/>
      <c r="C337" s="195"/>
      <c r="D337" s="196"/>
      <c r="E337" s="196"/>
      <c r="F337" s="197">
        <v>44075</v>
      </c>
      <c r="H337">
        <f t="shared" si="17"/>
        <v>8</v>
      </c>
      <c r="I337" s="429"/>
      <c r="J337" s="195"/>
      <c r="K337" s="196"/>
      <c r="L337" s="196"/>
      <c r="M337" s="197">
        <f t="shared" si="15"/>
        <v>44075</v>
      </c>
    </row>
    <row r="338" spans="1:13">
      <c r="A338">
        <f t="shared" si="16"/>
        <v>9</v>
      </c>
      <c r="B338" s="429"/>
      <c r="C338" s="195"/>
      <c r="D338" s="196"/>
      <c r="E338" s="196"/>
      <c r="F338" s="197">
        <v>44075</v>
      </c>
      <c r="H338">
        <f t="shared" si="17"/>
        <v>9</v>
      </c>
      <c r="I338" s="429"/>
      <c r="J338" s="195"/>
      <c r="K338" s="196"/>
      <c r="L338" s="196"/>
      <c r="M338" s="197">
        <f t="shared" si="15"/>
        <v>44075</v>
      </c>
    </row>
    <row r="339" spans="1:13">
      <c r="A339">
        <f t="shared" si="16"/>
        <v>10</v>
      </c>
      <c r="B339" s="429"/>
      <c r="C339" s="195"/>
      <c r="D339" s="196"/>
      <c r="E339" s="196"/>
      <c r="F339" s="197">
        <v>44075</v>
      </c>
      <c r="H339">
        <f t="shared" si="17"/>
        <v>10</v>
      </c>
      <c r="I339" s="429"/>
      <c r="J339" s="195"/>
      <c r="K339" s="196"/>
      <c r="L339" s="196"/>
      <c r="M339" s="197">
        <f t="shared" si="15"/>
        <v>44075</v>
      </c>
    </row>
    <row r="340" spans="1:13">
      <c r="A340">
        <f t="shared" si="16"/>
        <v>11</v>
      </c>
      <c r="B340" s="429"/>
      <c r="C340" s="195"/>
      <c r="D340" s="196"/>
      <c r="E340" s="196"/>
      <c r="F340" s="197">
        <v>44075</v>
      </c>
      <c r="H340">
        <f t="shared" si="17"/>
        <v>11</v>
      </c>
      <c r="I340" s="429"/>
      <c r="J340" s="195"/>
      <c r="K340" s="196"/>
      <c r="L340" s="196"/>
      <c r="M340" s="197">
        <f t="shared" si="15"/>
        <v>44075</v>
      </c>
    </row>
    <row r="341" spans="1:13">
      <c r="A341">
        <f t="shared" si="16"/>
        <v>12</v>
      </c>
      <c r="B341" s="429"/>
      <c r="C341" s="195"/>
      <c r="D341" s="196"/>
      <c r="E341" s="196"/>
      <c r="F341" s="197">
        <v>44075</v>
      </c>
      <c r="H341">
        <f t="shared" si="17"/>
        <v>12</v>
      </c>
      <c r="I341" s="429"/>
      <c r="J341" s="195"/>
      <c r="K341" s="196"/>
      <c r="L341" s="196"/>
      <c r="M341" s="197">
        <f t="shared" si="15"/>
        <v>44075</v>
      </c>
    </row>
    <row r="342" spans="1:13">
      <c r="A342">
        <f t="shared" si="16"/>
        <v>13</v>
      </c>
      <c r="B342" s="429"/>
      <c r="C342" s="195"/>
      <c r="D342" s="196"/>
      <c r="E342" s="196"/>
      <c r="F342" s="197">
        <v>44075</v>
      </c>
      <c r="H342">
        <f t="shared" si="17"/>
        <v>13</v>
      </c>
      <c r="I342" s="429"/>
      <c r="J342" s="195"/>
      <c r="K342" s="196"/>
      <c r="L342" s="196"/>
      <c r="M342" s="197">
        <f t="shared" si="15"/>
        <v>44075</v>
      </c>
    </row>
    <row r="343" spans="1:13">
      <c r="A343">
        <f t="shared" si="16"/>
        <v>14</v>
      </c>
      <c r="B343" s="429"/>
      <c r="C343" s="195"/>
      <c r="D343" s="196"/>
      <c r="E343" s="196"/>
      <c r="F343" s="197">
        <v>44075</v>
      </c>
      <c r="H343">
        <f t="shared" si="17"/>
        <v>14</v>
      </c>
      <c r="I343" s="429"/>
      <c r="J343" s="195"/>
      <c r="K343" s="196"/>
      <c r="L343" s="196"/>
      <c r="M343" s="197">
        <f t="shared" si="15"/>
        <v>44075</v>
      </c>
    </row>
    <row r="344" spans="1:13">
      <c r="A344">
        <f t="shared" si="16"/>
        <v>15</v>
      </c>
      <c r="B344" s="429"/>
      <c r="C344" s="195"/>
      <c r="D344" s="196"/>
      <c r="E344" s="196"/>
      <c r="F344" s="197">
        <v>44075</v>
      </c>
      <c r="H344">
        <f t="shared" si="17"/>
        <v>15</v>
      </c>
      <c r="I344" s="429"/>
      <c r="J344" s="195"/>
      <c r="K344" s="196"/>
      <c r="L344" s="196"/>
      <c r="M344" s="197">
        <f t="shared" si="15"/>
        <v>44075</v>
      </c>
    </row>
    <row r="345" spans="1:13">
      <c r="A345">
        <f t="shared" si="16"/>
        <v>16</v>
      </c>
      <c r="B345" s="429"/>
      <c r="C345" s="195"/>
      <c r="D345" s="196"/>
      <c r="E345" s="196"/>
      <c r="F345" s="197">
        <v>44075</v>
      </c>
      <c r="H345">
        <f t="shared" si="17"/>
        <v>16</v>
      </c>
      <c r="I345" s="429"/>
      <c r="J345" s="195"/>
      <c r="K345" s="196"/>
      <c r="L345" s="196"/>
      <c r="M345" s="197">
        <f t="shared" si="15"/>
        <v>44075</v>
      </c>
    </row>
    <row r="346" spans="1:13">
      <c r="A346">
        <f t="shared" si="16"/>
        <v>17</v>
      </c>
      <c r="B346" s="429"/>
      <c r="C346" s="195"/>
      <c r="D346" s="196"/>
      <c r="E346" s="196"/>
      <c r="F346" s="197">
        <v>44075</v>
      </c>
      <c r="H346">
        <f t="shared" si="17"/>
        <v>17</v>
      </c>
      <c r="I346" s="429"/>
      <c r="J346" s="195"/>
      <c r="K346" s="196"/>
      <c r="L346" s="196"/>
      <c r="M346" s="197">
        <f t="shared" si="15"/>
        <v>44075</v>
      </c>
    </row>
    <row r="347" spans="1:13">
      <c r="A347">
        <f t="shared" si="16"/>
        <v>18</v>
      </c>
      <c r="B347" s="429"/>
      <c r="C347" s="195"/>
      <c r="D347" s="196"/>
      <c r="E347" s="196"/>
      <c r="F347" s="197">
        <v>44075</v>
      </c>
      <c r="H347">
        <f t="shared" si="17"/>
        <v>18</v>
      </c>
      <c r="I347" s="429"/>
      <c r="J347" s="195"/>
      <c r="K347" s="196"/>
      <c r="L347" s="196"/>
      <c r="M347" s="197">
        <f t="shared" si="15"/>
        <v>44075</v>
      </c>
    </row>
    <row r="348" spans="1:13">
      <c r="A348">
        <f t="shared" si="16"/>
        <v>19</v>
      </c>
      <c r="B348" s="429"/>
      <c r="C348" s="195"/>
      <c r="D348" s="196"/>
      <c r="E348" s="196"/>
      <c r="F348" s="197">
        <v>44075</v>
      </c>
      <c r="H348">
        <f t="shared" si="17"/>
        <v>19</v>
      </c>
      <c r="I348" s="429"/>
      <c r="J348" s="195"/>
      <c r="K348" s="196"/>
      <c r="L348" s="196"/>
      <c r="M348" s="197">
        <f t="shared" si="15"/>
        <v>44075</v>
      </c>
    </row>
    <row r="349" spans="1:13">
      <c r="A349">
        <f t="shared" si="16"/>
        <v>20</v>
      </c>
      <c r="B349" s="429"/>
      <c r="C349" s="195"/>
      <c r="D349" s="196"/>
      <c r="E349" s="196"/>
      <c r="F349" s="197">
        <v>44075</v>
      </c>
      <c r="H349">
        <f t="shared" si="17"/>
        <v>20</v>
      </c>
      <c r="I349" s="429"/>
      <c r="J349" s="195"/>
      <c r="K349" s="196"/>
      <c r="L349" s="196"/>
      <c r="M349" s="197">
        <f t="shared" si="15"/>
        <v>44075</v>
      </c>
    </row>
    <row r="350" spans="1:13">
      <c r="A350">
        <f t="shared" si="16"/>
        <v>21</v>
      </c>
      <c r="B350" s="429"/>
      <c r="C350" s="195"/>
      <c r="D350" s="196"/>
      <c r="E350" s="196"/>
      <c r="F350" s="197">
        <v>44075</v>
      </c>
      <c r="H350">
        <f t="shared" si="17"/>
        <v>21</v>
      </c>
      <c r="I350" s="429"/>
      <c r="J350" s="195"/>
      <c r="K350" s="196"/>
      <c r="L350" s="196"/>
      <c r="M350" s="197">
        <f t="shared" si="15"/>
        <v>44075</v>
      </c>
    </row>
    <row r="351" spans="1:13">
      <c r="A351">
        <f t="shared" si="16"/>
        <v>22</v>
      </c>
      <c r="B351" s="429"/>
      <c r="C351" s="195"/>
      <c r="D351" s="196"/>
      <c r="E351" s="196"/>
      <c r="F351" s="197">
        <v>44075</v>
      </c>
      <c r="H351">
        <f t="shared" si="17"/>
        <v>22</v>
      </c>
      <c r="I351" s="429"/>
      <c r="J351" s="195"/>
      <c r="K351" s="196"/>
      <c r="L351" s="196"/>
      <c r="M351" s="197">
        <f t="shared" si="15"/>
        <v>44075</v>
      </c>
    </row>
    <row r="352" spans="1:13">
      <c r="A352">
        <f t="shared" si="16"/>
        <v>23</v>
      </c>
      <c r="B352" s="429"/>
      <c r="C352" s="195"/>
      <c r="D352" s="196"/>
      <c r="E352" s="196"/>
      <c r="F352" s="197">
        <v>44075</v>
      </c>
      <c r="H352">
        <f t="shared" si="17"/>
        <v>23</v>
      </c>
      <c r="I352" s="429"/>
      <c r="J352" s="195"/>
      <c r="K352" s="196"/>
      <c r="L352" s="196"/>
      <c r="M352" s="197">
        <f t="shared" si="15"/>
        <v>44075</v>
      </c>
    </row>
    <row r="353" spans="1:13">
      <c r="A353">
        <f t="shared" si="16"/>
        <v>24</v>
      </c>
      <c r="B353" s="429"/>
      <c r="C353" s="195"/>
      <c r="D353" s="196"/>
      <c r="E353" s="196"/>
      <c r="F353" s="197">
        <v>44075</v>
      </c>
      <c r="H353">
        <f t="shared" si="17"/>
        <v>24</v>
      </c>
      <c r="I353" s="429"/>
      <c r="J353" s="195"/>
      <c r="K353" s="196"/>
      <c r="L353" s="196"/>
      <c r="M353" s="197">
        <f t="shared" si="15"/>
        <v>44075</v>
      </c>
    </row>
    <row r="354" spans="1:13">
      <c r="A354">
        <f t="shared" si="16"/>
        <v>25</v>
      </c>
      <c r="B354" s="429"/>
      <c r="C354" s="195"/>
      <c r="D354" s="196"/>
      <c r="E354" s="196"/>
      <c r="F354" s="197">
        <v>44075</v>
      </c>
      <c r="H354">
        <f t="shared" si="17"/>
        <v>25</v>
      </c>
      <c r="I354" s="429"/>
      <c r="J354" s="195"/>
      <c r="K354" s="196"/>
      <c r="L354" s="196"/>
      <c r="M354" s="197">
        <f t="shared" si="15"/>
        <v>44075</v>
      </c>
    </row>
    <row r="355" spans="1:13">
      <c r="A355">
        <f t="shared" si="16"/>
        <v>26</v>
      </c>
      <c r="B355" s="429"/>
      <c r="C355" s="195"/>
      <c r="D355" s="196"/>
      <c r="E355" s="196"/>
      <c r="F355" s="197">
        <v>44075</v>
      </c>
      <c r="H355">
        <f t="shared" si="17"/>
        <v>26</v>
      </c>
      <c r="I355" s="429"/>
      <c r="J355" s="195"/>
      <c r="K355" s="196"/>
      <c r="L355" s="196"/>
      <c r="M355" s="197">
        <f t="shared" si="15"/>
        <v>44075</v>
      </c>
    </row>
    <row r="356" spans="1:13">
      <c r="A356">
        <f t="shared" si="16"/>
        <v>27</v>
      </c>
      <c r="B356" s="429"/>
      <c r="C356" s="195"/>
      <c r="D356" s="196"/>
      <c r="E356" s="196"/>
      <c r="F356" s="197">
        <v>44075</v>
      </c>
      <c r="H356">
        <f t="shared" si="17"/>
        <v>27</v>
      </c>
      <c r="I356" s="429"/>
      <c r="J356" s="195"/>
      <c r="K356" s="196"/>
      <c r="L356" s="196"/>
      <c r="M356" s="197">
        <f t="shared" si="15"/>
        <v>44075</v>
      </c>
    </row>
    <row r="357" spans="1:13">
      <c r="A357">
        <f t="shared" si="16"/>
        <v>28</v>
      </c>
      <c r="B357" s="429"/>
      <c r="C357" s="195"/>
      <c r="D357" s="196"/>
      <c r="E357" s="196"/>
      <c r="F357" s="197">
        <v>44075</v>
      </c>
      <c r="H357">
        <f t="shared" si="17"/>
        <v>28</v>
      </c>
      <c r="I357" s="429"/>
      <c r="J357" s="195"/>
      <c r="K357" s="196"/>
      <c r="L357" s="196"/>
      <c r="M357" s="197">
        <f t="shared" si="15"/>
        <v>44075</v>
      </c>
    </row>
    <row r="358" spans="1:13">
      <c r="A358">
        <f t="shared" si="16"/>
        <v>29</v>
      </c>
      <c r="B358" s="429"/>
      <c r="C358" s="195"/>
      <c r="D358" s="196"/>
      <c r="E358" s="196"/>
      <c r="F358" s="197">
        <v>44075</v>
      </c>
      <c r="H358">
        <f t="shared" si="17"/>
        <v>29</v>
      </c>
      <c r="I358" s="429"/>
      <c r="J358" s="195"/>
      <c r="K358" s="196"/>
      <c r="L358" s="196"/>
      <c r="M358" s="197">
        <f t="shared" si="15"/>
        <v>44075</v>
      </c>
    </row>
    <row r="359" spans="1:13">
      <c r="A359">
        <f t="shared" si="16"/>
        <v>30</v>
      </c>
      <c r="B359" s="429"/>
      <c r="C359" s="195"/>
      <c r="D359" s="196"/>
      <c r="E359" s="196"/>
      <c r="F359" s="197">
        <v>44075</v>
      </c>
      <c r="H359">
        <f t="shared" si="17"/>
        <v>30</v>
      </c>
      <c r="I359" s="429"/>
      <c r="J359" s="195"/>
      <c r="K359" s="196"/>
      <c r="L359" s="196"/>
      <c r="M359" s="197">
        <f t="shared" si="15"/>
        <v>44075</v>
      </c>
    </row>
    <row r="360" spans="1:13">
      <c r="A360">
        <f t="shared" si="16"/>
        <v>31</v>
      </c>
      <c r="B360" s="429"/>
      <c r="C360" s="195"/>
      <c r="D360" s="196"/>
      <c r="E360" s="196"/>
      <c r="F360" s="197">
        <v>44075</v>
      </c>
      <c r="H360">
        <f t="shared" si="17"/>
        <v>31</v>
      </c>
      <c r="I360" s="429"/>
      <c r="J360" s="195"/>
      <c r="K360" s="196"/>
      <c r="L360" s="196"/>
      <c r="M360" s="197">
        <f t="shared" si="15"/>
        <v>44075</v>
      </c>
    </row>
    <row r="361" spans="1:13">
      <c r="A361">
        <f t="shared" si="16"/>
        <v>32</v>
      </c>
      <c r="B361" s="429"/>
      <c r="C361" s="195"/>
      <c r="D361" s="196"/>
      <c r="E361" s="196"/>
      <c r="F361" s="197">
        <v>44075</v>
      </c>
      <c r="H361">
        <f t="shared" si="17"/>
        <v>32</v>
      </c>
      <c r="I361" s="429"/>
      <c r="J361" s="195"/>
      <c r="K361" s="196"/>
      <c r="L361" s="196"/>
      <c r="M361" s="197">
        <f t="shared" si="15"/>
        <v>44075</v>
      </c>
    </row>
    <row r="362" spans="1:13">
      <c r="A362">
        <f t="shared" si="16"/>
        <v>33</v>
      </c>
      <c r="B362" s="429"/>
      <c r="C362" s="195"/>
      <c r="D362" s="196"/>
      <c r="E362" s="196"/>
      <c r="F362" s="197">
        <v>44075</v>
      </c>
      <c r="H362">
        <f t="shared" si="17"/>
        <v>33</v>
      </c>
      <c r="I362" s="429"/>
      <c r="J362" s="195"/>
      <c r="K362" s="196"/>
      <c r="L362" s="196"/>
      <c r="M362" s="197">
        <f t="shared" si="15"/>
        <v>44075</v>
      </c>
    </row>
    <row r="363" spans="1:13">
      <c r="A363">
        <f t="shared" si="16"/>
        <v>34</v>
      </c>
      <c r="B363" s="429"/>
      <c r="C363" s="195"/>
      <c r="D363" s="196"/>
      <c r="E363" s="196"/>
      <c r="F363" s="197">
        <v>44075</v>
      </c>
      <c r="H363">
        <f t="shared" si="17"/>
        <v>34</v>
      </c>
      <c r="I363" s="429"/>
      <c r="J363" s="195"/>
      <c r="K363" s="196"/>
      <c r="L363" s="196"/>
      <c r="M363" s="197">
        <f t="shared" si="15"/>
        <v>44075</v>
      </c>
    </row>
    <row r="364" spans="1:13">
      <c r="A364">
        <f t="shared" si="16"/>
        <v>35</v>
      </c>
      <c r="B364" s="429"/>
      <c r="C364" s="195"/>
      <c r="D364" s="196"/>
      <c r="E364" s="196"/>
      <c r="F364" s="197">
        <v>44075</v>
      </c>
      <c r="H364">
        <f t="shared" si="17"/>
        <v>35</v>
      </c>
      <c r="I364" s="429"/>
      <c r="J364" s="195"/>
      <c r="K364" s="196"/>
      <c r="L364" s="196"/>
      <c r="M364" s="197">
        <f t="shared" si="15"/>
        <v>44075</v>
      </c>
    </row>
    <row r="365" spans="1:13">
      <c r="A365">
        <f t="shared" si="16"/>
        <v>36</v>
      </c>
      <c r="B365" s="429"/>
      <c r="C365" s="195"/>
      <c r="D365" s="196"/>
      <c r="E365" s="196"/>
      <c r="F365" s="197">
        <v>44075</v>
      </c>
      <c r="H365">
        <f t="shared" si="17"/>
        <v>36</v>
      </c>
      <c r="I365" s="429"/>
      <c r="J365" s="195"/>
      <c r="K365" s="196"/>
      <c r="L365" s="196"/>
      <c r="M365" s="197">
        <f t="shared" si="15"/>
        <v>44075</v>
      </c>
    </row>
    <row r="366" spans="1:13">
      <c r="A366">
        <f t="shared" si="16"/>
        <v>37</v>
      </c>
      <c r="B366" s="429"/>
      <c r="C366" s="195"/>
      <c r="D366" s="196"/>
      <c r="E366" s="196"/>
      <c r="F366" s="197">
        <v>44075</v>
      </c>
      <c r="H366">
        <f t="shared" si="17"/>
        <v>37</v>
      </c>
      <c r="I366" s="429"/>
      <c r="J366" s="195"/>
      <c r="K366" s="196"/>
      <c r="L366" s="196"/>
      <c r="M366" s="197">
        <f t="shared" si="15"/>
        <v>44075</v>
      </c>
    </row>
    <row r="367" spans="1:13">
      <c r="A367">
        <f t="shared" si="16"/>
        <v>38</v>
      </c>
      <c r="B367" s="429"/>
      <c r="C367" s="195"/>
      <c r="D367" s="196"/>
      <c r="E367" s="196"/>
      <c r="F367" s="197">
        <v>44075</v>
      </c>
      <c r="H367">
        <f t="shared" si="17"/>
        <v>38</v>
      </c>
      <c r="I367" s="429"/>
      <c r="J367" s="195"/>
      <c r="K367" s="196"/>
      <c r="L367" s="196"/>
      <c r="M367" s="197">
        <f t="shared" si="15"/>
        <v>44075</v>
      </c>
    </row>
    <row r="368" spans="1:13">
      <c r="A368">
        <f t="shared" si="16"/>
        <v>39</v>
      </c>
      <c r="B368" s="429"/>
      <c r="C368" s="195"/>
      <c r="D368" s="196"/>
      <c r="E368" s="196"/>
      <c r="F368" s="197">
        <v>44075</v>
      </c>
      <c r="H368">
        <f t="shared" si="17"/>
        <v>39</v>
      </c>
      <c r="I368" s="429"/>
      <c r="J368" s="195"/>
      <c r="K368" s="196"/>
      <c r="L368" s="196"/>
      <c r="M368" s="197">
        <f t="shared" si="15"/>
        <v>44075</v>
      </c>
    </row>
    <row r="369" spans="1:13">
      <c r="A369">
        <f t="shared" si="16"/>
        <v>40</v>
      </c>
      <c r="B369" s="429"/>
      <c r="C369" s="195"/>
      <c r="D369" s="196"/>
      <c r="E369" s="196"/>
      <c r="F369" s="197">
        <v>44075</v>
      </c>
      <c r="H369">
        <f t="shared" si="17"/>
        <v>40</v>
      </c>
      <c r="I369" s="429"/>
      <c r="J369" s="195"/>
      <c r="K369" s="196"/>
      <c r="L369" s="196"/>
      <c r="M369" s="197">
        <f t="shared" si="15"/>
        <v>44075</v>
      </c>
    </row>
    <row r="370" spans="1:13">
      <c r="A370">
        <f t="shared" si="16"/>
        <v>41</v>
      </c>
      <c r="B370" s="429"/>
      <c r="C370" s="195"/>
      <c r="D370" s="196"/>
      <c r="E370" s="196"/>
      <c r="F370" s="197">
        <v>44075</v>
      </c>
      <c r="H370">
        <f t="shared" si="17"/>
        <v>41</v>
      </c>
      <c r="I370" s="429"/>
      <c r="J370" s="195"/>
      <c r="K370" s="196"/>
      <c r="L370" s="196"/>
      <c r="M370" s="197">
        <f t="shared" si="15"/>
        <v>44075</v>
      </c>
    </row>
    <row r="371" spans="1:13">
      <c r="A371">
        <f t="shared" si="16"/>
        <v>42</v>
      </c>
      <c r="B371" s="429"/>
      <c r="C371" s="195"/>
      <c r="D371" s="196"/>
      <c r="E371" s="196"/>
      <c r="F371" s="197">
        <v>44075</v>
      </c>
      <c r="H371">
        <f t="shared" si="17"/>
        <v>42</v>
      </c>
      <c r="I371" s="429"/>
      <c r="J371" s="195"/>
      <c r="K371" s="196"/>
      <c r="L371" s="196"/>
      <c r="M371" s="197">
        <f t="shared" si="15"/>
        <v>44075</v>
      </c>
    </row>
    <row r="372" spans="1:13">
      <c r="A372">
        <f t="shared" si="16"/>
        <v>43</v>
      </c>
      <c r="B372" s="429"/>
      <c r="C372" s="195"/>
      <c r="D372" s="196"/>
      <c r="E372" s="196"/>
      <c r="F372" s="197">
        <v>44075</v>
      </c>
      <c r="H372">
        <f t="shared" si="17"/>
        <v>43</v>
      </c>
      <c r="I372" s="429"/>
      <c r="J372" s="195"/>
      <c r="K372" s="196"/>
      <c r="L372" s="196"/>
      <c r="M372" s="197">
        <f t="shared" si="15"/>
        <v>44075</v>
      </c>
    </row>
    <row r="373" spans="1:13">
      <c r="A373">
        <f t="shared" si="16"/>
        <v>44</v>
      </c>
      <c r="B373" s="429"/>
      <c r="C373" s="195"/>
      <c r="D373" s="196"/>
      <c r="E373" s="196"/>
      <c r="F373" s="197">
        <v>44075</v>
      </c>
      <c r="H373">
        <f t="shared" si="17"/>
        <v>44</v>
      </c>
      <c r="I373" s="429"/>
      <c r="J373" s="195"/>
      <c r="K373" s="196"/>
      <c r="L373" s="196"/>
      <c r="M373" s="197">
        <f t="shared" si="15"/>
        <v>44075</v>
      </c>
    </row>
    <row r="374" spans="1:13">
      <c r="A374">
        <f t="shared" si="16"/>
        <v>45</v>
      </c>
      <c r="B374" s="429"/>
      <c r="C374" s="195"/>
      <c r="D374" s="196"/>
      <c r="E374" s="196"/>
      <c r="F374" s="197">
        <v>44075</v>
      </c>
      <c r="H374">
        <f t="shared" si="17"/>
        <v>45</v>
      </c>
      <c r="I374" s="429"/>
      <c r="J374" s="195"/>
      <c r="K374" s="196"/>
      <c r="L374" s="196"/>
      <c r="M374" s="197">
        <f t="shared" si="15"/>
        <v>44075</v>
      </c>
    </row>
    <row r="375" spans="1:13">
      <c r="A375">
        <f t="shared" si="16"/>
        <v>46</v>
      </c>
      <c r="B375" s="429"/>
      <c r="C375" s="195"/>
      <c r="D375" s="196"/>
      <c r="E375" s="196"/>
      <c r="F375" s="197">
        <v>44075</v>
      </c>
      <c r="H375">
        <f t="shared" si="17"/>
        <v>46</v>
      </c>
      <c r="I375" s="429"/>
      <c r="J375" s="195"/>
      <c r="K375" s="196"/>
      <c r="L375" s="196"/>
      <c r="M375" s="197">
        <f t="shared" si="15"/>
        <v>44075</v>
      </c>
    </row>
    <row r="376" spans="1:13">
      <c r="A376">
        <f t="shared" si="16"/>
        <v>47</v>
      </c>
      <c r="B376" s="429"/>
      <c r="C376" s="195"/>
      <c r="D376" s="196"/>
      <c r="E376" s="196"/>
      <c r="F376" s="197">
        <v>44075</v>
      </c>
      <c r="H376">
        <f t="shared" si="17"/>
        <v>47</v>
      </c>
      <c r="I376" s="429"/>
      <c r="J376" s="195"/>
      <c r="K376" s="196"/>
      <c r="L376" s="196"/>
      <c r="M376" s="197">
        <f t="shared" si="15"/>
        <v>44075</v>
      </c>
    </row>
    <row r="377" spans="1:13">
      <c r="A377">
        <f t="shared" si="16"/>
        <v>48</v>
      </c>
      <c r="B377" s="429"/>
      <c r="C377" s="195"/>
      <c r="D377" s="196"/>
      <c r="E377" s="196"/>
      <c r="F377" s="197">
        <v>44075</v>
      </c>
      <c r="H377">
        <f t="shared" si="17"/>
        <v>48</v>
      </c>
      <c r="I377" s="429"/>
      <c r="J377" s="195"/>
      <c r="K377" s="196"/>
      <c r="L377" s="196"/>
      <c r="M377" s="197">
        <f t="shared" si="15"/>
        <v>44075</v>
      </c>
    </row>
    <row r="378" spans="1:13">
      <c r="A378">
        <f t="shared" si="16"/>
        <v>49</v>
      </c>
      <c r="B378" s="429"/>
      <c r="C378" s="195"/>
      <c r="D378" s="196"/>
      <c r="E378" s="196"/>
      <c r="F378" s="197">
        <v>44075</v>
      </c>
      <c r="H378">
        <f t="shared" si="17"/>
        <v>49</v>
      </c>
      <c r="I378" s="429"/>
      <c r="J378" s="195"/>
      <c r="K378" s="196"/>
      <c r="L378" s="196"/>
      <c r="M378" s="197">
        <f t="shared" si="15"/>
        <v>44075</v>
      </c>
    </row>
    <row r="379" spans="1:13">
      <c r="A379">
        <f t="shared" si="16"/>
        <v>50</v>
      </c>
      <c r="B379" s="429"/>
      <c r="C379" s="195"/>
      <c r="D379" s="196"/>
      <c r="E379" s="196"/>
      <c r="F379" s="197">
        <v>44075</v>
      </c>
      <c r="H379">
        <f t="shared" si="17"/>
        <v>50</v>
      </c>
      <c r="I379" s="429"/>
      <c r="J379" s="195"/>
      <c r="K379" s="196"/>
      <c r="L379" s="196"/>
      <c r="M379" s="197">
        <f t="shared" si="15"/>
        <v>44075</v>
      </c>
    </row>
    <row r="380" spans="1:13">
      <c r="A380">
        <f t="shared" si="16"/>
        <v>51</v>
      </c>
      <c r="B380" s="429"/>
      <c r="C380" s="195"/>
      <c r="D380" s="196"/>
      <c r="E380" s="196"/>
      <c r="F380" s="197">
        <v>44075</v>
      </c>
      <c r="H380">
        <f t="shared" si="17"/>
        <v>51</v>
      </c>
      <c r="I380" s="429"/>
      <c r="J380" s="195"/>
      <c r="K380" s="196"/>
      <c r="L380" s="196"/>
      <c r="M380" s="197">
        <f t="shared" si="15"/>
        <v>44075</v>
      </c>
    </row>
    <row r="381" spans="1:13">
      <c r="A381">
        <f t="shared" si="16"/>
        <v>52</v>
      </c>
      <c r="B381" s="429"/>
      <c r="C381" s="195"/>
      <c r="D381" s="196"/>
      <c r="E381" s="196"/>
      <c r="F381" s="197">
        <v>44075</v>
      </c>
      <c r="H381">
        <f t="shared" si="17"/>
        <v>52</v>
      </c>
      <c r="I381" s="429"/>
      <c r="J381" s="195"/>
      <c r="K381" s="196"/>
      <c r="L381" s="196"/>
      <c r="M381" s="197">
        <f t="shared" si="15"/>
        <v>44075</v>
      </c>
    </row>
    <row r="382" spans="1:13">
      <c r="A382">
        <f t="shared" si="16"/>
        <v>53</v>
      </c>
      <c r="B382" s="429"/>
      <c r="C382" s="195"/>
      <c r="D382" s="196"/>
      <c r="E382" s="196"/>
      <c r="F382" s="197">
        <v>44075</v>
      </c>
      <c r="H382">
        <f t="shared" si="17"/>
        <v>53</v>
      </c>
      <c r="I382" s="429"/>
      <c r="J382" s="195"/>
      <c r="K382" s="196"/>
      <c r="L382" s="196"/>
      <c r="M382" s="197">
        <f t="shared" si="15"/>
        <v>44075</v>
      </c>
    </row>
    <row r="383" spans="1:13">
      <c r="A383">
        <f t="shared" si="16"/>
        <v>54</v>
      </c>
      <c r="B383" s="429"/>
      <c r="C383" s="195"/>
      <c r="D383" s="196"/>
      <c r="E383" s="196"/>
      <c r="F383" s="197">
        <v>44075</v>
      </c>
      <c r="H383">
        <f t="shared" si="17"/>
        <v>54</v>
      </c>
      <c r="I383" s="429"/>
      <c r="J383" s="195"/>
      <c r="K383" s="196"/>
      <c r="L383" s="196"/>
      <c r="M383" s="197">
        <f t="shared" si="15"/>
        <v>44075</v>
      </c>
    </row>
    <row r="384" spans="1:13">
      <c r="A384">
        <f t="shared" si="16"/>
        <v>55</v>
      </c>
      <c r="B384" s="429"/>
      <c r="C384" s="195"/>
      <c r="D384" s="196"/>
      <c r="E384" s="196"/>
      <c r="F384" s="197">
        <v>44075</v>
      </c>
      <c r="H384">
        <f t="shared" si="17"/>
        <v>55</v>
      </c>
      <c r="I384" s="429"/>
      <c r="J384" s="195"/>
      <c r="K384" s="196"/>
      <c r="L384" s="196"/>
      <c r="M384" s="197">
        <f t="shared" si="15"/>
        <v>44075</v>
      </c>
    </row>
    <row r="385" spans="1:13">
      <c r="A385">
        <f t="shared" si="16"/>
        <v>56</v>
      </c>
      <c r="B385" s="429"/>
      <c r="C385" s="196"/>
      <c r="D385" s="196"/>
      <c r="E385" s="196"/>
      <c r="F385" s="197">
        <v>44075</v>
      </c>
      <c r="H385">
        <f t="shared" si="17"/>
        <v>56</v>
      </c>
      <c r="I385" s="429"/>
      <c r="J385" s="196"/>
      <c r="K385" s="196"/>
      <c r="L385" s="196"/>
      <c r="M385" s="197">
        <f t="shared" si="15"/>
        <v>44075</v>
      </c>
    </row>
    <row r="386" spans="1:13">
      <c r="A386">
        <f t="shared" si="16"/>
        <v>57</v>
      </c>
      <c r="B386" s="429"/>
      <c r="C386" s="196"/>
      <c r="D386" s="196"/>
      <c r="E386" s="196"/>
      <c r="F386" s="197">
        <v>44075</v>
      </c>
      <c r="H386">
        <f t="shared" si="17"/>
        <v>57</v>
      </c>
      <c r="I386" s="429"/>
      <c r="J386" s="196"/>
      <c r="K386" s="196"/>
      <c r="L386" s="196"/>
      <c r="M386" s="197">
        <f t="shared" si="15"/>
        <v>44075</v>
      </c>
    </row>
    <row r="387" spans="1:13">
      <c r="A387">
        <f t="shared" si="16"/>
        <v>58</v>
      </c>
      <c r="B387" s="429"/>
      <c r="C387" s="196"/>
      <c r="D387" s="196"/>
      <c r="E387" s="196"/>
      <c r="F387" s="197">
        <v>44075</v>
      </c>
      <c r="H387">
        <f t="shared" si="17"/>
        <v>58</v>
      </c>
      <c r="I387" s="429"/>
      <c r="J387" s="196"/>
      <c r="K387" s="196"/>
      <c r="L387" s="196"/>
      <c r="M387" s="197">
        <f t="shared" si="15"/>
        <v>44075</v>
      </c>
    </row>
    <row r="388" spans="1:13">
      <c r="A388">
        <f t="shared" si="16"/>
        <v>59</v>
      </c>
      <c r="B388" s="429"/>
      <c r="C388" s="196"/>
      <c r="D388" s="196"/>
      <c r="E388" s="196"/>
      <c r="F388" s="197">
        <v>44075</v>
      </c>
      <c r="H388">
        <f t="shared" si="17"/>
        <v>59</v>
      </c>
      <c r="I388" s="429"/>
      <c r="J388" s="196"/>
      <c r="K388" s="196"/>
      <c r="L388" s="196"/>
      <c r="M388" s="197">
        <f t="shared" si="15"/>
        <v>44075</v>
      </c>
    </row>
    <row r="389" spans="1:13">
      <c r="A389">
        <f t="shared" si="16"/>
        <v>60</v>
      </c>
      <c r="B389" s="429"/>
      <c r="C389" s="196"/>
      <c r="D389" s="196"/>
      <c r="E389" s="196"/>
      <c r="F389" s="197">
        <v>44075</v>
      </c>
      <c r="H389">
        <f t="shared" si="17"/>
        <v>60</v>
      </c>
      <c r="I389" s="429"/>
      <c r="J389" s="196"/>
      <c r="K389" s="196"/>
      <c r="L389" s="196"/>
      <c r="M389" s="197">
        <f t="shared" si="15"/>
        <v>44075</v>
      </c>
    </row>
    <row r="390" spans="1:13">
      <c r="A390">
        <f t="shared" si="16"/>
        <v>61</v>
      </c>
      <c r="B390" s="429"/>
      <c r="C390" s="196"/>
      <c r="D390" s="196"/>
      <c r="E390" s="196"/>
      <c r="F390" s="197">
        <v>44075</v>
      </c>
      <c r="H390">
        <f t="shared" si="17"/>
        <v>61</v>
      </c>
      <c r="I390" s="429"/>
      <c r="J390" s="196"/>
      <c r="K390" s="196"/>
      <c r="L390" s="196"/>
      <c r="M390" s="197">
        <f t="shared" ref="M390:M453" si="18">F390</f>
        <v>44075</v>
      </c>
    </row>
    <row r="391" spans="1:13">
      <c r="A391">
        <f t="shared" si="16"/>
        <v>62</v>
      </c>
      <c r="B391" s="429"/>
      <c r="C391" s="196"/>
      <c r="D391" s="196"/>
      <c r="E391" s="196"/>
      <c r="F391" s="197">
        <v>44075</v>
      </c>
      <c r="H391">
        <f t="shared" si="17"/>
        <v>62</v>
      </c>
      <c r="I391" s="429"/>
      <c r="J391" s="196"/>
      <c r="K391" s="196"/>
      <c r="L391" s="196"/>
      <c r="M391" s="197">
        <f t="shared" si="18"/>
        <v>44075</v>
      </c>
    </row>
    <row r="392" spans="1:13">
      <c r="A392">
        <f t="shared" si="16"/>
        <v>63</v>
      </c>
      <c r="B392" s="429"/>
      <c r="C392" s="196"/>
      <c r="D392" s="196"/>
      <c r="E392" s="196"/>
      <c r="F392" s="197">
        <v>44075</v>
      </c>
      <c r="H392">
        <f t="shared" si="17"/>
        <v>63</v>
      </c>
      <c r="I392" s="429"/>
      <c r="J392" s="196"/>
      <c r="K392" s="196"/>
      <c r="L392" s="196"/>
      <c r="M392" s="197">
        <f t="shared" si="18"/>
        <v>44075</v>
      </c>
    </row>
    <row r="393" spans="1:13">
      <c r="A393">
        <f>A392+1</f>
        <v>64</v>
      </c>
      <c r="B393" s="429"/>
      <c r="C393" s="196"/>
      <c r="D393" s="196"/>
      <c r="E393" s="196"/>
      <c r="F393" s="197">
        <v>44075</v>
      </c>
      <c r="H393">
        <f>H392+1</f>
        <v>64</v>
      </c>
      <c r="I393" s="429"/>
      <c r="J393" s="196"/>
      <c r="K393" s="196"/>
      <c r="L393" s="196"/>
      <c r="M393" s="197">
        <f t="shared" si="18"/>
        <v>44075</v>
      </c>
    </row>
    <row r="394" spans="1:13">
      <c r="A394">
        <f>A393+1</f>
        <v>65</v>
      </c>
      <c r="B394" s="429"/>
      <c r="C394" s="196"/>
      <c r="D394" s="196"/>
      <c r="E394" s="196"/>
      <c r="F394" s="197">
        <v>44075</v>
      </c>
      <c r="H394">
        <f>H393+1</f>
        <v>65</v>
      </c>
      <c r="I394" s="429"/>
      <c r="J394" s="196"/>
      <c r="K394" s="196"/>
      <c r="L394" s="196"/>
      <c r="M394" s="197">
        <f t="shared" si="18"/>
        <v>44075</v>
      </c>
    </row>
    <row r="395" spans="1:13">
      <c r="A395">
        <v>1</v>
      </c>
      <c r="B395" s="429">
        <v>0.25</v>
      </c>
      <c r="C395" s="195"/>
      <c r="D395" s="196"/>
      <c r="E395" s="196"/>
      <c r="F395" s="197">
        <v>44075</v>
      </c>
      <c r="H395">
        <v>1</v>
      </c>
      <c r="I395" s="429">
        <f>B395</f>
        <v>0.25</v>
      </c>
      <c r="J395" s="195"/>
      <c r="K395" s="196"/>
      <c r="L395" s="196"/>
      <c r="M395" s="197">
        <f t="shared" si="18"/>
        <v>44075</v>
      </c>
    </row>
    <row r="396" spans="1:13">
      <c r="A396">
        <f t="shared" ref="A396:A457" si="19">A395+1</f>
        <v>2</v>
      </c>
      <c r="B396" s="429"/>
      <c r="C396" s="195"/>
      <c r="D396" s="196"/>
      <c r="E396" s="196"/>
      <c r="F396" s="197">
        <v>44075</v>
      </c>
      <c r="H396">
        <f t="shared" ref="H396:H457" si="20">H395+1</f>
        <v>2</v>
      </c>
      <c r="I396" s="429"/>
      <c r="J396" s="195"/>
      <c r="K396" s="196"/>
      <c r="L396" s="196"/>
      <c r="M396" s="197">
        <f t="shared" si="18"/>
        <v>44075</v>
      </c>
    </row>
    <row r="397" spans="1:13">
      <c r="A397">
        <f t="shared" si="19"/>
        <v>3</v>
      </c>
      <c r="B397" s="429"/>
      <c r="C397" s="195"/>
      <c r="D397" s="196"/>
      <c r="E397" s="196"/>
      <c r="F397" s="197">
        <v>44075</v>
      </c>
      <c r="H397">
        <f t="shared" si="20"/>
        <v>3</v>
      </c>
      <c r="I397" s="429"/>
      <c r="J397" s="195"/>
      <c r="K397" s="196"/>
      <c r="L397" s="196"/>
      <c r="M397" s="197">
        <f t="shared" si="18"/>
        <v>44075</v>
      </c>
    </row>
    <row r="398" spans="1:13">
      <c r="A398">
        <f t="shared" si="19"/>
        <v>4</v>
      </c>
      <c r="B398" s="429"/>
      <c r="C398" s="195"/>
      <c r="D398" s="196"/>
      <c r="E398" s="196"/>
      <c r="F398" s="197">
        <v>44075</v>
      </c>
      <c r="H398">
        <f t="shared" si="20"/>
        <v>4</v>
      </c>
      <c r="I398" s="429"/>
      <c r="J398" s="195"/>
      <c r="K398" s="196"/>
      <c r="L398" s="196"/>
      <c r="M398" s="197">
        <f t="shared" si="18"/>
        <v>44075</v>
      </c>
    </row>
    <row r="399" spans="1:13">
      <c r="A399">
        <f t="shared" si="19"/>
        <v>5</v>
      </c>
      <c r="B399" s="429"/>
      <c r="C399" s="195"/>
      <c r="D399" s="196"/>
      <c r="E399" s="196"/>
      <c r="F399" s="197">
        <v>44075</v>
      </c>
      <c r="H399">
        <f t="shared" si="20"/>
        <v>5</v>
      </c>
      <c r="I399" s="429"/>
      <c r="J399" s="195"/>
      <c r="K399" s="196"/>
      <c r="L399" s="196"/>
      <c r="M399" s="197">
        <f t="shared" si="18"/>
        <v>44075</v>
      </c>
    </row>
    <row r="400" spans="1:13">
      <c r="A400">
        <f t="shared" si="19"/>
        <v>6</v>
      </c>
      <c r="B400" s="429"/>
      <c r="C400" s="195"/>
      <c r="D400" s="196"/>
      <c r="E400" s="196"/>
      <c r="F400" s="197">
        <v>44075</v>
      </c>
      <c r="H400">
        <f t="shared" si="20"/>
        <v>6</v>
      </c>
      <c r="I400" s="429"/>
      <c r="J400" s="195"/>
      <c r="K400" s="196"/>
      <c r="L400" s="196"/>
      <c r="M400" s="197">
        <f t="shared" si="18"/>
        <v>44075</v>
      </c>
    </row>
    <row r="401" spans="1:13">
      <c r="A401">
        <f t="shared" si="19"/>
        <v>7</v>
      </c>
      <c r="B401" s="429"/>
      <c r="C401" s="195"/>
      <c r="D401" s="196"/>
      <c r="E401" s="196"/>
      <c r="F401" s="197">
        <v>44075</v>
      </c>
      <c r="H401">
        <f t="shared" si="20"/>
        <v>7</v>
      </c>
      <c r="I401" s="429"/>
      <c r="J401" s="195"/>
      <c r="K401" s="196"/>
      <c r="L401" s="196"/>
      <c r="M401" s="197">
        <f t="shared" si="18"/>
        <v>44075</v>
      </c>
    </row>
    <row r="402" spans="1:13">
      <c r="A402">
        <f t="shared" si="19"/>
        <v>8</v>
      </c>
      <c r="B402" s="429"/>
      <c r="C402" s="195"/>
      <c r="D402" s="196"/>
      <c r="E402" s="196"/>
      <c r="F402" s="197">
        <v>44075</v>
      </c>
      <c r="H402">
        <f t="shared" si="20"/>
        <v>8</v>
      </c>
      <c r="I402" s="429"/>
      <c r="J402" s="195"/>
      <c r="K402" s="196"/>
      <c r="L402" s="196"/>
      <c r="M402" s="197">
        <f t="shared" si="18"/>
        <v>44075</v>
      </c>
    </row>
    <row r="403" spans="1:13">
      <c r="A403">
        <f t="shared" si="19"/>
        <v>9</v>
      </c>
      <c r="B403" s="429"/>
      <c r="C403" s="195"/>
      <c r="D403" s="196"/>
      <c r="E403" s="196"/>
      <c r="F403" s="197">
        <v>44075</v>
      </c>
      <c r="H403">
        <f t="shared" si="20"/>
        <v>9</v>
      </c>
      <c r="I403" s="429"/>
      <c r="J403" s="195"/>
      <c r="K403" s="196"/>
      <c r="L403" s="196"/>
      <c r="M403" s="197">
        <f t="shared" si="18"/>
        <v>44075</v>
      </c>
    </row>
    <row r="404" spans="1:13">
      <c r="A404">
        <f t="shared" si="19"/>
        <v>10</v>
      </c>
      <c r="B404" s="429"/>
      <c r="C404" s="195"/>
      <c r="D404" s="196"/>
      <c r="E404" s="196"/>
      <c r="F404" s="197">
        <v>44075</v>
      </c>
      <c r="H404">
        <f t="shared" si="20"/>
        <v>10</v>
      </c>
      <c r="I404" s="429"/>
      <c r="J404" s="195"/>
      <c r="K404" s="196"/>
      <c r="L404" s="196"/>
      <c r="M404" s="197">
        <f t="shared" si="18"/>
        <v>44075</v>
      </c>
    </row>
    <row r="405" spans="1:13">
      <c r="A405">
        <f t="shared" si="19"/>
        <v>11</v>
      </c>
      <c r="B405" s="429"/>
      <c r="C405" s="195"/>
      <c r="D405" s="196"/>
      <c r="E405" s="196"/>
      <c r="F405" s="197">
        <v>44075</v>
      </c>
      <c r="H405">
        <f t="shared" si="20"/>
        <v>11</v>
      </c>
      <c r="I405" s="429"/>
      <c r="J405" s="195"/>
      <c r="K405" s="196"/>
      <c r="L405" s="196"/>
      <c r="M405" s="197">
        <f t="shared" si="18"/>
        <v>44075</v>
      </c>
    </row>
    <row r="406" spans="1:13">
      <c r="A406">
        <f t="shared" si="19"/>
        <v>12</v>
      </c>
      <c r="B406" s="429"/>
      <c r="C406" s="195"/>
      <c r="D406" s="196"/>
      <c r="E406" s="196"/>
      <c r="F406" s="197">
        <v>44075</v>
      </c>
      <c r="H406">
        <f t="shared" si="20"/>
        <v>12</v>
      </c>
      <c r="I406" s="429"/>
      <c r="J406" s="195"/>
      <c r="K406" s="196"/>
      <c r="L406" s="196"/>
      <c r="M406" s="197">
        <f t="shared" si="18"/>
        <v>44075</v>
      </c>
    </row>
    <row r="407" spans="1:13">
      <c r="A407">
        <f t="shared" si="19"/>
        <v>13</v>
      </c>
      <c r="B407" s="429"/>
      <c r="C407" s="195"/>
      <c r="D407" s="196"/>
      <c r="E407" s="196"/>
      <c r="F407" s="197">
        <v>44075</v>
      </c>
      <c r="H407">
        <f t="shared" si="20"/>
        <v>13</v>
      </c>
      <c r="I407" s="429"/>
      <c r="J407" s="195"/>
      <c r="K407" s="196"/>
      <c r="L407" s="196"/>
      <c r="M407" s="197">
        <f t="shared" si="18"/>
        <v>44075</v>
      </c>
    </row>
    <row r="408" spans="1:13">
      <c r="A408">
        <f t="shared" si="19"/>
        <v>14</v>
      </c>
      <c r="B408" s="429"/>
      <c r="C408" s="195"/>
      <c r="D408" s="196"/>
      <c r="E408" s="196"/>
      <c r="F408" s="197">
        <v>44075</v>
      </c>
      <c r="H408">
        <f t="shared" si="20"/>
        <v>14</v>
      </c>
      <c r="I408" s="429"/>
      <c r="J408" s="195"/>
      <c r="K408" s="196"/>
      <c r="L408" s="196"/>
      <c r="M408" s="197">
        <f t="shared" si="18"/>
        <v>44075</v>
      </c>
    </row>
    <row r="409" spans="1:13">
      <c r="A409">
        <f t="shared" si="19"/>
        <v>15</v>
      </c>
      <c r="B409" s="429"/>
      <c r="C409" s="195"/>
      <c r="D409" s="196"/>
      <c r="E409" s="196"/>
      <c r="F409" s="197">
        <v>44075</v>
      </c>
      <c r="H409">
        <f t="shared" si="20"/>
        <v>15</v>
      </c>
      <c r="I409" s="429"/>
      <c r="J409" s="195"/>
      <c r="K409" s="196"/>
      <c r="L409" s="196"/>
      <c r="M409" s="197">
        <f t="shared" si="18"/>
        <v>44075</v>
      </c>
    </row>
    <row r="410" spans="1:13">
      <c r="A410">
        <f t="shared" si="19"/>
        <v>16</v>
      </c>
      <c r="B410" s="429"/>
      <c r="C410" s="195"/>
      <c r="D410" s="196"/>
      <c r="E410" s="196"/>
      <c r="F410" s="197">
        <v>44075</v>
      </c>
      <c r="H410">
        <f t="shared" si="20"/>
        <v>16</v>
      </c>
      <c r="I410" s="429"/>
      <c r="J410" s="195"/>
      <c r="K410" s="196"/>
      <c r="L410" s="196"/>
      <c r="M410" s="197">
        <f t="shared" si="18"/>
        <v>44075</v>
      </c>
    </row>
    <row r="411" spans="1:13">
      <c r="A411">
        <f t="shared" si="19"/>
        <v>17</v>
      </c>
      <c r="B411" s="429"/>
      <c r="C411" s="195"/>
      <c r="D411" s="196"/>
      <c r="E411" s="196"/>
      <c r="F411" s="197">
        <v>44075</v>
      </c>
      <c r="H411">
        <f t="shared" si="20"/>
        <v>17</v>
      </c>
      <c r="I411" s="429"/>
      <c r="J411" s="195"/>
      <c r="K411" s="196"/>
      <c r="L411" s="196"/>
      <c r="M411" s="197">
        <f t="shared" si="18"/>
        <v>44075</v>
      </c>
    </row>
    <row r="412" spans="1:13">
      <c r="A412">
        <f t="shared" si="19"/>
        <v>18</v>
      </c>
      <c r="B412" s="429"/>
      <c r="C412" s="195"/>
      <c r="D412" s="196"/>
      <c r="E412" s="196"/>
      <c r="F412" s="197">
        <v>44075</v>
      </c>
      <c r="H412">
        <f t="shared" si="20"/>
        <v>18</v>
      </c>
      <c r="I412" s="429"/>
      <c r="J412" s="195"/>
      <c r="K412" s="196"/>
      <c r="L412" s="196"/>
      <c r="M412" s="197">
        <f t="shared" si="18"/>
        <v>44075</v>
      </c>
    </row>
    <row r="413" spans="1:13">
      <c r="A413">
        <f t="shared" si="19"/>
        <v>19</v>
      </c>
      <c r="B413" s="429"/>
      <c r="C413" s="195"/>
      <c r="D413" s="196"/>
      <c r="E413" s="196"/>
      <c r="F413" s="197">
        <v>44075</v>
      </c>
      <c r="H413">
        <f t="shared" si="20"/>
        <v>19</v>
      </c>
      <c r="I413" s="429"/>
      <c r="J413" s="195"/>
      <c r="K413" s="196"/>
      <c r="L413" s="196"/>
      <c r="M413" s="197">
        <f t="shared" si="18"/>
        <v>44075</v>
      </c>
    </row>
    <row r="414" spans="1:13">
      <c r="A414">
        <f t="shared" si="19"/>
        <v>20</v>
      </c>
      <c r="B414" s="429"/>
      <c r="C414" s="195"/>
      <c r="D414" s="196"/>
      <c r="E414" s="196"/>
      <c r="F414" s="197">
        <v>44075</v>
      </c>
      <c r="H414">
        <f t="shared" si="20"/>
        <v>20</v>
      </c>
      <c r="I414" s="429"/>
      <c r="J414" s="195"/>
      <c r="K414" s="196"/>
      <c r="L414" s="196"/>
      <c r="M414" s="197">
        <f t="shared" si="18"/>
        <v>44075</v>
      </c>
    </row>
    <row r="415" spans="1:13">
      <c r="A415">
        <f t="shared" si="19"/>
        <v>21</v>
      </c>
      <c r="B415" s="429"/>
      <c r="C415" s="195"/>
      <c r="D415" s="196"/>
      <c r="E415" s="196"/>
      <c r="F415" s="197">
        <v>44075</v>
      </c>
      <c r="H415">
        <f t="shared" si="20"/>
        <v>21</v>
      </c>
      <c r="I415" s="429"/>
      <c r="J415" s="195"/>
      <c r="K415" s="196"/>
      <c r="L415" s="196"/>
      <c r="M415" s="197">
        <f t="shared" si="18"/>
        <v>44075</v>
      </c>
    </row>
    <row r="416" spans="1:13">
      <c r="A416">
        <f t="shared" si="19"/>
        <v>22</v>
      </c>
      <c r="B416" s="429"/>
      <c r="C416" s="195"/>
      <c r="D416" s="196"/>
      <c r="E416" s="196"/>
      <c r="F416" s="197">
        <v>44075</v>
      </c>
      <c r="H416">
        <f t="shared" si="20"/>
        <v>22</v>
      </c>
      <c r="I416" s="429"/>
      <c r="J416" s="195"/>
      <c r="K416" s="196"/>
      <c r="L416" s="196"/>
      <c r="M416" s="197">
        <f t="shared" si="18"/>
        <v>44075</v>
      </c>
    </row>
    <row r="417" spans="1:13">
      <c r="A417">
        <f t="shared" si="19"/>
        <v>23</v>
      </c>
      <c r="B417" s="429"/>
      <c r="C417" s="195"/>
      <c r="D417" s="196"/>
      <c r="E417" s="196"/>
      <c r="F417" s="197">
        <v>44075</v>
      </c>
      <c r="H417">
        <f t="shared" si="20"/>
        <v>23</v>
      </c>
      <c r="I417" s="429"/>
      <c r="J417" s="195"/>
      <c r="K417" s="196"/>
      <c r="L417" s="196"/>
      <c r="M417" s="197">
        <f t="shared" si="18"/>
        <v>44075</v>
      </c>
    </row>
    <row r="418" spans="1:13">
      <c r="A418">
        <f t="shared" si="19"/>
        <v>24</v>
      </c>
      <c r="B418" s="429"/>
      <c r="C418" s="195"/>
      <c r="D418" s="196"/>
      <c r="E418" s="196"/>
      <c r="F418" s="197">
        <v>44075</v>
      </c>
      <c r="H418">
        <f t="shared" si="20"/>
        <v>24</v>
      </c>
      <c r="I418" s="429"/>
      <c r="J418" s="195"/>
      <c r="K418" s="196"/>
      <c r="L418" s="196"/>
      <c r="M418" s="197">
        <f t="shared" si="18"/>
        <v>44075</v>
      </c>
    </row>
    <row r="419" spans="1:13">
      <c r="A419">
        <f t="shared" si="19"/>
        <v>25</v>
      </c>
      <c r="B419" s="429"/>
      <c r="C419" s="195"/>
      <c r="D419" s="196"/>
      <c r="E419" s="196"/>
      <c r="F419" s="197">
        <v>44075</v>
      </c>
      <c r="H419">
        <f t="shared" si="20"/>
        <v>25</v>
      </c>
      <c r="I419" s="429"/>
      <c r="J419" s="195"/>
      <c r="K419" s="196"/>
      <c r="L419" s="196"/>
      <c r="M419" s="197">
        <f t="shared" si="18"/>
        <v>44075</v>
      </c>
    </row>
    <row r="420" spans="1:13">
      <c r="A420">
        <f t="shared" si="19"/>
        <v>26</v>
      </c>
      <c r="B420" s="429"/>
      <c r="C420" s="195"/>
      <c r="D420" s="196"/>
      <c r="E420" s="196"/>
      <c r="F420" s="197">
        <v>44075</v>
      </c>
      <c r="H420">
        <f t="shared" si="20"/>
        <v>26</v>
      </c>
      <c r="I420" s="429"/>
      <c r="J420" s="195"/>
      <c r="K420" s="196"/>
      <c r="L420" s="196"/>
      <c r="M420" s="197">
        <f t="shared" si="18"/>
        <v>44075</v>
      </c>
    </row>
    <row r="421" spans="1:13">
      <c r="A421">
        <f t="shared" si="19"/>
        <v>27</v>
      </c>
      <c r="B421" s="429"/>
      <c r="C421" s="195"/>
      <c r="D421" s="196"/>
      <c r="E421" s="196"/>
      <c r="F421" s="197">
        <v>44075</v>
      </c>
      <c r="H421">
        <f t="shared" si="20"/>
        <v>27</v>
      </c>
      <c r="I421" s="429"/>
      <c r="J421" s="195"/>
      <c r="K421" s="196"/>
      <c r="L421" s="196"/>
      <c r="M421" s="197">
        <f t="shared" si="18"/>
        <v>44075</v>
      </c>
    </row>
    <row r="422" spans="1:13">
      <c r="A422">
        <f t="shared" si="19"/>
        <v>28</v>
      </c>
      <c r="B422" s="429"/>
      <c r="C422" s="195"/>
      <c r="D422" s="196"/>
      <c r="E422" s="196"/>
      <c r="F422" s="197">
        <v>44075</v>
      </c>
      <c r="H422">
        <f t="shared" si="20"/>
        <v>28</v>
      </c>
      <c r="I422" s="429"/>
      <c r="J422" s="195"/>
      <c r="K422" s="196"/>
      <c r="L422" s="196"/>
      <c r="M422" s="197">
        <f t="shared" si="18"/>
        <v>44075</v>
      </c>
    </row>
    <row r="423" spans="1:13">
      <c r="A423">
        <f t="shared" si="19"/>
        <v>29</v>
      </c>
      <c r="B423" s="429"/>
      <c r="C423" s="195"/>
      <c r="D423" s="196"/>
      <c r="E423" s="196"/>
      <c r="F423" s="197">
        <v>44075</v>
      </c>
      <c r="H423">
        <f t="shared" si="20"/>
        <v>29</v>
      </c>
      <c r="I423" s="429"/>
      <c r="J423" s="195"/>
      <c r="K423" s="196"/>
      <c r="L423" s="196"/>
      <c r="M423" s="197">
        <f t="shared" si="18"/>
        <v>44075</v>
      </c>
    </row>
    <row r="424" spans="1:13">
      <c r="A424">
        <f t="shared" si="19"/>
        <v>30</v>
      </c>
      <c r="B424" s="429"/>
      <c r="C424" s="195"/>
      <c r="D424" s="196"/>
      <c r="E424" s="196"/>
      <c r="F424" s="197">
        <v>44075</v>
      </c>
      <c r="H424">
        <f t="shared" si="20"/>
        <v>30</v>
      </c>
      <c r="I424" s="429"/>
      <c r="J424" s="195"/>
      <c r="K424" s="196"/>
      <c r="L424" s="196"/>
      <c r="M424" s="197">
        <f t="shared" si="18"/>
        <v>44075</v>
      </c>
    </row>
    <row r="425" spans="1:13">
      <c r="A425">
        <f t="shared" si="19"/>
        <v>31</v>
      </c>
      <c r="B425" s="429"/>
      <c r="C425" s="195"/>
      <c r="D425" s="196"/>
      <c r="E425" s="196"/>
      <c r="F425" s="197">
        <v>44075</v>
      </c>
      <c r="H425">
        <f t="shared" si="20"/>
        <v>31</v>
      </c>
      <c r="I425" s="429"/>
      <c r="J425" s="195"/>
      <c r="K425" s="196"/>
      <c r="L425" s="196"/>
      <c r="M425" s="197">
        <f t="shared" si="18"/>
        <v>44075</v>
      </c>
    </row>
    <row r="426" spans="1:13">
      <c r="A426">
        <f t="shared" si="19"/>
        <v>32</v>
      </c>
      <c r="B426" s="429"/>
      <c r="C426" s="195"/>
      <c r="D426" s="196"/>
      <c r="E426" s="196"/>
      <c r="F426" s="197">
        <v>44075</v>
      </c>
      <c r="H426">
        <f t="shared" si="20"/>
        <v>32</v>
      </c>
      <c r="I426" s="429"/>
      <c r="J426" s="195"/>
      <c r="K426" s="196"/>
      <c r="L426" s="196"/>
      <c r="M426" s="197">
        <f t="shared" si="18"/>
        <v>44075</v>
      </c>
    </row>
    <row r="427" spans="1:13">
      <c r="A427">
        <f t="shared" si="19"/>
        <v>33</v>
      </c>
      <c r="B427" s="429"/>
      <c r="C427" s="195"/>
      <c r="D427" s="196"/>
      <c r="E427" s="196"/>
      <c r="F427" s="197">
        <v>44075</v>
      </c>
      <c r="H427">
        <f t="shared" si="20"/>
        <v>33</v>
      </c>
      <c r="I427" s="429"/>
      <c r="J427" s="195"/>
      <c r="K427" s="196"/>
      <c r="L427" s="196"/>
      <c r="M427" s="197">
        <f t="shared" si="18"/>
        <v>44075</v>
      </c>
    </row>
    <row r="428" spans="1:13">
      <c r="A428">
        <f t="shared" si="19"/>
        <v>34</v>
      </c>
      <c r="B428" s="429"/>
      <c r="C428" s="195"/>
      <c r="D428" s="196"/>
      <c r="E428" s="196"/>
      <c r="F428" s="197">
        <v>44075</v>
      </c>
      <c r="H428">
        <f t="shared" si="20"/>
        <v>34</v>
      </c>
      <c r="I428" s="429"/>
      <c r="J428" s="195"/>
      <c r="K428" s="196"/>
      <c r="L428" s="196"/>
      <c r="M428" s="197">
        <f t="shared" si="18"/>
        <v>44075</v>
      </c>
    </row>
    <row r="429" spans="1:13">
      <c r="A429">
        <f t="shared" si="19"/>
        <v>35</v>
      </c>
      <c r="B429" s="429"/>
      <c r="C429" s="195"/>
      <c r="D429" s="196"/>
      <c r="E429" s="196"/>
      <c r="F429" s="197">
        <v>44075</v>
      </c>
      <c r="H429">
        <f t="shared" si="20"/>
        <v>35</v>
      </c>
      <c r="I429" s="429"/>
      <c r="J429" s="195"/>
      <c r="K429" s="196"/>
      <c r="L429" s="196"/>
      <c r="M429" s="197">
        <f t="shared" si="18"/>
        <v>44075</v>
      </c>
    </row>
    <row r="430" spans="1:13">
      <c r="A430">
        <f t="shared" si="19"/>
        <v>36</v>
      </c>
      <c r="B430" s="429"/>
      <c r="C430" s="195"/>
      <c r="D430" s="196"/>
      <c r="E430" s="196"/>
      <c r="F430" s="197">
        <v>44075</v>
      </c>
      <c r="H430">
        <f t="shared" si="20"/>
        <v>36</v>
      </c>
      <c r="I430" s="429"/>
      <c r="J430" s="195"/>
      <c r="K430" s="196"/>
      <c r="L430" s="196"/>
      <c r="M430" s="197">
        <f t="shared" si="18"/>
        <v>44075</v>
      </c>
    </row>
    <row r="431" spans="1:13">
      <c r="A431">
        <f t="shared" si="19"/>
        <v>37</v>
      </c>
      <c r="B431" s="429"/>
      <c r="C431" s="195"/>
      <c r="D431" s="196"/>
      <c r="E431" s="196"/>
      <c r="F431" s="197">
        <v>44075</v>
      </c>
      <c r="H431">
        <f t="shared" si="20"/>
        <v>37</v>
      </c>
      <c r="I431" s="429"/>
      <c r="J431" s="195"/>
      <c r="K431" s="196"/>
      <c r="L431" s="196"/>
      <c r="M431" s="197">
        <f t="shared" si="18"/>
        <v>44075</v>
      </c>
    </row>
    <row r="432" spans="1:13">
      <c r="A432">
        <f t="shared" si="19"/>
        <v>38</v>
      </c>
      <c r="B432" s="429"/>
      <c r="C432" s="195"/>
      <c r="D432" s="196"/>
      <c r="E432" s="196"/>
      <c r="F432" s="197">
        <v>44075</v>
      </c>
      <c r="H432">
        <f t="shared" si="20"/>
        <v>38</v>
      </c>
      <c r="I432" s="429"/>
      <c r="J432" s="195"/>
      <c r="K432" s="196"/>
      <c r="L432" s="196"/>
      <c r="M432" s="197">
        <f t="shared" si="18"/>
        <v>44075</v>
      </c>
    </row>
    <row r="433" spans="1:13">
      <c r="A433">
        <f t="shared" si="19"/>
        <v>39</v>
      </c>
      <c r="B433" s="429"/>
      <c r="C433" s="195"/>
      <c r="D433" s="196"/>
      <c r="E433" s="196"/>
      <c r="F433" s="197">
        <v>44075</v>
      </c>
      <c r="H433">
        <f t="shared" si="20"/>
        <v>39</v>
      </c>
      <c r="I433" s="429"/>
      <c r="J433" s="195"/>
      <c r="K433" s="196"/>
      <c r="L433" s="196"/>
      <c r="M433" s="197">
        <f t="shared" si="18"/>
        <v>44075</v>
      </c>
    </row>
    <row r="434" spans="1:13">
      <c r="A434">
        <f t="shared" si="19"/>
        <v>40</v>
      </c>
      <c r="B434" s="429"/>
      <c r="C434" s="195"/>
      <c r="D434" s="196"/>
      <c r="E434" s="196"/>
      <c r="F434" s="197">
        <v>44075</v>
      </c>
      <c r="H434">
        <f t="shared" si="20"/>
        <v>40</v>
      </c>
      <c r="I434" s="429"/>
      <c r="J434" s="195"/>
      <c r="K434" s="196"/>
      <c r="L434" s="196"/>
      <c r="M434" s="197">
        <f t="shared" si="18"/>
        <v>44075</v>
      </c>
    </row>
    <row r="435" spans="1:13">
      <c r="A435">
        <f t="shared" si="19"/>
        <v>41</v>
      </c>
      <c r="B435" s="429"/>
      <c r="C435" s="195"/>
      <c r="D435" s="196"/>
      <c r="E435" s="196"/>
      <c r="F435" s="197">
        <v>44075</v>
      </c>
      <c r="H435">
        <f t="shared" si="20"/>
        <v>41</v>
      </c>
      <c r="I435" s="429"/>
      <c r="J435" s="195"/>
      <c r="K435" s="196"/>
      <c r="L435" s="196"/>
      <c r="M435" s="197">
        <f t="shared" si="18"/>
        <v>44075</v>
      </c>
    </row>
    <row r="436" spans="1:13">
      <c r="A436">
        <f t="shared" si="19"/>
        <v>42</v>
      </c>
      <c r="B436" s="429"/>
      <c r="C436" s="195"/>
      <c r="D436" s="196"/>
      <c r="E436" s="196"/>
      <c r="F436" s="197">
        <v>44075</v>
      </c>
      <c r="H436">
        <f t="shared" si="20"/>
        <v>42</v>
      </c>
      <c r="I436" s="429"/>
      <c r="J436" s="195"/>
      <c r="K436" s="196"/>
      <c r="L436" s="196"/>
      <c r="M436" s="197">
        <f t="shared" si="18"/>
        <v>44075</v>
      </c>
    </row>
    <row r="437" spans="1:13">
      <c r="A437">
        <f t="shared" si="19"/>
        <v>43</v>
      </c>
      <c r="B437" s="429"/>
      <c r="C437" s="195"/>
      <c r="D437" s="196"/>
      <c r="E437" s="196"/>
      <c r="F437" s="197">
        <v>44075</v>
      </c>
      <c r="H437">
        <f t="shared" si="20"/>
        <v>43</v>
      </c>
      <c r="I437" s="429"/>
      <c r="J437" s="195"/>
      <c r="K437" s="196"/>
      <c r="L437" s="196"/>
      <c r="M437" s="197">
        <f t="shared" si="18"/>
        <v>44075</v>
      </c>
    </row>
    <row r="438" spans="1:13">
      <c r="A438">
        <f t="shared" si="19"/>
        <v>44</v>
      </c>
      <c r="B438" s="429"/>
      <c r="C438" s="195"/>
      <c r="D438" s="196"/>
      <c r="E438" s="196"/>
      <c r="F438" s="197">
        <v>44075</v>
      </c>
      <c r="H438">
        <f t="shared" si="20"/>
        <v>44</v>
      </c>
      <c r="I438" s="429"/>
      <c r="J438" s="195"/>
      <c r="K438" s="196"/>
      <c r="L438" s="196"/>
      <c r="M438" s="197">
        <f t="shared" si="18"/>
        <v>44075</v>
      </c>
    </row>
    <row r="439" spans="1:13">
      <c r="A439">
        <f t="shared" si="19"/>
        <v>45</v>
      </c>
      <c r="B439" s="429"/>
      <c r="C439" s="195"/>
      <c r="D439" s="196"/>
      <c r="E439" s="196"/>
      <c r="F439" s="197">
        <v>44075</v>
      </c>
      <c r="H439">
        <f t="shared" si="20"/>
        <v>45</v>
      </c>
      <c r="I439" s="429"/>
      <c r="J439" s="195"/>
      <c r="K439" s="196"/>
      <c r="L439" s="196"/>
      <c r="M439" s="197">
        <f t="shared" si="18"/>
        <v>44075</v>
      </c>
    </row>
    <row r="440" spans="1:13">
      <c r="A440">
        <f t="shared" si="19"/>
        <v>46</v>
      </c>
      <c r="B440" s="429"/>
      <c r="C440" s="195"/>
      <c r="D440" s="196"/>
      <c r="E440" s="196"/>
      <c r="F440" s="197">
        <v>44075</v>
      </c>
      <c r="H440">
        <f t="shared" si="20"/>
        <v>46</v>
      </c>
      <c r="I440" s="429"/>
      <c r="J440" s="195"/>
      <c r="K440" s="196"/>
      <c r="L440" s="196"/>
      <c r="M440" s="197">
        <f t="shared" si="18"/>
        <v>44075</v>
      </c>
    </row>
    <row r="441" spans="1:13">
      <c r="A441">
        <f t="shared" si="19"/>
        <v>47</v>
      </c>
      <c r="B441" s="429"/>
      <c r="C441" s="195"/>
      <c r="D441" s="196"/>
      <c r="E441" s="196"/>
      <c r="F441" s="197">
        <v>44075</v>
      </c>
      <c r="H441">
        <f t="shared" si="20"/>
        <v>47</v>
      </c>
      <c r="I441" s="429"/>
      <c r="J441" s="195"/>
      <c r="K441" s="196"/>
      <c r="L441" s="196"/>
      <c r="M441" s="197">
        <f t="shared" si="18"/>
        <v>44075</v>
      </c>
    </row>
    <row r="442" spans="1:13">
      <c r="A442">
        <f t="shared" si="19"/>
        <v>48</v>
      </c>
      <c r="B442" s="429"/>
      <c r="C442" s="195"/>
      <c r="D442" s="196"/>
      <c r="E442" s="196"/>
      <c r="F442" s="197">
        <v>44075</v>
      </c>
      <c r="H442">
        <f t="shared" si="20"/>
        <v>48</v>
      </c>
      <c r="I442" s="429"/>
      <c r="J442" s="195"/>
      <c r="K442" s="196"/>
      <c r="L442" s="196"/>
      <c r="M442" s="197">
        <f t="shared" si="18"/>
        <v>44075</v>
      </c>
    </row>
    <row r="443" spans="1:13">
      <c r="A443">
        <f t="shared" si="19"/>
        <v>49</v>
      </c>
      <c r="B443" s="429"/>
      <c r="C443" s="195"/>
      <c r="D443" s="196"/>
      <c r="E443" s="196"/>
      <c r="F443" s="197">
        <v>44075</v>
      </c>
      <c r="H443">
        <f t="shared" si="20"/>
        <v>49</v>
      </c>
      <c r="I443" s="429"/>
      <c r="J443" s="195"/>
      <c r="K443" s="196"/>
      <c r="L443" s="196"/>
      <c r="M443" s="197">
        <f t="shared" si="18"/>
        <v>44075</v>
      </c>
    </row>
    <row r="444" spans="1:13">
      <c r="A444">
        <f t="shared" si="19"/>
        <v>50</v>
      </c>
      <c r="B444" s="429"/>
      <c r="C444" s="195"/>
      <c r="D444" s="196"/>
      <c r="E444" s="196"/>
      <c r="F444" s="197">
        <v>44075</v>
      </c>
      <c r="H444">
        <f t="shared" si="20"/>
        <v>50</v>
      </c>
      <c r="I444" s="429"/>
      <c r="J444" s="195"/>
      <c r="K444" s="196"/>
      <c r="L444" s="196"/>
      <c r="M444" s="197">
        <f t="shared" si="18"/>
        <v>44075</v>
      </c>
    </row>
    <row r="445" spans="1:13">
      <c r="A445">
        <f t="shared" si="19"/>
        <v>51</v>
      </c>
      <c r="B445" s="429"/>
      <c r="C445" s="195"/>
      <c r="D445" s="196"/>
      <c r="E445" s="196"/>
      <c r="F445" s="197">
        <v>44075</v>
      </c>
      <c r="H445">
        <f t="shared" si="20"/>
        <v>51</v>
      </c>
      <c r="I445" s="429"/>
      <c r="J445" s="195"/>
      <c r="K445" s="196"/>
      <c r="L445" s="196"/>
      <c r="M445" s="197">
        <f t="shared" si="18"/>
        <v>44075</v>
      </c>
    </row>
    <row r="446" spans="1:13">
      <c r="A446">
        <f t="shared" si="19"/>
        <v>52</v>
      </c>
      <c r="B446" s="429"/>
      <c r="C446" s="195"/>
      <c r="D446" s="196"/>
      <c r="E446" s="196"/>
      <c r="F446" s="197">
        <v>44075</v>
      </c>
      <c r="H446">
        <f t="shared" si="20"/>
        <v>52</v>
      </c>
      <c r="I446" s="429"/>
      <c r="J446" s="195"/>
      <c r="K446" s="196"/>
      <c r="L446" s="196"/>
      <c r="M446" s="197">
        <f t="shared" si="18"/>
        <v>44075</v>
      </c>
    </row>
    <row r="447" spans="1:13">
      <c r="A447">
        <f t="shared" si="19"/>
        <v>53</v>
      </c>
      <c r="B447" s="429"/>
      <c r="C447" s="195"/>
      <c r="D447" s="196"/>
      <c r="E447" s="196"/>
      <c r="F447" s="197">
        <v>44075</v>
      </c>
      <c r="H447">
        <f t="shared" si="20"/>
        <v>53</v>
      </c>
      <c r="I447" s="429"/>
      <c r="J447" s="195"/>
      <c r="K447" s="196"/>
      <c r="L447" s="196"/>
      <c r="M447" s="197">
        <f t="shared" si="18"/>
        <v>44075</v>
      </c>
    </row>
    <row r="448" spans="1:13">
      <c r="A448">
        <f t="shared" si="19"/>
        <v>54</v>
      </c>
      <c r="B448" s="429"/>
      <c r="C448" s="195"/>
      <c r="D448" s="196"/>
      <c r="E448" s="196"/>
      <c r="F448" s="197">
        <v>44075</v>
      </c>
      <c r="H448">
        <f t="shared" si="20"/>
        <v>54</v>
      </c>
      <c r="I448" s="429"/>
      <c r="J448" s="195"/>
      <c r="K448" s="196"/>
      <c r="L448" s="196"/>
      <c r="M448" s="197">
        <f t="shared" si="18"/>
        <v>44075</v>
      </c>
    </row>
    <row r="449" spans="1:13">
      <c r="A449">
        <f t="shared" si="19"/>
        <v>55</v>
      </c>
      <c r="B449" s="429"/>
      <c r="C449" s="195"/>
      <c r="D449" s="196"/>
      <c r="E449" s="196"/>
      <c r="F449" s="197">
        <v>44075</v>
      </c>
      <c r="H449">
        <f t="shared" si="20"/>
        <v>55</v>
      </c>
      <c r="I449" s="429"/>
      <c r="J449" s="195"/>
      <c r="K449" s="196"/>
      <c r="L449" s="196"/>
      <c r="M449" s="197">
        <f t="shared" si="18"/>
        <v>44075</v>
      </c>
    </row>
    <row r="450" spans="1:13">
      <c r="A450">
        <f t="shared" si="19"/>
        <v>56</v>
      </c>
      <c r="B450" s="429"/>
      <c r="C450" s="196"/>
      <c r="D450" s="196"/>
      <c r="E450" s="196"/>
      <c r="F450" s="197">
        <v>44075</v>
      </c>
      <c r="H450">
        <f t="shared" si="20"/>
        <v>56</v>
      </c>
      <c r="I450" s="429"/>
      <c r="J450" s="196"/>
      <c r="K450" s="196"/>
      <c r="L450" s="196"/>
      <c r="M450" s="197">
        <f t="shared" si="18"/>
        <v>44075</v>
      </c>
    </row>
    <row r="451" spans="1:13">
      <c r="A451">
        <f t="shared" si="19"/>
        <v>57</v>
      </c>
      <c r="B451" s="429"/>
      <c r="C451" s="196"/>
      <c r="D451" s="196"/>
      <c r="E451" s="196"/>
      <c r="F451" s="197">
        <v>44075</v>
      </c>
      <c r="H451">
        <f t="shared" si="20"/>
        <v>57</v>
      </c>
      <c r="I451" s="429"/>
      <c r="J451" s="196"/>
      <c r="K451" s="196"/>
      <c r="L451" s="196"/>
      <c r="M451" s="197">
        <f t="shared" si="18"/>
        <v>44075</v>
      </c>
    </row>
    <row r="452" spans="1:13">
      <c r="A452">
        <f t="shared" si="19"/>
        <v>58</v>
      </c>
      <c r="B452" s="429"/>
      <c r="C452" s="196"/>
      <c r="D452" s="196"/>
      <c r="E452" s="196"/>
      <c r="F452" s="197">
        <v>44075</v>
      </c>
      <c r="H452">
        <f t="shared" si="20"/>
        <v>58</v>
      </c>
      <c r="I452" s="429"/>
      <c r="J452" s="196"/>
      <c r="K452" s="196"/>
      <c r="L452" s="196"/>
      <c r="M452" s="197">
        <f t="shared" si="18"/>
        <v>44075</v>
      </c>
    </row>
    <row r="453" spans="1:13">
      <c r="A453">
        <f t="shared" si="19"/>
        <v>59</v>
      </c>
      <c r="B453" s="429"/>
      <c r="C453" s="196"/>
      <c r="D453" s="196"/>
      <c r="E453" s="196"/>
      <c r="F453" s="197">
        <v>44075</v>
      </c>
      <c r="H453">
        <f t="shared" si="20"/>
        <v>59</v>
      </c>
      <c r="I453" s="429"/>
      <c r="J453" s="196"/>
      <c r="K453" s="196"/>
      <c r="L453" s="196"/>
      <c r="M453" s="197">
        <f t="shared" si="18"/>
        <v>44075</v>
      </c>
    </row>
    <row r="454" spans="1:13">
      <c r="A454">
        <f t="shared" si="19"/>
        <v>60</v>
      </c>
      <c r="B454" s="429"/>
      <c r="C454" s="196"/>
      <c r="D454" s="196"/>
      <c r="E454" s="196"/>
      <c r="F454" s="197">
        <v>44075</v>
      </c>
      <c r="H454">
        <f t="shared" si="20"/>
        <v>60</v>
      </c>
      <c r="I454" s="429"/>
      <c r="J454" s="196"/>
      <c r="K454" s="196"/>
      <c r="L454" s="196"/>
      <c r="M454" s="197">
        <f t="shared" ref="M454:M517" si="21">F454</f>
        <v>44075</v>
      </c>
    </row>
    <row r="455" spans="1:13">
      <c r="A455">
        <f t="shared" si="19"/>
        <v>61</v>
      </c>
      <c r="B455" s="429"/>
      <c r="C455" s="196"/>
      <c r="D455" s="196"/>
      <c r="E455" s="196"/>
      <c r="F455" s="197">
        <v>44075</v>
      </c>
      <c r="H455">
        <f t="shared" si="20"/>
        <v>61</v>
      </c>
      <c r="I455" s="429"/>
      <c r="J455" s="196"/>
      <c r="K455" s="196"/>
      <c r="L455" s="196"/>
      <c r="M455" s="197">
        <f t="shared" si="21"/>
        <v>44075</v>
      </c>
    </row>
    <row r="456" spans="1:13">
      <c r="A456">
        <f t="shared" si="19"/>
        <v>62</v>
      </c>
      <c r="B456" s="429"/>
      <c r="C456" s="196"/>
      <c r="D456" s="196"/>
      <c r="E456" s="196"/>
      <c r="F456" s="197">
        <v>44075</v>
      </c>
      <c r="H456">
        <f t="shared" si="20"/>
        <v>62</v>
      </c>
      <c r="I456" s="429"/>
      <c r="J456" s="196"/>
      <c r="K456" s="196"/>
      <c r="L456" s="196"/>
      <c r="M456" s="197">
        <f t="shared" si="21"/>
        <v>44075</v>
      </c>
    </row>
    <row r="457" spans="1:13">
      <c r="A457">
        <f t="shared" si="19"/>
        <v>63</v>
      </c>
      <c r="B457" s="429"/>
      <c r="C457" s="196"/>
      <c r="D457" s="196"/>
      <c r="E457" s="196"/>
      <c r="F457" s="197">
        <v>44075</v>
      </c>
      <c r="H457">
        <f t="shared" si="20"/>
        <v>63</v>
      </c>
      <c r="I457" s="429"/>
      <c r="J457" s="196"/>
      <c r="K457" s="196"/>
      <c r="L457" s="196"/>
      <c r="M457" s="197">
        <f t="shared" si="21"/>
        <v>44075</v>
      </c>
    </row>
    <row r="458" spans="1:13">
      <c r="A458">
        <f>A457+1</f>
        <v>64</v>
      </c>
      <c r="B458" s="429"/>
      <c r="C458" s="196"/>
      <c r="D458" s="196"/>
      <c r="E458" s="196"/>
      <c r="F458" s="197">
        <v>44075</v>
      </c>
      <c r="H458">
        <f>H457+1</f>
        <v>64</v>
      </c>
      <c r="I458" s="429"/>
      <c r="J458" s="196"/>
      <c r="K458" s="196"/>
      <c r="L458" s="196"/>
      <c r="M458" s="197">
        <f t="shared" si="21"/>
        <v>44075</v>
      </c>
    </row>
    <row r="459" spans="1:13">
      <c r="A459">
        <f>A458+1</f>
        <v>65</v>
      </c>
      <c r="B459" s="429"/>
      <c r="C459" s="196"/>
      <c r="D459" s="196"/>
      <c r="E459" s="196"/>
      <c r="F459" s="197">
        <v>44075</v>
      </c>
      <c r="H459">
        <f>H458+1</f>
        <v>65</v>
      </c>
      <c r="I459" s="429"/>
      <c r="J459" s="196"/>
      <c r="K459" s="196"/>
      <c r="L459" s="196"/>
      <c r="M459" s="197">
        <f t="shared" si="21"/>
        <v>44075</v>
      </c>
    </row>
    <row r="460" spans="1:13">
      <c r="A460">
        <v>1</v>
      </c>
      <c r="B460" s="429">
        <v>0.29166666666666669</v>
      </c>
      <c r="C460" s="195"/>
      <c r="D460" s="196"/>
      <c r="E460" s="196"/>
      <c r="F460" s="197">
        <v>44075</v>
      </c>
      <c r="H460">
        <v>1</v>
      </c>
      <c r="I460" s="429">
        <f>B460</f>
        <v>0.29166666666666669</v>
      </c>
      <c r="J460" s="195"/>
      <c r="K460" s="196"/>
      <c r="L460" s="196"/>
      <c r="M460" s="197">
        <f t="shared" si="21"/>
        <v>44075</v>
      </c>
    </row>
    <row r="461" spans="1:13">
      <c r="A461">
        <f t="shared" ref="A461:A522" si="22">A460+1</f>
        <v>2</v>
      </c>
      <c r="B461" s="429"/>
      <c r="C461" s="195"/>
      <c r="D461" s="196"/>
      <c r="E461" s="196"/>
      <c r="F461" s="197">
        <v>44075</v>
      </c>
      <c r="H461">
        <f t="shared" ref="H461:H522" si="23">H460+1</f>
        <v>2</v>
      </c>
      <c r="I461" s="429"/>
      <c r="J461" s="195"/>
      <c r="K461" s="196"/>
      <c r="L461" s="196"/>
      <c r="M461" s="197">
        <f t="shared" si="21"/>
        <v>44075</v>
      </c>
    </row>
    <row r="462" spans="1:13">
      <c r="A462">
        <f t="shared" si="22"/>
        <v>3</v>
      </c>
      <c r="B462" s="429"/>
      <c r="C462" s="195"/>
      <c r="D462" s="196"/>
      <c r="E462" s="196"/>
      <c r="F462" s="197">
        <v>44075</v>
      </c>
      <c r="H462">
        <f t="shared" si="23"/>
        <v>3</v>
      </c>
      <c r="I462" s="429"/>
      <c r="J462" s="195"/>
      <c r="K462" s="196"/>
      <c r="L462" s="196"/>
      <c r="M462" s="197">
        <f t="shared" si="21"/>
        <v>44075</v>
      </c>
    </row>
    <row r="463" spans="1:13">
      <c r="A463">
        <f t="shared" si="22"/>
        <v>4</v>
      </c>
      <c r="B463" s="429"/>
      <c r="C463" s="195"/>
      <c r="D463" s="196"/>
      <c r="E463" s="196"/>
      <c r="F463" s="197">
        <v>44075</v>
      </c>
      <c r="H463">
        <f t="shared" si="23"/>
        <v>4</v>
      </c>
      <c r="I463" s="429"/>
      <c r="J463" s="195"/>
      <c r="K463" s="196"/>
      <c r="L463" s="196"/>
      <c r="M463" s="197">
        <f t="shared" si="21"/>
        <v>44075</v>
      </c>
    </row>
    <row r="464" spans="1:13">
      <c r="A464">
        <f t="shared" si="22"/>
        <v>5</v>
      </c>
      <c r="B464" s="429"/>
      <c r="C464" s="195"/>
      <c r="D464" s="196"/>
      <c r="E464" s="196"/>
      <c r="F464" s="197">
        <v>44075</v>
      </c>
      <c r="H464">
        <f t="shared" si="23"/>
        <v>5</v>
      </c>
      <c r="I464" s="429"/>
      <c r="J464" s="195"/>
      <c r="K464" s="196"/>
      <c r="L464" s="196"/>
      <c r="M464" s="197">
        <f t="shared" si="21"/>
        <v>44075</v>
      </c>
    </row>
    <row r="465" spans="1:13">
      <c r="A465">
        <f t="shared" si="22"/>
        <v>6</v>
      </c>
      <c r="B465" s="429"/>
      <c r="C465" s="195"/>
      <c r="D465" s="196"/>
      <c r="E465" s="196"/>
      <c r="F465" s="197">
        <v>44075</v>
      </c>
      <c r="H465">
        <f t="shared" si="23"/>
        <v>6</v>
      </c>
      <c r="I465" s="429"/>
      <c r="J465" s="195"/>
      <c r="K465" s="196"/>
      <c r="L465" s="196"/>
      <c r="M465" s="197">
        <f t="shared" si="21"/>
        <v>44075</v>
      </c>
    </row>
    <row r="466" spans="1:13">
      <c r="A466">
        <f t="shared" si="22"/>
        <v>7</v>
      </c>
      <c r="B466" s="429"/>
      <c r="C466" s="195"/>
      <c r="D466" s="196"/>
      <c r="E466" s="196"/>
      <c r="F466" s="197">
        <v>44075</v>
      </c>
      <c r="H466">
        <f t="shared" si="23"/>
        <v>7</v>
      </c>
      <c r="I466" s="429"/>
      <c r="J466" s="195"/>
      <c r="K466" s="196"/>
      <c r="L466" s="196"/>
      <c r="M466" s="197">
        <f t="shared" si="21"/>
        <v>44075</v>
      </c>
    </row>
    <row r="467" spans="1:13">
      <c r="A467">
        <f t="shared" si="22"/>
        <v>8</v>
      </c>
      <c r="B467" s="429"/>
      <c r="C467" s="195"/>
      <c r="D467" s="196"/>
      <c r="E467" s="196"/>
      <c r="F467" s="197">
        <v>44075</v>
      </c>
      <c r="H467">
        <f t="shared" si="23"/>
        <v>8</v>
      </c>
      <c r="I467" s="429"/>
      <c r="J467" s="195"/>
      <c r="K467" s="196"/>
      <c r="L467" s="196"/>
      <c r="M467" s="197">
        <f t="shared" si="21"/>
        <v>44075</v>
      </c>
    </row>
    <row r="468" spans="1:13">
      <c r="A468">
        <f t="shared" si="22"/>
        <v>9</v>
      </c>
      <c r="B468" s="429"/>
      <c r="C468" s="195"/>
      <c r="D468" s="196"/>
      <c r="E468" s="196"/>
      <c r="F468" s="197">
        <v>44075</v>
      </c>
      <c r="H468">
        <f t="shared" si="23"/>
        <v>9</v>
      </c>
      <c r="I468" s="429"/>
      <c r="J468" s="195"/>
      <c r="K468" s="196"/>
      <c r="L468" s="196"/>
      <c r="M468" s="197">
        <f t="shared" si="21"/>
        <v>44075</v>
      </c>
    </row>
    <row r="469" spans="1:13">
      <c r="A469">
        <f t="shared" si="22"/>
        <v>10</v>
      </c>
      <c r="B469" s="429"/>
      <c r="C469" s="195"/>
      <c r="D469" s="196"/>
      <c r="E469" s="196"/>
      <c r="F469" s="197">
        <v>44075</v>
      </c>
      <c r="H469">
        <f t="shared" si="23"/>
        <v>10</v>
      </c>
      <c r="I469" s="429"/>
      <c r="J469" s="195"/>
      <c r="K469" s="196"/>
      <c r="L469" s="196"/>
      <c r="M469" s="197">
        <f t="shared" si="21"/>
        <v>44075</v>
      </c>
    </row>
    <row r="470" spans="1:13">
      <c r="A470">
        <f t="shared" si="22"/>
        <v>11</v>
      </c>
      <c r="B470" s="429"/>
      <c r="C470" s="195"/>
      <c r="D470" s="196"/>
      <c r="E470" s="196"/>
      <c r="F470" s="197">
        <v>44075</v>
      </c>
      <c r="H470">
        <f t="shared" si="23"/>
        <v>11</v>
      </c>
      <c r="I470" s="429"/>
      <c r="J470" s="195"/>
      <c r="K470" s="196"/>
      <c r="L470" s="196"/>
      <c r="M470" s="197">
        <f t="shared" si="21"/>
        <v>44075</v>
      </c>
    </row>
    <row r="471" spans="1:13">
      <c r="A471">
        <f t="shared" si="22"/>
        <v>12</v>
      </c>
      <c r="B471" s="429"/>
      <c r="C471" s="195"/>
      <c r="D471" s="196"/>
      <c r="E471" s="196"/>
      <c r="F471" s="197">
        <v>44075</v>
      </c>
      <c r="H471">
        <f t="shared" si="23"/>
        <v>12</v>
      </c>
      <c r="I471" s="429"/>
      <c r="J471" s="195"/>
      <c r="K471" s="196"/>
      <c r="L471" s="196"/>
      <c r="M471" s="197">
        <f t="shared" si="21"/>
        <v>44075</v>
      </c>
    </row>
    <row r="472" spans="1:13">
      <c r="A472">
        <f t="shared" si="22"/>
        <v>13</v>
      </c>
      <c r="B472" s="429"/>
      <c r="C472" s="195"/>
      <c r="D472" s="196"/>
      <c r="E472" s="196"/>
      <c r="F472" s="197">
        <v>44075</v>
      </c>
      <c r="H472">
        <f t="shared" si="23"/>
        <v>13</v>
      </c>
      <c r="I472" s="429"/>
      <c r="J472" s="195"/>
      <c r="K472" s="196"/>
      <c r="L472" s="196"/>
      <c r="M472" s="197">
        <f t="shared" si="21"/>
        <v>44075</v>
      </c>
    </row>
    <row r="473" spans="1:13">
      <c r="A473">
        <f t="shared" si="22"/>
        <v>14</v>
      </c>
      <c r="B473" s="429"/>
      <c r="C473" s="195"/>
      <c r="D473" s="196"/>
      <c r="E473" s="196"/>
      <c r="F473" s="197">
        <v>44075</v>
      </c>
      <c r="H473">
        <f t="shared" si="23"/>
        <v>14</v>
      </c>
      <c r="I473" s="429"/>
      <c r="J473" s="195"/>
      <c r="K473" s="196"/>
      <c r="L473" s="196"/>
      <c r="M473" s="197">
        <f t="shared" si="21"/>
        <v>44075</v>
      </c>
    </row>
    <row r="474" spans="1:13">
      <c r="A474">
        <f t="shared" si="22"/>
        <v>15</v>
      </c>
      <c r="B474" s="429"/>
      <c r="C474" s="195"/>
      <c r="D474" s="196"/>
      <c r="E474" s="196"/>
      <c r="F474" s="197">
        <v>44075</v>
      </c>
      <c r="H474">
        <f t="shared" si="23"/>
        <v>15</v>
      </c>
      <c r="I474" s="429"/>
      <c r="J474" s="195"/>
      <c r="K474" s="196"/>
      <c r="L474" s="196"/>
      <c r="M474" s="197">
        <f t="shared" si="21"/>
        <v>44075</v>
      </c>
    </row>
    <row r="475" spans="1:13">
      <c r="A475">
        <f t="shared" si="22"/>
        <v>16</v>
      </c>
      <c r="B475" s="429"/>
      <c r="C475" s="195"/>
      <c r="D475" s="196"/>
      <c r="E475" s="196"/>
      <c r="F475" s="197">
        <v>44075</v>
      </c>
      <c r="H475">
        <f t="shared" si="23"/>
        <v>16</v>
      </c>
      <c r="I475" s="429"/>
      <c r="J475" s="195"/>
      <c r="K475" s="196"/>
      <c r="L475" s="196"/>
      <c r="M475" s="197">
        <f t="shared" si="21"/>
        <v>44075</v>
      </c>
    </row>
    <row r="476" spans="1:13">
      <c r="A476">
        <f t="shared" si="22"/>
        <v>17</v>
      </c>
      <c r="B476" s="429"/>
      <c r="C476" s="195"/>
      <c r="D476" s="196"/>
      <c r="E476" s="196"/>
      <c r="F476" s="197">
        <v>44075</v>
      </c>
      <c r="H476">
        <f t="shared" si="23"/>
        <v>17</v>
      </c>
      <c r="I476" s="429"/>
      <c r="J476" s="195"/>
      <c r="K476" s="196"/>
      <c r="L476" s="196"/>
      <c r="M476" s="197">
        <f t="shared" si="21"/>
        <v>44075</v>
      </c>
    </row>
    <row r="477" spans="1:13">
      <c r="A477">
        <f t="shared" si="22"/>
        <v>18</v>
      </c>
      <c r="B477" s="429"/>
      <c r="C477" s="195"/>
      <c r="D477" s="196"/>
      <c r="E477" s="196"/>
      <c r="F477" s="197">
        <v>44075</v>
      </c>
      <c r="H477">
        <f t="shared" si="23"/>
        <v>18</v>
      </c>
      <c r="I477" s="429"/>
      <c r="J477" s="195"/>
      <c r="K477" s="196"/>
      <c r="L477" s="196"/>
      <c r="M477" s="197">
        <f t="shared" si="21"/>
        <v>44075</v>
      </c>
    </row>
    <row r="478" spans="1:13">
      <c r="A478">
        <f t="shared" si="22"/>
        <v>19</v>
      </c>
      <c r="B478" s="429"/>
      <c r="C478" s="195"/>
      <c r="D478" s="196"/>
      <c r="E478" s="196"/>
      <c r="F478" s="197">
        <v>44075</v>
      </c>
      <c r="H478">
        <f t="shared" si="23"/>
        <v>19</v>
      </c>
      <c r="I478" s="429"/>
      <c r="J478" s="195"/>
      <c r="K478" s="196"/>
      <c r="L478" s="196"/>
      <c r="M478" s="197">
        <f t="shared" si="21"/>
        <v>44075</v>
      </c>
    </row>
    <row r="479" spans="1:13">
      <c r="A479">
        <f t="shared" si="22"/>
        <v>20</v>
      </c>
      <c r="B479" s="429"/>
      <c r="C479" s="195"/>
      <c r="D479" s="196"/>
      <c r="E479" s="196"/>
      <c r="F479" s="197">
        <v>44075</v>
      </c>
      <c r="H479">
        <f t="shared" si="23"/>
        <v>20</v>
      </c>
      <c r="I479" s="429"/>
      <c r="J479" s="195"/>
      <c r="K479" s="196"/>
      <c r="L479" s="196"/>
      <c r="M479" s="197">
        <f t="shared" si="21"/>
        <v>44075</v>
      </c>
    </row>
    <row r="480" spans="1:13">
      <c r="A480">
        <f t="shared" si="22"/>
        <v>21</v>
      </c>
      <c r="B480" s="429"/>
      <c r="C480" s="195"/>
      <c r="D480" s="196"/>
      <c r="E480" s="196"/>
      <c r="F480" s="197">
        <v>44075</v>
      </c>
      <c r="H480">
        <f t="shared" si="23"/>
        <v>21</v>
      </c>
      <c r="I480" s="429"/>
      <c r="J480" s="195"/>
      <c r="K480" s="196"/>
      <c r="L480" s="196"/>
      <c r="M480" s="197">
        <f t="shared" si="21"/>
        <v>44075</v>
      </c>
    </row>
    <row r="481" spans="1:13">
      <c r="A481">
        <f t="shared" si="22"/>
        <v>22</v>
      </c>
      <c r="B481" s="429"/>
      <c r="C481" s="195"/>
      <c r="D481" s="196"/>
      <c r="E481" s="196"/>
      <c r="F481" s="197">
        <v>44075</v>
      </c>
      <c r="H481">
        <f t="shared" si="23"/>
        <v>22</v>
      </c>
      <c r="I481" s="429"/>
      <c r="J481" s="195"/>
      <c r="K481" s="196"/>
      <c r="L481" s="196"/>
      <c r="M481" s="197">
        <f t="shared" si="21"/>
        <v>44075</v>
      </c>
    </row>
    <row r="482" spans="1:13">
      <c r="A482">
        <f t="shared" si="22"/>
        <v>23</v>
      </c>
      <c r="B482" s="429"/>
      <c r="C482" s="195"/>
      <c r="D482" s="196"/>
      <c r="E482" s="196"/>
      <c r="F482" s="197">
        <v>44075</v>
      </c>
      <c r="H482">
        <f t="shared" si="23"/>
        <v>23</v>
      </c>
      <c r="I482" s="429"/>
      <c r="J482" s="195"/>
      <c r="K482" s="196"/>
      <c r="L482" s="196"/>
      <c r="M482" s="197">
        <f t="shared" si="21"/>
        <v>44075</v>
      </c>
    </row>
    <row r="483" spans="1:13">
      <c r="A483">
        <f t="shared" si="22"/>
        <v>24</v>
      </c>
      <c r="B483" s="429"/>
      <c r="C483" s="195"/>
      <c r="D483" s="196"/>
      <c r="E483" s="196"/>
      <c r="F483" s="197">
        <v>44075</v>
      </c>
      <c r="H483">
        <f t="shared" si="23"/>
        <v>24</v>
      </c>
      <c r="I483" s="429"/>
      <c r="J483" s="195"/>
      <c r="K483" s="196"/>
      <c r="L483" s="196"/>
      <c r="M483" s="197">
        <f t="shared" si="21"/>
        <v>44075</v>
      </c>
    </row>
    <row r="484" spans="1:13">
      <c r="A484">
        <f t="shared" si="22"/>
        <v>25</v>
      </c>
      <c r="B484" s="429"/>
      <c r="C484" s="195"/>
      <c r="D484" s="196"/>
      <c r="E484" s="196"/>
      <c r="F484" s="197">
        <v>44075</v>
      </c>
      <c r="H484">
        <f t="shared" si="23"/>
        <v>25</v>
      </c>
      <c r="I484" s="429"/>
      <c r="J484" s="195"/>
      <c r="K484" s="196"/>
      <c r="L484" s="196"/>
      <c r="M484" s="197">
        <f t="shared" si="21"/>
        <v>44075</v>
      </c>
    </row>
    <row r="485" spans="1:13">
      <c r="A485">
        <f t="shared" si="22"/>
        <v>26</v>
      </c>
      <c r="B485" s="429"/>
      <c r="C485" s="195"/>
      <c r="D485" s="196"/>
      <c r="E485" s="196"/>
      <c r="F485" s="197">
        <v>44075</v>
      </c>
      <c r="H485">
        <f t="shared" si="23"/>
        <v>26</v>
      </c>
      <c r="I485" s="429"/>
      <c r="J485" s="195"/>
      <c r="K485" s="196"/>
      <c r="L485" s="196"/>
      <c r="M485" s="197">
        <f t="shared" si="21"/>
        <v>44075</v>
      </c>
    </row>
    <row r="486" spans="1:13">
      <c r="A486">
        <f t="shared" si="22"/>
        <v>27</v>
      </c>
      <c r="B486" s="429"/>
      <c r="C486" s="195"/>
      <c r="D486" s="196"/>
      <c r="E486" s="196"/>
      <c r="F486" s="197">
        <v>44075</v>
      </c>
      <c r="H486">
        <f t="shared" si="23"/>
        <v>27</v>
      </c>
      <c r="I486" s="429"/>
      <c r="J486" s="195"/>
      <c r="K486" s="196"/>
      <c r="L486" s="196"/>
      <c r="M486" s="197">
        <f t="shared" si="21"/>
        <v>44075</v>
      </c>
    </row>
    <row r="487" spans="1:13">
      <c r="A487">
        <f t="shared" si="22"/>
        <v>28</v>
      </c>
      <c r="B487" s="429"/>
      <c r="C487" s="195"/>
      <c r="D487" s="196"/>
      <c r="E487" s="196"/>
      <c r="F487" s="197">
        <v>44075</v>
      </c>
      <c r="H487">
        <f t="shared" si="23"/>
        <v>28</v>
      </c>
      <c r="I487" s="429"/>
      <c r="J487" s="195"/>
      <c r="K487" s="196"/>
      <c r="L487" s="196"/>
      <c r="M487" s="197">
        <f t="shared" si="21"/>
        <v>44075</v>
      </c>
    </row>
    <row r="488" spans="1:13">
      <c r="A488">
        <f t="shared" si="22"/>
        <v>29</v>
      </c>
      <c r="B488" s="429"/>
      <c r="C488" s="195"/>
      <c r="D488" s="196"/>
      <c r="E488" s="196"/>
      <c r="F488" s="197">
        <v>44075</v>
      </c>
      <c r="H488">
        <f t="shared" si="23"/>
        <v>29</v>
      </c>
      <c r="I488" s="429"/>
      <c r="J488" s="195"/>
      <c r="K488" s="196"/>
      <c r="L488" s="196"/>
      <c r="M488" s="197">
        <f t="shared" si="21"/>
        <v>44075</v>
      </c>
    </row>
    <row r="489" spans="1:13">
      <c r="A489">
        <f t="shared" si="22"/>
        <v>30</v>
      </c>
      <c r="B489" s="429"/>
      <c r="C489" s="195"/>
      <c r="D489" s="196"/>
      <c r="E489" s="196"/>
      <c r="F489" s="197">
        <v>44075</v>
      </c>
      <c r="H489">
        <f t="shared" si="23"/>
        <v>30</v>
      </c>
      <c r="I489" s="429"/>
      <c r="J489" s="195"/>
      <c r="K489" s="196"/>
      <c r="L489" s="196"/>
      <c r="M489" s="197">
        <f t="shared" si="21"/>
        <v>44075</v>
      </c>
    </row>
    <row r="490" spans="1:13">
      <c r="A490">
        <f t="shared" si="22"/>
        <v>31</v>
      </c>
      <c r="B490" s="429"/>
      <c r="C490" s="195"/>
      <c r="D490" s="196"/>
      <c r="E490" s="196"/>
      <c r="F490" s="197">
        <v>44075</v>
      </c>
      <c r="H490">
        <f t="shared" si="23"/>
        <v>31</v>
      </c>
      <c r="I490" s="429"/>
      <c r="J490" s="195"/>
      <c r="K490" s="196"/>
      <c r="L490" s="196"/>
      <c r="M490" s="197">
        <f t="shared" si="21"/>
        <v>44075</v>
      </c>
    </row>
    <row r="491" spans="1:13">
      <c r="A491">
        <f t="shared" si="22"/>
        <v>32</v>
      </c>
      <c r="B491" s="429"/>
      <c r="C491" s="195"/>
      <c r="D491" s="196"/>
      <c r="E491" s="196"/>
      <c r="F491" s="197">
        <v>44075</v>
      </c>
      <c r="H491">
        <f t="shared" si="23"/>
        <v>32</v>
      </c>
      <c r="I491" s="429"/>
      <c r="J491" s="195"/>
      <c r="K491" s="196"/>
      <c r="L491" s="196"/>
      <c r="M491" s="197">
        <f t="shared" si="21"/>
        <v>44075</v>
      </c>
    </row>
    <row r="492" spans="1:13">
      <c r="A492">
        <f t="shared" si="22"/>
        <v>33</v>
      </c>
      <c r="B492" s="429"/>
      <c r="C492" s="195"/>
      <c r="D492" s="196"/>
      <c r="E492" s="196"/>
      <c r="F492" s="197">
        <v>44075</v>
      </c>
      <c r="H492">
        <f t="shared" si="23"/>
        <v>33</v>
      </c>
      <c r="I492" s="429"/>
      <c r="J492" s="195"/>
      <c r="K492" s="196"/>
      <c r="L492" s="196"/>
      <c r="M492" s="197">
        <f t="shared" si="21"/>
        <v>44075</v>
      </c>
    </row>
    <row r="493" spans="1:13">
      <c r="A493">
        <f t="shared" si="22"/>
        <v>34</v>
      </c>
      <c r="B493" s="429"/>
      <c r="C493" s="195"/>
      <c r="D493" s="196"/>
      <c r="E493" s="196"/>
      <c r="F493" s="197">
        <v>44075</v>
      </c>
      <c r="H493">
        <f t="shared" si="23"/>
        <v>34</v>
      </c>
      <c r="I493" s="429"/>
      <c r="J493" s="195"/>
      <c r="K493" s="196"/>
      <c r="L493" s="196"/>
      <c r="M493" s="197">
        <f t="shared" si="21"/>
        <v>44075</v>
      </c>
    </row>
    <row r="494" spans="1:13">
      <c r="A494">
        <f t="shared" si="22"/>
        <v>35</v>
      </c>
      <c r="B494" s="429"/>
      <c r="C494" s="195"/>
      <c r="D494" s="196"/>
      <c r="E494" s="196"/>
      <c r="F494" s="197">
        <v>44075</v>
      </c>
      <c r="H494">
        <f t="shared" si="23"/>
        <v>35</v>
      </c>
      <c r="I494" s="429"/>
      <c r="J494" s="195"/>
      <c r="K494" s="196"/>
      <c r="L494" s="196"/>
      <c r="M494" s="197">
        <f t="shared" si="21"/>
        <v>44075</v>
      </c>
    </row>
    <row r="495" spans="1:13">
      <c r="A495">
        <f t="shared" si="22"/>
        <v>36</v>
      </c>
      <c r="B495" s="429"/>
      <c r="C495" s="195"/>
      <c r="D495" s="196"/>
      <c r="E495" s="196"/>
      <c r="F495" s="197">
        <v>44075</v>
      </c>
      <c r="H495">
        <f t="shared" si="23"/>
        <v>36</v>
      </c>
      <c r="I495" s="429"/>
      <c r="J495" s="195"/>
      <c r="K495" s="196"/>
      <c r="L495" s="196"/>
      <c r="M495" s="197">
        <f t="shared" si="21"/>
        <v>44075</v>
      </c>
    </row>
    <row r="496" spans="1:13">
      <c r="A496">
        <f t="shared" si="22"/>
        <v>37</v>
      </c>
      <c r="B496" s="429"/>
      <c r="C496" s="195"/>
      <c r="D496" s="196"/>
      <c r="E496" s="196"/>
      <c r="F496" s="197">
        <v>44075</v>
      </c>
      <c r="H496">
        <f t="shared" si="23"/>
        <v>37</v>
      </c>
      <c r="I496" s="429"/>
      <c r="J496" s="195"/>
      <c r="K496" s="196"/>
      <c r="L496" s="196"/>
      <c r="M496" s="197">
        <f t="shared" si="21"/>
        <v>44075</v>
      </c>
    </row>
    <row r="497" spans="1:13">
      <c r="A497">
        <f t="shared" si="22"/>
        <v>38</v>
      </c>
      <c r="B497" s="429"/>
      <c r="C497" s="195"/>
      <c r="D497" s="196"/>
      <c r="E497" s="196"/>
      <c r="F497" s="197">
        <v>44075</v>
      </c>
      <c r="H497">
        <f t="shared" si="23"/>
        <v>38</v>
      </c>
      <c r="I497" s="429"/>
      <c r="J497" s="195"/>
      <c r="K497" s="196"/>
      <c r="L497" s="196"/>
      <c r="M497" s="197">
        <f t="shared" si="21"/>
        <v>44075</v>
      </c>
    </row>
    <row r="498" spans="1:13">
      <c r="A498">
        <f t="shared" si="22"/>
        <v>39</v>
      </c>
      <c r="B498" s="429"/>
      <c r="C498" s="195"/>
      <c r="D498" s="196"/>
      <c r="E498" s="196"/>
      <c r="F498" s="197">
        <v>44075</v>
      </c>
      <c r="H498">
        <f t="shared" si="23"/>
        <v>39</v>
      </c>
      <c r="I498" s="429"/>
      <c r="J498" s="195"/>
      <c r="K498" s="196"/>
      <c r="L498" s="196"/>
      <c r="M498" s="197">
        <f t="shared" si="21"/>
        <v>44075</v>
      </c>
    </row>
    <row r="499" spans="1:13">
      <c r="A499">
        <f t="shared" si="22"/>
        <v>40</v>
      </c>
      <c r="B499" s="429"/>
      <c r="C499" s="195"/>
      <c r="D499" s="196"/>
      <c r="E499" s="196"/>
      <c r="F499" s="197">
        <v>44075</v>
      </c>
      <c r="H499">
        <f t="shared" si="23"/>
        <v>40</v>
      </c>
      <c r="I499" s="429"/>
      <c r="J499" s="195"/>
      <c r="K499" s="196"/>
      <c r="L499" s="196"/>
      <c r="M499" s="197">
        <f t="shared" si="21"/>
        <v>44075</v>
      </c>
    </row>
    <row r="500" spans="1:13">
      <c r="A500">
        <f t="shared" si="22"/>
        <v>41</v>
      </c>
      <c r="B500" s="429"/>
      <c r="C500" s="195"/>
      <c r="D500" s="196"/>
      <c r="E500" s="196"/>
      <c r="F500" s="197">
        <v>44075</v>
      </c>
      <c r="H500">
        <f t="shared" si="23"/>
        <v>41</v>
      </c>
      <c r="I500" s="429"/>
      <c r="J500" s="195"/>
      <c r="K500" s="196"/>
      <c r="L500" s="196"/>
      <c r="M500" s="197">
        <f t="shared" si="21"/>
        <v>44075</v>
      </c>
    </row>
    <row r="501" spans="1:13">
      <c r="A501">
        <f t="shared" si="22"/>
        <v>42</v>
      </c>
      <c r="B501" s="429"/>
      <c r="C501" s="195"/>
      <c r="D501" s="196"/>
      <c r="E501" s="196"/>
      <c r="F501" s="197">
        <v>44075</v>
      </c>
      <c r="H501">
        <f t="shared" si="23"/>
        <v>42</v>
      </c>
      <c r="I501" s="429"/>
      <c r="J501" s="195"/>
      <c r="K501" s="196"/>
      <c r="L501" s="196"/>
      <c r="M501" s="197">
        <f t="shared" si="21"/>
        <v>44075</v>
      </c>
    </row>
    <row r="502" spans="1:13">
      <c r="A502">
        <f t="shared" si="22"/>
        <v>43</v>
      </c>
      <c r="B502" s="429"/>
      <c r="C502" s="195"/>
      <c r="D502" s="196"/>
      <c r="E502" s="196"/>
      <c r="F502" s="197">
        <v>44075</v>
      </c>
      <c r="H502">
        <f t="shared" si="23"/>
        <v>43</v>
      </c>
      <c r="I502" s="429"/>
      <c r="J502" s="195"/>
      <c r="K502" s="196"/>
      <c r="L502" s="196"/>
      <c r="M502" s="197">
        <f t="shared" si="21"/>
        <v>44075</v>
      </c>
    </row>
    <row r="503" spans="1:13">
      <c r="A503">
        <f t="shared" si="22"/>
        <v>44</v>
      </c>
      <c r="B503" s="429"/>
      <c r="C503" s="195"/>
      <c r="D503" s="196"/>
      <c r="E503" s="196"/>
      <c r="F503" s="197">
        <v>44075</v>
      </c>
      <c r="H503">
        <f t="shared" si="23"/>
        <v>44</v>
      </c>
      <c r="I503" s="429"/>
      <c r="J503" s="195"/>
      <c r="K503" s="196"/>
      <c r="L503" s="196"/>
      <c r="M503" s="197">
        <f t="shared" si="21"/>
        <v>44075</v>
      </c>
    </row>
    <row r="504" spans="1:13">
      <c r="A504">
        <f t="shared" si="22"/>
        <v>45</v>
      </c>
      <c r="B504" s="429"/>
      <c r="C504" s="195"/>
      <c r="D504" s="196"/>
      <c r="E504" s="196"/>
      <c r="F504" s="197">
        <v>44075</v>
      </c>
      <c r="H504">
        <f t="shared" si="23"/>
        <v>45</v>
      </c>
      <c r="I504" s="429"/>
      <c r="J504" s="195"/>
      <c r="K504" s="196"/>
      <c r="L504" s="196"/>
      <c r="M504" s="197">
        <f t="shared" si="21"/>
        <v>44075</v>
      </c>
    </row>
    <row r="505" spans="1:13">
      <c r="A505">
        <f t="shared" si="22"/>
        <v>46</v>
      </c>
      <c r="B505" s="429"/>
      <c r="C505" s="195"/>
      <c r="D505" s="196"/>
      <c r="E505" s="196"/>
      <c r="F505" s="197">
        <v>44075</v>
      </c>
      <c r="H505">
        <f t="shared" si="23"/>
        <v>46</v>
      </c>
      <c r="I505" s="429"/>
      <c r="J505" s="195"/>
      <c r="K505" s="196"/>
      <c r="L505" s="196"/>
      <c r="M505" s="197">
        <f t="shared" si="21"/>
        <v>44075</v>
      </c>
    </row>
    <row r="506" spans="1:13">
      <c r="A506">
        <f t="shared" si="22"/>
        <v>47</v>
      </c>
      <c r="B506" s="429"/>
      <c r="C506" s="195"/>
      <c r="D506" s="196"/>
      <c r="E506" s="196"/>
      <c r="F506" s="197">
        <v>44075</v>
      </c>
      <c r="H506">
        <f t="shared" si="23"/>
        <v>47</v>
      </c>
      <c r="I506" s="429"/>
      <c r="J506" s="195"/>
      <c r="K506" s="196"/>
      <c r="L506" s="196"/>
      <c r="M506" s="197">
        <f t="shared" si="21"/>
        <v>44075</v>
      </c>
    </row>
    <row r="507" spans="1:13">
      <c r="A507">
        <f t="shared" si="22"/>
        <v>48</v>
      </c>
      <c r="B507" s="429"/>
      <c r="C507" s="195"/>
      <c r="D507" s="196"/>
      <c r="E507" s="196"/>
      <c r="F507" s="197">
        <v>44075</v>
      </c>
      <c r="H507">
        <f t="shared" si="23"/>
        <v>48</v>
      </c>
      <c r="I507" s="429"/>
      <c r="J507" s="195"/>
      <c r="K507" s="196"/>
      <c r="L507" s="196"/>
      <c r="M507" s="197">
        <f t="shared" si="21"/>
        <v>44075</v>
      </c>
    </row>
    <row r="508" spans="1:13">
      <c r="A508">
        <f t="shared" si="22"/>
        <v>49</v>
      </c>
      <c r="B508" s="429"/>
      <c r="C508" s="195"/>
      <c r="D508" s="196"/>
      <c r="E508" s="196"/>
      <c r="F508" s="197">
        <v>44075</v>
      </c>
      <c r="H508">
        <f t="shared" si="23"/>
        <v>49</v>
      </c>
      <c r="I508" s="429"/>
      <c r="J508" s="195"/>
      <c r="K508" s="196"/>
      <c r="L508" s="196"/>
      <c r="M508" s="197">
        <f t="shared" si="21"/>
        <v>44075</v>
      </c>
    </row>
    <row r="509" spans="1:13">
      <c r="A509">
        <f t="shared" si="22"/>
        <v>50</v>
      </c>
      <c r="B509" s="429"/>
      <c r="C509" s="195"/>
      <c r="D509" s="196"/>
      <c r="E509" s="196"/>
      <c r="F509" s="197">
        <v>44075</v>
      </c>
      <c r="H509">
        <f t="shared" si="23"/>
        <v>50</v>
      </c>
      <c r="I509" s="429"/>
      <c r="J509" s="195"/>
      <c r="K509" s="196"/>
      <c r="L509" s="196"/>
      <c r="M509" s="197">
        <f t="shared" si="21"/>
        <v>44075</v>
      </c>
    </row>
    <row r="510" spans="1:13">
      <c r="A510">
        <f t="shared" si="22"/>
        <v>51</v>
      </c>
      <c r="B510" s="429"/>
      <c r="C510" s="195"/>
      <c r="D510" s="196"/>
      <c r="E510" s="196"/>
      <c r="F510" s="197">
        <v>44075</v>
      </c>
      <c r="H510">
        <f t="shared" si="23"/>
        <v>51</v>
      </c>
      <c r="I510" s="429"/>
      <c r="J510" s="195"/>
      <c r="K510" s="196"/>
      <c r="L510" s="196"/>
      <c r="M510" s="197">
        <f t="shared" si="21"/>
        <v>44075</v>
      </c>
    </row>
    <row r="511" spans="1:13">
      <c r="A511">
        <f t="shared" si="22"/>
        <v>52</v>
      </c>
      <c r="B511" s="429"/>
      <c r="C511" s="195"/>
      <c r="D511" s="196"/>
      <c r="E511" s="196"/>
      <c r="F511" s="197">
        <v>44075</v>
      </c>
      <c r="H511">
        <f t="shared" si="23"/>
        <v>52</v>
      </c>
      <c r="I511" s="429"/>
      <c r="J511" s="195"/>
      <c r="K511" s="196"/>
      <c r="L511" s="196"/>
      <c r="M511" s="197">
        <f t="shared" si="21"/>
        <v>44075</v>
      </c>
    </row>
    <row r="512" spans="1:13">
      <c r="A512">
        <f t="shared" si="22"/>
        <v>53</v>
      </c>
      <c r="B512" s="429"/>
      <c r="C512" s="195"/>
      <c r="D512" s="196"/>
      <c r="E512" s="196"/>
      <c r="F512" s="197">
        <v>44075</v>
      </c>
      <c r="H512">
        <f t="shared" si="23"/>
        <v>53</v>
      </c>
      <c r="I512" s="429"/>
      <c r="J512" s="195"/>
      <c r="K512" s="196"/>
      <c r="L512" s="196"/>
      <c r="M512" s="197">
        <f t="shared" si="21"/>
        <v>44075</v>
      </c>
    </row>
    <row r="513" spans="1:13">
      <c r="A513">
        <f t="shared" si="22"/>
        <v>54</v>
      </c>
      <c r="B513" s="429"/>
      <c r="C513" s="195"/>
      <c r="D513" s="196"/>
      <c r="E513" s="196"/>
      <c r="F513" s="197">
        <v>44075</v>
      </c>
      <c r="H513">
        <f t="shared" si="23"/>
        <v>54</v>
      </c>
      <c r="I513" s="429"/>
      <c r="J513" s="195"/>
      <c r="K513" s="196"/>
      <c r="L513" s="196"/>
      <c r="M513" s="197">
        <f t="shared" si="21"/>
        <v>44075</v>
      </c>
    </row>
    <row r="514" spans="1:13">
      <c r="A514">
        <f t="shared" si="22"/>
        <v>55</v>
      </c>
      <c r="B514" s="429"/>
      <c r="C514" s="195"/>
      <c r="D514" s="196"/>
      <c r="E514" s="196"/>
      <c r="F514" s="197">
        <v>44075</v>
      </c>
      <c r="H514">
        <f t="shared" si="23"/>
        <v>55</v>
      </c>
      <c r="I514" s="429"/>
      <c r="J514" s="195"/>
      <c r="K514" s="196"/>
      <c r="L514" s="196"/>
      <c r="M514" s="197">
        <f t="shared" si="21"/>
        <v>44075</v>
      </c>
    </row>
    <row r="515" spans="1:13">
      <c r="A515">
        <f t="shared" si="22"/>
        <v>56</v>
      </c>
      <c r="B515" s="429"/>
      <c r="C515" s="196"/>
      <c r="D515" s="196"/>
      <c r="E515" s="196"/>
      <c r="F515" s="197">
        <v>44075</v>
      </c>
      <c r="H515">
        <f t="shared" si="23"/>
        <v>56</v>
      </c>
      <c r="I515" s="429"/>
      <c r="J515" s="196"/>
      <c r="K515" s="196"/>
      <c r="L515" s="196"/>
      <c r="M515" s="197">
        <f t="shared" si="21"/>
        <v>44075</v>
      </c>
    </row>
    <row r="516" spans="1:13">
      <c r="A516">
        <f t="shared" si="22"/>
        <v>57</v>
      </c>
      <c r="B516" s="429"/>
      <c r="C516" s="196"/>
      <c r="D516" s="196"/>
      <c r="E516" s="196"/>
      <c r="F516" s="197">
        <v>44075</v>
      </c>
      <c r="H516">
        <f t="shared" si="23"/>
        <v>57</v>
      </c>
      <c r="I516" s="429"/>
      <c r="J516" s="196"/>
      <c r="K516" s="196"/>
      <c r="L516" s="196"/>
      <c r="M516" s="197">
        <f t="shared" si="21"/>
        <v>44075</v>
      </c>
    </row>
    <row r="517" spans="1:13">
      <c r="A517">
        <f t="shared" si="22"/>
        <v>58</v>
      </c>
      <c r="B517" s="429"/>
      <c r="C517" s="196"/>
      <c r="D517" s="196"/>
      <c r="E517" s="196"/>
      <c r="F517" s="197">
        <v>44075</v>
      </c>
      <c r="H517">
        <f t="shared" si="23"/>
        <v>58</v>
      </c>
      <c r="I517" s="429"/>
      <c r="J517" s="196"/>
      <c r="K517" s="196"/>
      <c r="L517" s="196"/>
      <c r="M517" s="197">
        <f t="shared" si="21"/>
        <v>44075</v>
      </c>
    </row>
    <row r="518" spans="1:13">
      <c r="A518">
        <f t="shared" si="22"/>
        <v>59</v>
      </c>
      <c r="B518" s="429"/>
      <c r="C518" s="196"/>
      <c r="D518" s="196"/>
      <c r="E518" s="196"/>
      <c r="F518" s="197">
        <v>44075</v>
      </c>
      <c r="H518">
        <f t="shared" si="23"/>
        <v>59</v>
      </c>
      <c r="I518" s="429"/>
      <c r="J518" s="196"/>
      <c r="K518" s="196"/>
      <c r="L518" s="196"/>
      <c r="M518" s="197">
        <f t="shared" ref="M518:M581" si="24">F518</f>
        <v>44075</v>
      </c>
    </row>
    <row r="519" spans="1:13">
      <c r="A519">
        <f t="shared" si="22"/>
        <v>60</v>
      </c>
      <c r="B519" s="429"/>
      <c r="C519" s="196"/>
      <c r="D519" s="196"/>
      <c r="E519" s="196"/>
      <c r="F519" s="197">
        <v>44075</v>
      </c>
      <c r="H519">
        <f t="shared" si="23"/>
        <v>60</v>
      </c>
      <c r="I519" s="429"/>
      <c r="J519" s="196"/>
      <c r="K519" s="196"/>
      <c r="L519" s="196"/>
      <c r="M519" s="197">
        <f t="shared" si="24"/>
        <v>44075</v>
      </c>
    </row>
    <row r="520" spans="1:13">
      <c r="A520">
        <f t="shared" si="22"/>
        <v>61</v>
      </c>
      <c r="B520" s="429"/>
      <c r="C520" s="196"/>
      <c r="D520" s="196"/>
      <c r="E520" s="196"/>
      <c r="F520" s="197">
        <v>44075</v>
      </c>
      <c r="H520">
        <f t="shared" si="23"/>
        <v>61</v>
      </c>
      <c r="I520" s="429"/>
      <c r="J520" s="196"/>
      <c r="K520" s="196"/>
      <c r="L520" s="196"/>
      <c r="M520" s="197">
        <f t="shared" si="24"/>
        <v>44075</v>
      </c>
    </row>
    <row r="521" spans="1:13">
      <c r="A521">
        <f t="shared" si="22"/>
        <v>62</v>
      </c>
      <c r="B521" s="429"/>
      <c r="C521" s="196"/>
      <c r="D521" s="196"/>
      <c r="E521" s="196"/>
      <c r="F521" s="197">
        <v>44075</v>
      </c>
      <c r="H521">
        <f t="shared" si="23"/>
        <v>62</v>
      </c>
      <c r="I521" s="429"/>
      <c r="J521" s="196"/>
      <c r="K521" s="196"/>
      <c r="L521" s="196"/>
      <c r="M521" s="197">
        <f t="shared" si="24"/>
        <v>44075</v>
      </c>
    </row>
    <row r="522" spans="1:13">
      <c r="A522">
        <f t="shared" si="22"/>
        <v>63</v>
      </c>
      <c r="B522" s="429"/>
      <c r="C522" s="196"/>
      <c r="D522" s="196"/>
      <c r="E522" s="196"/>
      <c r="F522" s="197">
        <v>44075</v>
      </c>
      <c r="H522">
        <f t="shared" si="23"/>
        <v>63</v>
      </c>
      <c r="I522" s="429"/>
      <c r="J522" s="196"/>
      <c r="K522" s="196"/>
      <c r="L522" s="196"/>
      <c r="M522" s="197">
        <f t="shared" si="24"/>
        <v>44075</v>
      </c>
    </row>
    <row r="523" spans="1:13">
      <c r="A523">
        <f>A522+1</f>
        <v>64</v>
      </c>
      <c r="B523" s="429"/>
      <c r="C523" s="196"/>
      <c r="D523" s="196"/>
      <c r="E523" s="196"/>
      <c r="F523" s="197">
        <v>44075</v>
      </c>
      <c r="H523">
        <f>H522+1</f>
        <v>64</v>
      </c>
      <c r="I523" s="429"/>
      <c r="J523" s="196"/>
      <c r="K523" s="196"/>
      <c r="L523" s="196"/>
      <c r="M523" s="197">
        <f t="shared" si="24"/>
        <v>44075</v>
      </c>
    </row>
    <row r="524" spans="1:13">
      <c r="A524">
        <f>A523+1</f>
        <v>65</v>
      </c>
      <c r="B524" s="429"/>
      <c r="C524" s="196"/>
      <c r="D524" s="196"/>
      <c r="E524" s="196"/>
      <c r="F524" s="197">
        <v>44075</v>
      </c>
      <c r="H524">
        <f>H523+1</f>
        <v>65</v>
      </c>
      <c r="I524" s="429"/>
      <c r="J524" s="196"/>
      <c r="K524" s="196"/>
      <c r="L524" s="196"/>
      <c r="M524" s="197">
        <f t="shared" si="24"/>
        <v>44075</v>
      </c>
    </row>
    <row r="525" spans="1:13">
      <c r="A525">
        <v>1</v>
      </c>
      <c r="B525" s="429">
        <v>0.33333333333333331</v>
      </c>
      <c r="C525" s="195"/>
      <c r="D525" s="196"/>
      <c r="E525" s="196"/>
      <c r="F525" s="197">
        <v>44075</v>
      </c>
      <c r="H525">
        <v>1</v>
      </c>
      <c r="I525" s="429">
        <f>B525</f>
        <v>0.33333333333333331</v>
      </c>
      <c r="J525" s="195"/>
      <c r="K525" s="196"/>
      <c r="L525" s="196"/>
      <c r="M525" s="197">
        <f t="shared" si="24"/>
        <v>44075</v>
      </c>
    </row>
    <row r="526" spans="1:13">
      <c r="A526">
        <f t="shared" ref="A526:A587" si="25">A525+1</f>
        <v>2</v>
      </c>
      <c r="B526" s="429"/>
      <c r="C526" s="195"/>
      <c r="D526" s="196"/>
      <c r="E526" s="196"/>
      <c r="F526" s="197">
        <v>44075</v>
      </c>
      <c r="H526">
        <f t="shared" ref="H526:H587" si="26">H525+1</f>
        <v>2</v>
      </c>
      <c r="I526" s="429"/>
      <c r="J526" s="195"/>
      <c r="K526" s="196"/>
      <c r="L526" s="196"/>
      <c r="M526" s="197">
        <f t="shared" si="24"/>
        <v>44075</v>
      </c>
    </row>
    <row r="527" spans="1:13">
      <c r="A527">
        <f t="shared" si="25"/>
        <v>3</v>
      </c>
      <c r="B527" s="429"/>
      <c r="C527" s="195"/>
      <c r="D527" s="196"/>
      <c r="E527" s="196"/>
      <c r="F527" s="197">
        <v>44075</v>
      </c>
      <c r="H527">
        <f t="shared" si="26"/>
        <v>3</v>
      </c>
      <c r="I527" s="429"/>
      <c r="J527" s="195"/>
      <c r="K527" s="196"/>
      <c r="L527" s="196"/>
      <c r="M527" s="197">
        <f t="shared" si="24"/>
        <v>44075</v>
      </c>
    </row>
    <row r="528" spans="1:13">
      <c r="A528">
        <f t="shared" si="25"/>
        <v>4</v>
      </c>
      <c r="B528" s="429"/>
      <c r="C528" s="195"/>
      <c r="D528" s="196"/>
      <c r="E528" s="196"/>
      <c r="F528" s="197">
        <v>44075</v>
      </c>
      <c r="H528">
        <f t="shared" si="26"/>
        <v>4</v>
      </c>
      <c r="I528" s="429"/>
      <c r="J528" s="195"/>
      <c r="K528" s="196"/>
      <c r="L528" s="196"/>
      <c r="M528" s="197">
        <f t="shared" si="24"/>
        <v>44075</v>
      </c>
    </row>
    <row r="529" spans="1:13">
      <c r="A529">
        <f t="shared" si="25"/>
        <v>5</v>
      </c>
      <c r="B529" s="429"/>
      <c r="C529" s="195"/>
      <c r="D529" s="196"/>
      <c r="E529" s="196"/>
      <c r="F529" s="197">
        <v>44075</v>
      </c>
      <c r="H529">
        <f t="shared" si="26"/>
        <v>5</v>
      </c>
      <c r="I529" s="429"/>
      <c r="J529" s="195"/>
      <c r="K529" s="196"/>
      <c r="L529" s="196"/>
      <c r="M529" s="197">
        <f t="shared" si="24"/>
        <v>44075</v>
      </c>
    </row>
    <row r="530" spans="1:13">
      <c r="A530">
        <f t="shared" si="25"/>
        <v>6</v>
      </c>
      <c r="B530" s="429"/>
      <c r="C530" s="195"/>
      <c r="D530" s="196"/>
      <c r="E530" s="196"/>
      <c r="F530" s="197">
        <v>44075</v>
      </c>
      <c r="H530">
        <f t="shared" si="26"/>
        <v>6</v>
      </c>
      <c r="I530" s="429"/>
      <c r="J530" s="195"/>
      <c r="K530" s="196"/>
      <c r="L530" s="196"/>
      <c r="M530" s="197">
        <f t="shared" si="24"/>
        <v>44075</v>
      </c>
    </row>
    <row r="531" spans="1:13">
      <c r="A531">
        <f t="shared" si="25"/>
        <v>7</v>
      </c>
      <c r="B531" s="429"/>
      <c r="C531" s="195"/>
      <c r="D531" s="196"/>
      <c r="E531" s="196"/>
      <c r="F531" s="197">
        <v>44075</v>
      </c>
      <c r="H531">
        <f t="shared" si="26"/>
        <v>7</v>
      </c>
      <c r="I531" s="429"/>
      <c r="J531" s="195"/>
      <c r="K531" s="196"/>
      <c r="L531" s="196"/>
      <c r="M531" s="197">
        <f t="shared" si="24"/>
        <v>44075</v>
      </c>
    </row>
    <row r="532" spans="1:13">
      <c r="A532">
        <f t="shared" si="25"/>
        <v>8</v>
      </c>
      <c r="B532" s="429"/>
      <c r="C532" s="195"/>
      <c r="D532" s="196"/>
      <c r="E532" s="196"/>
      <c r="F532" s="197">
        <v>44075</v>
      </c>
      <c r="H532">
        <f t="shared" si="26"/>
        <v>8</v>
      </c>
      <c r="I532" s="429"/>
      <c r="J532" s="195"/>
      <c r="K532" s="196"/>
      <c r="L532" s="196"/>
      <c r="M532" s="197">
        <f t="shared" si="24"/>
        <v>44075</v>
      </c>
    </row>
    <row r="533" spans="1:13">
      <c r="A533">
        <f t="shared" si="25"/>
        <v>9</v>
      </c>
      <c r="B533" s="429"/>
      <c r="C533" s="195"/>
      <c r="D533" s="196"/>
      <c r="E533" s="196"/>
      <c r="F533" s="197">
        <v>44075</v>
      </c>
      <c r="H533">
        <f t="shared" si="26"/>
        <v>9</v>
      </c>
      <c r="I533" s="429"/>
      <c r="J533" s="195"/>
      <c r="K533" s="196"/>
      <c r="L533" s="196"/>
      <c r="M533" s="197">
        <f t="shared" si="24"/>
        <v>44075</v>
      </c>
    </row>
    <row r="534" spans="1:13">
      <c r="A534">
        <f t="shared" si="25"/>
        <v>10</v>
      </c>
      <c r="B534" s="429"/>
      <c r="C534" s="195"/>
      <c r="D534" s="196"/>
      <c r="E534" s="196"/>
      <c r="F534" s="197">
        <v>44075</v>
      </c>
      <c r="H534">
        <f t="shared" si="26"/>
        <v>10</v>
      </c>
      <c r="I534" s="429"/>
      <c r="J534" s="195"/>
      <c r="K534" s="196"/>
      <c r="L534" s="196"/>
      <c r="M534" s="197">
        <f t="shared" si="24"/>
        <v>44075</v>
      </c>
    </row>
    <row r="535" spans="1:13">
      <c r="A535">
        <f t="shared" si="25"/>
        <v>11</v>
      </c>
      <c r="B535" s="429"/>
      <c r="C535" s="195"/>
      <c r="D535" s="196"/>
      <c r="E535" s="196"/>
      <c r="F535" s="197">
        <v>44075</v>
      </c>
      <c r="H535">
        <f t="shared" si="26"/>
        <v>11</v>
      </c>
      <c r="I535" s="429"/>
      <c r="J535" s="195"/>
      <c r="K535" s="196"/>
      <c r="L535" s="196"/>
      <c r="M535" s="197">
        <f t="shared" si="24"/>
        <v>44075</v>
      </c>
    </row>
    <row r="536" spans="1:13">
      <c r="A536">
        <f t="shared" si="25"/>
        <v>12</v>
      </c>
      <c r="B536" s="429"/>
      <c r="C536" s="195"/>
      <c r="D536" s="196"/>
      <c r="E536" s="196"/>
      <c r="F536" s="197">
        <v>44075</v>
      </c>
      <c r="H536">
        <f t="shared" si="26"/>
        <v>12</v>
      </c>
      <c r="I536" s="429"/>
      <c r="J536" s="195"/>
      <c r="K536" s="196"/>
      <c r="L536" s="196"/>
      <c r="M536" s="197">
        <f t="shared" si="24"/>
        <v>44075</v>
      </c>
    </row>
    <row r="537" spans="1:13">
      <c r="A537">
        <f t="shared" si="25"/>
        <v>13</v>
      </c>
      <c r="B537" s="429"/>
      <c r="C537" s="195"/>
      <c r="D537" s="196"/>
      <c r="E537" s="196"/>
      <c r="F537" s="197">
        <v>44075</v>
      </c>
      <c r="H537">
        <f t="shared" si="26"/>
        <v>13</v>
      </c>
      <c r="I537" s="429"/>
      <c r="J537" s="195"/>
      <c r="K537" s="196"/>
      <c r="L537" s="196"/>
      <c r="M537" s="197">
        <f t="shared" si="24"/>
        <v>44075</v>
      </c>
    </row>
    <row r="538" spans="1:13">
      <c r="A538">
        <f t="shared" si="25"/>
        <v>14</v>
      </c>
      <c r="B538" s="429"/>
      <c r="C538" s="195"/>
      <c r="D538" s="196"/>
      <c r="E538" s="196"/>
      <c r="F538" s="197">
        <v>44075</v>
      </c>
      <c r="H538">
        <f t="shared" si="26"/>
        <v>14</v>
      </c>
      <c r="I538" s="429"/>
      <c r="J538" s="195"/>
      <c r="K538" s="196"/>
      <c r="L538" s="196"/>
      <c r="M538" s="197">
        <f t="shared" si="24"/>
        <v>44075</v>
      </c>
    </row>
    <row r="539" spans="1:13">
      <c r="A539">
        <f t="shared" si="25"/>
        <v>15</v>
      </c>
      <c r="B539" s="429"/>
      <c r="C539" s="195"/>
      <c r="D539" s="196"/>
      <c r="E539" s="196"/>
      <c r="F539" s="197">
        <v>44075</v>
      </c>
      <c r="H539">
        <f t="shared" si="26"/>
        <v>15</v>
      </c>
      <c r="I539" s="429"/>
      <c r="J539" s="195"/>
      <c r="K539" s="196"/>
      <c r="L539" s="196"/>
      <c r="M539" s="197">
        <f t="shared" si="24"/>
        <v>44075</v>
      </c>
    </row>
    <row r="540" spans="1:13">
      <c r="A540">
        <f t="shared" si="25"/>
        <v>16</v>
      </c>
      <c r="B540" s="429"/>
      <c r="C540" s="195"/>
      <c r="D540" s="196"/>
      <c r="E540" s="196"/>
      <c r="F540" s="197">
        <v>44075</v>
      </c>
      <c r="H540">
        <f t="shared" si="26"/>
        <v>16</v>
      </c>
      <c r="I540" s="429"/>
      <c r="J540" s="195"/>
      <c r="K540" s="196"/>
      <c r="L540" s="196"/>
      <c r="M540" s="197">
        <f t="shared" si="24"/>
        <v>44075</v>
      </c>
    </row>
    <row r="541" spans="1:13">
      <c r="A541">
        <f t="shared" si="25"/>
        <v>17</v>
      </c>
      <c r="B541" s="429"/>
      <c r="C541" s="195"/>
      <c r="D541" s="196"/>
      <c r="E541" s="196"/>
      <c r="F541" s="197">
        <v>44075</v>
      </c>
      <c r="H541">
        <f t="shared" si="26"/>
        <v>17</v>
      </c>
      <c r="I541" s="429"/>
      <c r="J541" s="195"/>
      <c r="K541" s="196"/>
      <c r="L541" s="196"/>
      <c r="M541" s="197">
        <f t="shared" si="24"/>
        <v>44075</v>
      </c>
    </row>
    <row r="542" spans="1:13">
      <c r="A542">
        <f t="shared" si="25"/>
        <v>18</v>
      </c>
      <c r="B542" s="429"/>
      <c r="C542" s="195"/>
      <c r="D542" s="196"/>
      <c r="E542" s="196"/>
      <c r="F542" s="197">
        <v>44075</v>
      </c>
      <c r="H542">
        <f t="shared" si="26"/>
        <v>18</v>
      </c>
      <c r="I542" s="429"/>
      <c r="J542" s="195"/>
      <c r="K542" s="196"/>
      <c r="L542" s="196"/>
      <c r="M542" s="197">
        <f t="shared" si="24"/>
        <v>44075</v>
      </c>
    </row>
    <row r="543" spans="1:13">
      <c r="A543">
        <f t="shared" si="25"/>
        <v>19</v>
      </c>
      <c r="B543" s="429"/>
      <c r="C543" s="195"/>
      <c r="D543" s="196"/>
      <c r="E543" s="196"/>
      <c r="F543" s="197">
        <v>44075</v>
      </c>
      <c r="H543">
        <f t="shared" si="26"/>
        <v>19</v>
      </c>
      <c r="I543" s="429"/>
      <c r="J543" s="195"/>
      <c r="K543" s="196"/>
      <c r="L543" s="196"/>
      <c r="M543" s="197">
        <f t="shared" si="24"/>
        <v>44075</v>
      </c>
    </row>
    <row r="544" spans="1:13">
      <c r="A544">
        <f t="shared" si="25"/>
        <v>20</v>
      </c>
      <c r="B544" s="429"/>
      <c r="C544" s="195"/>
      <c r="D544" s="196"/>
      <c r="E544" s="196"/>
      <c r="F544" s="197">
        <v>44075</v>
      </c>
      <c r="H544">
        <f t="shared" si="26"/>
        <v>20</v>
      </c>
      <c r="I544" s="429"/>
      <c r="J544" s="195"/>
      <c r="K544" s="196"/>
      <c r="L544" s="196"/>
      <c r="M544" s="197">
        <f t="shared" si="24"/>
        <v>44075</v>
      </c>
    </row>
    <row r="545" spans="1:13">
      <c r="A545">
        <f t="shared" si="25"/>
        <v>21</v>
      </c>
      <c r="B545" s="429"/>
      <c r="C545" s="195"/>
      <c r="D545" s="196"/>
      <c r="E545" s="196"/>
      <c r="F545" s="197">
        <v>44075</v>
      </c>
      <c r="H545">
        <f t="shared" si="26"/>
        <v>21</v>
      </c>
      <c r="I545" s="429"/>
      <c r="J545" s="195"/>
      <c r="K545" s="196"/>
      <c r="L545" s="196"/>
      <c r="M545" s="197">
        <f t="shared" si="24"/>
        <v>44075</v>
      </c>
    </row>
    <row r="546" spans="1:13">
      <c r="A546">
        <f t="shared" si="25"/>
        <v>22</v>
      </c>
      <c r="B546" s="429"/>
      <c r="C546" s="195"/>
      <c r="D546" s="196"/>
      <c r="E546" s="196"/>
      <c r="F546" s="197">
        <v>44075</v>
      </c>
      <c r="H546">
        <f t="shared" si="26"/>
        <v>22</v>
      </c>
      <c r="I546" s="429"/>
      <c r="J546" s="195"/>
      <c r="K546" s="196"/>
      <c r="L546" s="196"/>
      <c r="M546" s="197">
        <f t="shared" si="24"/>
        <v>44075</v>
      </c>
    </row>
    <row r="547" spans="1:13">
      <c r="A547">
        <f t="shared" si="25"/>
        <v>23</v>
      </c>
      <c r="B547" s="429"/>
      <c r="C547" s="195"/>
      <c r="D547" s="196"/>
      <c r="E547" s="196"/>
      <c r="F547" s="197">
        <v>44075</v>
      </c>
      <c r="H547">
        <f t="shared" si="26"/>
        <v>23</v>
      </c>
      <c r="I547" s="429"/>
      <c r="J547" s="195"/>
      <c r="K547" s="196"/>
      <c r="L547" s="196"/>
      <c r="M547" s="197">
        <f t="shared" si="24"/>
        <v>44075</v>
      </c>
    </row>
    <row r="548" spans="1:13">
      <c r="A548">
        <f t="shared" si="25"/>
        <v>24</v>
      </c>
      <c r="B548" s="429"/>
      <c r="C548" s="195"/>
      <c r="D548" s="196"/>
      <c r="E548" s="196"/>
      <c r="F548" s="197">
        <v>44075</v>
      </c>
      <c r="H548">
        <f t="shared" si="26"/>
        <v>24</v>
      </c>
      <c r="I548" s="429"/>
      <c r="J548" s="195"/>
      <c r="K548" s="196"/>
      <c r="L548" s="196"/>
      <c r="M548" s="197">
        <f t="shared" si="24"/>
        <v>44075</v>
      </c>
    </row>
    <row r="549" spans="1:13">
      <c r="A549">
        <f t="shared" si="25"/>
        <v>25</v>
      </c>
      <c r="B549" s="429"/>
      <c r="C549" s="195"/>
      <c r="D549" s="196"/>
      <c r="E549" s="196"/>
      <c r="F549" s="197">
        <v>44075</v>
      </c>
      <c r="H549">
        <f t="shared" si="26"/>
        <v>25</v>
      </c>
      <c r="I549" s="429"/>
      <c r="J549" s="195"/>
      <c r="K549" s="196"/>
      <c r="L549" s="196"/>
      <c r="M549" s="197">
        <f t="shared" si="24"/>
        <v>44075</v>
      </c>
    </row>
    <row r="550" spans="1:13">
      <c r="A550">
        <f t="shared" si="25"/>
        <v>26</v>
      </c>
      <c r="B550" s="429"/>
      <c r="C550" s="195"/>
      <c r="D550" s="196"/>
      <c r="E550" s="196"/>
      <c r="F550" s="197">
        <v>44075</v>
      </c>
      <c r="H550">
        <f t="shared" si="26"/>
        <v>26</v>
      </c>
      <c r="I550" s="429"/>
      <c r="J550" s="195"/>
      <c r="K550" s="196"/>
      <c r="L550" s="196"/>
      <c r="M550" s="197">
        <f t="shared" si="24"/>
        <v>44075</v>
      </c>
    </row>
    <row r="551" spans="1:13">
      <c r="A551">
        <f t="shared" si="25"/>
        <v>27</v>
      </c>
      <c r="B551" s="429"/>
      <c r="C551" s="195"/>
      <c r="D551" s="196"/>
      <c r="E551" s="196"/>
      <c r="F551" s="197">
        <v>44075</v>
      </c>
      <c r="H551">
        <f t="shared" si="26"/>
        <v>27</v>
      </c>
      <c r="I551" s="429"/>
      <c r="J551" s="195"/>
      <c r="K551" s="196"/>
      <c r="L551" s="196"/>
      <c r="M551" s="197">
        <f t="shared" si="24"/>
        <v>44075</v>
      </c>
    </row>
    <row r="552" spans="1:13">
      <c r="A552">
        <f t="shared" si="25"/>
        <v>28</v>
      </c>
      <c r="B552" s="429"/>
      <c r="C552" s="195"/>
      <c r="D552" s="196"/>
      <c r="E552" s="196"/>
      <c r="F552" s="197">
        <v>44075</v>
      </c>
      <c r="H552">
        <f t="shared" si="26"/>
        <v>28</v>
      </c>
      <c r="I552" s="429"/>
      <c r="J552" s="195"/>
      <c r="K552" s="196"/>
      <c r="L552" s="196"/>
      <c r="M552" s="197">
        <f t="shared" si="24"/>
        <v>44075</v>
      </c>
    </row>
    <row r="553" spans="1:13">
      <c r="A553">
        <f t="shared" si="25"/>
        <v>29</v>
      </c>
      <c r="B553" s="429"/>
      <c r="C553" s="195"/>
      <c r="D553" s="196"/>
      <c r="E553" s="196"/>
      <c r="F553" s="197">
        <v>44075</v>
      </c>
      <c r="H553">
        <f t="shared" si="26"/>
        <v>29</v>
      </c>
      <c r="I553" s="429"/>
      <c r="J553" s="195"/>
      <c r="K553" s="196"/>
      <c r="L553" s="196"/>
      <c r="M553" s="197">
        <f t="shared" si="24"/>
        <v>44075</v>
      </c>
    </row>
    <row r="554" spans="1:13">
      <c r="A554">
        <f t="shared" si="25"/>
        <v>30</v>
      </c>
      <c r="B554" s="429"/>
      <c r="C554" s="195"/>
      <c r="D554" s="196"/>
      <c r="E554" s="196"/>
      <c r="F554" s="197">
        <v>44075</v>
      </c>
      <c r="H554">
        <f t="shared" si="26"/>
        <v>30</v>
      </c>
      <c r="I554" s="429"/>
      <c r="J554" s="195"/>
      <c r="K554" s="196"/>
      <c r="L554" s="196"/>
      <c r="M554" s="197">
        <f t="shared" si="24"/>
        <v>44075</v>
      </c>
    </row>
    <row r="555" spans="1:13">
      <c r="A555">
        <f t="shared" si="25"/>
        <v>31</v>
      </c>
      <c r="B555" s="429"/>
      <c r="C555" s="195"/>
      <c r="D555" s="196"/>
      <c r="E555" s="196"/>
      <c r="F555" s="197">
        <v>44075</v>
      </c>
      <c r="H555">
        <f t="shared" si="26"/>
        <v>31</v>
      </c>
      <c r="I555" s="429"/>
      <c r="J555" s="195"/>
      <c r="K555" s="196"/>
      <c r="L555" s="196"/>
      <c r="M555" s="197">
        <f t="shared" si="24"/>
        <v>44075</v>
      </c>
    </row>
    <row r="556" spans="1:13">
      <c r="A556">
        <f t="shared" si="25"/>
        <v>32</v>
      </c>
      <c r="B556" s="429"/>
      <c r="C556" s="195"/>
      <c r="D556" s="196"/>
      <c r="E556" s="196"/>
      <c r="F556" s="197">
        <v>44075</v>
      </c>
      <c r="H556">
        <f t="shared" si="26"/>
        <v>32</v>
      </c>
      <c r="I556" s="429"/>
      <c r="J556" s="195"/>
      <c r="K556" s="196"/>
      <c r="L556" s="196"/>
      <c r="M556" s="197">
        <f t="shared" si="24"/>
        <v>44075</v>
      </c>
    </row>
    <row r="557" spans="1:13">
      <c r="A557">
        <f t="shared" si="25"/>
        <v>33</v>
      </c>
      <c r="B557" s="429"/>
      <c r="C557" s="195"/>
      <c r="D557" s="196"/>
      <c r="E557" s="196"/>
      <c r="F557" s="197">
        <v>44075</v>
      </c>
      <c r="H557">
        <f t="shared" si="26"/>
        <v>33</v>
      </c>
      <c r="I557" s="429"/>
      <c r="J557" s="195"/>
      <c r="K557" s="196"/>
      <c r="L557" s="196"/>
      <c r="M557" s="197">
        <f t="shared" si="24"/>
        <v>44075</v>
      </c>
    </row>
    <row r="558" spans="1:13">
      <c r="A558">
        <f t="shared" si="25"/>
        <v>34</v>
      </c>
      <c r="B558" s="429"/>
      <c r="C558" s="195"/>
      <c r="D558" s="196"/>
      <c r="E558" s="196"/>
      <c r="F558" s="197">
        <v>44075</v>
      </c>
      <c r="H558">
        <f t="shared" si="26"/>
        <v>34</v>
      </c>
      <c r="I558" s="429"/>
      <c r="J558" s="195"/>
      <c r="K558" s="196"/>
      <c r="L558" s="196"/>
      <c r="M558" s="197">
        <f t="shared" si="24"/>
        <v>44075</v>
      </c>
    </row>
    <row r="559" spans="1:13">
      <c r="A559">
        <f t="shared" si="25"/>
        <v>35</v>
      </c>
      <c r="B559" s="429"/>
      <c r="C559" s="195"/>
      <c r="D559" s="196"/>
      <c r="E559" s="196"/>
      <c r="F559" s="197">
        <v>44075</v>
      </c>
      <c r="H559">
        <f t="shared" si="26"/>
        <v>35</v>
      </c>
      <c r="I559" s="429"/>
      <c r="J559" s="195"/>
      <c r="K559" s="196"/>
      <c r="L559" s="196"/>
      <c r="M559" s="197">
        <f t="shared" si="24"/>
        <v>44075</v>
      </c>
    </row>
    <row r="560" spans="1:13">
      <c r="A560">
        <f t="shared" si="25"/>
        <v>36</v>
      </c>
      <c r="B560" s="429"/>
      <c r="C560" s="195"/>
      <c r="D560" s="196"/>
      <c r="E560" s="196"/>
      <c r="F560" s="197">
        <v>44075</v>
      </c>
      <c r="H560">
        <f t="shared" si="26"/>
        <v>36</v>
      </c>
      <c r="I560" s="429"/>
      <c r="J560" s="195"/>
      <c r="K560" s="196"/>
      <c r="L560" s="196"/>
      <c r="M560" s="197">
        <f t="shared" si="24"/>
        <v>44075</v>
      </c>
    </row>
    <row r="561" spans="1:13">
      <c r="A561">
        <f t="shared" si="25"/>
        <v>37</v>
      </c>
      <c r="B561" s="429"/>
      <c r="C561" s="195"/>
      <c r="D561" s="196"/>
      <c r="E561" s="196"/>
      <c r="F561" s="197">
        <v>44075</v>
      </c>
      <c r="H561">
        <f t="shared" si="26"/>
        <v>37</v>
      </c>
      <c r="I561" s="429"/>
      <c r="J561" s="195"/>
      <c r="K561" s="196"/>
      <c r="L561" s="196"/>
      <c r="M561" s="197">
        <f t="shared" si="24"/>
        <v>44075</v>
      </c>
    </row>
    <row r="562" spans="1:13">
      <c r="A562">
        <f t="shared" si="25"/>
        <v>38</v>
      </c>
      <c r="B562" s="429"/>
      <c r="C562" s="195"/>
      <c r="D562" s="196"/>
      <c r="E562" s="196"/>
      <c r="F562" s="197">
        <v>44075</v>
      </c>
      <c r="H562">
        <f t="shared" si="26"/>
        <v>38</v>
      </c>
      <c r="I562" s="429"/>
      <c r="J562" s="195"/>
      <c r="K562" s="196"/>
      <c r="L562" s="196"/>
      <c r="M562" s="197">
        <f t="shared" si="24"/>
        <v>44075</v>
      </c>
    </row>
    <row r="563" spans="1:13">
      <c r="A563">
        <f t="shared" si="25"/>
        <v>39</v>
      </c>
      <c r="B563" s="429"/>
      <c r="C563" s="195"/>
      <c r="D563" s="196"/>
      <c r="E563" s="196"/>
      <c r="F563" s="197">
        <v>44075</v>
      </c>
      <c r="H563">
        <f t="shared" si="26"/>
        <v>39</v>
      </c>
      <c r="I563" s="429"/>
      <c r="J563" s="195"/>
      <c r="K563" s="196"/>
      <c r="L563" s="196"/>
      <c r="M563" s="197">
        <f t="shared" si="24"/>
        <v>44075</v>
      </c>
    </row>
    <row r="564" spans="1:13">
      <c r="A564">
        <f t="shared" si="25"/>
        <v>40</v>
      </c>
      <c r="B564" s="429"/>
      <c r="C564" s="195"/>
      <c r="D564" s="196"/>
      <c r="E564" s="196"/>
      <c r="F564" s="197">
        <v>44075</v>
      </c>
      <c r="H564">
        <f t="shared" si="26"/>
        <v>40</v>
      </c>
      <c r="I564" s="429"/>
      <c r="J564" s="195"/>
      <c r="K564" s="196"/>
      <c r="L564" s="196"/>
      <c r="M564" s="197">
        <f t="shared" si="24"/>
        <v>44075</v>
      </c>
    </row>
    <row r="565" spans="1:13">
      <c r="A565">
        <f t="shared" si="25"/>
        <v>41</v>
      </c>
      <c r="B565" s="429"/>
      <c r="C565" s="195"/>
      <c r="D565" s="196"/>
      <c r="E565" s="196"/>
      <c r="F565" s="197">
        <v>44075</v>
      </c>
      <c r="H565">
        <f t="shared" si="26"/>
        <v>41</v>
      </c>
      <c r="I565" s="429"/>
      <c r="J565" s="195"/>
      <c r="K565" s="196"/>
      <c r="L565" s="196"/>
      <c r="M565" s="197">
        <f t="shared" si="24"/>
        <v>44075</v>
      </c>
    </row>
    <row r="566" spans="1:13">
      <c r="A566">
        <f t="shared" si="25"/>
        <v>42</v>
      </c>
      <c r="B566" s="429"/>
      <c r="C566" s="195"/>
      <c r="D566" s="196"/>
      <c r="E566" s="196"/>
      <c r="F566" s="197">
        <v>44075</v>
      </c>
      <c r="H566">
        <f t="shared" si="26"/>
        <v>42</v>
      </c>
      <c r="I566" s="429"/>
      <c r="J566" s="195"/>
      <c r="K566" s="196"/>
      <c r="L566" s="196"/>
      <c r="M566" s="197">
        <f t="shared" si="24"/>
        <v>44075</v>
      </c>
    </row>
    <row r="567" spans="1:13">
      <c r="A567">
        <f t="shared" si="25"/>
        <v>43</v>
      </c>
      <c r="B567" s="429"/>
      <c r="C567" s="195"/>
      <c r="D567" s="196"/>
      <c r="E567" s="196"/>
      <c r="F567" s="197">
        <v>44075</v>
      </c>
      <c r="H567">
        <f t="shared" si="26"/>
        <v>43</v>
      </c>
      <c r="I567" s="429"/>
      <c r="J567" s="195"/>
      <c r="K567" s="196"/>
      <c r="L567" s="196"/>
      <c r="M567" s="197">
        <f t="shared" si="24"/>
        <v>44075</v>
      </c>
    </row>
    <row r="568" spans="1:13">
      <c r="A568">
        <f t="shared" si="25"/>
        <v>44</v>
      </c>
      <c r="B568" s="429"/>
      <c r="C568" s="195"/>
      <c r="D568" s="196"/>
      <c r="E568" s="196"/>
      <c r="F568" s="197">
        <v>44075</v>
      </c>
      <c r="H568">
        <f t="shared" si="26"/>
        <v>44</v>
      </c>
      <c r="I568" s="429"/>
      <c r="J568" s="195"/>
      <c r="K568" s="196"/>
      <c r="L568" s="196"/>
      <c r="M568" s="197">
        <f t="shared" si="24"/>
        <v>44075</v>
      </c>
    </row>
    <row r="569" spans="1:13">
      <c r="A569">
        <f t="shared" si="25"/>
        <v>45</v>
      </c>
      <c r="B569" s="429"/>
      <c r="C569" s="195"/>
      <c r="D569" s="196"/>
      <c r="E569" s="196"/>
      <c r="F569" s="197">
        <v>44075</v>
      </c>
      <c r="H569">
        <f t="shared" si="26"/>
        <v>45</v>
      </c>
      <c r="I569" s="429"/>
      <c r="J569" s="195"/>
      <c r="K569" s="196"/>
      <c r="L569" s="196"/>
      <c r="M569" s="197">
        <f t="shared" si="24"/>
        <v>44075</v>
      </c>
    </row>
    <row r="570" spans="1:13">
      <c r="A570">
        <f t="shared" si="25"/>
        <v>46</v>
      </c>
      <c r="B570" s="429"/>
      <c r="C570" s="195"/>
      <c r="D570" s="196"/>
      <c r="E570" s="196"/>
      <c r="F570" s="197">
        <v>44075</v>
      </c>
      <c r="H570">
        <f t="shared" si="26"/>
        <v>46</v>
      </c>
      <c r="I570" s="429"/>
      <c r="J570" s="195"/>
      <c r="K570" s="196"/>
      <c r="L570" s="196"/>
      <c r="M570" s="197">
        <f t="shared" si="24"/>
        <v>44075</v>
      </c>
    </row>
    <row r="571" spans="1:13">
      <c r="A571">
        <f t="shared" si="25"/>
        <v>47</v>
      </c>
      <c r="B571" s="429"/>
      <c r="C571" s="195"/>
      <c r="D571" s="196"/>
      <c r="E571" s="196"/>
      <c r="F571" s="197">
        <v>44075</v>
      </c>
      <c r="H571">
        <f t="shared" si="26"/>
        <v>47</v>
      </c>
      <c r="I571" s="429"/>
      <c r="J571" s="195"/>
      <c r="K571" s="196"/>
      <c r="L571" s="196"/>
      <c r="M571" s="197">
        <f t="shared" si="24"/>
        <v>44075</v>
      </c>
    </row>
    <row r="572" spans="1:13">
      <c r="A572">
        <f t="shared" si="25"/>
        <v>48</v>
      </c>
      <c r="B572" s="429"/>
      <c r="C572" s="195"/>
      <c r="D572" s="196"/>
      <c r="E572" s="196"/>
      <c r="F572" s="197">
        <v>44075</v>
      </c>
      <c r="H572">
        <f t="shared" si="26"/>
        <v>48</v>
      </c>
      <c r="I572" s="429"/>
      <c r="J572" s="195"/>
      <c r="K572" s="196"/>
      <c r="L572" s="196"/>
      <c r="M572" s="197">
        <f t="shared" si="24"/>
        <v>44075</v>
      </c>
    </row>
    <row r="573" spans="1:13">
      <c r="A573">
        <f t="shared" si="25"/>
        <v>49</v>
      </c>
      <c r="B573" s="429"/>
      <c r="C573" s="195"/>
      <c r="D573" s="196"/>
      <c r="E573" s="196"/>
      <c r="F573" s="197">
        <v>44075</v>
      </c>
      <c r="H573">
        <f t="shared" si="26"/>
        <v>49</v>
      </c>
      <c r="I573" s="429"/>
      <c r="J573" s="195"/>
      <c r="K573" s="196"/>
      <c r="L573" s="196"/>
      <c r="M573" s="197">
        <f t="shared" si="24"/>
        <v>44075</v>
      </c>
    </row>
    <row r="574" spans="1:13">
      <c r="A574">
        <f t="shared" si="25"/>
        <v>50</v>
      </c>
      <c r="B574" s="429"/>
      <c r="C574" s="195"/>
      <c r="D574" s="196"/>
      <c r="E574" s="196"/>
      <c r="F574" s="197">
        <v>44075</v>
      </c>
      <c r="H574">
        <f t="shared" si="26"/>
        <v>50</v>
      </c>
      <c r="I574" s="429"/>
      <c r="J574" s="195"/>
      <c r="K574" s="196"/>
      <c r="L574" s="196"/>
      <c r="M574" s="197">
        <f t="shared" si="24"/>
        <v>44075</v>
      </c>
    </row>
    <row r="575" spans="1:13">
      <c r="A575">
        <f t="shared" si="25"/>
        <v>51</v>
      </c>
      <c r="B575" s="429"/>
      <c r="C575" s="195"/>
      <c r="D575" s="196"/>
      <c r="E575" s="196"/>
      <c r="F575" s="197">
        <v>44075</v>
      </c>
      <c r="H575">
        <f t="shared" si="26"/>
        <v>51</v>
      </c>
      <c r="I575" s="429"/>
      <c r="J575" s="195"/>
      <c r="K575" s="196"/>
      <c r="L575" s="196"/>
      <c r="M575" s="197">
        <f t="shared" si="24"/>
        <v>44075</v>
      </c>
    </row>
    <row r="576" spans="1:13">
      <c r="A576">
        <f t="shared" si="25"/>
        <v>52</v>
      </c>
      <c r="B576" s="429"/>
      <c r="C576" s="195"/>
      <c r="D576" s="196"/>
      <c r="E576" s="196"/>
      <c r="F576" s="197">
        <v>44075</v>
      </c>
      <c r="H576">
        <f t="shared" si="26"/>
        <v>52</v>
      </c>
      <c r="I576" s="429"/>
      <c r="J576" s="195"/>
      <c r="K576" s="196"/>
      <c r="L576" s="196"/>
      <c r="M576" s="197">
        <f t="shared" si="24"/>
        <v>44075</v>
      </c>
    </row>
    <row r="577" spans="1:13">
      <c r="A577">
        <f t="shared" si="25"/>
        <v>53</v>
      </c>
      <c r="B577" s="429"/>
      <c r="C577" s="195"/>
      <c r="D577" s="196"/>
      <c r="E577" s="196"/>
      <c r="F577" s="197">
        <v>44075</v>
      </c>
      <c r="H577">
        <f t="shared" si="26"/>
        <v>53</v>
      </c>
      <c r="I577" s="429"/>
      <c r="J577" s="195"/>
      <c r="K577" s="196"/>
      <c r="L577" s="196"/>
      <c r="M577" s="197">
        <f t="shared" si="24"/>
        <v>44075</v>
      </c>
    </row>
    <row r="578" spans="1:13">
      <c r="A578">
        <f t="shared" si="25"/>
        <v>54</v>
      </c>
      <c r="B578" s="429"/>
      <c r="C578" s="195"/>
      <c r="D578" s="196"/>
      <c r="E578" s="196"/>
      <c r="F578" s="197">
        <v>44075</v>
      </c>
      <c r="H578">
        <f t="shared" si="26"/>
        <v>54</v>
      </c>
      <c r="I578" s="429"/>
      <c r="J578" s="195"/>
      <c r="K578" s="196"/>
      <c r="L578" s="196"/>
      <c r="M578" s="197">
        <f t="shared" si="24"/>
        <v>44075</v>
      </c>
    </row>
    <row r="579" spans="1:13">
      <c r="A579">
        <f t="shared" si="25"/>
        <v>55</v>
      </c>
      <c r="B579" s="429"/>
      <c r="C579" s="195"/>
      <c r="D579" s="196"/>
      <c r="E579" s="196"/>
      <c r="F579" s="197">
        <v>44075</v>
      </c>
      <c r="H579">
        <f t="shared" si="26"/>
        <v>55</v>
      </c>
      <c r="I579" s="429"/>
      <c r="J579" s="195"/>
      <c r="K579" s="196"/>
      <c r="L579" s="196"/>
      <c r="M579" s="197">
        <f t="shared" si="24"/>
        <v>44075</v>
      </c>
    </row>
    <row r="580" spans="1:13">
      <c r="A580">
        <f t="shared" si="25"/>
        <v>56</v>
      </c>
      <c r="B580" s="429"/>
      <c r="C580" s="196"/>
      <c r="D580" s="196"/>
      <c r="E580" s="196"/>
      <c r="F580" s="197">
        <v>44075</v>
      </c>
      <c r="H580">
        <f t="shared" si="26"/>
        <v>56</v>
      </c>
      <c r="I580" s="429"/>
      <c r="J580" s="196"/>
      <c r="K580" s="196"/>
      <c r="L580" s="196"/>
      <c r="M580" s="197">
        <f t="shared" si="24"/>
        <v>44075</v>
      </c>
    </row>
    <row r="581" spans="1:13">
      <c r="A581">
        <f t="shared" si="25"/>
        <v>57</v>
      </c>
      <c r="B581" s="429"/>
      <c r="C581" s="196"/>
      <c r="D581" s="196"/>
      <c r="E581" s="196"/>
      <c r="F581" s="197">
        <v>44075</v>
      </c>
      <c r="H581">
        <f t="shared" si="26"/>
        <v>57</v>
      </c>
      <c r="I581" s="429"/>
      <c r="J581" s="196"/>
      <c r="K581" s="196"/>
      <c r="L581" s="196"/>
      <c r="M581" s="197">
        <f t="shared" si="24"/>
        <v>44075</v>
      </c>
    </row>
    <row r="582" spans="1:13">
      <c r="A582">
        <f t="shared" si="25"/>
        <v>58</v>
      </c>
      <c r="B582" s="429"/>
      <c r="C582" s="196"/>
      <c r="D582" s="196"/>
      <c r="E582" s="196"/>
      <c r="F582" s="197">
        <v>44075</v>
      </c>
      <c r="H582">
        <f t="shared" si="26"/>
        <v>58</v>
      </c>
      <c r="I582" s="429"/>
      <c r="J582" s="196"/>
      <c r="K582" s="196"/>
      <c r="L582" s="196"/>
      <c r="M582" s="197">
        <f t="shared" ref="M582:M645" si="27">F582</f>
        <v>44075</v>
      </c>
    </row>
    <row r="583" spans="1:13">
      <c r="A583">
        <f t="shared" si="25"/>
        <v>59</v>
      </c>
      <c r="B583" s="429"/>
      <c r="C583" s="196"/>
      <c r="D583" s="196"/>
      <c r="E583" s="196"/>
      <c r="F583" s="197">
        <v>44075</v>
      </c>
      <c r="H583">
        <f t="shared" si="26"/>
        <v>59</v>
      </c>
      <c r="I583" s="429"/>
      <c r="J583" s="196"/>
      <c r="K583" s="196"/>
      <c r="L583" s="196"/>
      <c r="M583" s="197">
        <f t="shared" si="27"/>
        <v>44075</v>
      </c>
    </row>
    <row r="584" spans="1:13">
      <c r="A584">
        <f t="shared" si="25"/>
        <v>60</v>
      </c>
      <c r="B584" s="429"/>
      <c r="C584" s="196"/>
      <c r="D584" s="196"/>
      <c r="E584" s="196"/>
      <c r="F584" s="197">
        <v>44075</v>
      </c>
      <c r="H584">
        <f t="shared" si="26"/>
        <v>60</v>
      </c>
      <c r="I584" s="429"/>
      <c r="J584" s="196"/>
      <c r="K584" s="196"/>
      <c r="L584" s="196"/>
      <c r="M584" s="197">
        <f t="shared" si="27"/>
        <v>44075</v>
      </c>
    </row>
    <row r="585" spans="1:13">
      <c r="A585">
        <f t="shared" si="25"/>
        <v>61</v>
      </c>
      <c r="B585" s="429"/>
      <c r="C585" s="196"/>
      <c r="D585" s="196"/>
      <c r="E585" s="196"/>
      <c r="F585" s="197">
        <v>44075</v>
      </c>
      <c r="H585">
        <f t="shared" si="26"/>
        <v>61</v>
      </c>
      <c r="I585" s="429"/>
      <c r="J585" s="196"/>
      <c r="K585" s="196"/>
      <c r="L585" s="196"/>
      <c r="M585" s="197">
        <f t="shared" si="27"/>
        <v>44075</v>
      </c>
    </row>
    <row r="586" spans="1:13">
      <c r="A586">
        <f t="shared" si="25"/>
        <v>62</v>
      </c>
      <c r="B586" s="429"/>
      <c r="C586" s="196"/>
      <c r="D586" s="196"/>
      <c r="E586" s="196"/>
      <c r="F586" s="197">
        <v>44075</v>
      </c>
      <c r="H586">
        <f t="shared" si="26"/>
        <v>62</v>
      </c>
      <c r="I586" s="429"/>
      <c r="J586" s="196"/>
      <c r="K586" s="196"/>
      <c r="L586" s="196"/>
      <c r="M586" s="197">
        <f t="shared" si="27"/>
        <v>44075</v>
      </c>
    </row>
    <row r="587" spans="1:13">
      <c r="A587">
        <f t="shared" si="25"/>
        <v>63</v>
      </c>
      <c r="B587" s="429"/>
      <c r="C587" s="196"/>
      <c r="D587" s="196"/>
      <c r="E587" s="196"/>
      <c r="F587" s="197">
        <v>44075</v>
      </c>
      <c r="H587">
        <f t="shared" si="26"/>
        <v>63</v>
      </c>
      <c r="I587" s="429"/>
      <c r="J587" s="196"/>
      <c r="K587" s="196"/>
      <c r="L587" s="196"/>
      <c r="M587" s="197">
        <f t="shared" si="27"/>
        <v>44075</v>
      </c>
    </row>
    <row r="588" spans="1:13">
      <c r="A588">
        <f>A587+1</f>
        <v>64</v>
      </c>
      <c r="B588" s="429"/>
      <c r="C588" s="196"/>
      <c r="D588" s="196"/>
      <c r="E588" s="196"/>
      <c r="F588" s="197">
        <v>44075</v>
      </c>
      <c r="H588">
        <f>H587+1</f>
        <v>64</v>
      </c>
      <c r="I588" s="429"/>
      <c r="J588" s="196"/>
      <c r="K588" s="196"/>
      <c r="L588" s="196"/>
      <c r="M588" s="197">
        <f t="shared" si="27"/>
        <v>44075</v>
      </c>
    </row>
    <row r="589" spans="1:13">
      <c r="A589">
        <f>A588+1</f>
        <v>65</v>
      </c>
      <c r="B589" s="429"/>
      <c r="C589" s="196"/>
      <c r="D589" s="196"/>
      <c r="E589" s="196"/>
      <c r="F589" s="197">
        <v>44075</v>
      </c>
      <c r="H589">
        <f>H588+1</f>
        <v>65</v>
      </c>
      <c r="I589" s="429"/>
      <c r="J589" s="196"/>
      <c r="K589" s="196"/>
      <c r="L589" s="196"/>
      <c r="M589" s="197">
        <f t="shared" si="27"/>
        <v>44075</v>
      </c>
    </row>
    <row r="590" spans="1:13">
      <c r="A590">
        <v>1</v>
      </c>
      <c r="B590" s="429">
        <v>0.375</v>
      </c>
      <c r="C590" s="195"/>
      <c r="D590" s="196"/>
      <c r="E590" s="196"/>
      <c r="F590" s="197">
        <v>44075</v>
      </c>
      <c r="H590">
        <v>1</v>
      </c>
      <c r="I590" s="429">
        <f>B590</f>
        <v>0.375</v>
      </c>
      <c r="J590" s="195"/>
      <c r="K590" s="196"/>
      <c r="L590" s="196"/>
      <c r="M590" s="197">
        <f t="shared" si="27"/>
        <v>44075</v>
      </c>
    </row>
    <row r="591" spans="1:13">
      <c r="A591">
        <f t="shared" ref="A591:A652" si="28">A590+1</f>
        <v>2</v>
      </c>
      <c r="B591" s="429"/>
      <c r="C591" s="195"/>
      <c r="D591" s="196"/>
      <c r="E591" s="196"/>
      <c r="F591" s="197">
        <v>44075</v>
      </c>
      <c r="H591">
        <f t="shared" ref="H591:H652" si="29">H590+1</f>
        <v>2</v>
      </c>
      <c r="I591" s="429"/>
      <c r="J591" s="195"/>
      <c r="K591" s="196"/>
      <c r="L591" s="196"/>
      <c r="M591" s="197">
        <f t="shared" si="27"/>
        <v>44075</v>
      </c>
    </row>
    <row r="592" spans="1:13">
      <c r="A592">
        <f t="shared" si="28"/>
        <v>3</v>
      </c>
      <c r="B592" s="429"/>
      <c r="C592" s="195"/>
      <c r="D592" s="196"/>
      <c r="E592" s="196"/>
      <c r="F592" s="197">
        <v>44075</v>
      </c>
      <c r="H592">
        <f t="shared" si="29"/>
        <v>3</v>
      </c>
      <c r="I592" s="429"/>
      <c r="J592" s="195"/>
      <c r="K592" s="196"/>
      <c r="L592" s="196"/>
      <c r="M592" s="197">
        <f t="shared" si="27"/>
        <v>44075</v>
      </c>
    </row>
    <row r="593" spans="1:13">
      <c r="A593">
        <f t="shared" si="28"/>
        <v>4</v>
      </c>
      <c r="B593" s="429"/>
      <c r="C593" s="195"/>
      <c r="D593" s="196"/>
      <c r="E593" s="196"/>
      <c r="F593" s="197">
        <v>44075</v>
      </c>
      <c r="H593">
        <f t="shared" si="29"/>
        <v>4</v>
      </c>
      <c r="I593" s="429"/>
      <c r="J593" s="195"/>
      <c r="K593" s="196"/>
      <c r="L593" s="196"/>
      <c r="M593" s="197">
        <f t="shared" si="27"/>
        <v>44075</v>
      </c>
    </row>
    <row r="594" spans="1:13">
      <c r="A594">
        <f t="shared" si="28"/>
        <v>5</v>
      </c>
      <c r="B594" s="429"/>
      <c r="C594" s="195"/>
      <c r="D594" s="196"/>
      <c r="E594" s="196"/>
      <c r="F594" s="197">
        <v>44075</v>
      </c>
      <c r="H594">
        <f t="shared" si="29"/>
        <v>5</v>
      </c>
      <c r="I594" s="429"/>
      <c r="J594" s="195"/>
      <c r="K594" s="196"/>
      <c r="L594" s="196"/>
      <c r="M594" s="197">
        <f t="shared" si="27"/>
        <v>44075</v>
      </c>
    </row>
    <row r="595" spans="1:13">
      <c r="A595">
        <f t="shared" si="28"/>
        <v>6</v>
      </c>
      <c r="B595" s="429"/>
      <c r="C595" s="195"/>
      <c r="D595" s="196"/>
      <c r="E595" s="196"/>
      <c r="F595" s="197">
        <v>44075</v>
      </c>
      <c r="H595">
        <f t="shared" si="29"/>
        <v>6</v>
      </c>
      <c r="I595" s="429"/>
      <c r="J595" s="195"/>
      <c r="K595" s="196"/>
      <c r="L595" s="196"/>
      <c r="M595" s="197">
        <f t="shared" si="27"/>
        <v>44075</v>
      </c>
    </row>
    <row r="596" spans="1:13">
      <c r="A596">
        <f t="shared" si="28"/>
        <v>7</v>
      </c>
      <c r="B596" s="429"/>
      <c r="C596" s="195"/>
      <c r="D596" s="196"/>
      <c r="E596" s="196"/>
      <c r="F596" s="197">
        <v>44075</v>
      </c>
      <c r="H596">
        <f t="shared" si="29"/>
        <v>7</v>
      </c>
      <c r="I596" s="429"/>
      <c r="J596" s="195"/>
      <c r="K596" s="196"/>
      <c r="L596" s="196"/>
      <c r="M596" s="197">
        <f t="shared" si="27"/>
        <v>44075</v>
      </c>
    </row>
    <row r="597" spans="1:13">
      <c r="A597">
        <f t="shared" si="28"/>
        <v>8</v>
      </c>
      <c r="B597" s="429"/>
      <c r="C597" s="195"/>
      <c r="D597" s="196"/>
      <c r="E597" s="196"/>
      <c r="F597" s="197">
        <v>44075</v>
      </c>
      <c r="H597">
        <f t="shared" si="29"/>
        <v>8</v>
      </c>
      <c r="I597" s="429"/>
      <c r="J597" s="195"/>
      <c r="K597" s="196"/>
      <c r="L597" s="196"/>
      <c r="M597" s="197">
        <f t="shared" si="27"/>
        <v>44075</v>
      </c>
    </row>
    <row r="598" spans="1:13">
      <c r="A598">
        <f t="shared" si="28"/>
        <v>9</v>
      </c>
      <c r="B598" s="429"/>
      <c r="C598" s="195"/>
      <c r="D598" s="196"/>
      <c r="E598" s="196"/>
      <c r="F598" s="197">
        <v>44075</v>
      </c>
      <c r="H598">
        <f t="shared" si="29"/>
        <v>9</v>
      </c>
      <c r="I598" s="429"/>
      <c r="J598" s="195"/>
      <c r="K598" s="196"/>
      <c r="L598" s="196"/>
      <c r="M598" s="197">
        <f t="shared" si="27"/>
        <v>44075</v>
      </c>
    </row>
    <row r="599" spans="1:13">
      <c r="A599">
        <f t="shared" si="28"/>
        <v>10</v>
      </c>
      <c r="B599" s="429"/>
      <c r="C599" s="195"/>
      <c r="D599" s="196"/>
      <c r="E599" s="196"/>
      <c r="F599" s="197">
        <v>44075</v>
      </c>
      <c r="H599">
        <f t="shared" si="29"/>
        <v>10</v>
      </c>
      <c r="I599" s="429"/>
      <c r="J599" s="195"/>
      <c r="K599" s="196"/>
      <c r="L599" s="196"/>
      <c r="M599" s="197">
        <f t="shared" si="27"/>
        <v>44075</v>
      </c>
    </row>
    <row r="600" spans="1:13">
      <c r="A600">
        <f t="shared" si="28"/>
        <v>11</v>
      </c>
      <c r="B600" s="429"/>
      <c r="C600" s="195"/>
      <c r="D600" s="196"/>
      <c r="E600" s="196"/>
      <c r="F600" s="197">
        <v>44075</v>
      </c>
      <c r="H600">
        <f t="shared" si="29"/>
        <v>11</v>
      </c>
      <c r="I600" s="429"/>
      <c r="J600" s="195"/>
      <c r="K600" s="196"/>
      <c r="L600" s="196"/>
      <c r="M600" s="197">
        <f t="shared" si="27"/>
        <v>44075</v>
      </c>
    </row>
    <row r="601" spans="1:13">
      <c r="A601">
        <f t="shared" si="28"/>
        <v>12</v>
      </c>
      <c r="B601" s="429"/>
      <c r="C601" s="195"/>
      <c r="D601" s="196"/>
      <c r="E601" s="196"/>
      <c r="F601" s="197">
        <v>44075</v>
      </c>
      <c r="H601">
        <f t="shared" si="29"/>
        <v>12</v>
      </c>
      <c r="I601" s="429"/>
      <c r="J601" s="195"/>
      <c r="K601" s="196"/>
      <c r="L601" s="196"/>
      <c r="M601" s="197">
        <f t="shared" si="27"/>
        <v>44075</v>
      </c>
    </row>
    <row r="602" spans="1:13">
      <c r="A602">
        <f t="shared" si="28"/>
        <v>13</v>
      </c>
      <c r="B602" s="429"/>
      <c r="C602" s="195"/>
      <c r="D602" s="196"/>
      <c r="E602" s="196"/>
      <c r="F602" s="197">
        <v>44075</v>
      </c>
      <c r="H602">
        <f t="shared" si="29"/>
        <v>13</v>
      </c>
      <c r="I602" s="429"/>
      <c r="J602" s="195"/>
      <c r="K602" s="196"/>
      <c r="L602" s="196"/>
      <c r="M602" s="197">
        <f t="shared" si="27"/>
        <v>44075</v>
      </c>
    </row>
    <row r="603" spans="1:13">
      <c r="A603">
        <f t="shared" si="28"/>
        <v>14</v>
      </c>
      <c r="B603" s="429"/>
      <c r="C603" s="195"/>
      <c r="D603" s="196"/>
      <c r="E603" s="196"/>
      <c r="F603" s="197">
        <v>44075</v>
      </c>
      <c r="H603">
        <f t="shared" si="29"/>
        <v>14</v>
      </c>
      <c r="I603" s="429"/>
      <c r="J603" s="195"/>
      <c r="K603" s="196"/>
      <c r="L603" s="196"/>
      <c r="M603" s="197">
        <f t="shared" si="27"/>
        <v>44075</v>
      </c>
    </row>
    <row r="604" spans="1:13">
      <c r="A604">
        <f t="shared" si="28"/>
        <v>15</v>
      </c>
      <c r="B604" s="429"/>
      <c r="C604" s="195"/>
      <c r="D604" s="196"/>
      <c r="E604" s="196"/>
      <c r="F604" s="197">
        <v>44075</v>
      </c>
      <c r="H604">
        <f t="shared" si="29"/>
        <v>15</v>
      </c>
      <c r="I604" s="429"/>
      <c r="J604" s="195"/>
      <c r="K604" s="196"/>
      <c r="L604" s="196"/>
      <c r="M604" s="197">
        <f t="shared" si="27"/>
        <v>44075</v>
      </c>
    </row>
    <row r="605" spans="1:13">
      <c r="A605">
        <f t="shared" si="28"/>
        <v>16</v>
      </c>
      <c r="B605" s="429"/>
      <c r="C605" s="195"/>
      <c r="D605" s="196"/>
      <c r="E605" s="196"/>
      <c r="F605" s="197">
        <v>44075</v>
      </c>
      <c r="H605">
        <f t="shared" si="29"/>
        <v>16</v>
      </c>
      <c r="I605" s="429"/>
      <c r="J605" s="195"/>
      <c r="K605" s="196"/>
      <c r="L605" s="196"/>
      <c r="M605" s="197">
        <f t="shared" si="27"/>
        <v>44075</v>
      </c>
    </row>
    <row r="606" spans="1:13">
      <c r="A606">
        <f t="shared" si="28"/>
        <v>17</v>
      </c>
      <c r="B606" s="429"/>
      <c r="C606" s="195"/>
      <c r="D606" s="196"/>
      <c r="E606" s="196"/>
      <c r="F606" s="197">
        <v>44075</v>
      </c>
      <c r="H606">
        <f t="shared" si="29"/>
        <v>17</v>
      </c>
      <c r="I606" s="429"/>
      <c r="J606" s="195"/>
      <c r="K606" s="196"/>
      <c r="L606" s="196"/>
      <c r="M606" s="197">
        <f t="shared" si="27"/>
        <v>44075</v>
      </c>
    </row>
    <row r="607" spans="1:13">
      <c r="A607">
        <f t="shared" si="28"/>
        <v>18</v>
      </c>
      <c r="B607" s="429"/>
      <c r="C607" s="195"/>
      <c r="D607" s="196"/>
      <c r="E607" s="196"/>
      <c r="F607" s="197">
        <v>44075</v>
      </c>
      <c r="H607">
        <f t="shared" si="29"/>
        <v>18</v>
      </c>
      <c r="I607" s="429"/>
      <c r="J607" s="195"/>
      <c r="K607" s="196"/>
      <c r="L607" s="196"/>
      <c r="M607" s="197">
        <f t="shared" si="27"/>
        <v>44075</v>
      </c>
    </row>
    <row r="608" spans="1:13">
      <c r="A608">
        <f t="shared" si="28"/>
        <v>19</v>
      </c>
      <c r="B608" s="429"/>
      <c r="C608" s="195"/>
      <c r="D608" s="196"/>
      <c r="E608" s="196"/>
      <c r="F608" s="197">
        <v>44075</v>
      </c>
      <c r="H608">
        <f t="shared" si="29"/>
        <v>19</v>
      </c>
      <c r="I608" s="429"/>
      <c r="J608" s="195"/>
      <c r="K608" s="196"/>
      <c r="L608" s="196"/>
      <c r="M608" s="197">
        <f t="shared" si="27"/>
        <v>44075</v>
      </c>
    </row>
    <row r="609" spans="1:13">
      <c r="A609">
        <f t="shared" si="28"/>
        <v>20</v>
      </c>
      <c r="B609" s="429"/>
      <c r="C609" s="195"/>
      <c r="D609" s="196"/>
      <c r="E609" s="196"/>
      <c r="F609" s="197">
        <v>44075</v>
      </c>
      <c r="H609">
        <f t="shared" si="29"/>
        <v>20</v>
      </c>
      <c r="I609" s="429"/>
      <c r="J609" s="195"/>
      <c r="K609" s="196"/>
      <c r="L609" s="196"/>
      <c r="M609" s="197">
        <f t="shared" si="27"/>
        <v>44075</v>
      </c>
    </row>
    <row r="610" spans="1:13">
      <c r="A610">
        <f t="shared" si="28"/>
        <v>21</v>
      </c>
      <c r="B610" s="429"/>
      <c r="C610" s="195"/>
      <c r="D610" s="196"/>
      <c r="E610" s="196"/>
      <c r="F610" s="197">
        <v>44075</v>
      </c>
      <c r="H610">
        <f t="shared" si="29"/>
        <v>21</v>
      </c>
      <c r="I610" s="429"/>
      <c r="J610" s="195"/>
      <c r="K610" s="196"/>
      <c r="L610" s="196"/>
      <c r="M610" s="197">
        <f t="shared" si="27"/>
        <v>44075</v>
      </c>
    </row>
    <row r="611" spans="1:13">
      <c r="A611">
        <f t="shared" si="28"/>
        <v>22</v>
      </c>
      <c r="B611" s="429"/>
      <c r="C611" s="195"/>
      <c r="D611" s="196"/>
      <c r="E611" s="196"/>
      <c r="F611" s="197">
        <v>44075</v>
      </c>
      <c r="H611">
        <f t="shared" si="29"/>
        <v>22</v>
      </c>
      <c r="I611" s="429"/>
      <c r="J611" s="195"/>
      <c r="K611" s="196"/>
      <c r="L611" s="196"/>
      <c r="M611" s="197">
        <f t="shared" si="27"/>
        <v>44075</v>
      </c>
    </row>
    <row r="612" spans="1:13">
      <c r="A612">
        <f t="shared" si="28"/>
        <v>23</v>
      </c>
      <c r="B612" s="429"/>
      <c r="C612" s="195"/>
      <c r="D612" s="196"/>
      <c r="E612" s="196"/>
      <c r="F612" s="197">
        <v>44075</v>
      </c>
      <c r="H612">
        <f t="shared" si="29"/>
        <v>23</v>
      </c>
      <c r="I612" s="429"/>
      <c r="J612" s="195"/>
      <c r="K612" s="196"/>
      <c r="L612" s="196"/>
      <c r="M612" s="197">
        <f t="shared" si="27"/>
        <v>44075</v>
      </c>
    </row>
    <row r="613" spans="1:13">
      <c r="A613">
        <f t="shared" si="28"/>
        <v>24</v>
      </c>
      <c r="B613" s="429"/>
      <c r="C613" s="195"/>
      <c r="D613" s="196"/>
      <c r="E613" s="196"/>
      <c r="F613" s="197">
        <v>44075</v>
      </c>
      <c r="H613">
        <f t="shared" si="29"/>
        <v>24</v>
      </c>
      <c r="I613" s="429"/>
      <c r="J613" s="195"/>
      <c r="K613" s="196"/>
      <c r="L613" s="196"/>
      <c r="M613" s="197">
        <f t="shared" si="27"/>
        <v>44075</v>
      </c>
    </row>
    <row r="614" spans="1:13">
      <c r="A614">
        <f t="shared" si="28"/>
        <v>25</v>
      </c>
      <c r="B614" s="429"/>
      <c r="C614" s="195"/>
      <c r="D614" s="196"/>
      <c r="E614" s="196"/>
      <c r="F614" s="197">
        <v>44075</v>
      </c>
      <c r="H614">
        <f t="shared" si="29"/>
        <v>25</v>
      </c>
      <c r="I614" s="429"/>
      <c r="J614" s="195"/>
      <c r="K614" s="196"/>
      <c r="L614" s="196"/>
      <c r="M614" s="197">
        <f t="shared" si="27"/>
        <v>44075</v>
      </c>
    </row>
    <row r="615" spans="1:13">
      <c r="A615">
        <f t="shared" si="28"/>
        <v>26</v>
      </c>
      <c r="B615" s="429"/>
      <c r="C615" s="195"/>
      <c r="D615" s="196"/>
      <c r="E615" s="196"/>
      <c r="F615" s="197">
        <v>44075</v>
      </c>
      <c r="H615">
        <f t="shared" si="29"/>
        <v>26</v>
      </c>
      <c r="I615" s="429"/>
      <c r="J615" s="195"/>
      <c r="K615" s="196"/>
      <c r="L615" s="196"/>
      <c r="M615" s="197">
        <f t="shared" si="27"/>
        <v>44075</v>
      </c>
    </row>
    <row r="616" spans="1:13">
      <c r="A616">
        <f t="shared" si="28"/>
        <v>27</v>
      </c>
      <c r="B616" s="429"/>
      <c r="C616" s="195"/>
      <c r="D616" s="196"/>
      <c r="E616" s="196"/>
      <c r="F616" s="197">
        <v>44075</v>
      </c>
      <c r="H616">
        <f t="shared" si="29"/>
        <v>27</v>
      </c>
      <c r="I616" s="429"/>
      <c r="J616" s="195"/>
      <c r="K616" s="196"/>
      <c r="L616" s="196"/>
      <c r="M616" s="197">
        <f t="shared" si="27"/>
        <v>44075</v>
      </c>
    </row>
    <row r="617" spans="1:13">
      <c r="A617">
        <f t="shared" si="28"/>
        <v>28</v>
      </c>
      <c r="B617" s="429"/>
      <c r="C617" s="195"/>
      <c r="D617" s="196"/>
      <c r="E617" s="196"/>
      <c r="F617" s="197">
        <v>44075</v>
      </c>
      <c r="H617">
        <f t="shared" si="29"/>
        <v>28</v>
      </c>
      <c r="I617" s="429"/>
      <c r="J617" s="195"/>
      <c r="K617" s="196"/>
      <c r="L617" s="196"/>
      <c r="M617" s="197">
        <f t="shared" si="27"/>
        <v>44075</v>
      </c>
    </row>
    <row r="618" spans="1:13">
      <c r="A618">
        <f t="shared" si="28"/>
        <v>29</v>
      </c>
      <c r="B618" s="429"/>
      <c r="C618" s="195"/>
      <c r="D618" s="196"/>
      <c r="E618" s="196"/>
      <c r="F618" s="197">
        <v>44075</v>
      </c>
      <c r="H618">
        <f t="shared" si="29"/>
        <v>29</v>
      </c>
      <c r="I618" s="429"/>
      <c r="J618" s="195"/>
      <c r="K618" s="196"/>
      <c r="L618" s="196"/>
      <c r="M618" s="197">
        <f t="shared" si="27"/>
        <v>44075</v>
      </c>
    </row>
    <row r="619" spans="1:13">
      <c r="A619">
        <f t="shared" si="28"/>
        <v>30</v>
      </c>
      <c r="B619" s="429"/>
      <c r="C619" s="195"/>
      <c r="D619" s="196"/>
      <c r="E619" s="196"/>
      <c r="F619" s="197">
        <v>44075</v>
      </c>
      <c r="H619">
        <f t="shared" si="29"/>
        <v>30</v>
      </c>
      <c r="I619" s="429"/>
      <c r="J619" s="195"/>
      <c r="K619" s="196"/>
      <c r="L619" s="196"/>
      <c r="M619" s="197">
        <f t="shared" si="27"/>
        <v>44075</v>
      </c>
    </row>
    <row r="620" spans="1:13">
      <c r="A620">
        <f t="shared" si="28"/>
        <v>31</v>
      </c>
      <c r="B620" s="429"/>
      <c r="C620" s="195"/>
      <c r="D620" s="196"/>
      <c r="E620" s="196"/>
      <c r="F620" s="197">
        <v>44075</v>
      </c>
      <c r="H620">
        <f t="shared" si="29"/>
        <v>31</v>
      </c>
      <c r="I620" s="429"/>
      <c r="J620" s="195"/>
      <c r="K620" s="196"/>
      <c r="L620" s="196"/>
      <c r="M620" s="197">
        <f t="shared" si="27"/>
        <v>44075</v>
      </c>
    </row>
    <row r="621" spans="1:13">
      <c r="A621">
        <f t="shared" si="28"/>
        <v>32</v>
      </c>
      <c r="B621" s="429"/>
      <c r="C621" s="195"/>
      <c r="D621" s="196"/>
      <c r="E621" s="196"/>
      <c r="F621" s="197">
        <v>44075</v>
      </c>
      <c r="H621">
        <f t="shared" si="29"/>
        <v>32</v>
      </c>
      <c r="I621" s="429"/>
      <c r="J621" s="195"/>
      <c r="K621" s="196"/>
      <c r="L621" s="196"/>
      <c r="M621" s="197">
        <f t="shared" si="27"/>
        <v>44075</v>
      </c>
    </row>
    <row r="622" spans="1:13">
      <c r="A622">
        <f t="shared" si="28"/>
        <v>33</v>
      </c>
      <c r="B622" s="429"/>
      <c r="C622" s="195"/>
      <c r="D622" s="196"/>
      <c r="E622" s="196"/>
      <c r="F622" s="197">
        <v>44075</v>
      </c>
      <c r="H622">
        <f t="shared" si="29"/>
        <v>33</v>
      </c>
      <c r="I622" s="429"/>
      <c r="J622" s="195"/>
      <c r="K622" s="196"/>
      <c r="L622" s="196"/>
      <c r="M622" s="197">
        <f t="shared" si="27"/>
        <v>44075</v>
      </c>
    </row>
    <row r="623" spans="1:13">
      <c r="A623">
        <f t="shared" si="28"/>
        <v>34</v>
      </c>
      <c r="B623" s="429"/>
      <c r="C623" s="195"/>
      <c r="D623" s="196"/>
      <c r="E623" s="196"/>
      <c r="F623" s="197">
        <v>44075</v>
      </c>
      <c r="H623">
        <f t="shared" si="29"/>
        <v>34</v>
      </c>
      <c r="I623" s="429"/>
      <c r="J623" s="195"/>
      <c r="K623" s="196"/>
      <c r="L623" s="196"/>
      <c r="M623" s="197">
        <f t="shared" si="27"/>
        <v>44075</v>
      </c>
    </row>
    <row r="624" spans="1:13">
      <c r="A624">
        <f t="shared" si="28"/>
        <v>35</v>
      </c>
      <c r="B624" s="429"/>
      <c r="C624" s="195"/>
      <c r="D624" s="196"/>
      <c r="E624" s="196"/>
      <c r="F624" s="197">
        <v>44075</v>
      </c>
      <c r="H624">
        <f t="shared" si="29"/>
        <v>35</v>
      </c>
      <c r="I624" s="429"/>
      <c r="J624" s="195"/>
      <c r="K624" s="196"/>
      <c r="L624" s="196"/>
      <c r="M624" s="197">
        <f t="shared" si="27"/>
        <v>44075</v>
      </c>
    </row>
    <row r="625" spans="1:13">
      <c r="A625">
        <f t="shared" si="28"/>
        <v>36</v>
      </c>
      <c r="B625" s="429"/>
      <c r="C625" s="195"/>
      <c r="D625" s="196"/>
      <c r="E625" s="196"/>
      <c r="F625" s="197">
        <v>44075</v>
      </c>
      <c r="H625">
        <f t="shared" si="29"/>
        <v>36</v>
      </c>
      <c r="I625" s="429"/>
      <c r="J625" s="195"/>
      <c r="K625" s="196"/>
      <c r="L625" s="196"/>
      <c r="M625" s="197">
        <f t="shared" si="27"/>
        <v>44075</v>
      </c>
    </row>
    <row r="626" spans="1:13">
      <c r="A626">
        <f t="shared" si="28"/>
        <v>37</v>
      </c>
      <c r="B626" s="429"/>
      <c r="C626" s="195"/>
      <c r="D626" s="196"/>
      <c r="E626" s="196"/>
      <c r="F626" s="197">
        <v>44075</v>
      </c>
      <c r="H626">
        <f t="shared" si="29"/>
        <v>37</v>
      </c>
      <c r="I626" s="429"/>
      <c r="J626" s="195"/>
      <c r="K626" s="196"/>
      <c r="L626" s="196"/>
      <c r="M626" s="197">
        <f t="shared" si="27"/>
        <v>44075</v>
      </c>
    </row>
    <row r="627" spans="1:13">
      <c r="A627">
        <f t="shared" si="28"/>
        <v>38</v>
      </c>
      <c r="B627" s="429"/>
      <c r="C627" s="195"/>
      <c r="D627" s="196"/>
      <c r="E627" s="196"/>
      <c r="F627" s="197">
        <v>44075</v>
      </c>
      <c r="H627">
        <f t="shared" si="29"/>
        <v>38</v>
      </c>
      <c r="I627" s="429"/>
      <c r="J627" s="195"/>
      <c r="K627" s="196"/>
      <c r="L627" s="196"/>
      <c r="M627" s="197">
        <f t="shared" si="27"/>
        <v>44075</v>
      </c>
    </row>
    <row r="628" spans="1:13">
      <c r="A628">
        <f t="shared" si="28"/>
        <v>39</v>
      </c>
      <c r="B628" s="429"/>
      <c r="C628" s="195"/>
      <c r="D628" s="196"/>
      <c r="E628" s="196"/>
      <c r="F628" s="197">
        <v>44075</v>
      </c>
      <c r="H628">
        <f t="shared" si="29"/>
        <v>39</v>
      </c>
      <c r="I628" s="429"/>
      <c r="J628" s="195"/>
      <c r="K628" s="196"/>
      <c r="L628" s="196"/>
      <c r="M628" s="197">
        <f t="shared" si="27"/>
        <v>44075</v>
      </c>
    </row>
    <row r="629" spans="1:13">
      <c r="A629">
        <f t="shared" si="28"/>
        <v>40</v>
      </c>
      <c r="B629" s="429"/>
      <c r="C629" s="195"/>
      <c r="D629" s="196"/>
      <c r="E629" s="196"/>
      <c r="F629" s="197">
        <v>44075</v>
      </c>
      <c r="H629">
        <f t="shared" si="29"/>
        <v>40</v>
      </c>
      <c r="I629" s="429"/>
      <c r="J629" s="195"/>
      <c r="K629" s="196"/>
      <c r="L629" s="196"/>
      <c r="M629" s="197">
        <f t="shared" si="27"/>
        <v>44075</v>
      </c>
    </row>
    <row r="630" spans="1:13">
      <c r="A630">
        <f t="shared" si="28"/>
        <v>41</v>
      </c>
      <c r="B630" s="429"/>
      <c r="C630" s="195"/>
      <c r="D630" s="196"/>
      <c r="E630" s="196"/>
      <c r="F630" s="197">
        <v>44075</v>
      </c>
      <c r="H630">
        <f t="shared" si="29"/>
        <v>41</v>
      </c>
      <c r="I630" s="429"/>
      <c r="J630" s="195"/>
      <c r="K630" s="196"/>
      <c r="L630" s="196"/>
      <c r="M630" s="197">
        <f t="shared" si="27"/>
        <v>44075</v>
      </c>
    </row>
    <row r="631" spans="1:13">
      <c r="A631">
        <f t="shared" si="28"/>
        <v>42</v>
      </c>
      <c r="B631" s="429"/>
      <c r="C631" s="195"/>
      <c r="D631" s="196"/>
      <c r="E631" s="196"/>
      <c r="F631" s="197">
        <v>44075</v>
      </c>
      <c r="H631">
        <f t="shared" si="29"/>
        <v>42</v>
      </c>
      <c r="I631" s="429"/>
      <c r="J631" s="195"/>
      <c r="K631" s="196"/>
      <c r="L631" s="196"/>
      <c r="M631" s="197">
        <f t="shared" si="27"/>
        <v>44075</v>
      </c>
    </row>
    <row r="632" spans="1:13">
      <c r="A632">
        <f t="shared" si="28"/>
        <v>43</v>
      </c>
      <c r="B632" s="429"/>
      <c r="C632" s="195"/>
      <c r="D632" s="196"/>
      <c r="E632" s="196"/>
      <c r="F632" s="197">
        <v>44075</v>
      </c>
      <c r="H632">
        <f t="shared" si="29"/>
        <v>43</v>
      </c>
      <c r="I632" s="429"/>
      <c r="J632" s="195"/>
      <c r="K632" s="196"/>
      <c r="L632" s="196"/>
      <c r="M632" s="197">
        <f t="shared" si="27"/>
        <v>44075</v>
      </c>
    </row>
    <row r="633" spans="1:13">
      <c r="A633">
        <f t="shared" si="28"/>
        <v>44</v>
      </c>
      <c r="B633" s="429"/>
      <c r="C633" s="195"/>
      <c r="D633" s="196"/>
      <c r="E633" s="196"/>
      <c r="F633" s="197">
        <v>44075</v>
      </c>
      <c r="H633">
        <f t="shared" si="29"/>
        <v>44</v>
      </c>
      <c r="I633" s="429"/>
      <c r="J633" s="195"/>
      <c r="K633" s="196"/>
      <c r="L633" s="196"/>
      <c r="M633" s="197">
        <f t="shared" si="27"/>
        <v>44075</v>
      </c>
    </row>
    <row r="634" spans="1:13">
      <c r="A634">
        <f t="shared" si="28"/>
        <v>45</v>
      </c>
      <c r="B634" s="429"/>
      <c r="C634" s="195"/>
      <c r="D634" s="196"/>
      <c r="E634" s="196"/>
      <c r="F634" s="197">
        <v>44075</v>
      </c>
      <c r="H634">
        <f t="shared" si="29"/>
        <v>45</v>
      </c>
      <c r="I634" s="429"/>
      <c r="J634" s="195"/>
      <c r="K634" s="196"/>
      <c r="L634" s="196"/>
      <c r="M634" s="197">
        <f t="shared" si="27"/>
        <v>44075</v>
      </c>
    </row>
    <row r="635" spans="1:13">
      <c r="A635">
        <f t="shared" si="28"/>
        <v>46</v>
      </c>
      <c r="B635" s="429"/>
      <c r="C635" s="195"/>
      <c r="D635" s="196"/>
      <c r="E635" s="196"/>
      <c r="F635" s="197">
        <v>44075</v>
      </c>
      <c r="H635">
        <f t="shared" si="29"/>
        <v>46</v>
      </c>
      <c r="I635" s="429"/>
      <c r="J635" s="195"/>
      <c r="K635" s="196"/>
      <c r="L635" s="196"/>
      <c r="M635" s="197">
        <f t="shared" si="27"/>
        <v>44075</v>
      </c>
    </row>
    <row r="636" spans="1:13">
      <c r="A636">
        <f t="shared" si="28"/>
        <v>47</v>
      </c>
      <c r="B636" s="429"/>
      <c r="C636" s="195"/>
      <c r="D636" s="196"/>
      <c r="E636" s="196"/>
      <c r="F636" s="197">
        <v>44075</v>
      </c>
      <c r="H636">
        <f t="shared" si="29"/>
        <v>47</v>
      </c>
      <c r="I636" s="429"/>
      <c r="J636" s="195"/>
      <c r="K636" s="196"/>
      <c r="L636" s="196"/>
      <c r="M636" s="197">
        <f t="shared" si="27"/>
        <v>44075</v>
      </c>
    </row>
    <row r="637" spans="1:13">
      <c r="A637">
        <f t="shared" si="28"/>
        <v>48</v>
      </c>
      <c r="B637" s="429"/>
      <c r="C637" s="195"/>
      <c r="D637" s="196"/>
      <c r="E637" s="196"/>
      <c r="F637" s="197">
        <v>44075</v>
      </c>
      <c r="H637">
        <f t="shared" si="29"/>
        <v>48</v>
      </c>
      <c r="I637" s="429"/>
      <c r="J637" s="195"/>
      <c r="K637" s="196"/>
      <c r="L637" s="196"/>
      <c r="M637" s="197">
        <f t="shared" si="27"/>
        <v>44075</v>
      </c>
    </row>
    <row r="638" spans="1:13">
      <c r="A638">
        <f t="shared" si="28"/>
        <v>49</v>
      </c>
      <c r="B638" s="429"/>
      <c r="C638" s="195"/>
      <c r="D638" s="196"/>
      <c r="E638" s="196"/>
      <c r="F638" s="197">
        <v>44075</v>
      </c>
      <c r="H638">
        <f t="shared" si="29"/>
        <v>49</v>
      </c>
      <c r="I638" s="429"/>
      <c r="J638" s="195"/>
      <c r="K638" s="196"/>
      <c r="L638" s="196"/>
      <c r="M638" s="197">
        <f t="shared" si="27"/>
        <v>44075</v>
      </c>
    </row>
    <row r="639" spans="1:13">
      <c r="A639">
        <f t="shared" si="28"/>
        <v>50</v>
      </c>
      <c r="B639" s="429"/>
      <c r="C639" s="195"/>
      <c r="D639" s="196"/>
      <c r="E639" s="196"/>
      <c r="F639" s="197">
        <v>44075</v>
      </c>
      <c r="H639">
        <f t="shared" si="29"/>
        <v>50</v>
      </c>
      <c r="I639" s="429"/>
      <c r="J639" s="195"/>
      <c r="K639" s="196"/>
      <c r="L639" s="196"/>
      <c r="M639" s="197">
        <f t="shared" si="27"/>
        <v>44075</v>
      </c>
    </row>
    <row r="640" spans="1:13">
      <c r="A640">
        <f t="shared" si="28"/>
        <v>51</v>
      </c>
      <c r="B640" s="429"/>
      <c r="C640" s="195"/>
      <c r="D640" s="196"/>
      <c r="E640" s="196"/>
      <c r="F640" s="197">
        <v>44075</v>
      </c>
      <c r="H640">
        <f t="shared" si="29"/>
        <v>51</v>
      </c>
      <c r="I640" s="429"/>
      <c r="J640" s="195"/>
      <c r="K640" s="196"/>
      <c r="L640" s="196"/>
      <c r="M640" s="197">
        <f t="shared" si="27"/>
        <v>44075</v>
      </c>
    </row>
    <row r="641" spans="1:13">
      <c r="A641">
        <f t="shared" si="28"/>
        <v>52</v>
      </c>
      <c r="B641" s="429"/>
      <c r="C641" s="195"/>
      <c r="D641" s="196"/>
      <c r="E641" s="196"/>
      <c r="F641" s="197">
        <v>44075</v>
      </c>
      <c r="H641">
        <f t="shared" si="29"/>
        <v>52</v>
      </c>
      <c r="I641" s="429"/>
      <c r="J641" s="195"/>
      <c r="K641" s="196"/>
      <c r="L641" s="196"/>
      <c r="M641" s="197">
        <f t="shared" si="27"/>
        <v>44075</v>
      </c>
    </row>
    <row r="642" spans="1:13">
      <c r="A642">
        <f t="shared" si="28"/>
        <v>53</v>
      </c>
      <c r="B642" s="429"/>
      <c r="C642" s="195"/>
      <c r="D642" s="196"/>
      <c r="E642" s="196"/>
      <c r="F642" s="197">
        <v>44075</v>
      </c>
      <c r="H642">
        <f t="shared" si="29"/>
        <v>53</v>
      </c>
      <c r="I642" s="429"/>
      <c r="J642" s="195"/>
      <c r="K642" s="196"/>
      <c r="L642" s="196"/>
      <c r="M642" s="197">
        <f t="shared" si="27"/>
        <v>44075</v>
      </c>
    </row>
    <row r="643" spans="1:13">
      <c r="A643">
        <f t="shared" si="28"/>
        <v>54</v>
      </c>
      <c r="B643" s="429"/>
      <c r="C643" s="195"/>
      <c r="D643" s="196"/>
      <c r="E643" s="196"/>
      <c r="F643" s="197">
        <v>44075</v>
      </c>
      <c r="H643">
        <f t="shared" si="29"/>
        <v>54</v>
      </c>
      <c r="I643" s="429"/>
      <c r="J643" s="195"/>
      <c r="K643" s="196"/>
      <c r="L643" s="196"/>
      <c r="M643" s="197">
        <f t="shared" si="27"/>
        <v>44075</v>
      </c>
    </row>
    <row r="644" spans="1:13">
      <c r="A644">
        <f t="shared" si="28"/>
        <v>55</v>
      </c>
      <c r="B644" s="429"/>
      <c r="C644" s="195"/>
      <c r="D644" s="196"/>
      <c r="E644" s="196"/>
      <c r="F644" s="197">
        <v>44075</v>
      </c>
      <c r="H644">
        <f t="shared" si="29"/>
        <v>55</v>
      </c>
      <c r="I644" s="429"/>
      <c r="J644" s="195"/>
      <c r="K644" s="196"/>
      <c r="L644" s="196"/>
      <c r="M644" s="197">
        <f t="shared" si="27"/>
        <v>44075</v>
      </c>
    </row>
    <row r="645" spans="1:13">
      <c r="A645">
        <f t="shared" si="28"/>
        <v>56</v>
      </c>
      <c r="B645" s="429"/>
      <c r="C645" s="196"/>
      <c r="D645" s="196"/>
      <c r="E645" s="196"/>
      <c r="F645" s="197">
        <v>44075</v>
      </c>
      <c r="H645">
        <f t="shared" si="29"/>
        <v>56</v>
      </c>
      <c r="I645" s="429"/>
      <c r="J645" s="196"/>
      <c r="K645" s="196"/>
      <c r="L645" s="196"/>
      <c r="M645" s="197">
        <f t="shared" si="27"/>
        <v>44075</v>
      </c>
    </row>
    <row r="646" spans="1:13">
      <c r="A646">
        <f t="shared" si="28"/>
        <v>57</v>
      </c>
      <c r="B646" s="429"/>
      <c r="C646" s="196"/>
      <c r="D646" s="196"/>
      <c r="E646" s="196"/>
      <c r="F646" s="197">
        <v>44075</v>
      </c>
      <c r="H646">
        <f t="shared" si="29"/>
        <v>57</v>
      </c>
      <c r="I646" s="429"/>
      <c r="J646" s="196"/>
      <c r="K646" s="196"/>
      <c r="L646" s="196"/>
      <c r="M646" s="197">
        <f t="shared" ref="M646:M709" si="30">F646</f>
        <v>44075</v>
      </c>
    </row>
    <row r="647" spans="1:13">
      <c r="A647">
        <f t="shared" si="28"/>
        <v>58</v>
      </c>
      <c r="B647" s="429"/>
      <c r="C647" s="196"/>
      <c r="D647" s="196"/>
      <c r="E647" s="196"/>
      <c r="F647" s="197">
        <v>44075</v>
      </c>
      <c r="H647">
        <f t="shared" si="29"/>
        <v>58</v>
      </c>
      <c r="I647" s="429"/>
      <c r="J647" s="196"/>
      <c r="K647" s="196"/>
      <c r="L647" s="196"/>
      <c r="M647" s="197">
        <f t="shared" si="30"/>
        <v>44075</v>
      </c>
    </row>
    <row r="648" spans="1:13">
      <c r="A648">
        <f t="shared" si="28"/>
        <v>59</v>
      </c>
      <c r="B648" s="429"/>
      <c r="C648" s="196"/>
      <c r="D648" s="196"/>
      <c r="E648" s="196"/>
      <c r="F648" s="197">
        <v>44075</v>
      </c>
      <c r="H648">
        <f t="shared" si="29"/>
        <v>59</v>
      </c>
      <c r="I648" s="429"/>
      <c r="J648" s="196"/>
      <c r="K648" s="196"/>
      <c r="L648" s="196"/>
      <c r="M648" s="197">
        <f t="shared" si="30"/>
        <v>44075</v>
      </c>
    </row>
    <row r="649" spans="1:13">
      <c r="A649">
        <f t="shared" si="28"/>
        <v>60</v>
      </c>
      <c r="B649" s="429"/>
      <c r="C649" s="196"/>
      <c r="D649" s="196"/>
      <c r="E649" s="196"/>
      <c r="F649" s="197">
        <v>44075</v>
      </c>
      <c r="H649">
        <f t="shared" si="29"/>
        <v>60</v>
      </c>
      <c r="I649" s="429"/>
      <c r="J649" s="196"/>
      <c r="K649" s="196"/>
      <c r="L649" s="196"/>
      <c r="M649" s="197">
        <f t="shared" si="30"/>
        <v>44075</v>
      </c>
    </row>
    <row r="650" spans="1:13">
      <c r="A650">
        <f t="shared" si="28"/>
        <v>61</v>
      </c>
      <c r="B650" s="429"/>
      <c r="C650" s="196"/>
      <c r="D650" s="196"/>
      <c r="E650" s="196"/>
      <c r="F650" s="197">
        <v>44075</v>
      </c>
      <c r="H650">
        <f t="shared" si="29"/>
        <v>61</v>
      </c>
      <c r="I650" s="429"/>
      <c r="J650" s="196"/>
      <c r="K650" s="196"/>
      <c r="L650" s="196"/>
      <c r="M650" s="197">
        <f t="shared" si="30"/>
        <v>44075</v>
      </c>
    </row>
    <row r="651" spans="1:13">
      <c r="A651">
        <f t="shared" si="28"/>
        <v>62</v>
      </c>
      <c r="B651" s="429"/>
      <c r="C651" s="196"/>
      <c r="D651" s="196"/>
      <c r="E651" s="196"/>
      <c r="F651" s="197">
        <v>44075</v>
      </c>
      <c r="H651">
        <f t="shared" si="29"/>
        <v>62</v>
      </c>
      <c r="I651" s="429"/>
      <c r="J651" s="196"/>
      <c r="K651" s="196"/>
      <c r="L651" s="196"/>
      <c r="M651" s="197">
        <f t="shared" si="30"/>
        <v>44075</v>
      </c>
    </row>
    <row r="652" spans="1:13">
      <c r="A652">
        <f t="shared" si="28"/>
        <v>63</v>
      </c>
      <c r="B652" s="429"/>
      <c r="C652" s="196"/>
      <c r="D652" s="196"/>
      <c r="E652" s="196"/>
      <c r="F652" s="197">
        <v>44075</v>
      </c>
      <c r="H652">
        <f t="shared" si="29"/>
        <v>63</v>
      </c>
      <c r="I652" s="429"/>
      <c r="J652" s="196"/>
      <c r="K652" s="196"/>
      <c r="L652" s="196"/>
      <c r="M652" s="197">
        <f t="shared" si="30"/>
        <v>44075</v>
      </c>
    </row>
    <row r="653" spans="1:13">
      <c r="A653">
        <f>A652+1</f>
        <v>64</v>
      </c>
      <c r="B653" s="429"/>
      <c r="C653" s="196"/>
      <c r="D653" s="196"/>
      <c r="E653" s="196"/>
      <c r="F653" s="197">
        <v>44075</v>
      </c>
      <c r="H653">
        <f>H652+1</f>
        <v>64</v>
      </c>
      <c r="I653" s="429"/>
      <c r="J653" s="196"/>
      <c r="K653" s="196"/>
      <c r="L653" s="196"/>
      <c r="M653" s="197">
        <f t="shared" si="30"/>
        <v>44075</v>
      </c>
    </row>
    <row r="654" spans="1:13">
      <c r="A654">
        <f>A653+1</f>
        <v>65</v>
      </c>
      <c r="B654" s="429"/>
      <c r="C654" s="196"/>
      <c r="D654" s="196"/>
      <c r="E654" s="196"/>
      <c r="F654" s="197">
        <v>44075</v>
      </c>
      <c r="H654">
        <f>H653+1</f>
        <v>65</v>
      </c>
      <c r="I654" s="429"/>
      <c r="J654" s="196"/>
      <c r="K654" s="196"/>
      <c r="L654" s="196"/>
      <c r="M654" s="197">
        <f t="shared" si="30"/>
        <v>44075</v>
      </c>
    </row>
    <row r="655" spans="1:13">
      <c r="A655">
        <v>1</v>
      </c>
      <c r="B655" s="429">
        <v>0.41666666666666669</v>
      </c>
      <c r="C655" s="195"/>
      <c r="D655" s="196"/>
      <c r="E655" s="196"/>
      <c r="F655" s="197">
        <v>44075</v>
      </c>
      <c r="H655">
        <v>1</v>
      </c>
      <c r="I655" s="429">
        <f>B655</f>
        <v>0.41666666666666669</v>
      </c>
      <c r="J655" s="195"/>
      <c r="K655" s="196"/>
      <c r="L655" s="196"/>
      <c r="M655" s="197">
        <f t="shared" si="30"/>
        <v>44075</v>
      </c>
    </row>
    <row r="656" spans="1:13">
      <c r="A656">
        <f t="shared" ref="A656:A717" si="31">A655+1</f>
        <v>2</v>
      </c>
      <c r="B656" s="429"/>
      <c r="C656" s="195"/>
      <c r="D656" s="196"/>
      <c r="E656" s="196"/>
      <c r="F656" s="197">
        <v>44075</v>
      </c>
      <c r="H656">
        <f t="shared" ref="H656:H717" si="32">H655+1</f>
        <v>2</v>
      </c>
      <c r="I656" s="429"/>
      <c r="J656" s="195"/>
      <c r="K656" s="196"/>
      <c r="L656" s="196"/>
      <c r="M656" s="197">
        <f t="shared" si="30"/>
        <v>44075</v>
      </c>
    </row>
    <row r="657" spans="1:13">
      <c r="A657">
        <f t="shared" si="31"/>
        <v>3</v>
      </c>
      <c r="B657" s="429"/>
      <c r="C657" s="195"/>
      <c r="D657" s="196"/>
      <c r="E657" s="196"/>
      <c r="F657" s="197">
        <v>44075</v>
      </c>
      <c r="H657">
        <f t="shared" si="32"/>
        <v>3</v>
      </c>
      <c r="I657" s="429"/>
      <c r="J657" s="195"/>
      <c r="K657" s="196"/>
      <c r="L657" s="196"/>
      <c r="M657" s="197">
        <f t="shared" si="30"/>
        <v>44075</v>
      </c>
    </row>
    <row r="658" spans="1:13">
      <c r="A658">
        <f t="shared" si="31"/>
        <v>4</v>
      </c>
      <c r="B658" s="429"/>
      <c r="C658" s="195"/>
      <c r="D658" s="196"/>
      <c r="E658" s="196"/>
      <c r="F658" s="197">
        <v>44075</v>
      </c>
      <c r="H658">
        <f t="shared" si="32"/>
        <v>4</v>
      </c>
      <c r="I658" s="429"/>
      <c r="J658" s="195"/>
      <c r="K658" s="196"/>
      <c r="L658" s="196"/>
      <c r="M658" s="197">
        <f t="shared" si="30"/>
        <v>44075</v>
      </c>
    </row>
    <row r="659" spans="1:13">
      <c r="A659">
        <f t="shared" si="31"/>
        <v>5</v>
      </c>
      <c r="B659" s="429"/>
      <c r="C659" s="195"/>
      <c r="D659" s="196"/>
      <c r="E659" s="196"/>
      <c r="F659" s="197">
        <v>44075</v>
      </c>
      <c r="H659">
        <f t="shared" si="32"/>
        <v>5</v>
      </c>
      <c r="I659" s="429"/>
      <c r="J659" s="195"/>
      <c r="K659" s="196"/>
      <c r="L659" s="196"/>
      <c r="M659" s="197">
        <f t="shared" si="30"/>
        <v>44075</v>
      </c>
    </row>
    <row r="660" spans="1:13">
      <c r="A660">
        <f t="shared" si="31"/>
        <v>6</v>
      </c>
      <c r="B660" s="429"/>
      <c r="C660" s="195"/>
      <c r="D660" s="196"/>
      <c r="E660" s="196"/>
      <c r="F660" s="197">
        <v>44075</v>
      </c>
      <c r="H660">
        <f t="shared" si="32"/>
        <v>6</v>
      </c>
      <c r="I660" s="429"/>
      <c r="J660" s="195"/>
      <c r="K660" s="196"/>
      <c r="L660" s="196"/>
      <c r="M660" s="197">
        <f t="shared" si="30"/>
        <v>44075</v>
      </c>
    </row>
    <row r="661" spans="1:13">
      <c r="A661">
        <f t="shared" si="31"/>
        <v>7</v>
      </c>
      <c r="B661" s="429"/>
      <c r="C661" s="195"/>
      <c r="D661" s="196"/>
      <c r="E661" s="196"/>
      <c r="F661" s="197">
        <v>44075</v>
      </c>
      <c r="H661">
        <f t="shared" si="32"/>
        <v>7</v>
      </c>
      <c r="I661" s="429"/>
      <c r="J661" s="195"/>
      <c r="K661" s="196"/>
      <c r="L661" s="196"/>
      <c r="M661" s="197">
        <f t="shared" si="30"/>
        <v>44075</v>
      </c>
    </row>
    <row r="662" spans="1:13">
      <c r="A662">
        <f t="shared" si="31"/>
        <v>8</v>
      </c>
      <c r="B662" s="429"/>
      <c r="C662" s="195"/>
      <c r="D662" s="196"/>
      <c r="E662" s="196"/>
      <c r="F662" s="197">
        <v>44075</v>
      </c>
      <c r="H662">
        <f t="shared" si="32"/>
        <v>8</v>
      </c>
      <c r="I662" s="429"/>
      <c r="J662" s="195"/>
      <c r="K662" s="196"/>
      <c r="L662" s="196"/>
      <c r="M662" s="197">
        <f t="shared" si="30"/>
        <v>44075</v>
      </c>
    </row>
    <row r="663" spans="1:13">
      <c r="A663">
        <f t="shared" si="31"/>
        <v>9</v>
      </c>
      <c r="B663" s="429"/>
      <c r="C663" s="195"/>
      <c r="D663" s="196"/>
      <c r="E663" s="196"/>
      <c r="F663" s="197">
        <v>44075</v>
      </c>
      <c r="H663">
        <f t="shared" si="32"/>
        <v>9</v>
      </c>
      <c r="I663" s="429"/>
      <c r="J663" s="195"/>
      <c r="K663" s="196"/>
      <c r="L663" s="196"/>
      <c r="M663" s="197">
        <f t="shared" si="30"/>
        <v>44075</v>
      </c>
    </row>
    <row r="664" spans="1:13">
      <c r="A664">
        <f t="shared" si="31"/>
        <v>10</v>
      </c>
      <c r="B664" s="429"/>
      <c r="C664" s="195"/>
      <c r="D664" s="196"/>
      <c r="E664" s="196"/>
      <c r="F664" s="197">
        <v>44075</v>
      </c>
      <c r="H664">
        <f t="shared" si="32"/>
        <v>10</v>
      </c>
      <c r="I664" s="429"/>
      <c r="J664" s="195"/>
      <c r="K664" s="196"/>
      <c r="L664" s="196"/>
      <c r="M664" s="197">
        <f t="shared" si="30"/>
        <v>44075</v>
      </c>
    </row>
    <row r="665" spans="1:13">
      <c r="A665">
        <f t="shared" si="31"/>
        <v>11</v>
      </c>
      <c r="B665" s="429"/>
      <c r="C665" s="195"/>
      <c r="D665" s="196"/>
      <c r="E665" s="196"/>
      <c r="F665" s="197">
        <v>44075</v>
      </c>
      <c r="H665">
        <f t="shared" si="32"/>
        <v>11</v>
      </c>
      <c r="I665" s="429"/>
      <c r="J665" s="195"/>
      <c r="K665" s="196"/>
      <c r="L665" s="196"/>
      <c r="M665" s="197">
        <f t="shared" si="30"/>
        <v>44075</v>
      </c>
    </row>
    <row r="666" spans="1:13">
      <c r="A666">
        <f t="shared" si="31"/>
        <v>12</v>
      </c>
      <c r="B666" s="429"/>
      <c r="C666" s="195"/>
      <c r="D666" s="196"/>
      <c r="E666" s="196"/>
      <c r="F666" s="197">
        <v>44075</v>
      </c>
      <c r="H666">
        <f t="shared" si="32"/>
        <v>12</v>
      </c>
      <c r="I666" s="429"/>
      <c r="J666" s="195"/>
      <c r="K666" s="196"/>
      <c r="L666" s="196"/>
      <c r="M666" s="197">
        <f t="shared" si="30"/>
        <v>44075</v>
      </c>
    </row>
    <row r="667" spans="1:13">
      <c r="A667">
        <f t="shared" si="31"/>
        <v>13</v>
      </c>
      <c r="B667" s="429"/>
      <c r="C667" s="195"/>
      <c r="D667" s="196"/>
      <c r="E667" s="196"/>
      <c r="F667" s="197">
        <v>44075</v>
      </c>
      <c r="H667">
        <f t="shared" si="32"/>
        <v>13</v>
      </c>
      <c r="I667" s="429"/>
      <c r="J667" s="195"/>
      <c r="K667" s="196"/>
      <c r="L667" s="196"/>
      <c r="M667" s="197">
        <f t="shared" si="30"/>
        <v>44075</v>
      </c>
    </row>
    <row r="668" spans="1:13">
      <c r="A668">
        <f t="shared" si="31"/>
        <v>14</v>
      </c>
      <c r="B668" s="429"/>
      <c r="C668" s="195"/>
      <c r="D668" s="196"/>
      <c r="E668" s="196"/>
      <c r="F668" s="197">
        <v>44075</v>
      </c>
      <c r="H668">
        <f t="shared" si="32"/>
        <v>14</v>
      </c>
      <c r="I668" s="429"/>
      <c r="J668" s="195"/>
      <c r="K668" s="196"/>
      <c r="L668" s="196"/>
      <c r="M668" s="197">
        <f t="shared" si="30"/>
        <v>44075</v>
      </c>
    </row>
    <row r="669" spans="1:13">
      <c r="A669">
        <f t="shared" si="31"/>
        <v>15</v>
      </c>
      <c r="B669" s="429"/>
      <c r="C669" s="195"/>
      <c r="D669" s="196"/>
      <c r="E669" s="196"/>
      <c r="F669" s="197">
        <v>44075</v>
      </c>
      <c r="H669">
        <f t="shared" si="32"/>
        <v>15</v>
      </c>
      <c r="I669" s="429"/>
      <c r="J669" s="195"/>
      <c r="K669" s="196"/>
      <c r="L669" s="196"/>
      <c r="M669" s="197">
        <f t="shared" si="30"/>
        <v>44075</v>
      </c>
    </row>
    <row r="670" spans="1:13">
      <c r="A670">
        <f t="shared" si="31"/>
        <v>16</v>
      </c>
      <c r="B670" s="429"/>
      <c r="C670" s="195"/>
      <c r="D670" s="196"/>
      <c r="E670" s="196"/>
      <c r="F670" s="197">
        <v>44075</v>
      </c>
      <c r="H670">
        <f t="shared" si="32"/>
        <v>16</v>
      </c>
      <c r="I670" s="429"/>
      <c r="J670" s="195"/>
      <c r="K670" s="196"/>
      <c r="L670" s="196"/>
      <c r="M670" s="197">
        <f t="shared" si="30"/>
        <v>44075</v>
      </c>
    </row>
    <row r="671" spans="1:13">
      <c r="A671">
        <f t="shared" si="31"/>
        <v>17</v>
      </c>
      <c r="B671" s="429"/>
      <c r="C671" s="195"/>
      <c r="D671" s="196"/>
      <c r="E671" s="196"/>
      <c r="F671" s="197">
        <v>44075</v>
      </c>
      <c r="H671">
        <f t="shared" si="32"/>
        <v>17</v>
      </c>
      <c r="I671" s="429"/>
      <c r="J671" s="195"/>
      <c r="K671" s="196"/>
      <c r="L671" s="196"/>
      <c r="M671" s="197">
        <f t="shared" si="30"/>
        <v>44075</v>
      </c>
    </row>
    <row r="672" spans="1:13">
      <c r="A672">
        <f t="shared" si="31"/>
        <v>18</v>
      </c>
      <c r="B672" s="429"/>
      <c r="C672" s="195"/>
      <c r="D672" s="196"/>
      <c r="E672" s="196"/>
      <c r="F672" s="197">
        <v>44075</v>
      </c>
      <c r="H672">
        <f t="shared" si="32"/>
        <v>18</v>
      </c>
      <c r="I672" s="429"/>
      <c r="J672" s="195"/>
      <c r="K672" s="196"/>
      <c r="L672" s="196"/>
      <c r="M672" s="197">
        <f t="shared" si="30"/>
        <v>44075</v>
      </c>
    </row>
    <row r="673" spans="1:13">
      <c r="A673">
        <f t="shared" si="31"/>
        <v>19</v>
      </c>
      <c r="B673" s="429"/>
      <c r="C673" s="195"/>
      <c r="D673" s="196"/>
      <c r="E673" s="196"/>
      <c r="F673" s="197">
        <v>44075</v>
      </c>
      <c r="H673">
        <f t="shared" si="32"/>
        <v>19</v>
      </c>
      <c r="I673" s="429"/>
      <c r="J673" s="195"/>
      <c r="K673" s="196"/>
      <c r="L673" s="196"/>
      <c r="M673" s="197">
        <f t="shared" si="30"/>
        <v>44075</v>
      </c>
    </row>
    <row r="674" spans="1:13">
      <c r="A674">
        <f t="shared" si="31"/>
        <v>20</v>
      </c>
      <c r="B674" s="429"/>
      <c r="C674" s="195"/>
      <c r="D674" s="196"/>
      <c r="E674" s="196"/>
      <c r="F674" s="197">
        <v>44075</v>
      </c>
      <c r="H674">
        <f t="shared" si="32"/>
        <v>20</v>
      </c>
      <c r="I674" s="429"/>
      <c r="J674" s="195"/>
      <c r="K674" s="196"/>
      <c r="L674" s="196"/>
      <c r="M674" s="197">
        <f t="shared" si="30"/>
        <v>44075</v>
      </c>
    </row>
    <row r="675" spans="1:13">
      <c r="A675">
        <f t="shared" si="31"/>
        <v>21</v>
      </c>
      <c r="B675" s="429"/>
      <c r="C675" s="195"/>
      <c r="D675" s="196"/>
      <c r="E675" s="196"/>
      <c r="F675" s="197">
        <v>44075</v>
      </c>
      <c r="H675">
        <f t="shared" si="32"/>
        <v>21</v>
      </c>
      <c r="I675" s="429"/>
      <c r="J675" s="195"/>
      <c r="K675" s="196"/>
      <c r="L675" s="196"/>
      <c r="M675" s="197">
        <f t="shared" si="30"/>
        <v>44075</v>
      </c>
    </row>
    <row r="676" spans="1:13">
      <c r="A676">
        <f t="shared" si="31"/>
        <v>22</v>
      </c>
      <c r="B676" s="429"/>
      <c r="C676" s="195"/>
      <c r="D676" s="196"/>
      <c r="E676" s="196"/>
      <c r="F676" s="197">
        <v>44075</v>
      </c>
      <c r="H676">
        <f t="shared" si="32"/>
        <v>22</v>
      </c>
      <c r="I676" s="429"/>
      <c r="J676" s="195"/>
      <c r="K676" s="196"/>
      <c r="L676" s="196"/>
      <c r="M676" s="197">
        <f t="shared" si="30"/>
        <v>44075</v>
      </c>
    </row>
    <row r="677" spans="1:13">
      <c r="A677">
        <f t="shared" si="31"/>
        <v>23</v>
      </c>
      <c r="B677" s="429"/>
      <c r="C677" s="195"/>
      <c r="D677" s="196"/>
      <c r="E677" s="196"/>
      <c r="F677" s="197">
        <v>44075</v>
      </c>
      <c r="H677">
        <f t="shared" si="32"/>
        <v>23</v>
      </c>
      <c r="I677" s="429"/>
      <c r="J677" s="195"/>
      <c r="K677" s="196"/>
      <c r="L677" s="196"/>
      <c r="M677" s="197">
        <f t="shared" si="30"/>
        <v>44075</v>
      </c>
    </row>
    <row r="678" spans="1:13">
      <c r="A678">
        <f t="shared" si="31"/>
        <v>24</v>
      </c>
      <c r="B678" s="429"/>
      <c r="C678" s="195"/>
      <c r="D678" s="196"/>
      <c r="E678" s="196"/>
      <c r="F678" s="197">
        <v>44075</v>
      </c>
      <c r="H678">
        <f t="shared" si="32"/>
        <v>24</v>
      </c>
      <c r="I678" s="429"/>
      <c r="J678" s="195"/>
      <c r="K678" s="196"/>
      <c r="L678" s="196"/>
      <c r="M678" s="197">
        <f t="shared" si="30"/>
        <v>44075</v>
      </c>
    </row>
    <row r="679" spans="1:13">
      <c r="A679">
        <f t="shared" si="31"/>
        <v>25</v>
      </c>
      <c r="B679" s="429"/>
      <c r="C679" s="195"/>
      <c r="D679" s="196"/>
      <c r="E679" s="196"/>
      <c r="F679" s="197">
        <v>44075</v>
      </c>
      <c r="H679">
        <f t="shared" si="32"/>
        <v>25</v>
      </c>
      <c r="I679" s="429"/>
      <c r="J679" s="195"/>
      <c r="K679" s="196"/>
      <c r="L679" s="196"/>
      <c r="M679" s="197">
        <f t="shared" si="30"/>
        <v>44075</v>
      </c>
    </row>
    <row r="680" spans="1:13">
      <c r="A680">
        <f t="shared" si="31"/>
        <v>26</v>
      </c>
      <c r="B680" s="429"/>
      <c r="C680" s="195"/>
      <c r="D680" s="196"/>
      <c r="E680" s="196"/>
      <c r="F680" s="197">
        <v>44075</v>
      </c>
      <c r="H680">
        <f t="shared" si="32"/>
        <v>26</v>
      </c>
      <c r="I680" s="429"/>
      <c r="J680" s="195"/>
      <c r="K680" s="196"/>
      <c r="L680" s="196"/>
      <c r="M680" s="197">
        <f t="shared" si="30"/>
        <v>44075</v>
      </c>
    </row>
    <row r="681" spans="1:13">
      <c r="A681">
        <f t="shared" si="31"/>
        <v>27</v>
      </c>
      <c r="B681" s="429"/>
      <c r="C681" s="195"/>
      <c r="D681" s="196"/>
      <c r="E681" s="196"/>
      <c r="F681" s="197">
        <v>44075</v>
      </c>
      <c r="H681">
        <f t="shared" si="32"/>
        <v>27</v>
      </c>
      <c r="I681" s="429"/>
      <c r="J681" s="195"/>
      <c r="K681" s="196"/>
      <c r="L681" s="196"/>
      <c r="M681" s="197">
        <f t="shared" si="30"/>
        <v>44075</v>
      </c>
    </row>
    <row r="682" spans="1:13">
      <c r="A682">
        <f t="shared" si="31"/>
        <v>28</v>
      </c>
      <c r="B682" s="429"/>
      <c r="C682" s="195"/>
      <c r="D682" s="196"/>
      <c r="E682" s="196"/>
      <c r="F682" s="197">
        <v>44075</v>
      </c>
      <c r="H682">
        <f t="shared" si="32"/>
        <v>28</v>
      </c>
      <c r="I682" s="429"/>
      <c r="J682" s="195"/>
      <c r="K682" s="196"/>
      <c r="L682" s="196"/>
      <c r="M682" s="197">
        <f t="shared" si="30"/>
        <v>44075</v>
      </c>
    </row>
    <row r="683" spans="1:13">
      <c r="A683">
        <f t="shared" si="31"/>
        <v>29</v>
      </c>
      <c r="B683" s="429"/>
      <c r="C683" s="195"/>
      <c r="D683" s="196"/>
      <c r="E683" s="196"/>
      <c r="F683" s="197">
        <v>44075</v>
      </c>
      <c r="H683">
        <f t="shared" si="32"/>
        <v>29</v>
      </c>
      <c r="I683" s="429"/>
      <c r="J683" s="195"/>
      <c r="K683" s="196"/>
      <c r="L683" s="196"/>
      <c r="M683" s="197">
        <f t="shared" si="30"/>
        <v>44075</v>
      </c>
    </row>
    <row r="684" spans="1:13">
      <c r="A684">
        <f t="shared" si="31"/>
        <v>30</v>
      </c>
      <c r="B684" s="429"/>
      <c r="C684" s="195"/>
      <c r="D684" s="196"/>
      <c r="E684" s="196"/>
      <c r="F684" s="197">
        <v>44075</v>
      </c>
      <c r="H684">
        <f t="shared" si="32"/>
        <v>30</v>
      </c>
      <c r="I684" s="429"/>
      <c r="J684" s="195"/>
      <c r="K684" s="196"/>
      <c r="L684" s="196"/>
      <c r="M684" s="197">
        <f t="shared" si="30"/>
        <v>44075</v>
      </c>
    </row>
    <row r="685" spans="1:13">
      <c r="A685">
        <f t="shared" si="31"/>
        <v>31</v>
      </c>
      <c r="B685" s="429"/>
      <c r="C685" s="195"/>
      <c r="D685" s="196"/>
      <c r="E685" s="196"/>
      <c r="F685" s="197">
        <v>44075</v>
      </c>
      <c r="H685">
        <f t="shared" si="32"/>
        <v>31</v>
      </c>
      <c r="I685" s="429"/>
      <c r="J685" s="195"/>
      <c r="K685" s="196"/>
      <c r="L685" s="196"/>
      <c r="M685" s="197">
        <f t="shared" si="30"/>
        <v>44075</v>
      </c>
    </row>
    <row r="686" spans="1:13">
      <c r="A686">
        <f t="shared" si="31"/>
        <v>32</v>
      </c>
      <c r="B686" s="429"/>
      <c r="C686" s="195"/>
      <c r="D686" s="196"/>
      <c r="E686" s="196"/>
      <c r="F686" s="197">
        <v>44075</v>
      </c>
      <c r="H686">
        <f t="shared" si="32"/>
        <v>32</v>
      </c>
      <c r="I686" s="429"/>
      <c r="J686" s="195"/>
      <c r="K686" s="196"/>
      <c r="L686" s="196"/>
      <c r="M686" s="197">
        <f t="shared" si="30"/>
        <v>44075</v>
      </c>
    </row>
    <row r="687" spans="1:13">
      <c r="A687">
        <f t="shared" si="31"/>
        <v>33</v>
      </c>
      <c r="B687" s="429"/>
      <c r="C687" s="195"/>
      <c r="D687" s="196"/>
      <c r="E687" s="196"/>
      <c r="F687" s="197">
        <v>44075</v>
      </c>
      <c r="H687">
        <f t="shared" si="32"/>
        <v>33</v>
      </c>
      <c r="I687" s="429"/>
      <c r="J687" s="195"/>
      <c r="K687" s="196"/>
      <c r="L687" s="196"/>
      <c r="M687" s="197">
        <f t="shared" si="30"/>
        <v>44075</v>
      </c>
    </row>
    <row r="688" spans="1:13">
      <c r="A688">
        <f t="shared" si="31"/>
        <v>34</v>
      </c>
      <c r="B688" s="429"/>
      <c r="C688" s="195"/>
      <c r="D688" s="196"/>
      <c r="E688" s="196"/>
      <c r="F688" s="197">
        <v>44075</v>
      </c>
      <c r="H688">
        <f t="shared" si="32"/>
        <v>34</v>
      </c>
      <c r="I688" s="429"/>
      <c r="J688" s="195"/>
      <c r="K688" s="196"/>
      <c r="L688" s="196"/>
      <c r="M688" s="197">
        <f t="shared" si="30"/>
        <v>44075</v>
      </c>
    </row>
    <row r="689" spans="1:13">
      <c r="A689">
        <f t="shared" si="31"/>
        <v>35</v>
      </c>
      <c r="B689" s="429"/>
      <c r="C689" s="195"/>
      <c r="D689" s="196"/>
      <c r="E689" s="196"/>
      <c r="F689" s="197">
        <v>44075</v>
      </c>
      <c r="H689">
        <f t="shared" si="32"/>
        <v>35</v>
      </c>
      <c r="I689" s="429"/>
      <c r="J689" s="195"/>
      <c r="K689" s="196"/>
      <c r="L689" s="196"/>
      <c r="M689" s="197">
        <f t="shared" si="30"/>
        <v>44075</v>
      </c>
    </row>
    <row r="690" spans="1:13">
      <c r="A690">
        <f t="shared" si="31"/>
        <v>36</v>
      </c>
      <c r="B690" s="429"/>
      <c r="C690" s="195"/>
      <c r="D690" s="196"/>
      <c r="E690" s="196"/>
      <c r="F690" s="197">
        <v>44075</v>
      </c>
      <c r="H690">
        <f t="shared" si="32"/>
        <v>36</v>
      </c>
      <c r="I690" s="429"/>
      <c r="J690" s="195"/>
      <c r="K690" s="196"/>
      <c r="L690" s="196"/>
      <c r="M690" s="197">
        <f t="shared" si="30"/>
        <v>44075</v>
      </c>
    </row>
    <row r="691" spans="1:13">
      <c r="A691">
        <f t="shared" si="31"/>
        <v>37</v>
      </c>
      <c r="B691" s="429"/>
      <c r="C691" s="195"/>
      <c r="D691" s="196"/>
      <c r="E691" s="196"/>
      <c r="F691" s="197">
        <v>44075</v>
      </c>
      <c r="H691">
        <f t="shared" si="32"/>
        <v>37</v>
      </c>
      <c r="I691" s="429"/>
      <c r="J691" s="195"/>
      <c r="K691" s="196"/>
      <c r="L691" s="196"/>
      <c r="M691" s="197">
        <f t="shared" si="30"/>
        <v>44075</v>
      </c>
    </row>
    <row r="692" spans="1:13">
      <c r="A692">
        <f t="shared" si="31"/>
        <v>38</v>
      </c>
      <c r="B692" s="429"/>
      <c r="C692" s="195"/>
      <c r="D692" s="196"/>
      <c r="E692" s="196"/>
      <c r="F692" s="197">
        <v>44075</v>
      </c>
      <c r="H692">
        <f t="shared" si="32"/>
        <v>38</v>
      </c>
      <c r="I692" s="429"/>
      <c r="J692" s="195"/>
      <c r="K692" s="196"/>
      <c r="L692" s="196"/>
      <c r="M692" s="197">
        <f t="shared" si="30"/>
        <v>44075</v>
      </c>
    </row>
    <row r="693" spans="1:13">
      <c r="A693">
        <f t="shared" si="31"/>
        <v>39</v>
      </c>
      <c r="B693" s="429"/>
      <c r="C693" s="195"/>
      <c r="D693" s="196"/>
      <c r="E693" s="196"/>
      <c r="F693" s="197">
        <v>44075</v>
      </c>
      <c r="H693">
        <f t="shared" si="32"/>
        <v>39</v>
      </c>
      <c r="I693" s="429"/>
      <c r="J693" s="195"/>
      <c r="K693" s="196"/>
      <c r="L693" s="196"/>
      <c r="M693" s="197">
        <f t="shared" si="30"/>
        <v>44075</v>
      </c>
    </row>
    <row r="694" spans="1:13">
      <c r="A694">
        <f t="shared" si="31"/>
        <v>40</v>
      </c>
      <c r="B694" s="429"/>
      <c r="C694" s="195"/>
      <c r="D694" s="196"/>
      <c r="E694" s="196"/>
      <c r="F694" s="197">
        <v>44075</v>
      </c>
      <c r="H694">
        <f t="shared" si="32"/>
        <v>40</v>
      </c>
      <c r="I694" s="429"/>
      <c r="J694" s="195"/>
      <c r="K694" s="196"/>
      <c r="L694" s="196"/>
      <c r="M694" s="197">
        <f t="shared" si="30"/>
        <v>44075</v>
      </c>
    </row>
    <row r="695" spans="1:13">
      <c r="A695">
        <f t="shared" si="31"/>
        <v>41</v>
      </c>
      <c r="B695" s="429"/>
      <c r="C695" s="195"/>
      <c r="D695" s="196"/>
      <c r="E695" s="196"/>
      <c r="F695" s="197">
        <v>44075</v>
      </c>
      <c r="H695">
        <f t="shared" si="32"/>
        <v>41</v>
      </c>
      <c r="I695" s="429"/>
      <c r="J695" s="195"/>
      <c r="K695" s="196"/>
      <c r="L695" s="196"/>
      <c r="M695" s="197">
        <f t="shared" si="30"/>
        <v>44075</v>
      </c>
    </row>
    <row r="696" spans="1:13">
      <c r="A696">
        <f t="shared" si="31"/>
        <v>42</v>
      </c>
      <c r="B696" s="429"/>
      <c r="C696" s="195"/>
      <c r="D696" s="196"/>
      <c r="E696" s="196"/>
      <c r="F696" s="197">
        <v>44075</v>
      </c>
      <c r="H696">
        <f t="shared" si="32"/>
        <v>42</v>
      </c>
      <c r="I696" s="429"/>
      <c r="J696" s="195"/>
      <c r="K696" s="196"/>
      <c r="L696" s="196"/>
      <c r="M696" s="197">
        <f t="shared" si="30"/>
        <v>44075</v>
      </c>
    </row>
    <row r="697" spans="1:13">
      <c r="A697">
        <f t="shared" si="31"/>
        <v>43</v>
      </c>
      <c r="B697" s="429"/>
      <c r="C697" s="195"/>
      <c r="D697" s="196"/>
      <c r="E697" s="196"/>
      <c r="F697" s="197">
        <v>44075</v>
      </c>
      <c r="H697">
        <f t="shared" si="32"/>
        <v>43</v>
      </c>
      <c r="I697" s="429"/>
      <c r="J697" s="195"/>
      <c r="K697" s="196"/>
      <c r="L697" s="196"/>
      <c r="M697" s="197">
        <f t="shared" si="30"/>
        <v>44075</v>
      </c>
    </row>
    <row r="698" spans="1:13">
      <c r="A698">
        <f t="shared" si="31"/>
        <v>44</v>
      </c>
      <c r="B698" s="429"/>
      <c r="C698" s="195"/>
      <c r="D698" s="196"/>
      <c r="E698" s="196"/>
      <c r="F698" s="197">
        <v>44075</v>
      </c>
      <c r="H698">
        <f t="shared" si="32"/>
        <v>44</v>
      </c>
      <c r="I698" s="429"/>
      <c r="J698" s="195"/>
      <c r="K698" s="196"/>
      <c r="L698" s="196"/>
      <c r="M698" s="197">
        <f t="shared" si="30"/>
        <v>44075</v>
      </c>
    </row>
    <row r="699" spans="1:13">
      <c r="A699">
        <f t="shared" si="31"/>
        <v>45</v>
      </c>
      <c r="B699" s="429"/>
      <c r="C699" s="195"/>
      <c r="D699" s="196"/>
      <c r="E699" s="196"/>
      <c r="F699" s="197">
        <v>44075</v>
      </c>
      <c r="H699">
        <f t="shared" si="32"/>
        <v>45</v>
      </c>
      <c r="I699" s="429"/>
      <c r="J699" s="195"/>
      <c r="K699" s="196"/>
      <c r="L699" s="196"/>
      <c r="M699" s="197">
        <f t="shared" si="30"/>
        <v>44075</v>
      </c>
    </row>
    <row r="700" spans="1:13">
      <c r="A700">
        <f t="shared" si="31"/>
        <v>46</v>
      </c>
      <c r="B700" s="429"/>
      <c r="C700" s="195"/>
      <c r="D700" s="196"/>
      <c r="E700" s="196"/>
      <c r="F700" s="197">
        <v>44075</v>
      </c>
      <c r="H700">
        <f t="shared" si="32"/>
        <v>46</v>
      </c>
      <c r="I700" s="429"/>
      <c r="J700" s="195"/>
      <c r="K700" s="196"/>
      <c r="L700" s="196"/>
      <c r="M700" s="197">
        <f t="shared" si="30"/>
        <v>44075</v>
      </c>
    </row>
    <row r="701" spans="1:13">
      <c r="A701">
        <f t="shared" si="31"/>
        <v>47</v>
      </c>
      <c r="B701" s="429"/>
      <c r="C701" s="195"/>
      <c r="D701" s="196"/>
      <c r="E701" s="196"/>
      <c r="F701" s="197">
        <v>44075</v>
      </c>
      <c r="H701">
        <f t="shared" si="32"/>
        <v>47</v>
      </c>
      <c r="I701" s="429"/>
      <c r="J701" s="195"/>
      <c r="K701" s="196"/>
      <c r="L701" s="196"/>
      <c r="M701" s="197">
        <f t="shared" si="30"/>
        <v>44075</v>
      </c>
    </row>
    <row r="702" spans="1:13">
      <c r="A702">
        <f t="shared" si="31"/>
        <v>48</v>
      </c>
      <c r="B702" s="429"/>
      <c r="C702" s="195"/>
      <c r="D702" s="196"/>
      <c r="E702" s="196"/>
      <c r="F702" s="197">
        <v>44075</v>
      </c>
      <c r="H702">
        <f t="shared" si="32"/>
        <v>48</v>
      </c>
      <c r="I702" s="429"/>
      <c r="J702" s="195"/>
      <c r="K702" s="196"/>
      <c r="L702" s="196"/>
      <c r="M702" s="197">
        <f t="shared" si="30"/>
        <v>44075</v>
      </c>
    </row>
    <row r="703" spans="1:13">
      <c r="A703">
        <f t="shared" si="31"/>
        <v>49</v>
      </c>
      <c r="B703" s="429"/>
      <c r="C703" s="195"/>
      <c r="D703" s="196"/>
      <c r="E703" s="196"/>
      <c r="F703" s="197">
        <v>44075</v>
      </c>
      <c r="H703">
        <f t="shared" si="32"/>
        <v>49</v>
      </c>
      <c r="I703" s="429"/>
      <c r="J703" s="195"/>
      <c r="K703" s="196"/>
      <c r="L703" s="196"/>
      <c r="M703" s="197">
        <f t="shared" si="30"/>
        <v>44075</v>
      </c>
    </row>
    <row r="704" spans="1:13">
      <c r="A704">
        <f t="shared" si="31"/>
        <v>50</v>
      </c>
      <c r="B704" s="429"/>
      <c r="C704" s="195"/>
      <c r="D704" s="196"/>
      <c r="E704" s="196"/>
      <c r="F704" s="197">
        <v>44075</v>
      </c>
      <c r="H704">
        <f t="shared" si="32"/>
        <v>50</v>
      </c>
      <c r="I704" s="429"/>
      <c r="J704" s="195"/>
      <c r="K704" s="196"/>
      <c r="L704" s="196"/>
      <c r="M704" s="197">
        <f t="shared" si="30"/>
        <v>44075</v>
      </c>
    </row>
    <row r="705" spans="1:13">
      <c r="A705">
        <f t="shared" si="31"/>
        <v>51</v>
      </c>
      <c r="B705" s="429"/>
      <c r="C705" s="195"/>
      <c r="D705" s="196"/>
      <c r="E705" s="196"/>
      <c r="F705" s="197">
        <v>44075</v>
      </c>
      <c r="H705">
        <f t="shared" si="32"/>
        <v>51</v>
      </c>
      <c r="I705" s="429"/>
      <c r="J705" s="195"/>
      <c r="K705" s="196"/>
      <c r="L705" s="196"/>
      <c r="M705" s="197">
        <f t="shared" si="30"/>
        <v>44075</v>
      </c>
    </row>
    <row r="706" spans="1:13">
      <c r="A706">
        <f t="shared" si="31"/>
        <v>52</v>
      </c>
      <c r="B706" s="429"/>
      <c r="C706" s="195"/>
      <c r="D706" s="196"/>
      <c r="E706" s="196"/>
      <c r="F706" s="197">
        <v>44075</v>
      </c>
      <c r="H706">
        <f t="shared" si="32"/>
        <v>52</v>
      </c>
      <c r="I706" s="429"/>
      <c r="J706" s="195"/>
      <c r="K706" s="196"/>
      <c r="L706" s="196"/>
      <c r="M706" s="197">
        <f t="shared" si="30"/>
        <v>44075</v>
      </c>
    </row>
    <row r="707" spans="1:13">
      <c r="A707">
        <f t="shared" si="31"/>
        <v>53</v>
      </c>
      <c r="B707" s="429"/>
      <c r="C707" s="195"/>
      <c r="D707" s="196"/>
      <c r="E707" s="196"/>
      <c r="F707" s="197">
        <v>44075</v>
      </c>
      <c r="H707">
        <f t="shared" si="32"/>
        <v>53</v>
      </c>
      <c r="I707" s="429"/>
      <c r="J707" s="195"/>
      <c r="K707" s="196"/>
      <c r="L707" s="196"/>
      <c r="M707" s="197">
        <f t="shared" si="30"/>
        <v>44075</v>
      </c>
    </row>
    <row r="708" spans="1:13">
      <c r="A708">
        <f t="shared" si="31"/>
        <v>54</v>
      </c>
      <c r="B708" s="429"/>
      <c r="C708" s="195"/>
      <c r="D708" s="196"/>
      <c r="E708" s="196"/>
      <c r="F708" s="197">
        <v>44075</v>
      </c>
      <c r="H708">
        <f t="shared" si="32"/>
        <v>54</v>
      </c>
      <c r="I708" s="429"/>
      <c r="J708" s="195"/>
      <c r="K708" s="196"/>
      <c r="L708" s="196"/>
      <c r="M708" s="197">
        <f t="shared" si="30"/>
        <v>44075</v>
      </c>
    </row>
    <row r="709" spans="1:13">
      <c r="A709">
        <f t="shared" si="31"/>
        <v>55</v>
      </c>
      <c r="B709" s="429"/>
      <c r="C709" s="195"/>
      <c r="D709" s="196"/>
      <c r="E709" s="196"/>
      <c r="F709" s="197">
        <v>44075</v>
      </c>
      <c r="H709">
        <f t="shared" si="32"/>
        <v>55</v>
      </c>
      <c r="I709" s="429"/>
      <c r="J709" s="195"/>
      <c r="K709" s="196"/>
      <c r="L709" s="196"/>
      <c r="M709" s="197">
        <f t="shared" si="30"/>
        <v>44075</v>
      </c>
    </row>
    <row r="710" spans="1:13">
      <c r="A710">
        <f t="shared" si="31"/>
        <v>56</v>
      </c>
      <c r="B710" s="429"/>
      <c r="C710" s="196"/>
      <c r="D710" s="196"/>
      <c r="E710" s="196"/>
      <c r="F710" s="197">
        <v>44075</v>
      </c>
      <c r="H710">
        <f t="shared" si="32"/>
        <v>56</v>
      </c>
      <c r="I710" s="429"/>
      <c r="J710" s="196"/>
      <c r="K710" s="196"/>
      <c r="L710" s="196"/>
      <c r="M710" s="197">
        <f t="shared" ref="M710:M773" si="33">F710</f>
        <v>44075</v>
      </c>
    </row>
    <row r="711" spans="1:13">
      <c r="A711">
        <f t="shared" si="31"/>
        <v>57</v>
      </c>
      <c r="B711" s="429"/>
      <c r="C711" s="196"/>
      <c r="D711" s="196"/>
      <c r="E711" s="196"/>
      <c r="F711" s="197">
        <v>44075</v>
      </c>
      <c r="H711">
        <f t="shared" si="32"/>
        <v>57</v>
      </c>
      <c r="I711" s="429"/>
      <c r="J711" s="196"/>
      <c r="K711" s="196"/>
      <c r="L711" s="196"/>
      <c r="M711" s="197">
        <f t="shared" si="33"/>
        <v>44075</v>
      </c>
    </row>
    <row r="712" spans="1:13">
      <c r="A712">
        <f t="shared" si="31"/>
        <v>58</v>
      </c>
      <c r="B712" s="429"/>
      <c r="C712" s="196"/>
      <c r="D712" s="196"/>
      <c r="E712" s="196"/>
      <c r="F712" s="197">
        <v>44075</v>
      </c>
      <c r="H712">
        <f t="shared" si="32"/>
        <v>58</v>
      </c>
      <c r="I712" s="429"/>
      <c r="J712" s="196"/>
      <c r="K712" s="196"/>
      <c r="L712" s="196"/>
      <c r="M712" s="197">
        <f t="shared" si="33"/>
        <v>44075</v>
      </c>
    </row>
    <row r="713" spans="1:13">
      <c r="A713">
        <f t="shared" si="31"/>
        <v>59</v>
      </c>
      <c r="B713" s="429"/>
      <c r="C713" s="196"/>
      <c r="D713" s="196"/>
      <c r="E713" s="196"/>
      <c r="F713" s="197">
        <v>44075</v>
      </c>
      <c r="H713">
        <f t="shared" si="32"/>
        <v>59</v>
      </c>
      <c r="I713" s="429"/>
      <c r="J713" s="196"/>
      <c r="K713" s="196"/>
      <c r="L713" s="196"/>
      <c r="M713" s="197">
        <f t="shared" si="33"/>
        <v>44075</v>
      </c>
    </row>
    <row r="714" spans="1:13">
      <c r="A714">
        <f t="shared" si="31"/>
        <v>60</v>
      </c>
      <c r="B714" s="429"/>
      <c r="C714" s="196"/>
      <c r="D714" s="196"/>
      <c r="E714" s="196"/>
      <c r="F714" s="197">
        <v>44075</v>
      </c>
      <c r="H714">
        <f t="shared" si="32"/>
        <v>60</v>
      </c>
      <c r="I714" s="429"/>
      <c r="J714" s="196"/>
      <c r="K714" s="196"/>
      <c r="L714" s="196"/>
      <c r="M714" s="197">
        <f t="shared" si="33"/>
        <v>44075</v>
      </c>
    </row>
    <row r="715" spans="1:13">
      <c r="A715">
        <f t="shared" si="31"/>
        <v>61</v>
      </c>
      <c r="B715" s="429"/>
      <c r="C715" s="196"/>
      <c r="D715" s="196"/>
      <c r="E715" s="196"/>
      <c r="F715" s="197">
        <v>44075</v>
      </c>
      <c r="H715">
        <f t="shared" si="32"/>
        <v>61</v>
      </c>
      <c r="I715" s="429"/>
      <c r="J715" s="196"/>
      <c r="K715" s="196"/>
      <c r="L715" s="196"/>
      <c r="M715" s="197">
        <f t="shared" si="33"/>
        <v>44075</v>
      </c>
    </row>
    <row r="716" spans="1:13">
      <c r="A716">
        <f t="shared" si="31"/>
        <v>62</v>
      </c>
      <c r="B716" s="429"/>
      <c r="C716" s="196"/>
      <c r="D716" s="196"/>
      <c r="E716" s="196"/>
      <c r="F716" s="197">
        <v>44075</v>
      </c>
      <c r="H716">
        <f t="shared" si="32"/>
        <v>62</v>
      </c>
      <c r="I716" s="429"/>
      <c r="J716" s="196"/>
      <c r="K716" s="196"/>
      <c r="L716" s="196"/>
      <c r="M716" s="197">
        <f t="shared" si="33"/>
        <v>44075</v>
      </c>
    </row>
    <row r="717" spans="1:13">
      <c r="A717">
        <f t="shared" si="31"/>
        <v>63</v>
      </c>
      <c r="B717" s="429"/>
      <c r="C717" s="196"/>
      <c r="D717" s="196"/>
      <c r="E717" s="196"/>
      <c r="F717" s="197">
        <v>44075</v>
      </c>
      <c r="H717">
        <f t="shared" si="32"/>
        <v>63</v>
      </c>
      <c r="I717" s="429"/>
      <c r="J717" s="196"/>
      <c r="K717" s="196"/>
      <c r="L717" s="196"/>
      <c r="M717" s="197">
        <f t="shared" si="33"/>
        <v>44075</v>
      </c>
    </row>
    <row r="718" spans="1:13">
      <c r="A718">
        <f>A717+1</f>
        <v>64</v>
      </c>
      <c r="B718" s="429"/>
      <c r="C718" s="196"/>
      <c r="D718" s="196"/>
      <c r="E718" s="196"/>
      <c r="F718" s="197">
        <v>44075</v>
      </c>
      <c r="H718">
        <f>H717+1</f>
        <v>64</v>
      </c>
      <c r="I718" s="429"/>
      <c r="J718" s="196"/>
      <c r="K718" s="196"/>
      <c r="L718" s="196"/>
      <c r="M718" s="197">
        <f t="shared" si="33"/>
        <v>44075</v>
      </c>
    </row>
    <row r="719" spans="1:13">
      <c r="A719">
        <f>A718+1</f>
        <v>65</v>
      </c>
      <c r="B719" s="429"/>
      <c r="C719" s="196"/>
      <c r="D719" s="196"/>
      <c r="E719" s="196"/>
      <c r="F719" s="197">
        <v>44075</v>
      </c>
      <c r="H719">
        <f>H718+1</f>
        <v>65</v>
      </c>
      <c r="I719" s="429"/>
      <c r="J719" s="196"/>
      <c r="K719" s="196"/>
      <c r="L719" s="196"/>
      <c r="M719" s="197">
        <f t="shared" si="33"/>
        <v>44075</v>
      </c>
    </row>
    <row r="720" spans="1:13">
      <c r="A720">
        <v>1</v>
      </c>
      <c r="B720" s="429">
        <v>0.45833333333333331</v>
      </c>
      <c r="C720" s="195"/>
      <c r="D720" s="196"/>
      <c r="E720" s="196"/>
      <c r="F720" s="197">
        <v>44075</v>
      </c>
      <c r="H720">
        <v>1</v>
      </c>
      <c r="I720" s="429">
        <f>B720</f>
        <v>0.45833333333333331</v>
      </c>
      <c r="J720" s="195"/>
      <c r="K720" s="196"/>
      <c r="L720" s="196"/>
      <c r="M720" s="197">
        <f t="shared" si="33"/>
        <v>44075</v>
      </c>
    </row>
    <row r="721" spans="1:13">
      <c r="A721">
        <f t="shared" ref="A721:A782" si="34">A720+1</f>
        <v>2</v>
      </c>
      <c r="B721" s="429"/>
      <c r="C721" s="195"/>
      <c r="D721" s="196"/>
      <c r="E721" s="196"/>
      <c r="F721" s="197">
        <v>44075</v>
      </c>
      <c r="H721">
        <f t="shared" ref="H721:H782" si="35">H720+1</f>
        <v>2</v>
      </c>
      <c r="I721" s="429"/>
      <c r="J721" s="195"/>
      <c r="K721" s="196"/>
      <c r="L721" s="196"/>
      <c r="M721" s="197">
        <f t="shared" si="33"/>
        <v>44075</v>
      </c>
    </row>
    <row r="722" spans="1:13">
      <c r="A722">
        <f t="shared" si="34"/>
        <v>3</v>
      </c>
      <c r="B722" s="429"/>
      <c r="C722" s="195"/>
      <c r="D722" s="196"/>
      <c r="E722" s="196"/>
      <c r="F722" s="197">
        <v>44075</v>
      </c>
      <c r="H722">
        <f t="shared" si="35"/>
        <v>3</v>
      </c>
      <c r="I722" s="429"/>
      <c r="J722" s="195"/>
      <c r="K722" s="196"/>
      <c r="L722" s="196"/>
      <c r="M722" s="197">
        <f t="shared" si="33"/>
        <v>44075</v>
      </c>
    </row>
    <row r="723" spans="1:13">
      <c r="A723">
        <f t="shared" si="34"/>
        <v>4</v>
      </c>
      <c r="B723" s="429"/>
      <c r="C723" s="195"/>
      <c r="D723" s="196"/>
      <c r="E723" s="196"/>
      <c r="F723" s="197">
        <v>44075</v>
      </c>
      <c r="H723">
        <f t="shared" si="35"/>
        <v>4</v>
      </c>
      <c r="I723" s="429"/>
      <c r="J723" s="195"/>
      <c r="K723" s="196"/>
      <c r="L723" s="196"/>
      <c r="M723" s="197">
        <f t="shared" si="33"/>
        <v>44075</v>
      </c>
    </row>
    <row r="724" spans="1:13">
      <c r="A724">
        <f t="shared" si="34"/>
        <v>5</v>
      </c>
      <c r="B724" s="429"/>
      <c r="C724" s="195"/>
      <c r="D724" s="196"/>
      <c r="E724" s="196"/>
      <c r="F724" s="197">
        <v>44075</v>
      </c>
      <c r="H724">
        <f t="shared" si="35"/>
        <v>5</v>
      </c>
      <c r="I724" s="429"/>
      <c r="J724" s="195"/>
      <c r="K724" s="196"/>
      <c r="L724" s="196"/>
      <c r="M724" s="197">
        <f t="shared" si="33"/>
        <v>44075</v>
      </c>
    </row>
    <row r="725" spans="1:13">
      <c r="A725">
        <f t="shared" si="34"/>
        <v>6</v>
      </c>
      <c r="B725" s="429"/>
      <c r="C725" s="195"/>
      <c r="D725" s="196"/>
      <c r="E725" s="196"/>
      <c r="F725" s="197">
        <v>44075</v>
      </c>
      <c r="H725">
        <f t="shared" si="35"/>
        <v>6</v>
      </c>
      <c r="I725" s="429"/>
      <c r="J725" s="195"/>
      <c r="K725" s="196"/>
      <c r="L725" s="196"/>
      <c r="M725" s="197">
        <f t="shared" si="33"/>
        <v>44075</v>
      </c>
    </row>
    <row r="726" spans="1:13">
      <c r="A726">
        <f t="shared" si="34"/>
        <v>7</v>
      </c>
      <c r="B726" s="429"/>
      <c r="C726" s="195"/>
      <c r="D726" s="196"/>
      <c r="E726" s="196"/>
      <c r="F726" s="197">
        <v>44075</v>
      </c>
      <c r="H726">
        <f t="shared" si="35"/>
        <v>7</v>
      </c>
      <c r="I726" s="429"/>
      <c r="J726" s="195"/>
      <c r="K726" s="196"/>
      <c r="L726" s="196"/>
      <c r="M726" s="197">
        <f t="shared" si="33"/>
        <v>44075</v>
      </c>
    </row>
    <row r="727" spans="1:13">
      <c r="A727">
        <f t="shared" si="34"/>
        <v>8</v>
      </c>
      <c r="B727" s="429"/>
      <c r="C727" s="195"/>
      <c r="D727" s="196"/>
      <c r="E727" s="196"/>
      <c r="F727" s="197">
        <v>44075</v>
      </c>
      <c r="H727">
        <f t="shared" si="35"/>
        <v>8</v>
      </c>
      <c r="I727" s="429"/>
      <c r="J727" s="195"/>
      <c r="K727" s="196"/>
      <c r="L727" s="196"/>
      <c r="M727" s="197">
        <f t="shared" si="33"/>
        <v>44075</v>
      </c>
    </row>
    <row r="728" spans="1:13">
      <c r="A728">
        <f t="shared" si="34"/>
        <v>9</v>
      </c>
      <c r="B728" s="429"/>
      <c r="C728" s="195"/>
      <c r="D728" s="196"/>
      <c r="E728" s="196"/>
      <c r="F728" s="197">
        <v>44075</v>
      </c>
      <c r="H728">
        <f t="shared" si="35"/>
        <v>9</v>
      </c>
      <c r="I728" s="429"/>
      <c r="J728" s="195"/>
      <c r="K728" s="196"/>
      <c r="L728" s="196"/>
      <c r="M728" s="197">
        <f t="shared" si="33"/>
        <v>44075</v>
      </c>
    </row>
    <row r="729" spans="1:13">
      <c r="A729">
        <f t="shared" si="34"/>
        <v>10</v>
      </c>
      <c r="B729" s="429"/>
      <c r="C729" s="195"/>
      <c r="D729" s="196"/>
      <c r="E729" s="196"/>
      <c r="F729" s="197">
        <v>44075</v>
      </c>
      <c r="H729">
        <f t="shared" si="35"/>
        <v>10</v>
      </c>
      <c r="I729" s="429"/>
      <c r="J729" s="195"/>
      <c r="K729" s="196"/>
      <c r="L729" s="196"/>
      <c r="M729" s="197">
        <f t="shared" si="33"/>
        <v>44075</v>
      </c>
    </row>
    <row r="730" spans="1:13">
      <c r="A730">
        <f t="shared" si="34"/>
        <v>11</v>
      </c>
      <c r="B730" s="429"/>
      <c r="C730" s="195"/>
      <c r="D730" s="196"/>
      <c r="E730" s="196"/>
      <c r="F730" s="197">
        <v>44075</v>
      </c>
      <c r="H730">
        <f t="shared" si="35"/>
        <v>11</v>
      </c>
      <c r="I730" s="429"/>
      <c r="J730" s="195"/>
      <c r="K730" s="196"/>
      <c r="L730" s="196"/>
      <c r="M730" s="197">
        <f t="shared" si="33"/>
        <v>44075</v>
      </c>
    </row>
    <row r="731" spans="1:13">
      <c r="A731">
        <f t="shared" si="34"/>
        <v>12</v>
      </c>
      <c r="B731" s="429"/>
      <c r="C731" s="195"/>
      <c r="D731" s="196"/>
      <c r="E731" s="196"/>
      <c r="F731" s="197">
        <v>44075</v>
      </c>
      <c r="H731">
        <f t="shared" si="35"/>
        <v>12</v>
      </c>
      <c r="I731" s="429"/>
      <c r="J731" s="195"/>
      <c r="K731" s="196"/>
      <c r="L731" s="196"/>
      <c r="M731" s="197">
        <f t="shared" si="33"/>
        <v>44075</v>
      </c>
    </row>
    <row r="732" spans="1:13">
      <c r="A732">
        <f t="shared" si="34"/>
        <v>13</v>
      </c>
      <c r="B732" s="429"/>
      <c r="C732" s="195"/>
      <c r="D732" s="196"/>
      <c r="E732" s="196"/>
      <c r="F732" s="197">
        <v>44075</v>
      </c>
      <c r="H732">
        <f t="shared" si="35"/>
        <v>13</v>
      </c>
      <c r="I732" s="429"/>
      <c r="J732" s="195"/>
      <c r="K732" s="196"/>
      <c r="L732" s="196"/>
      <c r="M732" s="197">
        <f t="shared" si="33"/>
        <v>44075</v>
      </c>
    </row>
    <row r="733" spans="1:13">
      <c r="A733">
        <f t="shared" si="34"/>
        <v>14</v>
      </c>
      <c r="B733" s="429"/>
      <c r="C733" s="195"/>
      <c r="D733" s="196"/>
      <c r="E733" s="196"/>
      <c r="F733" s="197">
        <v>44075</v>
      </c>
      <c r="H733">
        <f t="shared" si="35"/>
        <v>14</v>
      </c>
      <c r="I733" s="429"/>
      <c r="J733" s="195"/>
      <c r="K733" s="196"/>
      <c r="L733" s="196"/>
      <c r="M733" s="197">
        <f t="shared" si="33"/>
        <v>44075</v>
      </c>
    </row>
    <row r="734" spans="1:13">
      <c r="A734">
        <f t="shared" si="34"/>
        <v>15</v>
      </c>
      <c r="B734" s="429"/>
      <c r="C734" s="195"/>
      <c r="D734" s="196"/>
      <c r="E734" s="196"/>
      <c r="F734" s="197">
        <v>44075</v>
      </c>
      <c r="H734">
        <f t="shared" si="35"/>
        <v>15</v>
      </c>
      <c r="I734" s="429"/>
      <c r="J734" s="195"/>
      <c r="K734" s="196"/>
      <c r="L734" s="196"/>
      <c r="M734" s="197">
        <f t="shared" si="33"/>
        <v>44075</v>
      </c>
    </row>
    <row r="735" spans="1:13">
      <c r="A735">
        <f t="shared" si="34"/>
        <v>16</v>
      </c>
      <c r="B735" s="429"/>
      <c r="C735" s="195"/>
      <c r="D735" s="196"/>
      <c r="E735" s="196"/>
      <c r="F735" s="197">
        <v>44075</v>
      </c>
      <c r="H735">
        <f t="shared" si="35"/>
        <v>16</v>
      </c>
      <c r="I735" s="429"/>
      <c r="J735" s="195"/>
      <c r="K735" s="196"/>
      <c r="L735" s="196"/>
      <c r="M735" s="197">
        <f t="shared" si="33"/>
        <v>44075</v>
      </c>
    </row>
    <row r="736" spans="1:13">
      <c r="A736">
        <f t="shared" si="34"/>
        <v>17</v>
      </c>
      <c r="B736" s="429"/>
      <c r="C736" s="195"/>
      <c r="D736" s="196"/>
      <c r="E736" s="196"/>
      <c r="F736" s="197">
        <v>44075</v>
      </c>
      <c r="H736">
        <f t="shared" si="35"/>
        <v>17</v>
      </c>
      <c r="I736" s="429"/>
      <c r="J736" s="195"/>
      <c r="K736" s="196"/>
      <c r="L736" s="196"/>
      <c r="M736" s="197">
        <f t="shared" si="33"/>
        <v>44075</v>
      </c>
    </row>
    <row r="737" spans="1:13">
      <c r="A737">
        <f t="shared" si="34"/>
        <v>18</v>
      </c>
      <c r="B737" s="429"/>
      <c r="C737" s="195"/>
      <c r="D737" s="196"/>
      <c r="E737" s="196"/>
      <c r="F737" s="197">
        <v>44075</v>
      </c>
      <c r="H737">
        <f t="shared" si="35"/>
        <v>18</v>
      </c>
      <c r="I737" s="429"/>
      <c r="J737" s="195"/>
      <c r="K737" s="196"/>
      <c r="L737" s="196"/>
      <c r="M737" s="197">
        <f t="shared" si="33"/>
        <v>44075</v>
      </c>
    </row>
    <row r="738" spans="1:13">
      <c r="A738">
        <f t="shared" si="34"/>
        <v>19</v>
      </c>
      <c r="B738" s="429"/>
      <c r="C738" s="195"/>
      <c r="D738" s="196"/>
      <c r="E738" s="196"/>
      <c r="F738" s="197">
        <v>44075</v>
      </c>
      <c r="H738">
        <f t="shared" si="35"/>
        <v>19</v>
      </c>
      <c r="I738" s="429"/>
      <c r="J738" s="195"/>
      <c r="K738" s="196"/>
      <c r="L738" s="196"/>
      <c r="M738" s="197">
        <f t="shared" si="33"/>
        <v>44075</v>
      </c>
    </row>
    <row r="739" spans="1:13">
      <c r="A739">
        <f t="shared" si="34"/>
        <v>20</v>
      </c>
      <c r="B739" s="429"/>
      <c r="C739" s="195"/>
      <c r="D739" s="196"/>
      <c r="E739" s="196"/>
      <c r="F739" s="197">
        <v>44075</v>
      </c>
      <c r="H739">
        <f t="shared" si="35"/>
        <v>20</v>
      </c>
      <c r="I739" s="429"/>
      <c r="J739" s="195"/>
      <c r="K739" s="196"/>
      <c r="L739" s="196"/>
      <c r="M739" s="197">
        <f t="shared" si="33"/>
        <v>44075</v>
      </c>
    </row>
    <row r="740" spans="1:13">
      <c r="A740">
        <f t="shared" si="34"/>
        <v>21</v>
      </c>
      <c r="B740" s="429"/>
      <c r="C740" s="195"/>
      <c r="D740" s="196"/>
      <c r="E740" s="196"/>
      <c r="F740" s="197">
        <v>44075</v>
      </c>
      <c r="H740">
        <f t="shared" si="35"/>
        <v>21</v>
      </c>
      <c r="I740" s="429"/>
      <c r="J740" s="195"/>
      <c r="K740" s="196"/>
      <c r="L740" s="196"/>
      <c r="M740" s="197">
        <f t="shared" si="33"/>
        <v>44075</v>
      </c>
    </row>
    <row r="741" spans="1:13">
      <c r="A741">
        <f t="shared" si="34"/>
        <v>22</v>
      </c>
      <c r="B741" s="429"/>
      <c r="C741" s="195"/>
      <c r="D741" s="196"/>
      <c r="E741" s="196"/>
      <c r="F741" s="197">
        <v>44075</v>
      </c>
      <c r="H741">
        <f t="shared" si="35"/>
        <v>22</v>
      </c>
      <c r="I741" s="429"/>
      <c r="J741" s="195"/>
      <c r="K741" s="196"/>
      <c r="L741" s="196"/>
      <c r="M741" s="197">
        <f t="shared" si="33"/>
        <v>44075</v>
      </c>
    </row>
    <row r="742" spans="1:13">
      <c r="A742">
        <f t="shared" si="34"/>
        <v>23</v>
      </c>
      <c r="B742" s="429"/>
      <c r="C742" s="195"/>
      <c r="D742" s="196"/>
      <c r="E742" s="196"/>
      <c r="F742" s="197">
        <v>44075</v>
      </c>
      <c r="H742">
        <f t="shared" si="35"/>
        <v>23</v>
      </c>
      <c r="I742" s="429"/>
      <c r="J742" s="195"/>
      <c r="K742" s="196"/>
      <c r="L742" s="196"/>
      <c r="M742" s="197">
        <f t="shared" si="33"/>
        <v>44075</v>
      </c>
    </row>
    <row r="743" spans="1:13">
      <c r="A743">
        <f t="shared" si="34"/>
        <v>24</v>
      </c>
      <c r="B743" s="429"/>
      <c r="C743" s="195"/>
      <c r="D743" s="196"/>
      <c r="E743" s="196"/>
      <c r="F743" s="197">
        <v>44075</v>
      </c>
      <c r="H743">
        <f t="shared" si="35"/>
        <v>24</v>
      </c>
      <c r="I743" s="429"/>
      <c r="J743" s="195"/>
      <c r="K743" s="196"/>
      <c r="L743" s="196"/>
      <c r="M743" s="197">
        <f t="shared" si="33"/>
        <v>44075</v>
      </c>
    </row>
    <row r="744" spans="1:13">
      <c r="A744">
        <f t="shared" si="34"/>
        <v>25</v>
      </c>
      <c r="B744" s="429"/>
      <c r="C744" s="195"/>
      <c r="D744" s="196"/>
      <c r="E744" s="196"/>
      <c r="F744" s="197">
        <v>44075</v>
      </c>
      <c r="H744">
        <f t="shared" si="35"/>
        <v>25</v>
      </c>
      <c r="I744" s="429"/>
      <c r="J744" s="195"/>
      <c r="K744" s="196"/>
      <c r="L744" s="196"/>
      <c r="M744" s="197">
        <f t="shared" si="33"/>
        <v>44075</v>
      </c>
    </row>
    <row r="745" spans="1:13">
      <c r="A745">
        <f t="shared" si="34"/>
        <v>26</v>
      </c>
      <c r="B745" s="429"/>
      <c r="C745" s="195"/>
      <c r="D745" s="196"/>
      <c r="E745" s="196"/>
      <c r="F745" s="197">
        <v>44075</v>
      </c>
      <c r="H745">
        <f t="shared" si="35"/>
        <v>26</v>
      </c>
      <c r="I745" s="429"/>
      <c r="J745" s="195"/>
      <c r="K745" s="196"/>
      <c r="L745" s="196"/>
      <c r="M745" s="197">
        <f t="shared" si="33"/>
        <v>44075</v>
      </c>
    </row>
    <row r="746" spans="1:13">
      <c r="A746">
        <f t="shared" si="34"/>
        <v>27</v>
      </c>
      <c r="B746" s="429"/>
      <c r="C746" s="195"/>
      <c r="D746" s="196"/>
      <c r="E746" s="196"/>
      <c r="F746" s="197">
        <v>44075</v>
      </c>
      <c r="H746">
        <f t="shared" si="35"/>
        <v>27</v>
      </c>
      <c r="I746" s="429"/>
      <c r="J746" s="195"/>
      <c r="K746" s="196"/>
      <c r="L746" s="196"/>
      <c r="M746" s="197">
        <f t="shared" si="33"/>
        <v>44075</v>
      </c>
    </row>
    <row r="747" spans="1:13">
      <c r="A747">
        <f t="shared" si="34"/>
        <v>28</v>
      </c>
      <c r="B747" s="429"/>
      <c r="C747" s="195"/>
      <c r="D747" s="196"/>
      <c r="E747" s="196"/>
      <c r="F747" s="197">
        <v>44075</v>
      </c>
      <c r="H747">
        <f t="shared" si="35"/>
        <v>28</v>
      </c>
      <c r="I747" s="429"/>
      <c r="J747" s="195"/>
      <c r="K747" s="196"/>
      <c r="L747" s="196"/>
      <c r="M747" s="197">
        <f t="shared" si="33"/>
        <v>44075</v>
      </c>
    </row>
    <row r="748" spans="1:13">
      <c r="A748">
        <f t="shared" si="34"/>
        <v>29</v>
      </c>
      <c r="B748" s="429"/>
      <c r="C748" s="195"/>
      <c r="D748" s="196"/>
      <c r="E748" s="196"/>
      <c r="F748" s="197">
        <v>44075</v>
      </c>
      <c r="H748">
        <f t="shared" si="35"/>
        <v>29</v>
      </c>
      <c r="I748" s="429"/>
      <c r="J748" s="195"/>
      <c r="K748" s="196"/>
      <c r="L748" s="196"/>
      <c r="M748" s="197">
        <f t="shared" si="33"/>
        <v>44075</v>
      </c>
    </row>
    <row r="749" spans="1:13">
      <c r="A749">
        <f t="shared" si="34"/>
        <v>30</v>
      </c>
      <c r="B749" s="429"/>
      <c r="C749" s="195"/>
      <c r="D749" s="196"/>
      <c r="E749" s="196"/>
      <c r="F749" s="197">
        <v>44075</v>
      </c>
      <c r="H749">
        <f t="shared" si="35"/>
        <v>30</v>
      </c>
      <c r="I749" s="429"/>
      <c r="J749" s="195"/>
      <c r="K749" s="196"/>
      <c r="L749" s="196"/>
      <c r="M749" s="197">
        <f t="shared" si="33"/>
        <v>44075</v>
      </c>
    </row>
    <row r="750" spans="1:13">
      <c r="A750">
        <f t="shared" si="34"/>
        <v>31</v>
      </c>
      <c r="B750" s="429"/>
      <c r="C750" s="195"/>
      <c r="D750" s="196"/>
      <c r="E750" s="196"/>
      <c r="F750" s="197">
        <v>44075</v>
      </c>
      <c r="H750">
        <f t="shared" si="35"/>
        <v>31</v>
      </c>
      <c r="I750" s="429"/>
      <c r="J750" s="195"/>
      <c r="K750" s="196"/>
      <c r="L750" s="196"/>
      <c r="M750" s="197">
        <f t="shared" si="33"/>
        <v>44075</v>
      </c>
    </row>
    <row r="751" spans="1:13">
      <c r="A751">
        <f t="shared" si="34"/>
        <v>32</v>
      </c>
      <c r="B751" s="429"/>
      <c r="C751" s="195"/>
      <c r="D751" s="196"/>
      <c r="E751" s="196"/>
      <c r="F751" s="197">
        <v>44075</v>
      </c>
      <c r="H751">
        <f t="shared" si="35"/>
        <v>32</v>
      </c>
      <c r="I751" s="429"/>
      <c r="J751" s="195"/>
      <c r="K751" s="196"/>
      <c r="L751" s="196"/>
      <c r="M751" s="197">
        <f t="shared" si="33"/>
        <v>44075</v>
      </c>
    </row>
    <row r="752" spans="1:13">
      <c r="A752">
        <f t="shared" si="34"/>
        <v>33</v>
      </c>
      <c r="B752" s="429"/>
      <c r="C752" s="195"/>
      <c r="D752" s="196"/>
      <c r="E752" s="196"/>
      <c r="F752" s="197">
        <v>44075</v>
      </c>
      <c r="H752">
        <f t="shared" si="35"/>
        <v>33</v>
      </c>
      <c r="I752" s="429"/>
      <c r="J752" s="195"/>
      <c r="K752" s="196"/>
      <c r="L752" s="196"/>
      <c r="M752" s="197">
        <f t="shared" si="33"/>
        <v>44075</v>
      </c>
    </row>
    <row r="753" spans="1:13">
      <c r="A753">
        <f t="shared" si="34"/>
        <v>34</v>
      </c>
      <c r="B753" s="429"/>
      <c r="C753" s="195"/>
      <c r="D753" s="196"/>
      <c r="E753" s="196"/>
      <c r="F753" s="197">
        <v>44075</v>
      </c>
      <c r="H753">
        <f t="shared" si="35"/>
        <v>34</v>
      </c>
      <c r="I753" s="429"/>
      <c r="J753" s="195"/>
      <c r="K753" s="196"/>
      <c r="L753" s="196"/>
      <c r="M753" s="197">
        <f t="shared" si="33"/>
        <v>44075</v>
      </c>
    </row>
    <row r="754" spans="1:13">
      <c r="A754">
        <f t="shared" si="34"/>
        <v>35</v>
      </c>
      <c r="B754" s="429"/>
      <c r="C754" s="195"/>
      <c r="D754" s="196"/>
      <c r="E754" s="196"/>
      <c r="F754" s="197">
        <v>44075</v>
      </c>
      <c r="H754">
        <f t="shared" si="35"/>
        <v>35</v>
      </c>
      <c r="I754" s="429"/>
      <c r="J754" s="195"/>
      <c r="K754" s="196"/>
      <c r="L754" s="196"/>
      <c r="M754" s="197">
        <f t="shared" si="33"/>
        <v>44075</v>
      </c>
    </row>
    <row r="755" spans="1:13">
      <c r="A755">
        <f t="shared" si="34"/>
        <v>36</v>
      </c>
      <c r="B755" s="429"/>
      <c r="C755" s="195"/>
      <c r="D755" s="196"/>
      <c r="E755" s="196"/>
      <c r="F755" s="197">
        <v>44075</v>
      </c>
      <c r="H755">
        <f t="shared" si="35"/>
        <v>36</v>
      </c>
      <c r="I755" s="429"/>
      <c r="J755" s="195"/>
      <c r="K755" s="196"/>
      <c r="L755" s="196"/>
      <c r="M755" s="197">
        <f t="shared" si="33"/>
        <v>44075</v>
      </c>
    </row>
    <row r="756" spans="1:13">
      <c r="A756">
        <f t="shared" si="34"/>
        <v>37</v>
      </c>
      <c r="B756" s="429"/>
      <c r="C756" s="195"/>
      <c r="D756" s="196"/>
      <c r="E756" s="196"/>
      <c r="F756" s="197">
        <v>44075</v>
      </c>
      <c r="H756">
        <f t="shared" si="35"/>
        <v>37</v>
      </c>
      <c r="I756" s="429"/>
      <c r="J756" s="195"/>
      <c r="K756" s="196"/>
      <c r="L756" s="196"/>
      <c r="M756" s="197">
        <f t="shared" si="33"/>
        <v>44075</v>
      </c>
    </row>
    <row r="757" spans="1:13">
      <c r="A757">
        <f t="shared" si="34"/>
        <v>38</v>
      </c>
      <c r="B757" s="429"/>
      <c r="C757" s="195"/>
      <c r="D757" s="196"/>
      <c r="E757" s="196"/>
      <c r="F757" s="197">
        <v>44075</v>
      </c>
      <c r="H757">
        <f t="shared" si="35"/>
        <v>38</v>
      </c>
      <c r="I757" s="429"/>
      <c r="J757" s="195"/>
      <c r="K757" s="196"/>
      <c r="L757" s="196"/>
      <c r="M757" s="197">
        <f t="shared" si="33"/>
        <v>44075</v>
      </c>
    </row>
    <row r="758" spans="1:13">
      <c r="A758">
        <f t="shared" si="34"/>
        <v>39</v>
      </c>
      <c r="B758" s="429"/>
      <c r="C758" s="195"/>
      <c r="D758" s="196"/>
      <c r="E758" s="196"/>
      <c r="F758" s="197">
        <v>44075</v>
      </c>
      <c r="H758">
        <f t="shared" si="35"/>
        <v>39</v>
      </c>
      <c r="I758" s="429"/>
      <c r="J758" s="195"/>
      <c r="K758" s="196"/>
      <c r="L758" s="196"/>
      <c r="M758" s="197">
        <f t="shared" si="33"/>
        <v>44075</v>
      </c>
    </row>
    <row r="759" spans="1:13">
      <c r="A759">
        <f t="shared" si="34"/>
        <v>40</v>
      </c>
      <c r="B759" s="429"/>
      <c r="C759" s="195"/>
      <c r="D759" s="196"/>
      <c r="E759" s="196"/>
      <c r="F759" s="197">
        <v>44075</v>
      </c>
      <c r="H759">
        <f t="shared" si="35"/>
        <v>40</v>
      </c>
      <c r="I759" s="429"/>
      <c r="J759" s="195"/>
      <c r="K759" s="196"/>
      <c r="L759" s="196"/>
      <c r="M759" s="197">
        <f t="shared" si="33"/>
        <v>44075</v>
      </c>
    </row>
    <row r="760" spans="1:13">
      <c r="A760">
        <f t="shared" si="34"/>
        <v>41</v>
      </c>
      <c r="B760" s="429"/>
      <c r="C760" s="195"/>
      <c r="D760" s="196"/>
      <c r="E760" s="196"/>
      <c r="F760" s="197">
        <v>44075</v>
      </c>
      <c r="H760">
        <f t="shared" si="35"/>
        <v>41</v>
      </c>
      <c r="I760" s="429"/>
      <c r="J760" s="195"/>
      <c r="K760" s="196"/>
      <c r="L760" s="196"/>
      <c r="M760" s="197">
        <f t="shared" si="33"/>
        <v>44075</v>
      </c>
    </row>
    <row r="761" spans="1:13">
      <c r="A761">
        <f t="shared" si="34"/>
        <v>42</v>
      </c>
      <c r="B761" s="429"/>
      <c r="C761" s="195"/>
      <c r="D761" s="196"/>
      <c r="E761" s="196"/>
      <c r="F761" s="197">
        <v>44075</v>
      </c>
      <c r="H761">
        <f t="shared" si="35"/>
        <v>42</v>
      </c>
      <c r="I761" s="429"/>
      <c r="J761" s="195"/>
      <c r="K761" s="196"/>
      <c r="L761" s="196"/>
      <c r="M761" s="197">
        <f t="shared" si="33"/>
        <v>44075</v>
      </c>
    </row>
    <row r="762" spans="1:13">
      <c r="A762">
        <f t="shared" si="34"/>
        <v>43</v>
      </c>
      <c r="B762" s="429"/>
      <c r="C762" s="195"/>
      <c r="D762" s="196"/>
      <c r="E762" s="196"/>
      <c r="F762" s="197">
        <v>44075</v>
      </c>
      <c r="H762">
        <f t="shared" si="35"/>
        <v>43</v>
      </c>
      <c r="I762" s="429"/>
      <c r="J762" s="195"/>
      <c r="K762" s="196"/>
      <c r="L762" s="196"/>
      <c r="M762" s="197">
        <f t="shared" si="33"/>
        <v>44075</v>
      </c>
    </row>
    <row r="763" spans="1:13">
      <c r="A763">
        <f t="shared" si="34"/>
        <v>44</v>
      </c>
      <c r="B763" s="429"/>
      <c r="C763" s="195"/>
      <c r="D763" s="196"/>
      <c r="E763" s="196"/>
      <c r="F763" s="197">
        <v>44075</v>
      </c>
      <c r="H763">
        <f t="shared" si="35"/>
        <v>44</v>
      </c>
      <c r="I763" s="429"/>
      <c r="J763" s="195"/>
      <c r="K763" s="196"/>
      <c r="L763" s="196"/>
      <c r="M763" s="197">
        <f t="shared" si="33"/>
        <v>44075</v>
      </c>
    </row>
    <row r="764" spans="1:13">
      <c r="A764">
        <f t="shared" si="34"/>
        <v>45</v>
      </c>
      <c r="B764" s="429"/>
      <c r="C764" s="195"/>
      <c r="D764" s="196"/>
      <c r="E764" s="196"/>
      <c r="F764" s="197">
        <v>44075</v>
      </c>
      <c r="H764">
        <f t="shared" si="35"/>
        <v>45</v>
      </c>
      <c r="I764" s="429"/>
      <c r="J764" s="195"/>
      <c r="K764" s="196"/>
      <c r="L764" s="196"/>
      <c r="M764" s="197">
        <f t="shared" si="33"/>
        <v>44075</v>
      </c>
    </row>
    <row r="765" spans="1:13">
      <c r="A765">
        <f t="shared" si="34"/>
        <v>46</v>
      </c>
      <c r="B765" s="429"/>
      <c r="C765" s="195"/>
      <c r="D765" s="196"/>
      <c r="E765" s="196"/>
      <c r="F765" s="197">
        <v>44075</v>
      </c>
      <c r="H765">
        <f t="shared" si="35"/>
        <v>46</v>
      </c>
      <c r="I765" s="429"/>
      <c r="J765" s="195"/>
      <c r="K765" s="196"/>
      <c r="L765" s="196"/>
      <c r="M765" s="197">
        <f t="shared" si="33"/>
        <v>44075</v>
      </c>
    </row>
    <row r="766" spans="1:13">
      <c r="A766">
        <f t="shared" si="34"/>
        <v>47</v>
      </c>
      <c r="B766" s="429"/>
      <c r="C766" s="195"/>
      <c r="D766" s="196"/>
      <c r="E766" s="196"/>
      <c r="F766" s="197">
        <v>44075</v>
      </c>
      <c r="H766">
        <f t="shared" si="35"/>
        <v>47</v>
      </c>
      <c r="I766" s="429"/>
      <c r="J766" s="195"/>
      <c r="K766" s="196"/>
      <c r="L766" s="196"/>
      <c r="M766" s="197">
        <f t="shared" si="33"/>
        <v>44075</v>
      </c>
    </row>
    <row r="767" spans="1:13">
      <c r="A767">
        <f t="shared" si="34"/>
        <v>48</v>
      </c>
      <c r="B767" s="429"/>
      <c r="C767" s="195"/>
      <c r="D767" s="196"/>
      <c r="E767" s="196"/>
      <c r="F767" s="197">
        <v>44075</v>
      </c>
      <c r="H767">
        <f t="shared" si="35"/>
        <v>48</v>
      </c>
      <c r="I767" s="429"/>
      <c r="J767" s="195"/>
      <c r="K767" s="196"/>
      <c r="L767" s="196"/>
      <c r="M767" s="197">
        <f t="shared" si="33"/>
        <v>44075</v>
      </c>
    </row>
    <row r="768" spans="1:13">
      <c r="A768">
        <f t="shared" si="34"/>
        <v>49</v>
      </c>
      <c r="B768" s="429"/>
      <c r="C768" s="195"/>
      <c r="D768" s="196"/>
      <c r="E768" s="196"/>
      <c r="F768" s="197">
        <v>44075</v>
      </c>
      <c r="H768">
        <f t="shared" si="35"/>
        <v>49</v>
      </c>
      <c r="I768" s="429"/>
      <c r="J768" s="195"/>
      <c r="K768" s="196"/>
      <c r="L768" s="196"/>
      <c r="M768" s="197">
        <f t="shared" si="33"/>
        <v>44075</v>
      </c>
    </row>
    <row r="769" spans="1:13">
      <c r="A769">
        <f t="shared" si="34"/>
        <v>50</v>
      </c>
      <c r="B769" s="429"/>
      <c r="C769" s="195"/>
      <c r="D769" s="196"/>
      <c r="E769" s="196"/>
      <c r="F769" s="197">
        <v>44075</v>
      </c>
      <c r="H769">
        <f t="shared" si="35"/>
        <v>50</v>
      </c>
      <c r="I769" s="429"/>
      <c r="J769" s="195"/>
      <c r="K769" s="196"/>
      <c r="L769" s="196"/>
      <c r="M769" s="197">
        <f t="shared" si="33"/>
        <v>44075</v>
      </c>
    </row>
    <row r="770" spans="1:13">
      <c r="A770">
        <f t="shared" si="34"/>
        <v>51</v>
      </c>
      <c r="B770" s="429"/>
      <c r="C770" s="195"/>
      <c r="D770" s="196"/>
      <c r="E770" s="196"/>
      <c r="F770" s="197">
        <v>44075</v>
      </c>
      <c r="H770">
        <f t="shared" si="35"/>
        <v>51</v>
      </c>
      <c r="I770" s="429"/>
      <c r="J770" s="195"/>
      <c r="K770" s="196"/>
      <c r="L770" s="196"/>
      <c r="M770" s="197">
        <f t="shared" si="33"/>
        <v>44075</v>
      </c>
    </row>
    <row r="771" spans="1:13">
      <c r="A771">
        <f t="shared" si="34"/>
        <v>52</v>
      </c>
      <c r="B771" s="429"/>
      <c r="C771" s="195"/>
      <c r="D771" s="196"/>
      <c r="E771" s="196"/>
      <c r="F771" s="197">
        <v>44075</v>
      </c>
      <c r="H771">
        <f t="shared" si="35"/>
        <v>52</v>
      </c>
      <c r="I771" s="429"/>
      <c r="J771" s="195"/>
      <c r="K771" s="196"/>
      <c r="L771" s="196"/>
      <c r="M771" s="197">
        <f t="shared" si="33"/>
        <v>44075</v>
      </c>
    </row>
    <row r="772" spans="1:13">
      <c r="A772">
        <f t="shared" si="34"/>
        <v>53</v>
      </c>
      <c r="B772" s="429"/>
      <c r="C772" s="195"/>
      <c r="D772" s="196"/>
      <c r="E772" s="196"/>
      <c r="F772" s="197">
        <v>44075</v>
      </c>
      <c r="H772">
        <f t="shared" si="35"/>
        <v>53</v>
      </c>
      <c r="I772" s="429"/>
      <c r="J772" s="195"/>
      <c r="K772" s="196"/>
      <c r="L772" s="196"/>
      <c r="M772" s="197">
        <f t="shared" si="33"/>
        <v>44075</v>
      </c>
    </row>
    <row r="773" spans="1:13">
      <c r="A773">
        <f t="shared" si="34"/>
        <v>54</v>
      </c>
      <c r="B773" s="429"/>
      <c r="C773" s="195"/>
      <c r="D773" s="196"/>
      <c r="E773" s="196"/>
      <c r="F773" s="197">
        <v>44075</v>
      </c>
      <c r="H773">
        <f t="shared" si="35"/>
        <v>54</v>
      </c>
      <c r="I773" s="429"/>
      <c r="J773" s="195"/>
      <c r="K773" s="196"/>
      <c r="L773" s="196"/>
      <c r="M773" s="197">
        <f t="shared" si="33"/>
        <v>44075</v>
      </c>
    </row>
    <row r="774" spans="1:13">
      <c r="A774">
        <f t="shared" si="34"/>
        <v>55</v>
      </c>
      <c r="B774" s="429"/>
      <c r="C774" s="195"/>
      <c r="D774" s="196"/>
      <c r="E774" s="196"/>
      <c r="F774" s="197">
        <v>44075</v>
      </c>
      <c r="H774">
        <f t="shared" si="35"/>
        <v>55</v>
      </c>
      <c r="I774" s="429"/>
      <c r="J774" s="195"/>
      <c r="K774" s="196"/>
      <c r="L774" s="196"/>
      <c r="M774" s="197">
        <f t="shared" ref="M774:M784" si="36">F774</f>
        <v>44075</v>
      </c>
    </row>
    <row r="775" spans="1:13">
      <c r="A775">
        <f t="shared" si="34"/>
        <v>56</v>
      </c>
      <c r="B775" s="429"/>
      <c r="C775" s="196"/>
      <c r="D775" s="196"/>
      <c r="E775" s="196"/>
      <c r="F775" s="197">
        <v>44075</v>
      </c>
      <c r="H775">
        <f t="shared" si="35"/>
        <v>56</v>
      </c>
      <c r="I775" s="429"/>
      <c r="J775" s="196"/>
      <c r="K775" s="196"/>
      <c r="L775" s="196"/>
      <c r="M775" s="197">
        <f t="shared" si="36"/>
        <v>44075</v>
      </c>
    </row>
    <row r="776" spans="1:13">
      <c r="A776">
        <f t="shared" si="34"/>
        <v>57</v>
      </c>
      <c r="B776" s="429"/>
      <c r="C776" s="196"/>
      <c r="D776" s="196"/>
      <c r="E776" s="196"/>
      <c r="F776" s="197">
        <v>44075</v>
      </c>
      <c r="H776">
        <f t="shared" si="35"/>
        <v>57</v>
      </c>
      <c r="I776" s="429"/>
      <c r="J776" s="196"/>
      <c r="K776" s="196"/>
      <c r="L776" s="196"/>
      <c r="M776" s="197">
        <f t="shared" si="36"/>
        <v>44075</v>
      </c>
    </row>
    <row r="777" spans="1:13">
      <c r="A777">
        <f t="shared" si="34"/>
        <v>58</v>
      </c>
      <c r="B777" s="429"/>
      <c r="C777" s="196"/>
      <c r="D777" s="196"/>
      <c r="E777" s="196"/>
      <c r="F777" s="197">
        <v>44075</v>
      </c>
      <c r="H777">
        <f t="shared" si="35"/>
        <v>58</v>
      </c>
      <c r="I777" s="429"/>
      <c r="J777" s="196"/>
      <c r="K777" s="196"/>
      <c r="L777" s="196"/>
      <c r="M777" s="197">
        <f t="shared" si="36"/>
        <v>44075</v>
      </c>
    </row>
    <row r="778" spans="1:13">
      <c r="A778">
        <f t="shared" si="34"/>
        <v>59</v>
      </c>
      <c r="B778" s="429"/>
      <c r="C778" s="196"/>
      <c r="D778" s="196"/>
      <c r="E778" s="196"/>
      <c r="F778" s="197">
        <v>44075</v>
      </c>
      <c r="H778">
        <f t="shared" si="35"/>
        <v>59</v>
      </c>
      <c r="I778" s="429"/>
      <c r="J778" s="196"/>
      <c r="K778" s="196"/>
      <c r="L778" s="196"/>
      <c r="M778" s="197">
        <f t="shared" si="36"/>
        <v>44075</v>
      </c>
    </row>
    <row r="779" spans="1:13">
      <c r="A779">
        <f t="shared" si="34"/>
        <v>60</v>
      </c>
      <c r="B779" s="429"/>
      <c r="C779" s="196"/>
      <c r="D779" s="196"/>
      <c r="E779" s="196"/>
      <c r="F779" s="197">
        <v>44075</v>
      </c>
      <c r="H779">
        <f t="shared" si="35"/>
        <v>60</v>
      </c>
      <c r="I779" s="429"/>
      <c r="J779" s="196"/>
      <c r="K779" s="196"/>
      <c r="L779" s="196"/>
      <c r="M779" s="197">
        <f t="shared" si="36"/>
        <v>44075</v>
      </c>
    </row>
    <row r="780" spans="1:13">
      <c r="A780">
        <f t="shared" si="34"/>
        <v>61</v>
      </c>
      <c r="B780" s="429"/>
      <c r="C780" s="196"/>
      <c r="D780" s="196"/>
      <c r="E780" s="196"/>
      <c r="F780" s="197">
        <v>44075</v>
      </c>
      <c r="H780">
        <f t="shared" si="35"/>
        <v>61</v>
      </c>
      <c r="I780" s="429"/>
      <c r="J780" s="196"/>
      <c r="K780" s="196"/>
      <c r="L780" s="196"/>
      <c r="M780" s="197">
        <f t="shared" si="36"/>
        <v>44075</v>
      </c>
    </row>
    <row r="781" spans="1:13">
      <c r="A781">
        <f t="shared" si="34"/>
        <v>62</v>
      </c>
      <c r="B781" s="429"/>
      <c r="C781" s="196"/>
      <c r="D781" s="196"/>
      <c r="E781" s="196"/>
      <c r="F781" s="197">
        <v>44075</v>
      </c>
      <c r="H781">
        <f t="shared" si="35"/>
        <v>62</v>
      </c>
      <c r="I781" s="429"/>
      <c r="J781" s="196"/>
      <c r="K781" s="196"/>
      <c r="L781" s="196"/>
      <c r="M781" s="197">
        <f t="shared" si="36"/>
        <v>44075</v>
      </c>
    </row>
    <row r="782" spans="1:13">
      <c r="A782">
        <f t="shared" si="34"/>
        <v>63</v>
      </c>
      <c r="B782" s="429"/>
      <c r="C782" s="196"/>
      <c r="D782" s="196"/>
      <c r="E782" s="196"/>
      <c r="F782" s="197">
        <v>44075</v>
      </c>
      <c r="H782">
        <f t="shared" si="35"/>
        <v>63</v>
      </c>
      <c r="I782" s="429"/>
      <c r="J782" s="196"/>
      <c r="K782" s="196"/>
      <c r="L782" s="196"/>
      <c r="M782" s="197">
        <f t="shared" si="36"/>
        <v>44075</v>
      </c>
    </row>
    <row r="783" spans="1:13">
      <c r="A783">
        <f>A782+1</f>
        <v>64</v>
      </c>
      <c r="B783" s="429"/>
      <c r="C783" s="196"/>
      <c r="D783" s="196"/>
      <c r="E783" s="196"/>
      <c r="F783" s="197">
        <v>44075</v>
      </c>
      <c r="H783">
        <f>H782+1</f>
        <v>64</v>
      </c>
      <c r="I783" s="429"/>
      <c r="J783" s="196"/>
      <c r="K783" s="196"/>
      <c r="L783" s="196"/>
      <c r="M783" s="197">
        <f t="shared" si="36"/>
        <v>44075</v>
      </c>
    </row>
    <row r="784" spans="1:13">
      <c r="A784">
        <f>A783+1</f>
        <v>65</v>
      </c>
      <c r="B784" s="429"/>
      <c r="C784" s="196"/>
      <c r="D784" s="196"/>
      <c r="E784" s="196"/>
      <c r="F784" s="197">
        <v>44075</v>
      </c>
      <c r="H784">
        <f>H783+1</f>
        <v>65</v>
      </c>
      <c r="I784" s="429"/>
      <c r="J784" s="196"/>
      <c r="K784" s="196"/>
      <c r="L784" s="196"/>
      <c r="M784" s="197">
        <f t="shared" si="36"/>
        <v>44075</v>
      </c>
    </row>
  </sheetData>
  <mergeCells count="30">
    <mergeCell ref="B590:B654"/>
    <mergeCell ref="I590:I654"/>
    <mergeCell ref="B655:B719"/>
    <mergeCell ref="I655:I719"/>
    <mergeCell ref="B720:B784"/>
    <mergeCell ref="I720:I784"/>
    <mergeCell ref="B395:B459"/>
    <mergeCell ref="I395:I459"/>
    <mergeCell ref="B460:B524"/>
    <mergeCell ref="I460:I524"/>
    <mergeCell ref="B525:B589"/>
    <mergeCell ref="I525:I589"/>
    <mergeCell ref="B200:B264"/>
    <mergeCell ref="I200:I264"/>
    <mergeCell ref="B265:B329"/>
    <mergeCell ref="I265:I329"/>
    <mergeCell ref="B330:B394"/>
    <mergeCell ref="I330:I394"/>
    <mergeCell ref="B5:B69"/>
    <mergeCell ref="I5:I69"/>
    <mergeCell ref="B70:B134"/>
    <mergeCell ref="I70:I134"/>
    <mergeCell ref="B135:B199"/>
    <mergeCell ref="I135:I199"/>
    <mergeCell ref="M3:M4"/>
    <mergeCell ref="B3:B4"/>
    <mergeCell ref="C3:E3"/>
    <mergeCell ref="F3:F4"/>
    <mergeCell ref="I3:I4"/>
    <mergeCell ref="J3:L3"/>
  </mergeCells>
  <conditionalFormatting sqref="B3:E4">
    <cfRule type="containsText" dxfId="1531" priority="4" operator="containsText" text="LOW-CV">
      <formula>NOT(ISERROR(SEARCH("LOW-CV",B3)))</formula>
    </cfRule>
  </conditionalFormatting>
  <conditionalFormatting sqref="I3:L4">
    <cfRule type="containsText" dxfId="1530" priority="3" operator="containsText" text="LOW-CV">
      <formula>NOT(ISERROR(SEARCH("LOW-CV",I3)))</formula>
    </cfRule>
  </conditionalFormatting>
  <conditionalFormatting sqref="F3:F4">
    <cfRule type="containsText" dxfId="1529" priority="2" operator="containsText" text="LOW-CV">
      <formula>NOT(ISERROR(SEARCH("LOW-CV",F3)))</formula>
    </cfRule>
  </conditionalFormatting>
  <conditionalFormatting sqref="M3:M4">
    <cfRule type="containsText" dxfId="1528" priority="1" operator="containsText" text="LOW-CV">
      <formula>NOT(ISERROR(SEARCH("LOW-CV",M3)))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O784"/>
  <sheetViews>
    <sheetView showGridLines="0" workbookViewId="0">
      <selection activeCell="K12" sqref="K12"/>
    </sheetView>
  </sheetViews>
  <sheetFormatPr defaultRowHeight="15"/>
  <cols>
    <col min="1" max="1" width="2.7109375" customWidth="1"/>
    <col min="2" max="2" width="11.7109375" customWidth="1"/>
    <col min="3" max="6" width="13.7109375" customWidth="1"/>
    <col min="7" max="8" width="2.7109375" customWidth="1"/>
    <col min="9" max="9" width="11.7109375" customWidth="1"/>
    <col min="10" max="13" width="13.7109375" customWidth="1"/>
    <col min="14" max="14" width="2.7109375" customWidth="1"/>
  </cols>
  <sheetData>
    <row r="2" spans="1:15" ht="18.75">
      <c r="B2" s="186" t="s">
        <v>1707</v>
      </c>
      <c r="I2" s="188" t="s">
        <v>1708</v>
      </c>
    </row>
    <row r="3" spans="1:15" s="187" customFormat="1" ht="17.25" customHeight="1">
      <c r="B3" s="426" t="s">
        <v>177</v>
      </c>
      <c r="C3" s="427" t="s">
        <v>319</v>
      </c>
      <c r="D3" s="427"/>
      <c r="E3" s="427"/>
      <c r="F3" s="426" t="s">
        <v>1709</v>
      </c>
      <c r="I3" s="425" t="s">
        <v>177</v>
      </c>
      <c r="J3" s="428" t="s">
        <v>319</v>
      </c>
      <c r="K3" s="428"/>
      <c r="L3" s="428"/>
      <c r="M3" s="425" t="s">
        <v>1709</v>
      </c>
      <c r="O3" s="272" t="s">
        <v>1791</v>
      </c>
    </row>
    <row r="4" spans="1:15" s="187" customFormat="1" ht="17.25" customHeight="1">
      <c r="B4" s="426"/>
      <c r="C4" s="189" t="s">
        <v>1710</v>
      </c>
      <c r="D4" s="190" t="s">
        <v>1711</v>
      </c>
      <c r="E4" s="191" t="s">
        <v>1712</v>
      </c>
      <c r="F4" s="426"/>
      <c r="I4" s="425"/>
      <c r="J4" s="192" t="s">
        <v>1710</v>
      </c>
      <c r="K4" s="193" t="s">
        <v>1711</v>
      </c>
      <c r="L4" s="194" t="s">
        <v>1712</v>
      </c>
      <c r="M4" s="425"/>
      <c r="O4" s="271" t="s">
        <v>1792</v>
      </c>
    </row>
    <row r="5" spans="1:15">
      <c r="A5">
        <v>1</v>
      </c>
      <c r="B5" s="429">
        <v>0.5</v>
      </c>
      <c r="C5" s="195"/>
      <c r="D5" s="196"/>
      <c r="E5" s="196"/>
      <c r="F5" s="197">
        <v>44075</v>
      </c>
      <c r="H5">
        <v>1</v>
      </c>
      <c r="I5" s="429">
        <f>B5</f>
        <v>0.5</v>
      </c>
      <c r="J5" s="196"/>
      <c r="K5" s="196"/>
      <c r="L5" s="196"/>
      <c r="M5" s="197">
        <f>F5</f>
        <v>44075</v>
      </c>
      <c r="O5" s="271" t="s">
        <v>1793</v>
      </c>
    </row>
    <row r="6" spans="1:15">
      <c r="A6">
        <f t="shared" ref="A6:A67" si="0">A5+1</f>
        <v>2</v>
      </c>
      <c r="B6" s="429"/>
      <c r="C6" s="195"/>
      <c r="D6" s="196"/>
      <c r="E6" s="196"/>
      <c r="F6" s="197">
        <v>44075</v>
      </c>
      <c r="H6">
        <f>H5+1</f>
        <v>2</v>
      </c>
      <c r="I6" s="429"/>
      <c r="J6" s="196"/>
      <c r="K6" s="196"/>
      <c r="L6" s="196"/>
      <c r="M6" s="197">
        <f t="shared" ref="M6:M69" si="1">F6</f>
        <v>44075</v>
      </c>
      <c r="O6" s="271" t="s">
        <v>1794</v>
      </c>
    </row>
    <row r="7" spans="1:15">
      <c r="A7">
        <f t="shared" si="0"/>
        <v>3</v>
      </c>
      <c r="B7" s="429"/>
      <c r="C7" s="195"/>
      <c r="D7" s="196"/>
      <c r="E7" s="196"/>
      <c r="F7" s="197">
        <v>44075</v>
      </c>
      <c r="H7">
        <f t="shared" ref="H7:H69" si="2">H6+1</f>
        <v>3</v>
      </c>
      <c r="I7" s="429"/>
      <c r="J7" s="196"/>
      <c r="K7" s="196"/>
      <c r="L7" s="196"/>
      <c r="M7" s="197">
        <f t="shared" si="1"/>
        <v>44075</v>
      </c>
      <c r="O7" s="271" t="s">
        <v>1795</v>
      </c>
    </row>
    <row r="8" spans="1:15">
      <c r="A8">
        <f t="shared" si="0"/>
        <v>4</v>
      </c>
      <c r="B8" s="429"/>
      <c r="C8" s="195"/>
      <c r="D8" s="196"/>
      <c r="E8" s="196"/>
      <c r="F8" s="197">
        <v>44075</v>
      </c>
      <c r="H8">
        <f t="shared" si="2"/>
        <v>4</v>
      </c>
      <c r="I8" s="429"/>
      <c r="J8" s="196"/>
      <c r="K8" s="196"/>
      <c r="L8" s="196"/>
      <c r="M8" s="197">
        <f t="shared" si="1"/>
        <v>44075</v>
      </c>
      <c r="O8" s="271" t="s">
        <v>1796</v>
      </c>
    </row>
    <row r="9" spans="1:15">
      <c r="A9">
        <f t="shared" si="0"/>
        <v>5</v>
      </c>
      <c r="B9" s="429"/>
      <c r="C9" s="195"/>
      <c r="D9" s="196"/>
      <c r="E9" s="196"/>
      <c r="F9" s="197">
        <v>44075</v>
      </c>
      <c r="H9">
        <f t="shared" si="2"/>
        <v>5</v>
      </c>
      <c r="I9" s="429"/>
      <c r="J9" s="196"/>
      <c r="K9" s="196"/>
      <c r="L9" s="196"/>
      <c r="M9" s="197">
        <f t="shared" si="1"/>
        <v>44075</v>
      </c>
      <c r="O9" s="271" t="s">
        <v>1797</v>
      </c>
    </row>
    <row r="10" spans="1:15">
      <c r="A10">
        <f t="shared" si="0"/>
        <v>6</v>
      </c>
      <c r="B10" s="429"/>
      <c r="C10" s="195"/>
      <c r="D10" s="196"/>
      <c r="E10" s="196"/>
      <c r="F10" s="197">
        <v>44075</v>
      </c>
      <c r="H10">
        <f t="shared" si="2"/>
        <v>6</v>
      </c>
      <c r="I10" s="429"/>
      <c r="J10" s="196"/>
      <c r="K10" s="196"/>
      <c r="L10" s="196"/>
      <c r="M10" s="197">
        <f t="shared" si="1"/>
        <v>44075</v>
      </c>
      <c r="O10" s="271" t="s">
        <v>1798</v>
      </c>
    </row>
    <row r="11" spans="1:15">
      <c r="A11">
        <f t="shared" si="0"/>
        <v>7</v>
      </c>
      <c r="B11" s="429"/>
      <c r="C11" s="195"/>
      <c r="D11" s="196"/>
      <c r="E11" s="196"/>
      <c r="F11" s="197">
        <v>44075</v>
      </c>
      <c r="H11">
        <f t="shared" si="2"/>
        <v>7</v>
      </c>
      <c r="I11" s="429"/>
      <c r="J11" s="196"/>
      <c r="K11" s="196"/>
      <c r="L11" s="196"/>
      <c r="M11" s="197">
        <f t="shared" si="1"/>
        <v>44075</v>
      </c>
    </row>
    <row r="12" spans="1:15">
      <c r="A12">
        <f t="shared" si="0"/>
        <v>8</v>
      </c>
      <c r="B12" s="429"/>
      <c r="C12" s="195"/>
      <c r="D12" s="196"/>
      <c r="E12" s="196"/>
      <c r="F12" s="197">
        <v>44075</v>
      </c>
      <c r="H12">
        <f t="shared" si="2"/>
        <v>8</v>
      </c>
      <c r="I12" s="429"/>
      <c r="J12" s="196"/>
      <c r="K12" s="196"/>
      <c r="L12" s="196"/>
      <c r="M12" s="197">
        <f t="shared" si="1"/>
        <v>44075</v>
      </c>
    </row>
    <row r="13" spans="1:15">
      <c r="A13">
        <f t="shared" si="0"/>
        <v>9</v>
      </c>
      <c r="B13" s="429"/>
      <c r="C13" s="195"/>
      <c r="D13" s="196"/>
      <c r="E13" s="196"/>
      <c r="F13" s="197">
        <v>44075</v>
      </c>
      <c r="H13">
        <f t="shared" si="2"/>
        <v>9</v>
      </c>
      <c r="I13" s="429"/>
      <c r="J13" s="196"/>
      <c r="K13" s="196"/>
      <c r="L13" s="196"/>
      <c r="M13" s="197">
        <f t="shared" si="1"/>
        <v>44075</v>
      </c>
    </row>
    <row r="14" spans="1:15">
      <c r="A14">
        <f t="shared" si="0"/>
        <v>10</v>
      </c>
      <c r="B14" s="429"/>
      <c r="C14" s="195"/>
      <c r="D14" s="196"/>
      <c r="E14" s="196"/>
      <c r="F14" s="197">
        <v>44075</v>
      </c>
      <c r="H14">
        <f t="shared" si="2"/>
        <v>10</v>
      </c>
      <c r="I14" s="429"/>
      <c r="J14" s="196"/>
      <c r="K14" s="196"/>
      <c r="L14" s="196"/>
      <c r="M14" s="197">
        <f t="shared" si="1"/>
        <v>44075</v>
      </c>
    </row>
    <row r="15" spans="1:15">
      <c r="A15">
        <f t="shared" si="0"/>
        <v>11</v>
      </c>
      <c r="B15" s="429"/>
      <c r="C15" s="195"/>
      <c r="D15" s="196"/>
      <c r="E15" s="196"/>
      <c r="F15" s="197">
        <v>44075</v>
      </c>
      <c r="H15">
        <f t="shared" si="2"/>
        <v>11</v>
      </c>
      <c r="I15" s="429"/>
      <c r="J15" s="196"/>
      <c r="K15" s="196"/>
      <c r="L15" s="196"/>
      <c r="M15" s="197">
        <f t="shared" si="1"/>
        <v>44075</v>
      </c>
    </row>
    <row r="16" spans="1:15">
      <c r="A16">
        <f t="shared" si="0"/>
        <v>12</v>
      </c>
      <c r="B16" s="429"/>
      <c r="C16" s="195"/>
      <c r="D16" s="196"/>
      <c r="E16" s="196"/>
      <c r="F16" s="197">
        <v>44075</v>
      </c>
      <c r="H16">
        <f t="shared" si="2"/>
        <v>12</v>
      </c>
      <c r="I16" s="429"/>
      <c r="J16" s="196"/>
      <c r="K16" s="196"/>
      <c r="L16" s="196"/>
      <c r="M16" s="197">
        <f t="shared" si="1"/>
        <v>44075</v>
      </c>
    </row>
    <row r="17" spans="1:13">
      <c r="A17">
        <f t="shared" si="0"/>
        <v>13</v>
      </c>
      <c r="B17" s="429"/>
      <c r="C17" s="195"/>
      <c r="D17" s="196"/>
      <c r="E17" s="196"/>
      <c r="F17" s="197">
        <v>44075</v>
      </c>
      <c r="H17">
        <f t="shared" si="2"/>
        <v>13</v>
      </c>
      <c r="I17" s="429"/>
      <c r="J17" s="196"/>
      <c r="K17" s="196"/>
      <c r="L17" s="196"/>
      <c r="M17" s="197">
        <f t="shared" si="1"/>
        <v>44075</v>
      </c>
    </row>
    <row r="18" spans="1:13">
      <c r="A18">
        <f t="shared" si="0"/>
        <v>14</v>
      </c>
      <c r="B18" s="429"/>
      <c r="C18" s="195"/>
      <c r="D18" s="196"/>
      <c r="E18" s="196"/>
      <c r="F18" s="197">
        <v>44075</v>
      </c>
      <c r="H18">
        <f t="shared" si="2"/>
        <v>14</v>
      </c>
      <c r="I18" s="429"/>
      <c r="J18" s="196"/>
      <c r="K18" s="196"/>
      <c r="L18" s="196"/>
      <c r="M18" s="197">
        <f t="shared" si="1"/>
        <v>44075</v>
      </c>
    </row>
    <row r="19" spans="1:13">
      <c r="A19">
        <f t="shared" si="0"/>
        <v>15</v>
      </c>
      <c r="B19" s="429"/>
      <c r="C19" s="195"/>
      <c r="D19" s="196"/>
      <c r="E19" s="196"/>
      <c r="F19" s="197">
        <v>44075</v>
      </c>
      <c r="H19">
        <f t="shared" si="2"/>
        <v>15</v>
      </c>
      <c r="I19" s="429"/>
      <c r="J19" s="196"/>
      <c r="K19" s="196"/>
      <c r="L19" s="196"/>
      <c r="M19" s="197">
        <f t="shared" si="1"/>
        <v>44075</v>
      </c>
    </row>
    <row r="20" spans="1:13">
      <c r="A20">
        <f t="shared" si="0"/>
        <v>16</v>
      </c>
      <c r="B20" s="429"/>
      <c r="C20" s="195"/>
      <c r="D20" s="196"/>
      <c r="E20" s="196"/>
      <c r="F20" s="197">
        <v>44075</v>
      </c>
      <c r="H20">
        <f t="shared" si="2"/>
        <v>16</v>
      </c>
      <c r="I20" s="429"/>
      <c r="J20" s="196"/>
      <c r="K20" s="196"/>
      <c r="L20" s="196"/>
      <c r="M20" s="197">
        <f t="shared" si="1"/>
        <v>44075</v>
      </c>
    </row>
    <row r="21" spans="1:13">
      <c r="A21">
        <f t="shared" si="0"/>
        <v>17</v>
      </c>
      <c r="B21" s="429"/>
      <c r="C21" s="195"/>
      <c r="D21" s="196"/>
      <c r="E21" s="196"/>
      <c r="F21" s="197">
        <v>44075</v>
      </c>
      <c r="H21">
        <f t="shared" si="2"/>
        <v>17</v>
      </c>
      <c r="I21" s="429"/>
      <c r="J21" s="196"/>
      <c r="K21" s="196"/>
      <c r="L21" s="196"/>
      <c r="M21" s="197">
        <f t="shared" si="1"/>
        <v>44075</v>
      </c>
    </row>
    <row r="22" spans="1:13">
      <c r="A22">
        <f t="shared" si="0"/>
        <v>18</v>
      </c>
      <c r="B22" s="429"/>
      <c r="C22" s="195"/>
      <c r="D22" s="196"/>
      <c r="E22" s="196"/>
      <c r="F22" s="197">
        <v>44075</v>
      </c>
      <c r="H22">
        <f t="shared" si="2"/>
        <v>18</v>
      </c>
      <c r="I22" s="429"/>
      <c r="J22" s="196"/>
      <c r="K22" s="196"/>
      <c r="L22" s="196"/>
      <c r="M22" s="197">
        <f t="shared" si="1"/>
        <v>44075</v>
      </c>
    </row>
    <row r="23" spans="1:13">
      <c r="A23">
        <f t="shared" si="0"/>
        <v>19</v>
      </c>
      <c r="B23" s="429"/>
      <c r="C23" s="195"/>
      <c r="D23" s="196"/>
      <c r="E23" s="196"/>
      <c r="F23" s="197">
        <v>44075</v>
      </c>
      <c r="H23">
        <f t="shared" si="2"/>
        <v>19</v>
      </c>
      <c r="I23" s="429"/>
      <c r="J23" s="196"/>
      <c r="K23" s="196"/>
      <c r="L23" s="196"/>
      <c r="M23" s="197">
        <f t="shared" si="1"/>
        <v>44075</v>
      </c>
    </row>
    <row r="24" spans="1:13">
      <c r="A24">
        <f t="shared" si="0"/>
        <v>20</v>
      </c>
      <c r="B24" s="429"/>
      <c r="C24" s="195"/>
      <c r="D24" s="196"/>
      <c r="E24" s="196"/>
      <c r="F24" s="197">
        <v>44075</v>
      </c>
      <c r="H24">
        <f t="shared" si="2"/>
        <v>20</v>
      </c>
      <c r="I24" s="429"/>
      <c r="J24" s="196"/>
      <c r="K24" s="196"/>
      <c r="L24" s="196"/>
      <c r="M24" s="197">
        <f t="shared" si="1"/>
        <v>44075</v>
      </c>
    </row>
    <row r="25" spans="1:13">
      <c r="A25">
        <f t="shared" si="0"/>
        <v>21</v>
      </c>
      <c r="B25" s="429"/>
      <c r="C25" s="195"/>
      <c r="D25" s="196"/>
      <c r="E25" s="196"/>
      <c r="F25" s="197">
        <v>44075</v>
      </c>
      <c r="H25">
        <f t="shared" si="2"/>
        <v>21</v>
      </c>
      <c r="I25" s="429"/>
      <c r="J25" s="196"/>
      <c r="K25" s="196"/>
      <c r="L25" s="196"/>
      <c r="M25" s="197">
        <f t="shared" si="1"/>
        <v>44075</v>
      </c>
    </row>
    <row r="26" spans="1:13">
      <c r="A26">
        <f t="shared" si="0"/>
        <v>22</v>
      </c>
      <c r="B26" s="429"/>
      <c r="C26" s="195"/>
      <c r="D26" s="196"/>
      <c r="E26" s="196"/>
      <c r="F26" s="197">
        <v>44075</v>
      </c>
      <c r="H26">
        <f t="shared" si="2"/>
        <v>22</v>
      </c>
      <c r="I26" s="429"/>
      <c r="J26" s="196"/>
      <c r="K26" s="196"/>
      <c r="L26" s="196"/>
      <c r="M26" s="197">
        <f t="shared" si="1"/>
        <v>44075</v>
      </c>
    </row>
    <row r="27" spans="1:13">
      <c r="A27">
        <f t="shared" si="0"/>
        <v>23</v>
      </c>
      <c r="B27" s="429"/>
      <c r="C27" s="195"/>
      <c r="D27" s="196"/>
      <c r="E27" s="196"/>
      <c r="F27" s="197">
        <v>44075</v>
      </c>
      <c r="H27">
        <f t="shared" si="2"/>
        <v>23</v>
      </c>
      <c r="I27" s="429"/>
      <c r="J27" s="196"/>
      <c r="K27" s="196"/>
      <c r="L27" s="196"/>
      <c r="M27" s="197">
        <f t="shared" si="1"/>
        <v>44075</v>
      </c>
    </row>
    <row r="28" spans="1:13">
      <c r="A28">
        <f t="shared" si="0"/>
        <v>24</v>
      </c>
      <c r="B28" s="429"/>
      <c r="C28" s="195"/>
      <c r="D28" s="196"/>
      <c r="E28" s="196"/>
      <c r="F28" s="197">
        <v>44075</v>
      </c>
      <c r="H28">
        <f t="shared" si="2"/>
        <v>24</v>
      </c>
      <c r="I28" s="429"/>
      <c r="J28" s="196"/>
      <c r="K28" s="196"/>
      <c r="L28" s="196"/>
      <c r="M28" s="197">
        <f t="shared" si="1"/>
        <v>44075</v>
      </c>
    </row>
    <row r="29" spans="1:13">
      <c r="A29">
        <f t="shared" si="0"/>
        <v>25</v>
      </c>
      <c r="B29" s="429"/>
      <c r="C29" s="195"/>
      <c r="D29" s="196"/>
      <c r="E29" s="196"/>
      <c r="F29" s="197">
        <v>44075</v>
      </c>
      <c r="H29">
        <f t="shared" si="2"/>
        <v>25</v>
      </c>
      <c r="I29" s="429"/>
      <c r="J29" s="196"/>
      <c r="K29" s="196"/>
      <c r="L29" s="196"/>
      <c r="M29" s="197">
        <f t="shared" si="1"/>
        <v>44075</v>
      </c>
    </row>
    <row r="30" spans="1:13">
      <c r="A30">
        <f t="shared" si="0"/>
        <v>26</v>
      </c>
      <c r="B30" s="429"/>
      <c r="C30" s="195"/>
      <c r="D30" s="196"/>
      <c r="E30" s="196"/>
      <c r="F30" s="197">
        <v>44075</v>
      </c>
      <c r="H30">
        <f t="shared" si="2"/>
        <v>26</v>
      </c>
      <c r="I30" s="429"/>
      <c r="J30" s="196"/>
      <c r="K30" s="196"/>
      <c r="L30" s="196"/>
      <c r="M30" s="197">
        <f t="shared" si="1"/>
        <v>44075</v>
      </c>
    </row>
    <row r="31" spans="1:13">
      <c r="A31">
        <f t="shared" si="0"/>
        <v>27</v>
      </c>
      <c r="B31" s="429"/>
      <c r="C31" s="195"/>
      <c r="D31" s="196"/>
      <c r="E31" s="196"/>
      <c r="F31" s="197">
        <v>44075</v>
      </c>
      <c r="H31">
        <f t="shared" si="2"/>
        <v>27</v>
      </c>
      <c r="I31" s="429"/>
      <c r="J31" s="196"/>
      <c r="K31" s="196"/>
      <c r="L31" s="196"/>
      <c r="M31" s="197">
        <f t="shared" si="1"/>
        <v>44075</v>
      </c>
    </row>
    <row r="32" spans="1:13">
      <c r="A32">
        <f t="shared" si="0"/>
        <v>28</v>
      </c>
      <c r="B32" s="429"/>
      <c r="C32" s="195"/>
      <c r="D32" s="196"/>
      <c r="E32" s="196"/>
      <c r="F32" s="197">
        <v>44075</v>
      </c>
      <c r="H32">
        <f t="shared" si="2"/>
        <v>28</v>
      </c>
      <c r="I32" s="429"/>
      <c r="J32" s="196"/>
      <c r="K32" s="196"/>
      <c r="L32" s="196"/>
      <c r="M32" s="197">
        <f t="shared" si="1"/>
        <v>44075</v>
      </c>
    </row>
    <row r="33" spans="1:13">
      <c r="A33">
        <f t="shared" si="0"/>
        <v>29</v>
      </c>
      <c r="B33" s="429"/>
      <c r="C33" s="195"/>
      <c r="D33" s="196"/>
      <c r="E33" s="196"/>
      <c r="F33" s="197">
        <v>44075</v>
      </c>
      <c r="H33">
        <f t="shared" si="2"/>
        <v>29</v>
      </c>
      <c r="I33" s="429"/>
      <c r="J33" s="196"/>
      <c r="K33" s="196"/>
      <c r="L33" s="196"/>
      <c r="M33" s="197">
        <f t="shared" si="1"/>
        <v>44075</v>
      </c>
    </row>
    <row r="34" spans="1:13">
      <c r="A34">
        <f t="shared" si="0"/>
        <v>30</v>
      </c>
      <c r="B34" s="429"/>
      <c r="C34" s="195"/>
      <c r="D34" s="196"/>
      <c r="E34" s="196"/>
      <c r="F34" s="197">
        <v>44075</v>
      </c>
      <c r="H34">
        <f t="shared" si="2"/>
        <v>30</v>
      </c>
      <c r="I34" s="429"/>
      <c r="J34" s="196"/>
      <c r="K34" s="196"/>
      <c r="L34" s="196"/>
      <c r="M34" s="197">
        <f t="shared" si="1"/>
        <v>44075</v>
      </c>
    </row>
    <row r="35" spans="1:13">
      <c r="A35">
        <f t="shared" si="0"/>
        <v>31</v>
      </c>
      <c r="B35" s="429"/>
      <c r="C35" s="195"/>
      <c r="D35" s="196"/>
      <c r="E35" s="196"/>
      <c r="F35" s="197">
        <v>44075</v>
      </c>
      <c r="H35">
        <f t="shared" si="2"/>
        <v>31</v>
      </c>
      <c r="I35" s="429"/>
      <c r="J35" s="196"/>
      <c r="K35" s="196"/>
      <c r="L35" s="196"/>
      <c r="M35" s="197">
        <f t="shared" si="1"/>
        <v>44075</v>
      </c>
    </row>
    <row r="36" spans="1:13">
      <c r="A36">
        <f t="shared" si="0"/>
        <v>32</v>
      </c>
      <c r="B36" s="429"/>
      <c r="C36" s="195"/>
      <c r="D36" s="196"/>
      <c r="E36" s="196"/>
      <c r="F36" s="197">
        <v>44075</v>
      </c>
      <c r="H36">
        <f t="shared" si="2"/>
        <v>32</v>
      </c>
      <c r="I36" s="429"/>
      <c r="J36" s="196"/>
      <c r="K36" s="196"/>
      <c r="L36" s="196"/>
      <c r="M36" s="197">
        <f t="shared" si="1"/>
        <v>44075</v>
      </c>
    </row>
    <row r="37" spans="1:13">
      <c r="A37">
        <f t="shared" si="0"/>
        <v>33</v>
      </c>
      <c r="B37" s="429"/>
      <c r="C37" s="195"/>
      <c r="D37" s="196"/>
      <c r="E37" s="196"/>
      <c r="F37" s="197">
        <v>44075</v>
      </c>
      <c r="H37">
        <f t="shared" si="2"/>
        <v>33</v>
      </c>
      <c r="I37" s="429"/>
      <c r="J37" s="196"/>
      <c r="K37" s="196"/>
      <c r="L37" s="196"/>
      <c r="M37" s="197">
        <f t="shared" si="1"/>
        <v>44075</v>
      </c>
    </row>
    <row r="38" spans="1:13">
      <c r="A38">
        <f t="shared" si="0"/>
        <v>34</v>
      </c>
      <c r="B38" s="429"/>
      <c r="C38" s="195"/>
      <c r="D38" s="196"/>
      <c r="E38" s="196"/>
      <c r="F38" s="197">
        <v>44075</v>
      </c>
      <c r="H38">
        <f t="shared" si="2"/>
        <v>34</v>
      </c>
      <c r="I38" s="429"/>
      <c r="J38" s="196"/>
      <c r="K38" s="196"/>
      <c r="L38" s="196"/>
      <c r="M38" s="197">
        <f t="shared" si="1"/>
        <v>44075</v>
      </c>
    </row>
    <row r="39" spans="1:13">
      <c r="A39">
        <f t="shared" si="0"/>
        <v>35</v>
      </c>
      <c r="B39" s="429"/>
      <c r="C39" s="195"/>
      <c r="D39" s="196"/>
      <c r="E39" s="196"/>
      <c r="F39" s="197">
        <v>44075</v>
      </c>
      <c r="H39">
        <f t="shared" si="2"/>
        <v>35</v>
      </c>
      <c r="I39" s="429"/>
      <c r="J39" s="196"/>
      <c r="K39" s="196"/>
      <c r="L39" s="196"/>
      <c r="M39" s="197">
        <f t="shared" si="1"/>
        <v>44075</v>
      </c>
    </row>
    <row r="40" spans="1:13">
      <c r="A40">
        <f t="shared" si="0"/>
        <v>36</v>
      </c>
      <c r="B40" s="429"/>
      <c r="C40" s="195"/>
      <c r="D40" s="196"/>
      <c r="E40" s="196"/>
      <c r="F40" s="197">
        <v>44075</v>
      </c>
      <c r="H40">
        <f t="shared" si="2"/>
        <v>36</v>
      </c>
      <c r="I40" s="429"/>
      <c r="J40" s="196"/>
      <c r="K40" s="196"/>
      <c r="L40" s="196"/>
      <c r="M40" s="197">
        <f t="shared" si="1"/>
        <v>44075</v>
      </c>
    </row>
    <row r="41" spans="1:13">
      <c r="A41">
        <f t="shared" si="0"/>
        <v>37</v>
      </c>
      <c r="B41" s="429"/>
      <c r="C41" s="195"/>
      <c r="D41" s="196"/>
      <c r="E41" s="196"/>
      <c r="F41" s="197">
        <v>44075</v>
      </c>
      <c r="H41">
        <f t="shared" si="2"/>
        <v>37</v>
      </c>
      <c r="I41" s="429"/>
      <c r="J41" s="196"/>
      <c r="K41" s="196"/>
      <c r="L41" s="196"/>
      <c r="M41" s="197">
        <f t="shared" si="1"/>
        <v>44075</v>
      </c>
    </row>
    <row r="42" spans="1:13">
      <c r="A42">
        <f t="shared" si="0"/>
        <v>38</v>
      </c>
      <c r="B42" s="429"/>
      <c r="C42" s="195"/>
      <c r="D42" s="196"/>
      <c r="E42" s="196"/>
      <c r="F42" s="197">
        <v>44075</v>
      </c>
      <c r="H42">
        <f t="shared" si="2"/>
        <v>38</v>
      </c>
      <c r="I42" s="429"/>
      <c r="J42" s="196"/>
      <c r="K42" s="196"/>
      <c r="L42" s="196"/>
      <c r="M42" s="197">
        <f t="shared" si="1"/>
        <v>44075</v>
      </c>
    </row>
    <row r="43" spans="1:13">
      <c r="A43">
        <f t="shared" si="0"/>
        <v>39</v>
      </c>
      <c r="B43" s="429"/>
      <c r="C43" s="195"/>
      <c r="D43" s="196"/>
      <c r="E43" s="196"/>
      <c r="F43" s="197">
        <v>44075</v>
      </c>
      <c r="H43">
        <f t="shared" si="2"/>
        <v>39</v>
      </c>
      <c r="I43" s="429"/>
      <c r="J43" s="196"/>
      <c r="K43" s="196"/>
      <c r="L43" s="196"/>
      <c r="M43" s="197">
        <f t="shared" si="1"/>
        <v>44075</v>
      </c>
    </row>
    <row r="44" spans="1:13">
      <c r="A44">
        <f t="shared" si="0"/>
        <v>40</v>
      </c>
      <c r="B44" s="429"/>
      <c r="C44" s="195"/>
      <c r="D44" s="196"/>
      <c r="E44" s="196"/>
      <c r="F44" s="197">
        <v>44075</v>
      </c>
      <c r="H44">
        <f t="shared" si="2"/>
        <v>40</v>
      </c>
      <c r="I44" s="429"/>
      <c r="J44" s="196"/>
      <c r="K44" s="196"/>
      <c r="L44" s="196"/>
      <c r="M44" s="197">
        <f t="shared" si="1"/>
        <v>44075</v>
      </c>
    </row>
    <row r="45" spans="1:13">
      <c r="A45">
        <f t="shared" si="0"/>
        <v>41</v>
      </c>
      <c r="B45" s="429"/>
      <c r="C45" s="195"/>
      <c r="D45" s="196"/>
      <c r="E45" s="196"/>
      <c r="F45" s="197">
        <v>44075</v>
      </c>
      <c r="H45">
        <f t="shared" si="2"/>
        <v>41</v>
      </c>
      <c r="I45" s="429"/>
      <c r="J45" s="196"/>
      <c r="K45" s="196"/>
      <c r="L45" s="196"/>
      <c r="M45" s="197">
        <f t="shared" si="1"/>
        <v>44075</v>
      </c>
    </row>
    <row r="46" spans="1:13">
      <c r="A46">
        <f t="shared" si="0"/>
        <v>42</v>
      </c>
      <c r="B46" s="429"/>
      <c r="C46" s="195"/>
      <c r="D46" s="196"/>
      <c r="E46" s="196"/>
      <c r="F46" s="197">
        <v>44075</v>
      </c>
      <c r="H46">
        <f t="shared" si="2"/>
        <v>42</v>
      </c>
      <c r="I46" s="429"/>
      <c r="J46" s="196"/>
      <c r="K46" s="196"/>
      <c r="L46" s="196"/>
      <c r="M46" s="197">
        <f t="shared" si="1"/>
        <v>44075</v>
      </c>
    </row>
    <row r="47" spans="1:13">
      <c r="A47">
        <f t="shared" si="0"/>
        <v>43</v>
      </c>
      <c r="B47" s="429"/>
      <c r="C47" s="195"/>
      <c r="D47" s="196"/>
      <c r="E47" s="196"/>
      <c r="F47" s="197">
        <v>44075</v>
      </c>
      <c r="H47">
        <f t="shared" si="2"/>
        <v>43</v>
      </c>
      <c r="I47" s="429"/>
      <c r="J47" s="196"/>
      <c r="K47" s="196"/>
      <c r="L47" s="196"/>
      <c r="M47" s="197">
        <f t="shared" si="1"/>
        <v>44075</v>
      </c>
    </row>
    <row r="48" spans="1:13">
      <c r="A48">
        <f t="shared" si="0"/>
        <v>44</v>
      </c>
      <c r="B48" s="429"/>
      <c r="C48" s="195"/>
      <c r="D48" s="196"/>
      <c r="E48" s="196"/>
      <c r="F48" s="197">
        <v>44075</v>
      </c>
      <c r="H48">
        <f t="shared" si="2"/>
        <v>44</v>
      </c>
      <c r="I48" s="429"/>
      <c r="J48" s="196"/>
      <c r="K48" s="196"/>
      <c r="L48" s="196"/>
      <c r="M48" s="197">
        <f t="shared" si="1"/>
        <v>44075</v>
      </c>
    </row>
    <row r="49" spans="1:13">
      <c r="A49">
        <f t="shared" si="0"/>
        <v>45</v>
      </c>
      <c r="B49" s="429"/>
      <c r="C49" s="195"/>
      <c r="D49" s="196"/>
      <c r="E49" s="196"/>
      <c r="F49" s="197">
        <v>44075</v>
      </c>
      <c r="H49">
        <f t="shared" si="2"/>
        <v>45</v>
      </c>
      <c r="I49" s="429"/>
      <c r="J49" s="196"/>
      <c r="K49" s="196"/>
      <c r="L49" s="196"/>
      <c r="M49" s="197">
        <f t="shared" si="1"/>
        <v>44075</v>
      </c>
    </row>
    <row r="50" spans="1:13">
      <c r="A50">
        <f t="shared" si="0"/>
        <v>46</v>
      </c>
      <c r="B50" s="429"/>
      <c r="C50" s="195"/>
      <c r="D50" s="196"/>
      <c r="E50" s="196"/>
      <c r="F50" s="197">
        <v>44075</v>
      </c>
      <c r="H50">
        <f t="shared" si="2"/>
        <v>46</v>
      </c>
      <c r="I50" s="429"/>
      <c r="J50" s="196"/>
      <c r="K50" s="196"/>
      <c r="L50" s="196"/>
      <c r="M50" s="197">
        <f t="shared" si="1"/>
        <v>44075</v>
      </c>
    </row>
    <row r="51" spans="1:13">
      <c r="A51">
        <f t="shared" si="0"/>
        <v>47</v>
      </c>
      <c r="B51" s="429"/>
      <c r="C51" s="195"/>
      <c r="D51" s="196"/>
      <c r="E51" s="196"/>
      <c r="F51" s="197">
        <v>44075</v>
      </c>
      <c r="H51">
        <f t="shared" si="2"/>
        <v>47</v>
      </c>
      <c r="I51" s="429"/>
      <c r="J51" s="196"/>
      <c r="K51" s="196"/>
      <c r="L51" s="196"/>
      <c r="M51" s="197">
        <f t="shared" si="1"/>
        <v>44075</v>
      </c>
    </row>
    <row r="52" spans="1:13">
      <c r="A52">
        <f t="shared" si="0"/>
        <v>48</v>
      </c>
      <c r="B52" s="429"/>
      <c r="C52" s="195"/>
      <c r="D52" s="196"/>
      <c r="E52" s="196"/>
      <c r="F52" s="197">
        <v>44075</v>
      </c>
      <c r="H52">
        <f t="shared" si="2"/>
        <v>48</v>
      </c>
      <c r="I52" s="429"/>
      <c r="J52" s="196"/>
      <c r="K52" s="196"/>
      <c r="L52" s="196"/>
      <c r="M52" s="197">
        <f t="shared" si="1"/>
        <v>44075</v>
      </c>
    </row>
    <row r="53" spans="1:13">
      <c r="A53">
        <f t="shared" si="0"/>
        <v>49</v>
      </c>
      <c r="B53" s="429"/>
      <c r="C53" s="195"/>
      <c r="D53" s="196"/>
      <c r="E53" s="196"/>
      <c r="F53" s="197">
        <v>44075</v>
      </c>
      <c r="H53">
        <f t="shared" si="2"/>
        <v>49</v>
      </c>
      <c r="I53" s="429"/>
      <c r="J53" s="196"/>
      <c r="K53" s="196"/>
      <c r="L53" s="196"/>
      <c r="M53" s="197">
        <f t="shared" si="1"/>
        <v>44075</v>
      </c>
    </row>
    <row r="54" spans="1:13">
      <c r="A54">
        <f t="shared" si="0"/>
        <v>50</v>
      </c>
      <c r="B54" s="429"/>
      <c r="C54" s="195"/>
      <c r="D54" s="196"/>
      <c r="E54" s="196"/>
      <c r="F54" s="197">
        <v>44075</v>
      </c>
      <c r="H54">
        <f t="shared" si="2"/>
        <v>50</v>
      </c>
      <c r="I54" s="429"/>
      <c r="J54" s="196"/>
      <c r="K54" s="196"/>
      <c r="L54" s="196"/>
      <c r="M54" s="197">
        <f t="shared" si="1"/>
        <v>44075</v>
      </c>
    </row>
    <row r="55" spans="1:13">
      <c r="A55">
        <f t="shared" si="0"/>
        <v>51</v>
      </c>
      <c r="B55" s="429"/>
      <c r="C55" s="195"/>
      <c r="D55" s="196"/>
      <c r="E55" s="196"/>
      <c r="F55" s="197">
        <v>44075</v>
      </c>
      <c r="H55">
        <f t="shared" si="2"/>
        <v>51</v>
      </c>
      <c r="I55" s="429"/>
      <c r="J55" s="196"/>
      <c r="K55" s="196"/>
      <c r="L55" s="196"/>
      <c r="M55" s="197">
        <f t="shared" si="1"/>
        <v>44075</v>
      </c>
    </row>
    <row r="56" spans="1:13">
      <c r="A56">
        <f t="shared" si="0"/>
        <v>52</v>
      </c>
      <c r="B56" s="429"/>
      <c r="C56" s="195"/>
      <c r="D56" s="196"/>
      <c r="E56" s="196"/>
      <c r="F56" s="197">
        <v>44075</v>
      </c>
      <c r="H56">
        <f t="shared" si="2"/>
        <v>52</v>
      </c>
      <c r="I56" s="429"/>
      <c r="J56" s="196"/>
      <c r="K56" s="196"/>
      <c r="L56" s="196"/>
      <c r="M56" s="197">
        <f t="shared" si="1"/>
        <v>44075</v>
      </c>
    </row>
    <row r="57" spans="1:13">
      <c r="A57">
        <f t="shared" si="0"/>
        <v>53</v>
      </c>
      <c r="B57" s="429"/>
      <c r="C57" s="195"/>
      <c r="D57" s="196"/>
      <c r="E57" s="196"/>
      <c r="F57" s="197">
        <v>44075</v>
      </c>
      <c r="H57">
        <f t="shared" si="2"/>
        <v>53</v>
      </c>
      <c r="I57" s="429"/>
      <c r="J57" s="196"/>
      <c r="K57" s="196"/>
      <c r="L57" s="196"/>
      <c r="M57" s="197">
        <f t="shared" si="1"/>
        <v>44075</v>
      </c>
    </row>
    <row r="58" spans="1:13">
      <c r="A58">
        <f t="shared" si="0"/>
        <v>54</v>
      </c>
      <c r="B58" s="429"/>
      <c r="C58" s="195"/>
      <c r="D58" s="196"/>
      <c r="E58" s="196"/>
      <c r="F58" s="197">
        <v>44075</v>
      </c>
      <c r="H58">
        <f t="shared" si="2"/>
        <v>54</v>
      </c>
      <c r="I58" s="429"/>
      <c r="J58" s="196"/>
      <c r="K58" s="196"/>
      <c r="L58" s="196"/>
      <c r="M58" s="197">
        <f t="shared" si="1"/>
        <v>44075</v>
      </c>
    </row>
    <row r="59" spans="1:13">
      <c r="A59">
        <f t="shared" si="0"/>
        <v>55</v>
      </c>
      <c r="B59" s="429"/>
      <c r="C59" s="195"/>
      <c r="D59" s="196"/>
      <c r="E59" s="196"/>
      <c r="F59" s="197">
        <v>44075</v>
      </c>
      <c r="H59">
        <f t="shared" si="2"/>
        <v>55</v>
      </c>
      <c r="I59" s="429"/>
      <c r="J59" s="196"/>
      <c r="K59" s="196"/>
      <c r="L59" s="196"/>
      <c r="M59" s="197">
        <f t="shared" si="1"/>
        <v>44075</v>
      </c>
    </row>
    <row r="60" spans="1:13">
      <c r="A60">
        <f t="shared" si="0"/>
        <v>56</v>
      </c>
      <c r="B60" s="429"/>
      <c r="C60" s="196"/>
      <c r="D60" s="196"/>
      <c r="E60" s="196"/>
      <c r="F60" s="197">
        <v>44075</v>
      </c>
      <c r="H60">
        <f t="shared" si="2"/>
        <v>56</v>
      </c>
      <c r="I60" s="429"/>
      <c r="J60" s="196"/>
      <c r="K60" s="196"/>
      <c r="L60" s="196"/>
      <c r="M60" s="197">
        <f t="shared" si="1"/>
        <v>44075</v>
      </c>
    </row>
    <row r="61" spans="1:13">
      <c r="A61">
        <f t="shared" si="0"/>
        <v>57</v>
      </c>
      <c r="B61" s="429"/>
      <c r="C61" s="196"/>
      <c r="D61" s="196"/>
      <c r="E61" s="196"/>
      <c r="F61" s="197">
        <v>44075</v>
      </c>
      <c r="H61">
        <f t="shared" si="2"/>
        <v>57</v>
      </c>
      <c r="I61" s="429"/>
      <c r="J61" s="196"/>
      <c r="K61" s="196"/>
      <c r="L61" s="196"/>
      <c r="M61" s="197">
        <f t="shared" si="1"/>
        <v>44075</v>
      </c>
    </row>
    <row r="62" spans="1:13">
      <c r="A62">
        <f t="shared" si="0"/>
        <v>58</v>
      </c>
      <c r="B62" s="429"/>
      <c r="C62" s="196"/>
      <c r="D62" s="196"/>
      <c r="E62" s="196"/>
      <c r="F62" s="197">
        <v>44075</v>
      </c>
      <c r="H62">
        <f t="shared" si="2"/>
        <v>58</v>
      </c>
      <c r="I62" s="429"/>
      <c r="J62" s="196"/>
      <c r="K62" s="196"/>
      <c r="L62" s="196"/>
      <c r="M62" s="197">
        <f t="shared" si="1"/>
        <v>44075</v>
      </c>
    </row>
    <row r="63" spans="1:13">
      <c r="A63">
        <f t="shared" si="0"/>
        <v>59</v>
      </c>
      <c r="B63" s="429"/>
      <c r="C63" s="196"/>
      <c r="D63" s="196"/>
      <c r="E63" s="196"/>
      <c r="F63" s="197">
        <v>44075</v>
      </c>
      <c r="H63">
        <f t="shared" si="2"/>
        <v>59</v>
      </c>
      <c r="I63" s="429"/>
      <c r="J63" s="196"/>
      <c r="K63" s="196"/>
      <c r="L63" s="196"/>
      <c r="M63" s="197">
        <f t="shared" si="1"/>
        <v>44075</v>
      </c>
    </row>
    <row r="64" spans="1:13">
      <c r="A64">
        <f t="shared" si="0"/>
        <v>60</v>
      </c>
      <c r="B64" s="429"/>
      <c r="C64" s="196"/>
      <c r="D64" s="196"/>
      <c r="E64" s="196"/>
      <c r="F64" s="197">
        <v>44075</v>
      </c>
      <c r="H64">
        <f t="shared" si="2"/>
        <v>60</v>
      </c>
      <c r="I64" s="429"/>
      <c r="J64" s="196"/>
      <c r="K64" s="196"/>
      <c r="L64" s="196"/>
      <c r="M64" s="197">
        <f t="shared" si="1"/>
        <v>44075</v>
      </c>
    </row>
    <row r="65" spans="1:13">
      <c r="A65">
        <f t="shared" si="0"/>
        <v>61</v>
      </c>
      <c r="B65" s="429"/>
      <c r="C65" s="196"/>
      <c r="D65" s="196"/>
      <c r="E65" s="196"/>
      <c r="F65" s="197">
        <v>44075</v>
      </c>
      <c r="H65">
        <f t="shared" si="2"/>
        <v>61</v>
      </c>
      <c r="I65" s="429"/>
      <c r="J65" s="196"/>
      <c r="K65" s="196"/>
      <c r="L65" s="196"/>
      <c r="M65" s="197">
        <f t="shared" si="1"/>
        <v>44075</v>
      </c>
    </row>
    <row r="66" spans="1:13">
      <c r="A66">
        <f t="shared" si="0"/>
        <v>62</v>
      </c>
      <c r="B66" s="429"/>
      <c r="C66" s="196"/>
      <c r="D66" s="196"/>
      <c r="E66" s="196"/>
      <c r="F66" s="197">
        <v>44075</v>
      </c>
      <c r="H66">
        <f t="shared" si="2"/>
        <v>62</v>
      </c>
      <c r="I66" s="429"/>
      <c r="J66" s="196"/>
      <c r="K66" s="196"/>
      <c r="L66" s="196"/>
      <c r="M66" s="197">
        <f t="shared" si="1"/>
        <v>44075</v>
      </c>
    </row>
    <row r="67" spans="1:13">
      <c r="A67">
        <f t="shared" si="0"/>
        <v>63</v>
      </c>
      <c r="B67" s="429"/>
      <c r="C67" s="196"/>
      <c r="D67" s="196"/>
      <c r="E67" s="196"/>
      <c r="F67" s="197">
        <v>44075</v>
      </c>
      <c r="H67">
        <f t="shared" si="2"/>
        <v>63</v>
      </c>
      <c r="I67" s="429"/>
      <c r="J67" s="196"/>
      <c r="K67" s="196"/>
      <c r="L67" s="196"/>
      <c r="M67" s="197">
        <f t="shared" si="1"/>
        <v>44075</v>
      </c>
    </row>
    <row r="68" spans="1:13">
      <c r="A68">
        <f>A67+1</f>
        <v>64</v>
      </c>
      <c r="B68" s="429"/>
      <c r="C68" s="196"/>
      <c r="D68" s="196"/>
      <c r="E68" s="196"/>
      <c r="F68" s="197">
        <v>44075</v>
      </c>
      <c r="H68">
        <f t="shared" si="2"/>
        <v>64</v>
      </c>
      <c r="I68" s="429"/>
      <c r="J68" s="196"/>
      <c r="K68" s="196"/>
      <c r="L68" s="196"/>
      <c r="M68" s="197">
        <f t="shared" si="1"/>
        <v>44075</v>
      </c>
    </row>
    <row r="69" spans="1:13">
      <c r="A69">
        <f>A68+1</f>
        <v>65</v>
      </c>
      <c r="B69" s="429"/>
      <c r="C69" s="196"/>
      <c r="D69" s="196"/>
      <c r="E69" s="196"/>
      <c r="F69" s="197">
        <v>44075</v>
      </c>
      <c r="H69">
        <f t="shared" si="2"/>
        <v>65</v>
      </c>
      <c r="I69" s="429"/>
      <c r="J69" s="196"/>
      <c r="K69" s="196"/>
      <c r="L69" s="196"/>
      <c r="M69" s="197">
        <f t="shared" si="1"/>
        <v>44075</v>
      </c>
    </row>
    <row r="70" spans="1:13">
      <c r="A70">
        <v>1</v>
      </c>
      <c r="B70" s="429">
        <v>0.54166666666666663</v>
      </c>
      <c r="C70" s="195"/>
      <c r="D70" s="196"/>
      <c r="E70" s="196"/>
      <c r="F70" s="197">
        <v>44075</v>
      </c>
      <c r="H70">
        <v>1</v>
      </c>
      <c r="I70" s="429">
        <f>B70</f>
        <v>0.54166666666666663</v>
      </c>
      <c r="J70" s="196"/>
      <c r="K70" s="196"/>
      <c r="L70" s="196"/>
      <c r="M70" s="197">
        <f t="shared" ref="M70:M133" si="3">F70</f>
        <v>44075</v>
      </c>
    </row>
    <row r="71" spans="1:13">
      <c r="A71">
        <f t="shared" ref="A71:A134" si="4">A70+1</f>
        <v>2</v>
      </c>
      <c r="B71" s="429"/>
      <c r="C71" s="195"/>
      <c r="D71" s="196"/>
      <c r="E71" s="196"/>
      <c r="F71" s="197">
        <v>44075</v>
      </c>
      <c r="H71">
        <f>H70+1</f>
        <v>2</v>
      </c>
      <c r="I71" s="429"/>
      <c r="J71" s="196"/>
      <c r="K71" s="196"/>
      <c r="L71" s="196"/>
      <c r="M71" s="197">
        <f t="shared" si="3"/>
        <v>44075</v>
      </c>
    </row>
    <row r="72" spans="1:13">
      <c r="A72">
        <f t="shared" si="4"/>
        <v>3</v>
      </c>
      <c r="B72" s="429"/>
      <c r="C72" s="195"/>
      <c r="D72" s="196"/>
      <c r="E72" s="196"/>
      <c r="F72" s="197">
        <v>44075</v>
      </c>
      <c r="H72">
        <f t="shared" ref="H72:H134" si="5">H71+1</f>
        <v>3</v>
      </c>
      <c r="I72" s="429"/>
      <c r="J72" s="196"/>
      <c r="K72" s="196"/>
      <c r="L72" s="196"/>
      <c r="M72" s="197">
        <f t="shared" si="3"/>
        <v>44075</v>
      </c>
    </row>
    <row r="73" spans="1:13">
      <c r="A73">
        <f t="shared" si="4"/>
        <v>4</v>
      </c>
      <c r="B73" s="429"/>
      <c r="C73" s="195"/>
      <c r="D73" s="196"/>
      <c r="E73" s="196"/>
      <c r="F73" s="197">
        <v>44075</v>
      </c>
      <c r="H73">
        <f t="shared" si="5"/>
        <v>4</v>
      </c>
      <c r="I73" s="429"/>
      <c r="J73" s="196"/>
      <c r="K73" s="196"/>
      <c r="L73" s="196"/>
      <c r="M73" s="197">
        <f t="shared" si="3"/>
        <v>44075</v>
      </c>
    </row>
    <row r="74" spans="1:13">
      <c r="A74">
        <f t="shared" si="4"/>
        <v>5</v>
      </c>
      <c r="B74" s="429"/>
      <c r="C74" s="195"/>
      <c r="D74" s="196"/>
      <c r="E74" s="196"/>
      <c r="F74" s="197">
        <v>44075</v>
      </c>
      <c r="H74">
        <f t="shared" si="5"/>
        <v>5</v>
      </c>
      <c r="I74" s="429"/>
      <c r="J74" s="196"/>
      <c r="K74" s="196"/>
      <c r="L74" s="196"/>
      <c r="M74" s="197">
        <f t="shared" si="3"/>
        <v>44075</v>
      </c>
    </row>
    <row r="75" spans="1:13">
      <c r="A75">
        <f t="shared" si="4"/>
        <v>6</v>
      </c>
      <c r="B75" s="429"/>
      <c r="C75" s="195"/>
      <c r="D75" s="196"/>
      <c r="E75" s="196"/>
      <c r="F75" s="197">
        <v>44075</v>
      </c>
      <c r="H75">
        <f t="shared" si="5"/>
        <v>6</v>
      </c>
      <c r="I75" s="429"/>
      <c r="J75" s="196"/>
      <c r="K75" s="196"/>
      <c r="L75" s="196"/>
      <c r="M75" s="197">
        <f t="shared" si="3"/>
        <v>44075</v>
      </c>
    </row>
    <row r="76" spans="1:13">
      <c r="A76">
        <f t="shared" si="4"/>
        <v>7</v>
      </c>
      <c r="B76" s="429"/>
      <c r="C76" s="195"/>
      <c r="D76" s="196"/>
      <c r="E76" s="196"/>
      <c r="F76" s="197">
        <v>44075</v>
      </c>
      <c r="H76">
        <f t="shared" si="5"/>
        <v>7</v>
      </c>
      <c r="I76" s="429"/>
      <c r="J76" s="196"/>
      <c r="K76" s="196"/>
      <c r="L76" s="196"/>
      <c r="M76" s="197">
        <f t="shared" si="3"/>
        <v>44075</v>
      </c>
    </row>
    <row r="77" spans="1:13">
      <c r="A77">
        <f t="shared" si="4"/>
        <v>8</v>
      </c>
      <c r="B77" s="429"/>
      <c r="C77" s="195"/>
      <c r="D77" s="196"/>
      <c r="E77" s="196"/>
      <c r="F77" s="197">
        <v>44075</v>
      </c>
      <c r="H77">
        <f t="shared" si="5"/>
        <v>8</v>
      </c>
      <c r="I77" s="429"/>
      <c r="J77" s="196"/>
      <c r="K77" s="196"/>
      <c r="L77" s="196"/>
      <c r="M77" s="197">
        <f t="shared" si="3"/>
        <v>44075</v>
      </c>
    </row>
    <row r="78" spans="1:13">
      <c r="A78">
        <f t="shared" si="4"/>
        <v>9</v>
      </c>
      <c r="B78" s="429"/>
      <c r="C78" s="195"/>
      <c r="D78" s="196"/>
      <c r="E78" s="196"/>
      <c r="F78" s="197">
        <v>44075</v>
      </c>
      <c r="H78">
        <f t="shared" si="5"/>
        <v>9</v>
      </c>
      <c r="I78" s="429"/>
      <c r="J78" s="196"/>
      <c r="K78" s="196"/>
      <c r="L78" s="196"/>
      <c r="M78" s="197">
        <f t="shared" si="3"/>
        <v>44075</v>
      </c>
    </row>
    <row r="79" spans="1:13">
      <c r="A79">
        <f t="shared" si="4"/>
        <v>10</v>
      </c>
      <c r="B79" s="429"/>
      <c r="C79" s="195"/>
      <c r="D79" s="196"/>
      <c r="E79" s="196"/>
      <c r="F79" s="197">
        <v>44075</v>
      </c>
      <c r="H79">
        <f t="shared" si="5"/>
        <v>10</v>
      </c>
      <c r="I79" s="429"/>
      <c r="J79" s="196"/>
      <c r="K79" s="196"/>
      <c r="L79" s="196"/>
      <c r="M79" s="197">
        <f t="shared" si="3"/>
        <v>44075</v>
      </c>
    </row>
    <row r="80" spans="1:13">
      <c r="A80">
        <f t="shared" si="4"/>
        <v>11</v>
      </c>
      <c r="B80" s="429"/>
      <c r="C80" s="195"/>
      <c r="D80" s="196"/>
      <c r="E80" s="196"/>
      <c r="F80" s="197">
        <v>44075</v>
      </c>
      <c r="H80">
        <f t="shared" si="5"/>
        <v>11</v>
      </c>
      <c r="I80" s="429"/>
      <c r="J80" s="196"/>
      <c r="K80" s="196"/>
      <c r="L80" s="196"/>
      <c r="M80" s="197">
        <f t="shared" si="3"/>
        <v>44075</v>
      </c>
    </row>
    <row r="81" spans="1:13">
      <c r="A81">
        <f t="shared" si="4"/>
        <v>12</v>
      </c>
      <c r="B81" s="429"/>
      <c r="C81" s="195"/>
      <c r="D81" s="196"/>
      <c r="E81" s="196"/>
      <c r="F81" s="197">
        <v>44075</v>
      </c>
      <c r="H81">
        <f t="shared" si="5"/>
        <v>12</v>
      </c>
      <c r="I81" s="429"/>
      <c r="J81" s="196"/>
      <c r="K81" s="196"/>
      <c r="L81" s="196"/>
      <c r="M81" s="197">
        <f t="shared" si="3"/>
        <v>44075</v>
      </c>
    </row>
    <row r="82" spans="1:13">
      <c r="A82">
        <f t="shared" si="4"/>
        <v>13</v>
      </c>
      <c r="B82" s="429"/>
      <c r="C82" s="195"/>
      <c r="D82" s="196"/>
      <c r="E82" s="196"/>
      <c r="F82" s="197">
        <v>44075</v>
      </c>
      <c r="H82">
        <f t="shared" si="5"/>
        <v>13</v>
      </c>
      <c r="I82" s="429"/>
      <c r="J82" s="196"/>
      <c r="K82" s="196"/>
      <c r="L82" s="196"/>
      <c r="M82" s="197">
        <f t="shared" si="3"/>
        <v>44075</v>
      </c>
    </row>
    <row r="83" spans="1:13">
      <c r="A83">
        <f t="shared" si="4"/>
        <v>14</v>
      </c>
      <c r="B83" s="429"/>
      <c r="C83" s="195"/>
      <c r="D83" s="196"/>
      <c r="E83" s="196"/>
      <c r="F83" s="197">
        <v>44075</v>
      </c>
      <c r="H83">
        <f t="shared" si="5"/>
        <v>14</v>
      </c>
      <c r="I83" s="429"/>
      <c r="J83" s="196"/>
      <c r="K83" s="196"/>
      <c r="L83" s="196"/>
      <c r="M83" s="197">
        <f t="shared" si="3"/>
        <v>44075</v>
      </c>
    </row>
    <row r="84" spans="1:13">
      <c r="A84">
        <f t="shared" si="4"/>
        <v>15</v>
      </c>
      <c r="B84" s="429"/>
      <c r="C84" s="195"/>
      <c r="D84" s="196"/>
      <c r="E84" s="196"/>
      <c r="F84" s="197">
        <v>44075</v>
      </c>
      <c r="H84">
        <f t="shared" si="5"/>
        <v>15</v>
      </c>
      <c r="I84" s="429"/>
      <c r="J84" s="196"/>
      <c r="K84" s="196"/>
      <c r="L84" s="196"/>
      <c r="M84" s="197">
        <f t="shared" si="3"/>
        <v>44075</v>
      </c>
    </row>
    <row r="85" spans="1:13">
      <c r="A85">
        <f t="shared" si="4"/>
        <v>16</v>
      </c>
      <c r="B85" s="429"/>
      <c r="C85" s="195"/>
      <c r="D85" s="196"/>
      <c r="E85" s="196"/>
      <c r="F85" s="197">
        <v>44075</v>
      </c>
      <c r="H85">
        <f t="shared" si="5"/>
        <v>16</v>
      </c>
      <c r="I85" s="429"/>
      <c r="J85" s="196"/>
      <c r="K85" s="196"/>
      <c r="L85" s="196"/>
      <c r="M85" s="197">
        <f t="shared" si="3"/>
        <v>44075</v>
      </c>
    </row>
    <row r="86" spans="1:13">
      <c r="A86">
        <f t="shared" si="4"/>
        <v>17</v>
      </c>
      <c r="B86" s="429"/>
      <c r="C86" s="195"/>
      <c r="D86" s="196"/>
      <c r="E86" s="196"/>
      <c r="F86" s="197">
        <v>44075</v>
      </c>
      <c r="H86">
        <f t="shared" si="5"/>
        <v>17</v>
      </c>
      <c r="I86" s="429"/>
      <c r="J86" s="196"/>
      <c r="K86" s="196"/>
      <c r="L86" s="196"/>
      <c r="M86" s="197">
        <f t="shared" si="3"/>
        <v>44075</v>
      </c>
    </row>
    <row r="87" spans="1:13">
      <c r="A87">
        <f t="shared" si="4"/>
        <v>18</v>
      </c>
      <c r="B87" s="429"/>
      <c r="C87" s="195"/>
      <c r="D87" s="196"/>
      <c r="E87" s="196"/>
      <c r="F87" s="197">
        <v>44075</v>
      </c>
      <c r="H87">
        <f t="shared" si="5"/>
        <v>18</v>
      </c>
      <c r="I87" s="429"/>
      <c r="J87" s="196"/>
      <c r="K87" s="196"/>
      <c r="L87" s="196"/>
      <c r="M87" s="197">
        <f t="shared" si="3"/>
        <v>44075</v>
      </c>
    </row>
    <row r="88" spans="1:13">
      <c r="A88">
        <f t="shared" si="4"/>
        <v>19</v>
      </c>
      <c r="B88" s="429"/>
      <c r="C88" s="195"/>
      <c r="D88" s="196"/>
      <c r="E88" s="196"/>
      <c r="F88" s="197">
        <v>44075</v>
      </c>
      <c r="H88">
        <f t="shared" si="5"/>
        <v>19</v>
      </c>
      <c r="I88" s="429"/>
      <c r="J88" s="196"/>
      <c r="K88" s="196"/>
      <c r="L88" s="196"/>
      <c r="M88" s="197">
        <f t="shared" si="3"/>
        <v>44075</v>
      </c>
    </row>
    <row r="89" spans="1:13">
      <c r="A89">
        <f t="shared" si="4"/>
        <v>20</v>
      </c>
      <c r="B89" s="429"/>
      <c r="C89" s="195"/>
      <c r="D89" s="196"/>
      <c r="E89" s="196"/>
      <c r="F89" s="197">
        <v>44075</v>
      </c>
      <c r="H89">
        <f t="shared" si="5"/>
        <v>20</v>
      </c>
      <c r="I89" s="429"/>
      <c r="J89" s="196"/>
      <c r="K89" s="196"/>
      <c r="L89" s="196"/>
      <c r="M89" s="197">
        <f t="shared" si="3"/>
        <v>44075</v>
      </c>
    </row>
    <row r="90" spans="1:13">
      <c r="A90">
        <f t="shared" si="4"/>
        <v>21</v>
      </c>
      <c r="B90" s="429"/>
      <c r="C90" s="195"/>
      <c r="D90" s="196"/>
      <c r="E90" s="196"/>
      <c r="F90" s="197">
        <v>44075</v>
      </c>
      <c r="H90">
        <f t="shared" si="5"/>
        <v>21</v>
      </c>
      <c r="I90" s="429"/>
      <c r="J90" s="196"/>
      <c r="K90" s="196"/>
      <c r="L90" s="196"/>
      <c r="M90" s="197">
        <f t="shared" si="3"/>
        <v>44075</v>
      </c>
    </row>
    <row r="91" spans="1:13">
      <c r="A91">
        <f t="shared" si="4"/>
        <v>22</v>
      </c>
      <c r="B91" s="429"/>
      <c r="C91" s="195"/>
      <c r="D91" s="196"/>
      <c r="E91" s="196"/>
      <c r="F91" s="197">
        <v>44075</v>
      </c>
      <c r="H91">
        <f t="shared" si="5"/>
        <v>22</v>
      </c>
      <c r="I91" s="429"/>
      <c r="J91" s="196"/>
      <c r="K91" s="196"/>
      <c r="L91" s="196"/>
      <c r="M91" s="197">
        <f t="shared" si="3"/>
        <v>44075</v>
      </c>
    </row>
    <row r="92" spans="1:13">
      <c r="A92">
        <f t="shared" si="4"/>
        <v>23</v>
      </c>
      <c r="B92" s="429"/>
      <c r="C92" s="195"/>
      <c r="D92" s="196"/>
      <c r="E92" s="196"/>
      <c r="F92" s="197">
        <v>44075</v>
      </c>
      <c r="H92">
        <f t="shared" si="5"/>
        <v>23</v>
      </c>
      <c r="I92" s="429"/>
      <c r="J92" s="196"/>
      <c r="K92" s="196"/>
      <c r="L92" s="196"/>
      <c r="M92" s="197">
        <f t="shared" si="3"/>
        <v>44075</v>
      </c>
    </row>
    <row r="93" spans="1:13">
      <c r="A93">
        <f t="shared" si="4"/>
        <v>24</v>
      </c>
      <c r="B93" s="429"/>
      <c r="C93" s="195"/>
      <c r="D93" s="196"/>
      <c r="E93" s="196"/>
      <c r="F93" s="197">
        <v>44075</v>
      </c>
      <c r="H93">
        <f t="shared" si="5"/>
        <v>24</v>
      </c>
      <c r="I93" s="429"/>
      <c r="J93" s="196"/>
      <c r="K93" s="196"/>
      <c r="L93" s="196"/>
      <c r="M93" s="197">
        <f t="shared" si="3"/>
        <v>44075</v>
      </c>
    </row>
    <row r="94" spans="1:13">
      <c r="A94">
        <f t="shared" si="4"/>
        <v>25</v>
      </c>
      <c r="B94" s="429"/>
      <c r="C94" s="195"/>
      <c r="D94" s="196"/>
      <c r="E94" s="196"/>
      <c r="F94" s="197">
        <v>44075</v>
      </c>
      <c r="H94">
        <f t="shared" si="5"/>
        <v>25</v>
      </c>
      <c r="I94" s="429"/>
      <c r="J94" s="196"/>
      <c r="K94" s="196"/>
      <c r="L94" s="196"/>
      <c r="M94" s="197">
        <f t="shared" si="3"/>
        <v>44075</v>
      </c>
    </row>
    <row r="95" spans="1:13">
      <c r="A95">
        <f t="shared" si="4"/>
        <v>26</v>
      </c>
      <c r="B95" s="429"/>
      <c r="C95" s="195"/>
      <c r="D95" s="196"/>
      <c r="E95" s="196"/>
      <c r="F95" s="197">
        <v>44075</v>
      </c>
      <c r="H95">
        <f t="shared" si="5"/>
        <v>26</v>
      </c>
      <c r="I95" s="429"/>
      <c r="J95" s="196"/>
      <c r="K95" s="196"/>
      <c r="L95" s="196"/>
      <c r="M95" s="197">
        <f t="shared" si="3"/>
        <v>44075</v>
      </c>
    </row>
    <row r="96" spans="1:13">
      <c r="A96">
        <f t="shared" si="4"/>
        <v>27</v>
      </c>
      <c r="B96" s="429"/>
      <c r="C96" s="195"/>
      <c r="D96" s="196"/>
      <c r="E96" s="196"/>
      <c r="F96" s="197">
        <v>44075</v>
      </c>
      <c r="H96">
        <f t="shared" si="5"/>
        <v>27</v>
      </c>
      <c r="I96" s="429"/>
      <c r="J96" s="196"/>
      <c r="K96" s="196"/>
      <c r="L96" s="196"/>
      <c r="M96" s="197">
        <f t="shared" si="3"/>
        <v>44075</v>
      </c>
    </row>
    <row r="97" spans="1:13">
      <c r="A97">
        <f t="shared" si="4"/>
        <v>28</v>
      </c>
      <c r="B97" s="429"/>
      <c r="C97" s="195"/>
      <c r="D97" s="196"/>
      <c r="E97" s="196"/>
      <c r="F97" s="197">
        <v>44075</v>
      </c>
      <c r="H97">
        <f t="shared" si="5"/>
        <v>28</v>
      </c>
      <c r="I97" s="429"/>
      <c r="J97" s="196"/>
      <c r="K97" s="196"/>
      <c r="L97" s="196"/>
      <c r="M97" s="197">
        <f t="shared" si="3"/>
        <v>44075</v>
      </c>
    </row>
    <row r="98" spans="1:13">
      <c r="A98">
        <f t="shared" si="4"/>
        <v>29</v>
      </c>
      <c r="B98" s="429"/>
      <c r="C98" s="195"/>
      <c r="D98" s="196"/>
      <c r="E98" s="196"/>
      <c r="F98" s="197">
        <v>44075</v>
      </c>
      <c r="H98">
        <f t="shared" si="5"/>
        <v>29</v>
      </c>
      <c r="I98" s="429"/>
      <c r="J98" s="196"/>
      <c r="K98" s="196"/>
      <c r="L98" s="196"/>
      <c r="M98" s="197">
        <f t="shared" si="3"/>
        <v>44075</v>
      </c>
    </row>
    <row r="99" spans="1:13">
      <c r="A99">
        <f t="shared" si="4"/>
        <v>30</v>
      </c>
      <c r="B99" s="429"/>
      <c r="C99" s="195"/>
      <c r="D99" s="196"/>
      <c r="E99" s="196"/>
      <c r="F99" s="197">
        <v>44075</v>
      </c>
      <c r="H99">
        <f t="shared" si="5"/>
        <v>30</v>
      </c>
      <c r="I99" s="429"/>
      <c r="J99" s="196"/>
      <c r="K99" s="196"/>
      <c r="L99" s="196"/>
      <c r="M99" s="197">
        <f t="shared" si="3"/>
        <v>44075</v>
      </c>
    </row>
    <row r="100" spans="1:13">
      <c r="A100">
        <f t="shared" si="4"/>
        <v>31</v>
      </c>
      <c r="B100" s="429"/>
      <c r="C100" s="195"/>
      <c r="D100" s="196"/>
      <c r="E100" s="196"/>
      <c r="F100" s="197">
        <v>44075</v>
      </c>
      <c r="H100">
        <f t="shared" si="5"/>
        <v>31</v>
      </c>
      <c r="I100" s="429"/>
      <c r="J100" s="196"/>
      <c r="K100" s="196"/>
      <c r="L100" s="196"/>
      <c r="M100" s="197">
        <f t="shared" si="3"/>
        <v>44075</v>
      </c>
    </row>
    <row r="101" spans="1:13">
      <c r="A101">
        <f t="shared" si="4"/>
        <v>32</v>
      </c>
      <c r="B101" s="429"/>
      <c r="C101" s="195"/>
      <c r="D101" s="196"/>
      <c r="E101" s="196"/>
      <c r="F101" s="197">
        <v>44075</v>
      </c>
      <c r="H101">
        <f t="shared" si="5"/>
        <v>32</v>
      </c>
      <c r="I101" s="429"/>
      <c r="J101" s="196"/>
      <c r="K101" s="196"/>
      <c r="L101" s="196"/>
      <c r="M101" s="197">
        <f t="shared" si="3"/>
        <v>44075</v>
      </c>
    </row>
    <row r="102" spans="1:13">
      <c r="A102">
        <f t="shared" si="4"/>
        <v>33</v>
      </c>
      <c r="B102" s="429"/>
      <c r="C102" s="195"/>
      <c r="D102" s="196"/>
      <c r="E102" s="196"/>
      <c r="F102" s="197">
        <v>44075</v>
      </c>
      <c r="H102">
        <f t="shared" si="5"/>
        <v>33</v>
      </c>
      <c r="I102" s="429"/>
      <c r="J102" s="196"/>
      <c r="K102" s="196"/>
      <c r="L102" s="196"/>
      <c r="M102" s="197">
        <f t="shared" si="3"/>
        <v>44075</v>
      </c>
    </row>
    <row r="103" spans="1:13">
      <c r="A103">
        <f t="shared" si="4"/>
        <v>34</v>
      </c>
      <c r="B103" s="429"/>
      <c r="C103" s="195"/>
      <c r="D103" s="196"/>
      <c r="E103" s="196"/>
      <c r="F103" s="197">
        <v>44075</v>
      </c>
      <c r="H103">
        <f t="shared" si="5"/>
        <v>34</v>
      </c>
      <c r="I103" s="429"/>
      <c r="J103" s="196"/>
      <c r="K103" s="196"/>
      <c r="L103" s="196"/>
      <c r="M103" s="197">
        <f t="shared" si="3"/>
        <v>44075</v>
      </c>
    </row>
    <row r="104" spans="1:13">
      <c r="A104">
        <f t="shared" si="4"/>
        <v>35</v>
      </c>
      <c r="B104" s="429"/>
      <c r="C104" s="195"/>
      <c r="D104" s="196"/>
      <c r="E104" s="196"/>
      <c r="F104" s="197">
        <v>44075</v>
      </c>
      <c r="H104">
        <f t="shared" si="5"/>
        <v>35</v>
      </c>
      <c r="I104" s="429"/>
      <c r="J104" s="196"/>
      <c r="K104" s="196"/>
      <c r="L104" s="196"/>
      <c r="M104" s="197">
        <f t="shared" si="3"/>
        <v>44075</v>
      </c>
    </row>
    <row r="105" spans="1:13">
      <c r="A105">
        <f t="shared" si="4"/>
        <v>36</v>
      </c>
      <c r="B105" s="429"/>
      <c r="C105" s="195"/>
      <c r="D105" s="196"/>
      <c r="E105" s="196"/>
      <c r="F105" s="197">
        <v>44075</v>
      </c>
      <c r="H105">
        <f t="shared" si="5"/>
        <v>36</v>
      </c>
      <c r="I105" s="429"/>
      <c r="J105" s="196"/>
      <c r="K105" s="196"/>
      <c r="L105" s="196"/>
      <c r="M105" s="197">
        <f t="shared" si="3"/>
        <v>44075</v>
      </c>
    </row>
    <row r="106" spans="1:13">
      <c r="A106">
        <f t="shared" si="4"/>
        <v>37</v>
      </c>
      <c r="B106" s="429"/>
      <c r="C106" s="195"/>
      <c r="D106" s="196"/>
      <c r="E106" s="196"/>
      <c r="F106" s="197">
        <v>44075</v>
      </c>
      <c r="H106">
        <f t="shared" si="5"/>
        <v>37</v>
      </c>
      <c r="I106" s="429"/>
      <c r="J106" s="196"/>
      <c r="K106" s="196"/>
      <c r="L106" s="196"/>
      <c r="M106" s="197">
        <f t="shared" si="3"/>
        <v>44075</v>
      </c>
    </row>
    <row r="107" spans="1:13">
      <c r="A107">
        <f t="shared" si="4"/>
        <v>38</v>
      </c>
      <c r="B107" s="429"/>
      <c r="C107" s="195"/>
      <c r="D107" s="196"/>
      <c r="E107" s="196"/>
      <c r="F107" s="197">
        <v>44075</v>
      </c>
      <c r="H107">
        <f t="shared" si="5"/>
        <v>38</v>
      </c>
      <c r="I107" s="429"/>
      <c r="J107" s="196"/>
      <c r="K107" s="196"/>
      <c r="L107" s="196"/>
      <c r="M107" s="197">
        <f t="shared" si="3"/>
        <v>44075</v>
      </c>
    </row>
    <row r="108" spans="1:13">
      <c r="A108">
        <f t="shared" si="4"/>
        <v>39</v>
      </c>
      <c r="B108" s="429"/>
      <c r="C108" s="195"/>
      <c r="D108" s="196"/>
      <c r="E108" s="196"/>
      <c r="F108" s="197">
        <v>44075</v>
      </c>
      <c r="H108">
        <f t="shared" si="5"/>
        <v>39</v>
      </c>
      <c r="I108" s="429"/>
      <c r="J108" s="196"/>
      <c r="K108" s="196"/>
      <c r="L108" s="196"/>
      <c r="M108" s="197">
        <f t="shared" si="3"/>
        <v>44075</v>
      </c>
    </row>
    <row r="109" spans="1:13">
      <c r="A109">
        <f t="shared" si="4"/>
        <v>40</v>
      </c>
      <c r="B109" s="429"/>
      <c r="C109" s="195"/>
      <c r="D109" s="196"/>
      <c r="E109" s="196"/>
      <c r="F109" s="197">
        <v>44075</v>
      </c>
      <c r="H109">
        <f t="shared" si="5"/>
        <v>40</v>
      </c>
      <c r="I109" s="429"/>
      <c r="J109" s="196"/>
      <c r="K109" s="196"/>
      <c r="L109" s="196"/>
      <c r="M109" s="197">
        <f t="shared" si="3"/>
        <v>44075</v>
      </c>
    </row>
    <row r="110" spans="1:13">
      <c r="A110">
        <f t="shared" si="4"/>
        <v>41</v>
      </c>
      <c r="B110" s="429"/>
      <c r="C110" s="195"/>
      <c r="D110" s="196"/>
      <c r="E110" s="196"/>
      <c r="F110" s="197">
        <v>44075</v>
      </c>
      <c r="H110">
        <f t="shared" si="5"/>
        <v>41</v>
      </c>
      <c r="I110" s="429"/>
      <c r="J110" s="196"/>
      <c r="K110" s="196"/>
      <c r="L110" s="196"/>
      <c r="M110" s="197">
        <f t="shared" si="3"/>
        <v>44075</v>
      </c>
    </row>
    <row r="111" spans="1:13">
      <c r="A111">
        <f t="shared" si="4"/>
        <v>42</v>
      </c>
      <c r="B111" s="429"/>
      <c r="C111" s="195"/>
      <c r="D111" s="196"/>
      <c r="E111" s="196"/>
      <c r="F111" s="197">
        <v>44075</v>
      </c>
      <c r="H111">
        <f t="shared" si="5"/>
        <v>42</v>
      </c>
      <c r="I111" s="429"/>
      <c r="J111" s="196"/>
      <c r="K111" s="196"/>
      <c r="L111" s="196"/>
      <c r="M111" s="197">
        <f t="shared" si="3"/>
        <v>44075</v>
      </c>
    </row>
    <row r="112" spans="1:13">
      <c r="A112">
        <f t="shared" si="4"/>
        <v>43</v>
      </c>
      <c r="B112" s="429"/>
      <c r="C112" s="195"/>
      <c r="D112" s="196"/>
      <c r="E112" s="196"/>
      <c r="F112" s="197">
        <v>44075</v>
      </c>
      <c r="H112">
        <f t="shared" si="5"/>
        <v>43</v>
      </c>
      <c r="I112" s="429"/>
      <c r="J112" s="196"/>
      <c r="K112" s="196"/>
      <c r="L112" s="196"/>
      <c r="M112" s="197">
        <f t="shared" si="3"/>
        <v>44075</v>
      </c>
    </row>
    <row r="113" spans="1:13">
      <c r="A113">
        <f t="shared" si="4"/>
        <v>44</v>
      </c>
      <c r="B113" s="429"/>
      <c r="C113" s="195"/>
      <c r="D113" s="196"/>
      <c r="E113" s="196"/>
      <c r="F113" s="197">
        <v>44075</v>
      </c>
      <c r="H113">
        <f t="shared" si="5"/>
        <v>44</v>
      </c>
      <c r="I113" s="429"/>
      <c r="J113" s="196"/>
      <c r="K113" s="196"/>
      <c r="L113" s="196"/>
      <c r="M113" s="197">
        <f t="shared" si="3"/>
        <v>44075</v>
      </c>
    </row>
    <row r="114" spans="1:13">
      <c r="A114">
        <f t="shared" si="4"/>
        <v>45</v>
      </c>
      <c r="B114" s="429"/>
      <c r="C114" s="195"/>
      <c r="D114" s="196"/>
      <c r="E114" s="196"/>
      <c r="F114" s="197">
        <v>44075</v>
      </c>
      <c r="H114">
        <f t="shared" si="5"/>
        <v>45</v>
      </c>
      <c r="I114" s="429"/>
      <c r="J114" s="196"/>
      <c r="K114" s="196"/>
      <c r="L114" s="196"/>
      <c r="M114" s="197">
        <f t="shared" si="3"/>
        <v>44075</v>
      </c>
    </row>
    <row r="115" spans="1:13">
      <c r="A115">
        <f t="shared" si="4"/>
        <v>46</v>
      </c>
      <c r="B115" s="429"/>
      <c r="C115" s="195"/>
      <c r="D115" s="196"/>
      <c r="E115" s="196"/>
      <c r="F115" s="197">
        <v>44075</v>
      </c>
      <c r="H115">
        <f t="shared" si="5"/>
        <v>46</v>
      </c>
      <c r="I115" s="429"/>
      <c r="J115" s="196"/>
      <c r="K115" s="196"/>
      <c r="L115" s="196"/>
      <c r="M115" s="197">
        <f t="shared" si="3"/>
        <v>44075</v>
      </c>
    </row>
    <row r="116" spans="1:13">
      <c r="A116">
        <f t="shared" si="4"/>
        <v>47</v>
      </c>
      <c r="B116" s="429"/>
      <c r="C116" s="195"/>
      <c r="D116" s="196"/>
      <c r="E116" s="196"/>
      <c r="F116" s="197">
        <v>44075</v>
      </c>
      <c r="H116">
        <f t="shared" si="5"/>
        <v>47</v>
      </c>
      <c r="I116" s="429"/>
      <c r="J116" s="196"/>
      <c r="K116" s="196"/>
      <c r="L116" s="196"/>
      <c r="M116" s="197">
        <f t="shared" si="3"/>
        <v>44075</v>
      </c>
    </row>
    <row r="117" spans="1:13">
      <c r="A117">
        <f t="shared" si="4"/>
        <v>48</v>
      </c>
      <c r="B117" s="429"/>
      <c r="C117" s="195"/>
      <c r="D117" s="196"/>
      <c r="E117" s="196"/>
      <c r="F117" s="197">
        <v>44075</v>
      </c>
      <c r="H117">
        <f t="shared" si="5"/>
        <v>48</v>
      </c>
      <c r="I117" s="429"/>
      <c r="J117" s="196"/>
      <c r="K117" s="196"/>
      <c r="L117" s="196"/>
      <c r="M117" s="197">
        <f t="shared" si="3"/>
        <v>44075</v>
      </c>
    </row>
    <row r="118" spans="1:13">
      <c r="A118">
        <f t="shared" si="4"/>
        <v>49</v>
      </c>
      <c r="B118" s="429"/>
      <c r="C118" s="195"/>
      <c r="D118" s="196"/>
      <c r="E118" s="196"/>
      <c r="F118" s="197">
        <v>44075</v>
      </c>
      <c r="H118">
        <f t="shared" si="5"/>
        <v>49</v>
      </c>
      <c r="I118" s="429"/>
      <c r="J118" s="196"/>
      <c r="K118" s="196"/>
      <c r="L118" s="196"/>
      <c r="M118" s="197">
        <f t="shared" si="3"/>
        <v>44075</v>
      </c>
    </row>
    <row r="119" spans="1:13">
      <c r="A119">
        <f t="shared" si="4"/>
        <v>50</v>
      </c>
      <c r="B119" s="429"/>
      <c r="C119" s="195"/>
      <c r="D119" s="196"/>
      <c r="E119" s="196"/>
      <c r="F119" s="197">
        <v>44075</v>
      </c>
      <c r="H119">
        <f t="shared" si="5"/>
        <v>50</v>
      </c>
      <c r="I119" s="429"/>
      <c r="J119" s="196"/>
      <c r="K119" s="196"/>
      <c r="L119" s="196"/>
      <c r="M119" s="197">
        <f t="shared" si="3"/>
        <v>44075</v>
      </c>
    </row>
    <row r="120" spans="1:13">
      <c r="A120">
        <f t="shared" si="4"/>
        <v>51</v>
      </c>
      <c r="B120" s="429"/>
      <c r="C120" s="195"/>
      <c r="D120" s="196"/>
      <c r="E120" s="196"/>
      <c r="F120" s="197">
        <v>44075</v>
      </c>
      <c r="H120">
        <f t="shared" si="5"/>
        <v>51</v>
      </c>
      <c r="I120" s="429"/>
      <c r="J120" s="196"/>
      <c r="K120" s="196"/>
      <c r="L120" s="196"/>
      <c r="M120" s="197">
        <f t="shared" si="3"/>
        <v>44075</v>
      </c>
    </row>
    <row r="121" spans="1:13">
      <c r="A121">
        <f t="shared" si="4"/>
        <v>52</v>
      </c>
      <c r="B121" s="429"/>
      <c r="C121" s="195"/>
      <c r="D121" s="196"/>
      <c r="E121" s="196"/>
      <c r="F121" s="197">
        <v>44075</v>
      </c>
      <c r="H121">
        <f t="shared" si="5"/>
        <v>52</v>
      </c>
      <c r="I121" s="429"/>
      <c r="J121" s="196"/>
      <c r="K121" s="196"/>
      <c r="L121" s="196"/>
      <c r="M121" s="197">
        <f t="shared" si="3"/>
        <v>44075</v>
      </c>
    </row>
    <row r="122" spans="1:13">
      <c r="A122">
        <f t="shared" si="4"/>
        <v>53</v>
      </c>
      <c r="B122" s="429"/>
      <c r="C122" s="195"/>
      <c r="D122" s="196"/>
      <c r="E122" s="196"/>
      <c r="F122" s="197">
        <v>44075</v>
      </c>
      <c r="H122">
        <f t="shared" si="5"/>
        <v>53</v>
      </c>
      <c r="I122" s="429"/>
      <c r="J122" s="196"/>
      <c r="K122" s="196"/>
      <c r="L122" s="196"/>
      <c r="M122" s="197">
        <f t="shared" si="3"/>
        <v>44075</v>
      </c>
    </row>
    <row r="123" spans="1:13">
      <c r="A123">
        <f t="shared" si="4"/>
        <v>54</v>
      </c>
      <c r="B123" s="429"/>
      <c r="C123" s="195"/>
      <c r="D123" s="196"/>
      <c r="E123" s="196"/>
      <c r="F123" s="197">
        <v>44075</v>
      </c>
      <c r="H123">
        <f t="shared" si="5"/>
        <v>54</v>
      </c>
      <c r="I123" s="429"/>
      <c r="J123" s="196"/>
      <c r="K123" s="196"/>
      <c r="L123" s="196"/>
      <c r="M123" s="197">
        <f t="shared" si="3"/>
        <v>44075</v>
      </c>
    </row>
    <row r="124" spans="1:13">
      <c r="A124">
        <f t="shared" si="4"/>
        <v>55</v>
      </c>
      <c r="B124" s="429"/>
      <c r="C124" s="195"/>
      <c r="D124" s="196"/>
      <c r="E124" s="196"/>
      <c r="F124" s="197">
        <v>44075</v>
      </c>
      <c r="H124">
        <f t="shared" si="5"/>
        <v>55</v>
      </c>
      <c r="I124" s="429"/>
      <c r="J124" s="196"/>
      <c r="K124" s="196"/>
      <c r="L124" s="196"/>
      <c r="M124" s="197">
        <f t="shared" si="3"/>
        <v>44075</v>
      </c>
    </row>
    <row r="125" spans="1:13">
      <c r="A125">
        <f t="shared" si="4"/>
        <v>56</v>
      </c>
      <c r="B125" s="429"/>
      <c r="C125" s="196"/>
      <c r="D125" s="196"/>
      <c r="E125" s="196"/>
      <c r="F125" s="197">
        <v>44075</v>
      </c>
      <c r="H125">
        <f t="shared" si="5"/>
        <v>56</v>
      </c>
      <c r="I125" s="429"/>
      <c r="J125" s="196"/>
      <c r="K125" s="196"/>
      <c r="L125" s="196"/>
      <c r="M125" s="197">
        <f t="shared" si="3"/>
        <v>44075</v>
      </c>
    </row>
    <row r="126" spans="1:13">
      <c r="A126">
        <f t="shared" si="4"/>
        <v>57</v>
      </c>
      <c r="B126" s="429"/>
      <c r="C126" s="196"/>
      <c r="D126" s="196"/>
      <c r="E126" s="196"/>
      <c r="F126" s="197">
        <v>44075</v>
      </c>
      <c r="H126">
        <f t="shared" si="5"/>
        <v>57</v>
      </c>
      <c r="I126" s="429"/>
      <c r="J126" s="196"/>
      <c r="K126" s="196"/>
      <c r="L126" s="196"/>
      <c r="M126" s="197">
        <f t="shared" si="3"/>
        <v>44075</v>
      </c>
    </row>
    <row r="127" spans="1:13">
      <c r="A127">
        <f t="shared" si="4"/>
        <v>58</v>
      </c>
      <c r="B127" s="429"/>
      <c r="C127" s="196"/>
      <c r="D127" s="196"/>
      <c r="E127" s="196"/>
      <c r="F127" s="197">
        <v>44075</v>
      </c>
      <c r="H127">
        <f t="shared" si="5"/>
        <v>58</v>
      </c>
      <c r="I127" s="429"/>
      <c r="J127" s="196"/>
      <c r="K127" s="196"/>
      <c r="L127" s="196"/>
      <c r="M127" s="197">
        <f t="shared" si="3"/>
        <v>44075</v>
      </c>
    </row>
    <row r="128" spans="1:13">
      <c r="A128">
        <f t="shared" si="4"/>
        <v>59</v>
      </c>
      <c r="B128" s="429"/>
      <c r="C128" s="196"/>
      <c r="D128" s="196"/>
      <c r="E128" s="196"/>
      <c r="F128" s="197">
        <v>44075</v>
      </c>
      <c r="H128">
        <f t="shared" si="5"/>
        <v>59</v>
      </c>
      <c r="I128" s="429"/>
      <c r="J128" s="196"/>
      <c r="K128" s="196"/>
      <c r="L128" s="196"/>
      <c r="M128" s="197">
        <f t="shared" si="3"/>
        <v>44075</v>
      </c>
    </row>
    <row r="129" spans="1:13">
      <c r="A129">
        <f t="shared" si="4"/>
        <v>60</v>
      </c>
      <c r="B129" s="429"/>
      <c r="C129" s="196"/>
      <c r="D129" s="196"/>
      <c r="E129" s="196"/>
      <c r="F129" s="197">
        <v>44075</v>
      </c>
      <c r="H129">
        <f t="shared" si="5"/>
        <v>60</v>
      </c>
      <c r="I129" s="429"/>
      <c r="J129" s="196"/>
      <c r="K129" s="196"/>
      <c r="L129" s="196"/>
      <c r="M129" s="197">
        <f t="shared" si="3"/>
        <v>44075</v>
      </c>
    </row>
    <row r="130" spans="1:13">
      <c r="A130">
        <f t="shared" si="4"/>
        <v>61</v>
      </c>
      <c r="B130" s="429"/>
      <c r="C130" s="196"/>
      <c r="D130" s="196"/>
      <c r="E130" s="196"/>
      <c r="F130" s="197">
        <v>44075</v>
      </c>
      <c r="H130">
        <f t="shared" si="5"/>
        <v>61</v>
      </c>
      <c r="I130" s="429"/>
      <c r="J130" s="196"/>
      <c r="K130" s="196"/>
      <c r="L130" s="196"/>
      <c r="M130" s="197">
        <f t="shared" si="3"/>
        <v>44075</v>
      </c>
    </row>
    <row r="131" spans="1:13">
      <c r="A131">
        <f t="shared" si="4"/>
        <v>62</v>
      </c>
      <c r="B131" s="429"/>
      <c r="C131" s="196"/>
      <c r="D131" s="196"/>
      <c r="E131" s="196"/>
      <c r="F131" s="197">
        <v>44075</v>
      </c>
      <c r="H131">
        <f t="shared" si="5"/>
        <v>62</v>
      </c>
      <c r="I131" s="429"/>
      <c r="J131" s="196"/>
      <c r="K131" s="196"/>
      <c r="L131" s="196"/>
      <c r="M131" s="197">
        <f t="shared" si="3"/>
        <v>44075</v>
      </c>
    </row>
    <row r="132" spans="1:13">
      <c r="A132">
        <f t="shared" si="4"/>
        <v>63</v>
      </c>
      <c r="B132" s="429"/>
      <c r="C132" s="196"/>
      <c r="D132" s="196"/>
      <c r="E132" s="196"/>
      <c r="F132" s="197">
        <v>44075</v>
      </c>
      <c r="H132">
        <f t="shared" si="5"/>
        <v>63</v>
      </c>
      <c r="I132" s="429"/>
      <c r="J132" s="196"/>
      <c r="K132" s="196"/>
      <c r="L132" s="196"/>
      <c r="M132" s="197">
        <f t="shared" si="3"/>
        <v>44075</v>
      </c>
    </row>
    <row r="133" spans="1:13">
      <c r="A133">
        <f>A132+1</f>
        <v>64</v>
      </c>
      <c r="B133" s="429"/>
      <c r="C133" s="196"/>
      <c r="D133" s="196"/>
      <c r="E133" s="196"/>
      <c r="F133" s="197">
        <v>44075</v>
      </c>
      <c r="H133">
        <f t="shared" si="5"/>
        <v>64</v>
      </c>
      <c r="I133" s="429"/>
      <c r="J133" s="196"/>
      <c r="K133" s="196"/>
      <c r="L133" s="196"/>
      <c r="M133" s="197">
        <f t="shared" si="3"/>
        <v>44075</v>
      </c>
    </row>
    <row r="134" spans="1:13">
      <c r="A134">
        <f t="shared" si="4"/>
        <v>65</v>
      </c>
      <c r="B134" s="429"/>
      <c r="C134" s="196"/>
      <c r="D134" s="196"/>
      <c r="E134" s="196"/>
      <c r="F134" s="197">
        <v>44075</v>
      </c>
      <c r="H134">
        <f t="shared" si="5"/>
        <v>65</v>
      </c>
      <c r="I134" s="429"/>
      <c r="J134" s="196"/>
      <c r="K134" s="196"/>
      <c r="L134" s="196"/>
      <c r="M134" s="197">
        <f t="shared" ref="M134:M197" si="6">F134</f>
        <v>44075</v>
      </c>
    </row>
    <row r="135" spans="1:13">
      <c r="A135">
        <v>1</v>
      </c>
      <c r="B135" s="429">
        <v>0.58333333333333337</v>
      </c>
      <c r="C135" s="195"/>
      <c r="D135" s="196"/>
      <c r="E135" s="196"/>
      <c r="F135" s="197">
        <v>44075</v>
      </c>
      <c r="H135">
        <v>1</v>
      </c>
      <c r="I135" s="429">
        <f>B135</f>
        <v>0.58333333333333337</v>
      </c>
      <c r="J135" s="195"/>
      <c r="K135" s="196"/>
      <c r="L135" s="196"/>
      <c r="M135" s="197">
        <f t="shared" si="6"/>
        <v>44075</v>
      </c>
    </row>
    <row r="136" spans="1:13">
      <c r="A136">
        <f t="shared" ref="A136:A197" si="7">A135+1</f>
        <v>2</v>
      </c>
      <c r="B136" s="429"/>
      <c r="C136" s="195"/>
      <c r="D136" s="196"/>
      <c r="E136" s="196"/>
      <c r="F136" s="197">
        <v>44075</v>
      </c>
      <c r="H136">
        <f t="shared" ref="H136:H197" si="8">H135+1</f>
        <v>2</v>
      </c>
      <c r="I136" s="429"/>
      <c r="J136" s="195"/>
      <c r="K136" s="196"/>
      <c r="L136" s="196"/>
      <c r="M136" s="197">
        <f t="shared" si="6"/>
        <v>44075</v>
      </c>
    </row>
    <row r="137" spans="1:13">
      <c r="A137">
        <f t="shared" si="7"/>
        <v>3</v>
      </c>
      <c r="B137" s="429"/>
      <c r="C137" s="195"/>
      <c r="D137" s="196"/>
      <c r="E137" s="196"/>
      <c r="F137" s="197">
        <v>44075</v>
      </c>
      <c r="H137">
        <f t="shared" si="8"/>
        <v>3</v>
      </c>
      <c r="I137" s="429"/>
      <c r="J137" s="195"/>
      <c r="K137" s="196"/>
      <c r="L137" s="196"/>
      <c r="M137" s="197">
        <f t="shared" si="6"/>
        <v>44075</v>
      </c>
    </row>
    <row r="138" spans="1:13">
      <c r="A138">
        <f t="shared" si="7"/>
        <v>4</v>
      </c>
      <c r="B138" s="429"/>
      <c r="C138" s="195"/>
      <c r="D138" s="196"/>
      <c r="E138" s="196"/>
      <c r="F138" s="197">
        <v>44075</v>
      </c>
      <c r="H138">
        <f t="shared" si="8"/>
        <v>4</v>
      </c>
      <c r="I138" s="429"/>
      <c r="J138" s="195"/>
      <c r="K138" s="196"/>
      <c r="L138" s="196"/>
      <c r="M138" s="197">
        <f t="shared" si="6"/>
        <v>44075</v>
      </c>
    </row>
    <row r="139" spans="1:13">
      <c r="A139">
        <f t="shared" si="7"/>
        <v>5</v>
      </c>
      <c r="B139" s="429"/>
      <c r="C139" s="195"/>
      <c r="D139" s="196"/>
      <c r="E139" s="196"/>
      <c r="F139" s="197">
        <v>44075</v>
      </c>
      <c r="H139">
        <f t="shared" si="8"/>
        <v>5</v>
      </c>
      <c r="I139" s="429"/>
      <c r="J139" s="195"/>
      <c r="K139" s="196"/>
      <c r="L139" s="196"/>
      <c r="M139" s="197">
        <f t="shared" si="6"/>
        <v>44075</v>
      </c>
    </row>
    <row r="140" spans="1:13">
      <c r="A140">
        <f t="shared" si="7"/>
        <v>6</v>
      </c>
      <c r="B140" s="429"/>
      <c r="C140" s="195"/>
      <c r="D140" s="196"/>
      <c r="E140" s="196"/>
      <c r="F140" s="197">
        <v>44075</v>
      </c>
      <c r="H140">
        <f t="shared" si="8"/>
        <v>6</v>
      </c>
      <c r="I140" s="429"/>
      <c r="J140" s="195"/>
      <c r="K140" s="196"/>
      <c r="L140" s="196"/>
      <c r="M140" s="197">
        <f t="shared" si="6"/>
        <v>44075</v>
      </c>
    </row>
    <row r="141" spans="1:13">
      <c r="A141">
        <f t="shared" si="7"/>
        <v>7</v>
      </c>
      <c r="B141" s="429"/>
      <c r="C141" s="195"/>
      <c r="D141" s="196"/>
      <c r="E141" s="196"/>
      <c r="F141" s="197">
        <v>44075</v>
      </c>
      <c r="H141">
        <f t="shared" si="8"/>
        <v>7</v>
      </c>
      <c r="I141" s="429"/>
      <c r="J141" s="195"/>
      <c r="K141" s="196"/>
      <c r="L141" s="196"/>
      <c r="M141" s="197">
        <f t="shared" si="6"/>
        <v>44075</v>
      </c>
    </row>
    <row r="142" spans="1:13">
      <c r="A142">
        <f t="shared" si="7"/>
        <v>8</v>
      </c>
      <c r="B142" s="429"/>
      <c r="C142" s="195"/>
      <c r="D142" s="196"/>
      <c r="E142" s="196"/>
      <c r="F142" s="197">
        <v>44075</v>
      </c>
      <c r="H142">
        <f t="shared" si="8"/>
        <v>8</v>
      </c>
      <c r="I142" s="429"/>
      <c r="J142" s="195"/>
      <c r="K142" s="196"/>
      <c r="L142" s="196"/>
      <c r="M142" s="197">
        <f t="shared" si="6"/>
        <v>44075</v>
      </c>
    </row>
    <row r="143" spans="1:13">
      <c r="A143">
        <f t="shared" si="7"/>
        <v>9</v>
      </c>
      <c r="B143" s="429"/>
      <c r="C143" s="195"/>
      <c r="D143" s="196"/>
      <c r="E143" s="196"/>
      <c r="F143" s="197">
        <v>44075</v>
      </c>
      <c r="H143">
        <f t="shared" si="8"/>
        <v>9</v>
      </c>
      <c r="I143" s="429"/>
      <c r="J143" s="195"/>
      <c r="K143" s="196"/>
      <c r="L143" s="196"/>
      <c r="M143" s="197">
        <f t="shared" si="6"/>
        <v>44075</v>
      </c>
    </row>
    <row r="144" spans="1:13">
      <c r="A144">
        <f t="shared" si="7"/>
        <v>10</v>
      </c>
      <c r="B144" s="429"/>
      <c r="C144" s="195"/>
      <c r="D144" s="196"/>
      <c r="E144" s="196"/>
      <c r="F144" s="197">
        <v>44075</v>
      </c>
      <c r="H144">
        <f t="shared" si="8"/>
        <v>10</v>
      </c>
      <c r="I144" s="429"/>
      <c r="J144" s="195"/>
      <c r="K144" s="196"/>
      <c r="L144" s="196"/>
      <c r="M144" s="197">
        <f t="shared" si="6"/>
        <v>44075</v>
      </c>
    </row>
    <row r="145" spans="1:13">
      <c r="A145">
        <f t="shared" si="7"/>
        <v>11</v>
      </c>
      <c r="B145" s="429"/>
      <c r="C145" s="195"/>
      <c r="D145" s="196"/>
      <c r="E145" s="196"/>
      <c r="F145" s="197">
        <v>44075</v>
      </c>
      <c r="H145">
        <f t="shared" si="8"/>
        <v>11</v>
      </c>
      <c r="I145" s="429"/>
      <c r="J145" s="195"/>
      <c r="K145" s="196"/>
      <c r="L145" s="196"/>
      <c r="M145" s="197">
        <f t="shared" si="6"/>
        <v>44075</v>
      </c>
    </row>
    <row r="146" spans="1:13">
      <c r="A146">
        <f t="shared" si="7"/>
        <v>12</v>
      </c>
      <c r="B146" s="429"/>
      <c r="C146" s="195"/>
      <c r="D146" s="196"/>
      <c r="E146" s="196"/>
      <c r="F146" s="197">
        <v>44075</v>
      </c>
      <c r="H146">
        <f t="shared" si="8"/>
        <v>12</v>
      </c>
      <c r="I146" s="429"/>
      <c r="J146" s="195"/>
      <c r="K146" s="196"/>
      <c r="L146" s="196"/>
      <c r="M146" s="197">
        <f t="shared" si="6"/>
        <v>44075</v>
      </c>
    </row>
    <row r="147" spans="1:13">
      <c r="A147">
        <f t="shared" si="7"/>
        <v>13</v>
      </c>
      <c r="B147" s="429"/>
      <c r="C147" s="195"/>
      <c r="D147" s="196"/>
      <c r="E147" s="196"/>
      <c r="F147" s="197">
        <v>44075</v>
      </c>
      <c r="H147">
        <f t="shared" si="8"/>
        <v>13</v>
      </c>
      <c r="I147" s="429"/>
      <c r="J147" s="195"/>
      <c r="K147" s="196"/>
      <c r="L147" s="196"/>
      <c r="M147" s="197">
        <f t="shared" si="6"/>
        <v>44075</v>
      </c>
    </row>
    <row r="148" spans="1:13">
      <c r="A148">
        <f t="shared" si="7"/>
        <v>14</v>
      </c>
      <c r="B148" s="429"/>
      <c r="C148" s="195"/>
      <c r="D148" s="196"/>
      <c r="E148" s="196"/>
      <c r="F148" s="197">
        <v>44075</v>
      </c>
      <c r="H148">
        <f t="shared" si="8"/>
        <v>14</v>
      </c>
      <c r="I148" s="429"/>
      <c r="J148" s="195"/>
      <c r="K148" s="196"/>
      <c r="L148" s="196"/>
      <c r="M148" s="197">
        <f t="shared" si="6"/>
        <v>44075</v>
      </c>
    </row>
    <row r="149" spans="1:13">
      <c r="A149">
        <f t="shared" si="7"/>
        <v>15</v>
      </c>
      <c r="B149" s="429"/>
      <c r="C149" s="195"/>
      <c r="D149" s="196"/>
      <c r="E149" s="196"/>
      <c r="F149" s="197">
        <v>44075</v>
      </c>
      <c r="H149">
        <f t="shared" si="8"/>
        <v>15</v>
      </c>
      <c r="I149" s="429"/>
      <c r="J149" s="195"/>
      <c r="K149" s="196"/>
      <c r="L149" s="196"/>
      <c r="M149" s="197">
        <f t="shared" si="6"/>
        <v>44075</v>
      </c>
    </row>
    <row r="150" spans="1:13">
      <c r="A150">
        <f t="shared" si="7"/>
        <v>16</v>
      </c>
      <c r="B150" s="429"/>
      <c r="C150" s="195"/>
      <c r="D150" s="196"/>
      <c r="E150" s="196"/>
      <c r="F150" s="197">
        <v>44075</v>
      </c>
      <c r="H150">
        <f t="shared" si="8"/>
        <v>16</v>
      </c>
      <c r="I150" s="429"/>
      <c r="J150" s="195"/>
      <c r="K150" s="196"/>
      <c r="L150" s="196"/>
      <c r="M150" s="197">
        <f t="shared" si="6"/>
        <v>44075</v>
      </c>
    </row>
    <row r="151" spans="1:13">
      <c r="A151">
        <f t="shared" si="7"/>
        <v>17</v>
      </c>
      <c r="B151" s="429"/>
      <c r="C151" s="195"/>
      <c r="D151" s="196"/>
      <c r="E151" s="196"/>
      <c r="F151" s="197">
        <v>44075</v>
      </c>
      <c r="H151">
        <f t="shared" si="8"/>
        <v>17</v>
      </c>
      <c r="I151" s="429"/>
      <c r="J151" s="195"/>
      <c r="K151" s="196"/>
      <c r="L151" s="196"/>
      <c r="M151" s="197">
        <f t="shared" si="6"/>
        <v>44075</v>
      </c>
    </row>
    <row r="152" spans="1:13">
      <c r="A152">
        <f t="shared" si="7"/>
        <v>18</v>
      </c>
      <c r="B152" s="429"/>
      <c r="C152" s="195"/>
      <c r="D152" s="196"/>
      <c r="E152" s="196"/>
      <c r="F152" s="197">
        <v>44075</v>
      </c>
      <c r="H152">
        <f t="shared" si="8"/>
        <v>18</v>
      </c>
      <c r="I152" s="429"/>
      <c r="J152" s="195"/>
      <c r="K152" s="196"/>
      <c r="L152" s="196"/>
      <c r="M152" s="197">
        <f t="shared" si="6"/>
        <v>44075</v>
      </c>
    </row>
    <row r="153" spans="1:13">
      <c r="A153">
        <f t="shared" si="7"/>
        <v>19</v>
      </c>
      <c r="B153" s="429"/>
      <c r="C153" s="195"/>
      <c r="D153" s="196"/>
      <c r="E153" s="196"/>
      <c r="F153" s="197">
        <v>44075</v>
      </c>
      <c r="H153">
        <f t="shared" si="8"/>
        <v>19</v>
      </c>
      <c r="I153" s="429"/>
      <c r="J153" s="195"/>
      <c r="K153" s="196"/>
      <c r="L153" s="196"/>
      <c r="M153" s="197">
        <f t="shared" si="6"/>
        <v>44075</v>
      </c>
    </row>
    <row r="154" spans="1:13">
      <c r="A154">
        <f t="shared" si="7"/>
        <v>20</v>
      </c>
      <c r="B154" s="429"/>
      <c r="C154" s="195"/>
      <c r="D154" s="196"/>
      <c r="E154" s="196"/>
      <c r="F154" s="197">
        <v>44075</v>
      </c>
      <c r="H154">
        <f t="shared" si="8"/>
        <v>20</v>
      </c>
      <c r="I154" s="429"/>
      <c r="J154" s="195"/>
      <c r="K154" s="196"/>
      <c r="L154" s="196"/>
      <c r="M154" s="197">
        <f t="shared" si="6"/>
        <v>44075</v>
      </c>
    </row>
    <row r="155" spans="1:13">
      <c r="A155">
        <f t="shared" si="7"/>
        <v>21</v>
      </c>
      <c r="B155" s="429"/>
      <c r="C155" s="195"/>
      <c r="D155" s="196"/>
      <c r="E155" s="196"/>
      <c r="F155" s="197">
        <v>44075</v>
      </c>
      <c r="H155">
        <f t="shared" si="8"/>
        <v>21</v>
      </c>
      <c r="I155" s="429"/>
      <c r="J155" s="195"/>
      <c r="K155" s="196"/>
      <c r="L155" s="196"/>
      <c r="M155" s="197">
        <f t="shared" si="6"/>
        <v>44075</v>
      </c>
    </row>
    <row r="156" spans="1:13">
      <c r="A156">
        <f t="shared" si="7"/>
        <v>22</v>
      </c>
      <c r="B156" s="429"/>
      <c r="C156" s="195"/>
      <c r="D156" s="196"/>
      <c r="E156" s="196"/>
      <c r="F156" s="197">
        <v>44075</v>
      </c>
      <c r="H156">
        <f t="shared" si="8"/>
        <v>22</v>
      </c>
      <c r="I156" s="429"/>
      <c r="J156" s="195"/>
      <c r="K156" s="196"/>
      <c r="L156" s="196"/>
      <c r="M156" s="197">
        <f t="shared" si="6"/>
        <v>44075</v>
      </c>
    </row>
    <row r="157" spans="1:13">
      <c r="A157">
        <f t="shared" si="7"/>
        <v>23</v>
      </c>
      <c r="B157" s="429"/>
      <c r="C157" s="195"/>
      <c r="D157" s="196"/>
      <c r="E157" s="196"/>
      <c r="F157" s="197">
        <v>44075</v>
      </c>
      <c r="H157">
        <f t="shared" si="8"/>
        <v>23</v>
      </c>
      <c r="I157" s="429"/>
      <c r="J157" s="195"/>
      <c r="K157" s="196"/>
      <c r="L157" s="196"/>
      <c r="M157" s="197">
        <f t="shared" si="6"/>
        <v>44075</v>
      </c>
    </row>
    <row r="158" spans="1:13">
      <c r="A158">
        <f t="shared" si="7"/>
        <v>24</v>
      </c>
      <c r="B158" s="429"/>
      <c r="C158" s="195"/>
      <c r="D158" s="196"/>
      <c r="E158" s="196"/>
      <c r="F158" s="197">
        <v>44075</v>
      </c>
      <c r="H158">
        <f t="shared" si="8"/>
        <v>24</v>
      </c>
      <c r="I158" s="429"/>
      <c r="J158" s="195"/>
      <c r="K158" s="196"/>
      <c r="L158" s="196"/>
      <c r="M158" s="197">
        <f t="shared" si="6"/>
        <v>44075</v>
      </c>
    </row>
    <row r="159" spans="1:13">
      <c r="A159">
        <f t="shared" si="7"/>
        <v>25</v>
      </c>
      <c r="B159" s="429"/>
      <c r="C159" s="195"/>
      <c r="D159" s="196"/>
      <c r="E159" s="196"/>
      <c r="F159" s="197">
        <v>44075</v>
      </c>
      <c r="H159">
        <f t="shared" si="8"/>
        <v>25</v>
      </c>
      <c r="I159" s="429"/>
      <c r="J159" s="195"/>
      <c r="K159" s="196"/>
      <c r="L159" s="196"/>
      <c r="M159" s="197">
        <f t="shared" si="6"/>
        <v>44075</v>
      </c>
    </row>
    <row r="160" spans="1:13">
      <c r="A160">
        <f t="shared" si="7"/>
        <v>26</v>
      </c>
      <c r="B160" s="429"/>
      <c r="C160" s="195"/>
      <c r="D160" s="196"/>
      <c r="E160" s="196"/>
      <c r="F160" s="197">
        <v>44075</v>
      </c>
      <c r="H160">
        <f t="shared" si="8"/>
        <v>26</v>
      </c>
      <c r="I160" s="429"/>
      <c r="J160" s="195"/>
      <c r="K160" s="196"/>
      <c r="L160" s="196"/>
      <c r="M160" s="197">
        <f t="shared" si="6"/>
        <v>44075</v>
      </c>
    </row>
    <row r="161" spans="1:13">
      <c r="A161">
        <f t="shared" si="7"/>
        <v>27</v>
      </c>
      <c r="B161" s="429"/>
      <c r="C161" s="195"/>
      <c r="D161" s="196"/>
      <c r="E161" s="196"/>
      <c r="F161" s="197">
        <v>44075</v>
      </c>
      <c r="H161">
        <f t="shared" si="8"/>
        <v>27</v>
      </c>
      <c r="I161" s="429"/>
      <c r="J161" s="195"/>
      <c r="K161" s="196"/>
      <c r="L161" s="196"/>
      <c r="M161" s="197">
        <f t="shared" si="6"/>
        <v>44075</v>
      </c>
    </row>
    <row r="162" spans="1:13">
      <c r="A162">
        <f t="shared" si="7"/>
        <v>28</v>
      </c>
      <c r="B162" s="429"/>
      <c r="C162" s="195"/>
      <c r="D162" s="196"/>
      <c r="E162" s="196"/>
      <c r="F162" s="197">
        <v>44075</v>
      </c>
      <c r="H162">
        <f t="shared" si="8"/>
        <v>28</v>
      </c>
      <c r="I162" s="429"/>
      <c r="J162" s="195"/>
      <c r="K162" s="196"/>
      <c r="L162" s="196"/>
      <c r="M162" s="197">
        <f t="shared" si="6"/>
        <v>44075</v>
      </c>
    </row>
    <row r="163" spans="1:13">
      <c r="A163">
        <f t="shared" si="7"/>
        <v>29</v>
      </c>
      <c r="B163" s="429"/>
      <c r="C163" s="195"/>
      <c r="D163" s="196"/>
      <c r="E163" s="196"/>
      <c r="F163" s="197">
        <v>44075</v>
      </c>
      <c r="H163">
        <f t="shared" si="8"/>
        <v>29</v>
      </c>
      <c r="I163" s="429"/>
      <c r="J163" s="195"/>
      <c r="K163" s="196"/>
      <c r="L163" s="196"/>
      <c r="M163" s="197">
        <f t="shared" si="6"/>
        <v>44075</v>
      </c>
    </row>
    <row r="164" spans="1:13">
      <c r="A164">
        <f t="shared" si="7"/>
        <v>30</v>
      </c>
      <c r="B164" s="429"/>
      <c r="C164" s="195"/>
      <c r="D164" s="196"/>
      <c r="E164" s="196"/>
      <c r="F164" s="197">
        <v>44075</v>
      </c>
      <c r="H164">
        <f t="shared" si="8"/>
        <v>30</v>
      </c>
      <c r="I164" s="429"/>
      <c r="J164" s="195"/>
      <c r="K164" s="196"/>
      <c r="L164" s="196"/>
      <c r="M164" s="197">
        <f t="shared" si="6"/>
        <v>44075</v>
      </c>
    </row>
    <row r="165" spans="1:13">
      <c r="A165">
        <f t="shared" si="7"/>
        <v>31</v>
      </c>
      <c r="B165" s="429"/>
      <c r="C165" s="195"/>
      <c r="D165" s="196"/>
      <c r="E165" s="196"/>
      <c r="F165" s="197">
        <v>44075</v>
      </c>
      <c r="H165">
        <f t="shared" si="8"/>
        <v>31</v>
      </c>
      <c r="I165" s="429"/>
      <c r="J165" s="195"/>
      <c r="K165" s="196"/>
      <c r="L165" s="196"/>
      <c r="M165" s="197">
        <f t="shared" si="6"/>
        <v>44075</v>
      </c>
    </row>
    <row r="166" spans="1:13">
      <c r="A166">
        <f t="shared" si="7"/>
        <v>32</v>
      </c>
      <c r="B166" s="429"/>
      <c r="C166" s="195"/>
      <c r="D166" s="196"/>
      <c r="E166" s="196"/>
      <c r="F166" s="197">
        <v>44075</v>
      </c>
      <c r="H166">
        <f t="shared" si="8"/>
        <v>32</v>
      </c>
      <c r="I166" s="429"/>
      <c r="J166" s="195"/>
      <c r="K166" s="196"/>
      <c r="L166" s="196"/>
      <c r="M166" s="197">
        <f t="shared" si="6"/>
        <v>44075</v>
      </c>
    </row>
    <row r="167" spans="1:13">
      <c r="A167">
        <f t="shared" si="7"/>
        <v>33</v>
      </c>
      <c r="B167" s="429"/>
      <c r="C167" s="195"/>
      <c r="D167" s="196"/>
      <c r="E167" s="196"/>
      <c r="F167" s="197">
        <v>44075</v>
      </c>
      <c r="H167">
        <f t="shared" si="8"/>
        <v>33</v>
      </c>
      <c r="I167" s="429"/>
      <c r="J167" s="195"/>
      <c r="K167" s="196"/>
      <c r="L167" s="196"/>
      <c r="M167" s="197">
        <f t="shared" si="6"/>
        <v>44075</v>
      </c>
    </row>
    <row r="168" spans="1:13">
      <c r="A168">
        <f t="shared" si="7"/>
        <v>34</v>
      </c>
      <c r="B168" s="429"/>
      <c r="C168" s="195"/>
      <c r="D168" s="196"/>
      <c r="E168" s="196"/>
      <c r="F168" s="197">
        <v>44075</v>
      </c>
      <c r="H168">
        <f t="shared" si="8"/>
        <v>34</v>
      </c>
      <c r="I168" s="429"/>
      <c r="J168" s="195"/>
      <c r="K168" s="196"/>
      <c r="L168" s="196"/>
      <c r="M168" s="197">
        <f t="shared" si="6"/>
        <v>44075</v>
      </c>
    </row>
    <row r="169" spans="1:13">
      <c r="A169">
        <f t="shared" si="7"/>
        <v>35</v>
      </c>
      <c r="B169" s="429"/>
      <c r="C169" s="195"/>
      <c r="D169" s="196"/>
      <c r="E169" s="196"/>
      <c r="F169" s="197">
        <v>44075</v>
      </c>
      <c r="H169">
        <f t="shared" si="8"/>
        <v>35</v>
      </c>
      <c r="I169" s="429"/>
      <c r="J169" s="195"/>
      <c r="K169" s="196"/>
      <c r="L169" s="196"/>
      <c r="M169" s="197">
        <f t="shared" si="6"/>
        <v>44075</v>
      </c>
    </row>
    <row r="170" spans="1:13">
      <c r="A170">
        <f t="shared" si="7"/>
        <v>36</v>
      </c>
      <c r="B170" s="429"/>
      <c r="C170" s="195"/>
      <c r="D170" s="196"/>
      <c r="E170" s="196"/>
      <c r="F170" s="197">
        <v>44075</v>
      </c>
      <c r="H170">
        <f t="shared" si="8"/>
        <v>36</v>
      </c>
      <c r="I170" s="429"/>
      <c r="J170" s="195"/>
      <c r="K170" s="196"/>
      <c r="L170" s="196"/>
      <c r="M170" s="197">
        <f t="shared" si="6"/>
        <v>44075</v>
      </c>
    </row>
    <row r="171" spans="1:13">
      <c r="A171">
        <f t="shared" si="7"/>
        <v>37</v>
      </c>
      <c r="B171" s="429"/>
      <c r="C171" s="195"/>
      <c r="D171" s="196"/>
      <c r="E171" s="196"/>
      <c r="F171" s="197">
        <v>44075</v>
      </c>
      <c r="H171">
        <f t="shared" si="8"/>
        <v>37</v>
      </c>
      <c r="I171" s="429"/>
      <c r="J171" s="195"/>
      <c r="K171" s="196"/>
      <c r="L171" s="196"/>
      <c r="M171" s="197">
        <f t="shared" si="6"/>
        <v>44075</v>
      </c>
    </row>
    <row r="172" spans="1:13">
      <c r="A172">
        <f t="shared" si="7"/>
        <v>38</v>
      </c>
      <c r="B172" s="429"/>
      <c r="C172" s="195"/>
      <c r="D172" s="196"/>
      <c r="E172" s="196"/>
      <c r="F172" s="197">
        <v>44075</v>
      </c>
      <c r="H172">
        <f t="shared" si="8"/>
        <v>38</v>
      </c>
      <c r="I172" s="429"/>
      <c r="J172" s="195"/>
      <c r="K172" s="196"/>
      <c r="L172" s="196"/>
      <c r="M172" s="197">
        <f t="shared" si="6"/>
        <v>44075</v>
      </c>
    </row>
    <row r="173" spans="1:13">
      <c r="A173">
        <f t="shared" si="7"/>
        <v>39</v>
      </c>
      <c r="B173" s="429"/>
      <c r="C173" s="195"/>
      <c r="D173" s="196"/>
      <c r="E173" s="196"/>
      <c r="F173" s="197">
        <v>44075</v>
      </c>
      <c r="H173">
        <f t="shared" si="8"/>
        <v>39</v>
      </c>
      <c r="I173" s="429"/>
      <c r="J173" s="195"/>
      <c r="K173" s="196"/>
      <c r="L173" s="196"/>
      <c r="M173" s="197">
        <f t="shared" si="6"/>
        <v>44075</v>
      </c>
    </row>
    <row r="174" spans="1:13">
      <c r="A174">
        <f t="shared" si="7"/>
        <v>40</v>
      </c>
      <c r="B174" s="429"/>
      <c r="C174" s="195"/>
      <c r="D174" s="196"/>
      <c r="E174" s="196"/>
      <c r="F174" s="197">
        <v>44075</v>
      </c>
      <c r="H174">
        <f t="shared" si="8"/>
        <v>40</v>
      </c>
      <c r="I174" s="429"/>
      <c r="J174" s="195"/>
      <c r="K174" s="196"/>
      <c r="L174" s="196"/>
      <c r="M174" s="197">
        <f t="shared" si="6"/>
        <v>44075</v>
      </c>
    </row>
    <row r="175" spans="1:13">
      <c r="A175">
        <f t="shared" si="7"/>
        <v>41</v>
      </c>
      <c r="B175" s="429"/>
      <c r="C175" s="195"/>
      <c r="D175" s="196"/>
      <c r="E175" s="196"/>
      <c r="F175" s="197">
        <v>44075</v>
      </c>
      <c r="H175">
        <f t="shared" si="8"/>
        <v>41</v>
      </c>
      <c r="I175" s="429"/>
      <c r="J175" s="195"/>
      <c r="K175" s="196"/>
      <c r="L175" s="196"/>
      <c r="M175" s="197">
        <f t="shared" si="6"/>
        <v>44075</v>
      </c>
    </row>
    <row r="176" spans="1:13">
      <c r="A176">
        <f t="shared" si="7"/>
        <v>42</v>
      </c>
      <c r="B176" s="429"/>
      <c r="C176" s="195"/>
      <c r="D176" s="196"/>
      <c r="E176" s="196"/>
      <c r="F176" s="197">
        <v>44075</v>
      </c>
      <c r="H176">
        <f t="shared" si="8"/>
        <v>42</v>
      </c>
      <c r="I176" s="429"/>
      <c r="J176" s="195"/>
      <c r="K176" s="196"/>
      <c r="L176" s="196"/>
      <c r="M176" s="197">
        <f t="shared" si="6"/>
        <v>44075</v>
      </c>
    </row>
    <row r="177" spans="1:13">
      <c r="A177">
        <f t="shared" si="7"/>
        <v>43</v>
      </c>
      <c r="B177" s="429"/>
      <c r="C177" s="195"/>
      <c r="D177" s="196"/>
      <c r="E177" s="196"/>
      <c r="F177" s="197">
        <v>44075</v>
      </c>
      <c r="H177">
        <f t="shared" si="8"/>
        <v>43</v>
      </c>
      <c r="I177" s="429"/>
      <c r="J177" s="195"/>
      <c r="K177" s="196"/>
      <c r="L177" s="196"/>
      <c r="M177" s="197">
        <f t="shared" si="6"/>
        <v>44075</v>
      </c>
    </row>
    <row r="178" spans="1:13">
      <c r="A178">
        <f t="shared" si="7"/>
        <v>44</v>
      </c>
      <c r="B178" s="429"/>
      <c r="C178" s="195"/>
      <c r="D178" s="196"/>
      <c r="E178" s="196"/>
      <c r="F178" s="197">
        <v>44075</v>
      </c>
      <c r="H178">
        <f t="shared" si="8"/>
        <v>44</v>
      </c>
      <c r="I178" s="429"/>
      <c r="J178" s="195"/>
      <c r="K178" s="196"/>
      <c r="L178" s="196"/>
      <c r="M178" s="197">
        <f t="shared" si="6"/>
        <v>44075</v>
      </c>
    </row>
    <row r="179" spans="1:13">
      <c r="A179">
        <f t="shared" si="7"/>
        <v>45</v>
      </c>
      <c r="B179" s="429"/>
      <c r="C179" s="195"/>
      <c r="D179" s="196"/>
      <c r="E179" s="196"/>
      <c r="F179" s="197">
        <v>44075</v>
      </c>
      <c r="H179">
        <f t="shared" si="8"/>
        <v>45</v>
      </c>
      <c r="I179" s="429"/>
      <c r="J179" s="195"/>
      <c r="K179" s="196"/>
      <c r="L179" s="196"/>
      <c r="M179" s="197">
        <f t="shared" si="6"/>
        <v>44075</v>
      </c>
    </row>
    <row r="180" spans="1:13">
      <c r="A180">
        <f t="shared" si="7"/>
        <v>46</v>
      </c>
      <c r="B180" s="429"/>
      <c r="C180" s="195"/>
      <c r="D180" s="196"/>
      <c r="E180" s="196"/>
      <c r="F180" s="197">
        <v>44075</v>
      </c>
      <c r="H180">
        <f t="shared" si="8"/>
        <v>46</v>
      </c>
      <c r="I180" s="429"/>
      <c r="J180" s="195"/>
      <c r="K180" s="196"/>
      <c r="L180" s="196"/>
      <c r="M180" s="197">
        <f t="shared" si="6"/>
        <v>44075</v>
      </c>
    </row>
    <row r="181" spans="1:13">
      <c r="A181">
        <f t="shared" si="7"/>
        <v>47</v>
      </c>
      <c r="B181" s="429"/>
      <c r="C181" s="195"/>
      <c r="D181" s="196"/>
      <c r="E181" s="196"/>
      <c r="F181" s="197">
        <v>44075</v>
      </c>
      <c r="H181">
        <f t="shared" si="8"/>
        <v>47</v>
      </c>
      <c r="I181" s="429"/>
      <c r="J181" s="195"/>
      <c r="K181" s="196"/>
      <c r="L181" s="196"/>
      <c r="M181" s="197">
        <f t="shared" si="6"/>
        <v>44075</v>
      </c>
    </row>
    <row r="182" spans="1:13">
      <c r="A182">
        <f t="shared" si="7"/>
        <v>48</v>
      </c>
      <c r="B182" s="429"/>
      <c r="C182" s="195"/>
      <c r="D182" s="196"/>
      <c r="E182" s="196"/>
      <c r="F182" s="197">
        <v>44075</v>
      </c>
      <c r="H182">
        <f t="shared" si="8"/>
        <v>48</v>
      </c>
      <c r="I182" s="429"/>
      <c r="J182" s="195"/>
      <c r="K182" s="196"/>
      <c r="L182" s="196"/>
      <c r="M182" s="197">
        <f t="shared" si="6"/>
        <v>44075</v>
      </c>
    </row>
    <row r="183" spans="1:13">
      <c r="A183">
        <f t="shared" si="7"/>
        <v>49</v>
      </c>
      <c r="B183" s="429"/>
      <c r="C183" s="195"/>
      <c r="D183" s="196"/>
      <c r="E183" s="196"/>
      <c r="F183" s="197">
        <v>44075</v>
      </c>
      <c r="H183">
        <f t="shared" si="8"/>
        <v>49</v>
      </c>
      <c r="I183" s="429"/>
      <c r="J183" s="195"/>
      <c r="K183" s="196"/>
      <c r="L183" s="196"/>
      <c r="M183" s="197">
        <f t="shared" si="6"/>
        <v>44075</v>
      </c>
    </row>
    <row r="184" spans="1:13">
      <c r="A184">
        <f t="shared" si="7"/>
        <v>50</v>
      </c>
      <c r="B184" s="429"/>
      <c r="C184" s="195"/>
      <c r="D184" s="196"/>
      <c r="E184" s="196"/>
      <c r="F184" s="197">
        <v>44075</v>
      </c>
      <c r="H184">
        <f t="shared" si="8"/>
        <v>50</v>
      </c>
      <c r="I184" s="429"/>
      <c r="J184" s="195"/>
      <c r="K184" s="196"/>
      <c r="L184" s="196"/>
      <c r="M184" s="197">
        <f t="shared" si="6"/>
        <v>44075</v>
      </c>
    </row>
    <row r="185" spans="1:13">
      <c r="A185">
        <f t="shared" si="7"/>
        <v>51</v>
      </c>
      <c r="B185" s="429"/>
      <c r="C185" s="195"/>
      <c r="D185" s="196"/>
      <c r="E185" s="196"/>
      <c r="F185" s="197">
        <v>44075</v>
      </c>
      <c r="H185">
        <f t="shared" si="8"/>
        <v>51</v>
      </c>
      <c r="I185" s="429"/>
      <c r="J185" s="195"/>
      <c r="K185" s="196"/>
      <c r="L185" s="196"/>
      <c r="M185" s="197">
        <f t="shared" si="6"/>
        <v>44075</v>
      </c>
    </row>
    <row r="186" spans="1:13">
      <c r="A186">
        <f t="shared" si="7"/>
        <v>52</v>
      </c>
      <c r="B186" s="429"/>
      <c r="C186" s="195"/>
      <c r="D186" s="196"/>
      <c r="E186" s="196"/>
      <c r="F186" s="197">
        <v>44075</v>
      </c>
      <c r="H186">
        <f t="shared" si="8"/>
        <v>52</v>
      </c>
      <c r="I186" s="429"/>
      <c r="J186" s="195"/>
      <c r="K186" s="196"/>
      <c r="L186" s="196"/>
      <c r="M186" s="197">
        <f t="shared" si="6"/>
        <v>44075</v>
      </c>
    </row>
    <row r="187" spans="1:13">
      <c r="A187">
        <f t="shared" si="7"/>
        <v>53</v>
      </c>
      <c r="B187" s="429"/>
      <c r="C187" s="195"/>
      <c r="D187" s="196"/>
      <c r="E187" s="196"/>
      <c r="F187" s="197">
        <v>44075</v>
      </c>
      <c r="H187">
        <f t="shared" si="8"/>
        <v>53</v>
      </c>
      <c r="I187" s="429"/>
      <c r="J187" s="195"/>
      <c r="K187" s="196"/>
      <c r="L187" s="196"/>
      <c r="M187" s="197">
        <f t="shared" si="6"/>
        <v>44075</v>
      </c>
    </row>
    <row r="188" spans="1:13">
      <c r="A188">
        <f t="shared" si="7"/>
        <v>54</v>
      </c>
      <c r="B188" s="429"/>
      <c r="C188" s="195"/>
      <c r="D188" s="196"/>
      <c r="E188" s="196"/>
      <c r="F188" s="197">
        <v>44075</v>
      </c>
      <c r="H188">
        <f t="shared" si="8"/>
        <v>54</v>
      </c>
      <c r="I188" s="429"/>
      <c r="J188" s="195"/>
      <c r="K188" s="196"/>
      <c r="L188" s="196"/>
      <c r="M188" s="197">
        <f t="shared" si="6"/>
        <v>44075</v>
      </c>
    </row>
    <row r="189" spans="1:13">
      <c r="A189">
        <f t="shared" si="7"/>
        <v>55</v>
      </c>
      <c r="B189" s="429"/>
      <c r="C189" s="195"/>
      <c r="D189" s="196"/>
      <c r="E189" s="196"/>
      <c r="F189" s="197">
        <v>44075</v>
      </c>
      <c r="H189">
        <f t="shared" si="8"/>
        <v>55</v>
      </c>
      <c r="I189" s="429"/>
      <c r="J189" s="195"/>
      <c r="K189" s="196"/>
      <c r="L189" s="196"/>
      <c r="M189" s="197">
        <f t="shared" si="6"/>
        <v>44075</v>
      </c>
    </row>
    <row r="190" spans="1:13">
      <c r="A190">
        <f t="shared" si="7"/>
        <v>56</v>
      </c>
      <c r="B190" s="429"/>
      <c r="C190" s="196"/>
      <c r="D190" s="196"/>
      <c r="E190" s="196"/>
      <c r="F190" s="197">
        <v>44075</v>
      </c>
      <c r="H190">
        <f t="shared" si="8"/>
        <v>56</v>
      </c>
      <c r="I190" s="429"/>
      <c r="J190" s="196"/>
      <c r="K190" s="196"/>
      <c r="L190" s="196"/>
      <c r="M190" s="197">
        <f t="shared" si="6"/>
        <v>44075</v>
      </c>
    </row>
    <row r="191" spans="1:13">
      <c r="A191">
        <f t="shared" si="7"/>
        <v>57</v>
      </c>
      <c r="B191" s="429"/>
      <c r="C191" s="196"/>
      <c r="D191" s="196"/>
      <c r="E191" s="196"/>
      <c r="F191" s="197">
        <v>44075</v>
      </c>
      <c r="H191">
        <f t="shared" si="8"/>
        <v>57</v>
      </c>
      <c r="I191" s="429"/>
      <c r="J191" s="196"/>
      <c r="K191" s="196"/>
      <c r="L191" s="196"/>
      <c r="M191" s="197">
        <f t="shared" si="6"/>
        <v>44075</v>
      </c>
    </row>
    <row r="192" spans="1:13">
      <c r="A192">
        <f t="shared" si="7"/>
        <v>58</v>
      </c>
      <c r="B192" s="429"/>
      <c r="C192" s="196"/>
      <c r="D192" s="196"/>
      <c r="E192" s="196"/>
      <c r="F192" s="197">
        <v>44075</v>
      </c>
      <c r="H192">
        <f t="shared" si="8"/>
        <v>58</v>
      </c>
      <c r="I192" s="429"/>
      <c r="J192" s="196"/>
      <c r="K192" s="196"/>
      <c r="L192" s="196"/>
      <c r="M192" s="197">
        <f t="shared" si="6"/>
        <v>44075</v>
      </c>
    </row>
    <row r="193" spans="1:13">
      <c r="A193">
        <f t="shared" si="7"/>
        <v>59</v>
      </c>
      <c r="B193" s="429"/>
      <c r="C193" s="196"/>
      <c r="D193" s="196"/>
      <c r="E193" s="196"/>
      <c r="F193" s="197">
        <v>44075</v>
      </c>
      <c r="H193">
        <f t="shared" si="8"/>
        <v>59</v>
      </c>
      <c r="I193" s="429"/>
      <c r="J193" s="196"/>
      <c r="K193" s="196"/>
      <c r="L193" s="196"/>
      <c r="M193" s="197">
        <f t="shared" si="6"/>
        <v>44075</v>
      </c>
    </row>
    <row r="194" spans="1:13">
      <c r="A194">
        <f t="shared" si="7"/>
        <v>60</v>
      </c>
      <c r="B194" s="429"/>
      <c r="C194" s="196"/>
      <c r="D194" s="196"/>
      <c r="E194" s="196"/>
      <c r="F194" s="197">
        <v>44075</v>
      </c>
      <c r="H194">
        <f t="shared" si="8"/>
        <v>60</v>
      </c>
      <c r="I194" s="429"/>
      <c r="J194" s="196"/>
      <c r="K194" s="196"/>
      <c r="L194" s="196"/>
      <c r="M194" s="197">
        <f t="shared" si="6"/>
        <v>44075</v>
      </c>
    </row>
    <row r="195" spans="1:13">
      <c r="A195">
        <f t="shared" si="7"/>
        <v>61</v>
      </c>
      <c r="B195" s="429"/>
      <c r="C195" s="196"/>
      <c r="D195" s="196"/>
      <c r="E195" s="196"/>
      <c r="F195" s="197">
        <v>44075</v>
      </c>
      <c r="H195">
        <f t="shared" si="8"/>
        <v>61</v>
      </c>
      <c r="I195" s="429"/>
      <c r="J195" s="196"/>
      <c r="K195" s="196"/>
      <c r="L195" s="196"/>
      <c r="M195" s="197">
        <f t="shared" si="6"/>
        <v>44075</v>
      </c>
    </row>
    <row r="196" spans="1:13">
      <c r="A196">
        <f t="shared" si="7"/>
        <v>62</v>
      </c>
      <c r="B196" s="429"/>
      <c r="C196" s="196"/>
      <c r="D196" s="196"/>
      <c r="E196" s="196"/>
      <c r="F196" s="197">
        <v>44075</v>
      </c>
      <c r="H196">
        <f t="shared" si="8"/>
        <v>62</v>
      </c>
      <c r="I196" s="429"/>
      <c r="J196" s="196"/>
      <c r="K196" s="196"/>
      <c r="L196" s="196"/>
      <c r="M196" s="197">
        <f t="shared" si="6"/>
        <v>44075</v>
      </c>
    </row>
    <row r="197" spans="1:13">
      <c r="A197">
        <f t="shared" si="7"/>
        <v>63</v>
      </c>
      <c r="B197" s="429"/>
      <c r="C197" s="196"/>
      <c r="D197" s="196"/>
      <c r="E197" s="196"/>
      <c r="F197" s="197">
        <v>44075</v>
      </c>
      <c r="H197">
        <f t="shared" si="8"/>
        <v>63</v>
      </c>
      <c r="I197" s="429"/>
      <c r="J197" s="196"/>
      <c r="K197" s="196"/>
      <c r="L197" s="196"/>
      <c r="M197" s="197">
        <f t="shared" si="6"/>
        <v>44075</v>
      </c>
    </row>
    <row r="198" spans="1:13">
      <c r="A198">
        <f>A197+1</f>
        <v>64</v>
      </c>
      <c r="B198" s="429"/>
      <c r="C198" s="196"/>
      <c r="D198" s="196"/>
      <c r="E198" s="196"/>
      <c r="F198" s="197">
        <v>44075</v>
      </c>
      <c r="H198">
        <f>H197+1</f>
        <v>64</v>
      </c>
      <c r="I198" s="429"/>
      <c r="J198" s="196"/>
      <c r="K198" s="196"/>
      <c r="L198" s="196"/>
      <c r="M198" s="197">
        <f t="shared" ref="M198:M261" si="9">F198</f>
        <v>44075</v>
      </c>
    </row>
    <row r="199" spans="1:13">
      <c r="A199">
        <f>A198+1</f>
        <v>65</v>
      </c>
      <c r="B199" s="429"/>
      <c r="C199" s="196"/>
      <c r="D199" s="196"/>
      <c r="E199" s="196"/>
      <c r="F199" s="197">
        <v>44075</v>
      </c>
      <c r="H199">
        <f>H198+1</f>
        <v>65</v>
      </c>
      <c r="I199" s="429"/>
      <c r="J199" s="196"/>
      <c r="K199" s="196"/>
      <c r="L199" s="196"/>
      <c r="M199" s="197">
        <f t="shared" si="9"/>
        <v>44075</v>
      </c>
    </row>
    <row r="200" spans="1:13">
      <c r="A200">
        <v>1</v>
      </c>
      <c r="B200" s="429">
        <v>0.625</v>
      </c>
      <c r="C200" s="195"/>
      <c r="D200" s="196"/>
      <c r="E200" s="196"/>
      <c r="F200" s="197">
        <v>44075</v>
      </c>
      <c r="H200">
        <v>1</v>
      </c>
      <c r="I200" s="429">
        <f>B200</f>
        <v>0.625</v>
      </c>
      <c r="J200" s="195"/>
      <c r="K200" s="196"/>
      <c r="L200" s="196"/>
      <c r="M200" s="197">
        <f t="shared" si="9"/>
        <v>44075</v>
      </c>
    </row>
    <row r="201" spans="1:13">
      <c r="A201">
        <f t="shared" ref="A201:A262" si="10">A200+1</f>
        <v>2</v>
      </c>
      <c r="B201" s="429"/>
      <c r="C201" s="195"/>
      <c r="D201" s="196"/>
      <c r="E201" s="196"/>
      <c r="F201" s="197">
        <v>44075</v>
      </c>
      <c r="H201">
        <f t="shared" ref="H201:H262" si="11">H200+1</f>
        <v>2</v>
      </c>
      <c r="I201" s="429"/>
      <c r="J201" s="195"/>
      <c r="K201" s="196"/>
      <c r="L201" s="196"/>
      <c r="M201" s="197">
        <f t="shared" si="9"/>
        <v>44075</v>
      </c>
    </row>
    <row r="202" spans="1:13">
      <c r="A202">
        <f t="shared" si="10"/>
        <v>3</v>
      </c>
      <c r="B202" s="429"/>
      <c r="C202" s="195"/>
      <c r="D202" s="196"/>
      <c r="E202" s="196"/>
      <c r="F202" s="197">
        <v>44075</v>
      </c>
      <c r="H202">
        <f t="shared" si="11"/>
        <v>3</v>
      </c>
      <c r="I202" s="429"/>
      <c r="J202" s="195"/>
      <c r="K202" s="196"/>
      <c r="L202" s="196"/>
      <c r="M202" s="197">
        <f t="shared" si="9"/>
        <v>44075</v>
      </c>
    </row>
    <row r="203" spans="1:13">
      <c r="A203">
        <f t="shared" si="10"/>
        <v>4</v>
      </c>
      <c r="B203" s="429"/>
      <c r="C203" s="195"/>
      <c r="D203" s="196"/>
      <c r="E203" s="196"/>
      <c r="F203" s="197">
        <v>44075</v>
      </c>
      <c r="H203">
        <f t="shared" si="11"/>
        <v>4</v>
      </c>
      <c r="I203" s="429"/>
      <c r="J203" s="195"/>
      <c r="K203" s="196"/>
      <c r="L203" s="196"/>
      <c r="M203" s="197">
        <f t="shared" si="9"/>
        <v>44075</v>
      </c>
    </row>
    <row r="204" spans="1:13">
      <c r="A204">
        <f t="shared" si="10"/>
        <v>5</v>
      </c>
      <c r="B204" s="429"/>
      <c r="C204" s="195"/>
      <c r="D204" s="196"/>
      <c r="E204" s="196"/>
      <c r="F204" s="197">
        <v>44075</v>
      </c>
      <c r="H204">
        <f t="shared" si="11"/>
        <v>5</v>
      </c>
      <c r="I204" s="429"/>
      <c r="J204" s="195"/>
      <c r="K204" s="196"/>
      <c r="L204" s="196"/>
      <c r="M204" s="197">
        <f t="shared" si="9"/>
        <v>44075</v>
      </c>
    </row>
    <row r="205" spans="1:13">
      <c r="A205">
        <f t="shared" si="10"/>
        <v>6</v>
      </c>
      <c r="B205" s="429"/>
      <c r="C205" s="195"/>
      <c r="D205" s="196"/>
      <c r="E205" s="196"/>
      <c r="F205" s="197">
        <v>44075</v>
      </c>
      <c r="H205">
        <f t="shared" si="11"/>
        <v>6</v>
      </c>
      <c r="I205" s="429"/>
      <c r="J205" s="195"/>
      <c r="K205" s="196"/>
      <c r="L205" s="196"/>
      <c r="M205" s="197">
        <f t="shared" si="9"/>
        <v>44075</v>
      </c>
    </row>
    <row r="206" spans="1:13">
      <c r="A206">
        <f t="shared" si="10"/>
        <v>7</v>
      </c>
      <c r="B206" s="429"/>
      <c r="C206" s="195"/>
      <c r="D206" s="196"/>
      <c r="E206" s="196"/>
      <c r="F206" s="197">
        <v>44075</v>
      </c>
      <c r="H206">
        <f t="shared" si="11"/>
        <v>7</v>
      </c>
      <c r="I206" s="429"/>
      <c r="J206" s="195"/>
      <c r="K206" s="196"/>
      <c r="L206" s="196"/>
      <c r="M206" s="197">
        <f t="shared" si="9"/>
        <v>44075</v>
      </c>
    </row>
    <row r="207" spans="1:13">
      <c r="A207">
        <f t="shared" si="10"/>
        <v>8</v>
      </c>
      <c r="B207" s="429"/>
      <c r="C207" s="195"/>
      <c r="D207" s="196"/>
      <c r="E207" s="196"/>
      <c r="F207" s="197">
        <v>44075</v>
      </c>
      <c r="H207">
        <f t="shared" si="11"/>
        <v>8</v>
      </c>
      <c r="I207" s="429"/>
      <c r="J207" s="195"/>
      <c r="K207" s="196"/>
      <c r="L207" s="196"/>
      <c r="M207" s="197">
        <f t="shared" si="9"/>
        <v>44075</v>
      </c>
    </row>
    <row r="208" spans="1:13">
      <c r="A208">
        <f t="shared" si="10"/>
        <v>9</v>
      </c>
      <c r="B208" s="429"/>
      <c r="C208" s="195"/>
      <c r="D208" s="196"/>
      <c r="E208" s="196"/>
      <c r="F208" s="197">
        <v>44075</v>
      </c>
      <c r="H208">
        <f t="shared" si="11"/>
        <v>9</v>
      </c>
      <c r="I208" s="429"/>
      <c r="J208" s="195"/>
      <c r="K208" s="196"/>
      <c r="L208" s="196"/>
      <c r="M208" s="197">
        <f t="shared" si="9"/>
        <v>44075</v>
      </c>
    </row>
    <row r="209" spans="1:13">
      <c r="A209">
        <f t="shared" si="10"/>
        <v>10</v>
      </c>
      <c r="B209" s="429"/>
      <c r="C209" s="195"/>
      <c r="D209" s="196"/>
      <c r="E209" s="196"/>
      <c r="F209" s="197">
        <v>44075</v>
      </c>
      <c r="H209">
        <f t="shared" si="11"/>
        <v>10</v>
      </c>
      <c r="I209" s="429"/>
      <c r="J209" s="195"/>
      <c r="K209" s="196"/>
      <c r="L209" s="196"/>
      <c r="M209" s="197">
        <f t="shared" si="9"/>
        <v>44075</v>
      </c>
    </row>
    <row r="210" spans="1:13">
      <c r="A210">
        <f t="shared" si="10"/>
        <v>11</v>
      </c>
      <c r="B210" s="429"/>
      <c r="C210" s="195"/>
      <c r="D210" s="196"/>
      <c r="E210" s="196"/>
      <c r="F210" s="197">
        <v>44075</v>
      </c>
      <c r="H210">
        <f t="shared" si="11"/>
        <v>11</v>
      </c>
      <c r="I210" s="429"/>
      <c r="J210" s="195"/>
      <c r="K210" s="196"/>
      <c r="L210" s="196"/>
      <c r="M210" s="197">
        <f t="shared" si="9"/>
        <v>44075</v>
      </c>
    </row>
    <row r="211" spans="1:13">
      <c r="A211">
        <f t="shared" si="10"/>
        <v>12</v>
      </c>
      <c r="B211" s="429"/>
      <c r="C211" s="195"/>
      <c r="D211" s="196"/>
      <c r="E211" s="196"/>
      <c r="F211" s="197">
        <v>44075</v>
      </c>
      <c r="H211">
        <f t="shared" si="11"/>
        <v>12</v>
      </c>
      <c r="I211" s="429"/>
      <c r="J211" s="195"/>
      <c r="K211" s="196"/>
      <c r="L211" s="196"/>
      <c r="M211" s="197">
        <f t="shared" si="9"/>
        <v>44075</v>
      </c>
    </row>
    <row r="212" spans="1:13">
      <c r="A212">
        <f t="shared" si="10"/>
        <v>13</v>
      </c>
      <c r="B212" s="429"/>
      <c r="C212" s="195"/>
      <c r="D212" s="196"/>
      <c r="E212" s="196"/>
      <c r="F212" s="197">
        <v>44075</v>
      </c>
      <c r="H212">
        <f t="shared" si="11"/>
        <v>13</v>
      </c>
      <c r="I212" s="429"/>
      <c r="J212" s="195"/>
      <c r="K212" s="196"/>
      <c r="L212" s="196"/>
      <c r="M212" s="197">
        <f t="shared" si="9"/>
        <v>44075</v>
      </c>
    </row>
    <row r="213" spans="1:13">
      <c r="A213">
        <f t="shared" si="10"/>
        <v>14</v>
      </c>
      <c r="B213" s="429"/>
      <c r="C213" s="195"/>
      <c r="D213" s="196"/>
      <c r="E213" s="196"/>
      <c r="F213" s="197">
        <v>44075</v>
      </c>
      <c r="H213">
        <f t="shared" si="11"/>
        <v>14</v>
      </c>
      <c r="I213" s="429"/>
      <c r="J213" s="195"/>
      <c r="K213" s="196"/>
      <c r="L213" s="196"/>
      <c r="M213" s="197">
        <f t="shared" si="9"/>
        <v>44075</v>
      </c>
    </row>
    <row r="214" spans="1:13">
      <c r="A214">
        <f t="shared" si="10"/>
        <v>15</v>
      </c>
      <c r="B214" s="429"/>
      <c r="C214" s="195"/>
      <c r="D214" s="196"/>
      <c r="E214" s="196"/>
      <c r="F214" s="197">
        <v>44075</v>
      </c>
      <c r="H214">
        <f t="shared" si="11"/>
        <v>15</v>
      </c>
      <c r="I214" s="429"/>
      <c r="J214" s="195"/>
      <c r="K214" s="196"/>
      <c r="L214" s="196"/>
      <c r="M214" s="197">
        <f t="shared" si="9"/>
        <v>44075</v>
      </c>
    </row>
    <row r="215" spans="1:13">
      <c r="A215">
        <f t="shared" si="10"/>
        <v>16</v>
      </c>
      <c r="B215" s="429"/>
      <c r="C215" s="195"/>
      <c r="D215" s="196"/>
      <c r="E215" s="196"/>
      <c r="F215" s="197">
        <v>44075</v>
      </c>
      <c r="H215">
        <f t="shared" si="11"/>
        <v>16</v>
      </c>
      <c r="I215" s="429"/>
      <c r="J215" s="195"/>
      <c r="K215" s="196"/>
      <c r="L215" s="196"/>
      <c r="M215" s="197">
        <f t="shared" si="9"/>
        <v>44075</v>
      </c>
    </row>
    <row r="216" spans="1:13">
      <c r="A216">
        <f t="shared" si="10"/>
        <v>17</v>
      </c>
      <c r="B216" s="429"/>
      <c r="C216" s="195"/>
      <c r="D216" s="196"/>
      <c r="E216" s="196"/>
      <c r="F216" s="197">
        <v>44075</v>
      </c>
      <c r="H216">
        <f t="shared" si="11"/>
        <v>17</v>
      </c>
      <c r="I216" s="429"/>
      <c r="J216" s="195"/>
      <c r="K216" s="196"/>
      <c r="L216" s="196"/>
      <c r="M216" s="197">
        <f t="shared" si="9"/>
        <v>44075</v>
      </c>
    </row>
    <row r="217" spans="1:13">
      <c r="A217">
        <f t="shared" si="10"/>
        <v>18</v>
      </c>
      <c r="B217" s="429"/>
      <c r="C217" s="195"/>
      <c r="D217" s="196"/>
      <c r="E217" s="196"/>
      <c r="F217" s="197">
        <v>44075</v>
      </c>
      <c r="H217">
        <f t="shared" si="11"/>
        <v>18</v>
      </c>
      <c r="I217" s="429"/>
      <c r="J217" s="195"/>
      <c r="K217" s="196"/>
      <c r="L217" s="196"/>
      <c r="M217" s="197">
        <f t="shared" si="9"/>
        <v>44075</v>
      </c>
    </row>
    <row r="218" spans="1:13">
      <c r="A218">
        <f t="shared" si="10"/>
        <v>19</v>
      </c>
      <c r="B218" s="429"/>
      <c r="C218" s="195"/>
      <c r="D218" s="196"/>
      <c r="E218" s="196"/>
      <c r="F218" s="197">
        <v>44075</v>
      </c>
      <c r="H218">
        <f t="shared" si="11"/>
        <v>19</v>
      </c>
      <c r="I218" s="429"/>
      <c r="J218" s="195"/>
      <c r="K218" s="196"/>
      <c r="L218" s="196"/>
      <c r="M218" s="197">
        <f t="shared" si="9"/>
        <v>44075</v>
      </c>
    </row>
    <row r="219" spans="1:13">
      <c r="A219">
        <f t="shared" si="10"/>
        <v>20</v>
      </c>
      <c r="B219" s="429"/>
      <c r="C219" s="195"/>
      <c r="D219" s="196"/>
      <c r="E219" s="196"/>
      <c r="F219" s="197">
        <v>44075</v>
      </c>
      <c r="H219">
        <f t="shared" si="11"/>
        <v>20</v>
      </c>
      <c r="I219" s="429"/>
      <c r="J219" s="195"/>
      <c r="K219" s="196"/>
      <c r="L219" s="196"/>
      <c r="M219" s="197">
        <f t="shared" si="9"/>
        <v>44075</v>
      </c>
    </row>
    <row r="220" spans="1:13">
      <c r="A220">
        <f t="shared" si="10"/>
        <v>21</v>
      </c>
      <c r="B220" s="429"/>
      <c r="C220" s="195"/>
      <c r="D220" s="196"/>
      <c r="E220" s="196"/>
      <c r="F220" s="197">
        <v>44075</v>
      </c>
      <c r="H220">
        <f t="shared" si="11"/>
        <v>21</v>
      </c>
      <c r="I220" s="429"/>
      <c r="J220" s="195"/>
      <c r="K220" s="196"/>
      <c r="L220" s="196"/>
      <c r="M220" s="197">
        <f t="shared" si="9"/>
        <v>44075</v>
      </c>
    </row>
    <row r="221" spans="1:13">
      <c r="A221">
        <f t="shared" si="10"/>
        <v>22</v>
      </c>
      <c r="B221" s="429"/>
      <c r="C221" s="195"/>
      <c r="D221" s="196"/>
      <c r="E221" s="196"/>
      <c r="F221" s="197">
        <v>44075</v>
      </c>
      <c r="H221">
        <f t="shared" si="11"/>
        <v>22</v>
      </c>
      <c r="I221" s="429"/>
      <c r="J221" s="195"/>
      <c r="K221" s="196"/>
      <c r="L221" s="196"/>
      <c r="M221" s="197">
        <f t="shared" si="9"/>
        <v>44075</v>
      </c>
    </row>
    <row r="222" spans="1:13">
      <c r="A222">
        <f t="shared" si="10"/>
        <v>23</v>
      </c>
      <c r="B222" s="429"/>
      <c r="C222" s="195"/>
      <c r="D222" s="196"/>
      <c r="E222" s="196"/>
      <c r="F222" s="197">
        <v>44075</v>
      </c>
      <c r="H222">
        <f t="shared" si="11"/>
        <v>23</v>
      </c>
      <c r="I222" s="429"/>
      <c r="J222" s="195"/>
      <c r="K222" s="196"/>
      <c r="L222" s="196"/>
      <c r="M222" s="197">
        <f t="shared" si="9"/>
        <v>44075</v>
      </c>
    </row>
    <row r="223" spans="1:13">
      <c r="A223">
        <f t="shared" si="10"/>
        <v>24</v>
      </c>
      <c r="B223" s="429"/>
      <c r="C223" s="195"/>
      <c r="D223" s="196"/>
      <c r="E223" s="196"/>
      <c r="F223" s="197">
        <v>44075</v>
      </c>
      <c r="H223">
        <f t="shared" si="11"/>
        <v>24</v>
      </c>
      <c r="I223" s="429"/>
      <c r="J223" s="195"/>
      <c r="K223" s="196"/>
      <c r="L223" s="196"/>
      <c r="M223" s="197">
        <f t="shared" si="9"/>
        <v>44075</v>
      </c>
    </row>
    <row r="224" spans="1:13">
      <c r="A224">
        <f t="shared" si="10"/>
        <v>25</v>
      </c>
      <c r="B224" s="429"/>
      <c r="C224" s="195"/>
      <c r="D224" s="196"/>
      <c r="E224" s="196"/>
      <c r="F224" s="197">
        <v>44075</v>
      </c>
      <c r="H224">
        <f t="shared" si="11"/>
        <v>25</v>
      </c>
      <c r="I224" s="429"/>
      <c r="J224" s="195"/>
      <c r="K224" s="196"/>
      <c r="L224" s="196"/>
      <c r="M224" s="197">
        <f t="shared" si="9"/>
        <v>44075</v>
      </c>
    </row>
    <row r="225" spans="1:13">
      <c r="A225">
        <f t="shared" si="10"/>
        <v>26</v>
      </c>
      <c r="B225" s="429"/>
      <c r="C225" s="195"/>
      <c r="D225" s="196"/>
      <c r="E225" s="196"/>
      <c r="F225" s="197">
        <v>44075</v>
      </c>
      <c r="H225">
        <f t="shared" si="11"/>
        <v>26</v>
      </c>
      <c r="I225" s="429"/>
      <c r="J225" s="195"/>
      <c r="K225" s="196"/>
      <c r="L225" s="196"/>
      <c r="M225" s="197">
        <f t="shared" si="9"/>
        <v>44075</v>
      </c>
    </row>
    <row r="226" spans="1:13">
      <c r="A226">
        <f t="shared" si="10"/>
        <v>27</v>
      </c>
      <c r="B226" s="429"/>
      <c r="C226" s="195"/>
      <c r="D226" s="196"/>
      <c r="E226" s="196"/>
      <c r="F226" s="197">
        <v>44075</v>
      </c>
      <c r="H226">
        <f t="shared" si="11"/>
        <v>27</v>
      </c>
      <c r="I226" s="429"/>
      <c r="J226" s="195"/>
      <c r="K226" s="196"/>
      <c r="L226" s="196"/>
      <c r="M226" s="197">
        <f t="shared" si="9"/>
        <v>44075</v>
      </c>
    </row>
    <row r="227" spans="1:13">
      <c r="A227">
        <f t="shared" si="10"/>
        <v>28</v>
      </c>
      <c r="B227" s="429"/>
      <c r="C227" s="195"/>
      <c r="D227" s="196"/>
      <c r="E227" s="196"/>
      <c r="F227" s="197">
        <v>44075</v>
      </c>
      <c r="H227">
        <f t="shared" si="11"/>
        <v>28</v>
      </c>
      <c r="I227" s="429"/>
      <c r="J227" s="195"/>
      <c r="K227" s="196"/>
      <c r="L227" s="196"/>
      <c r="M227" s="197">
        <f t="shared" si="9"/>
        <v>44075</v>
      </c>
    </row>
    <row r="228" spans="1:13">
      <c r="A228">
        <f t="shared" si="10"/>
        <v>29</v>
      </c>
      <c r="B228" s="429"/>
      <c r="C228" s="195"/>
      <c r="D228" s="196"/>
      <c r="E228" s="196"/>
      <c r="F228" s="197">
        <v>44075</v>
      </c>
      <c r="H228">
        <f t="shared" si="11"/>
        <v>29</v>
      </c>
      <c r="I228" s="429"/>
      <c r="J228" s="195"/>
      <c r="K228" s="196"/>
      <c r="L228" s="196"/>
      <c r="M228" s="197">
        <f t="shared" si="9"/>
        <v>44075</v>
      </c>
    </row>
    <row r="229" spans="1:13">
      <c r="A229">
        <f t="shared" si="10"/>
        <v>30</v>
      </c>
      <c r="B229" s="429"/>
      <c r="C229" s="195"/>
      <c r="D229" s="196"/>
      <c r="E229" s="196"/>
      <c r="F229" s="197">
        <v>44075</v>
      </c>
      <c r="H229">
        <f t="shared" si="11"/>
        <v>30</v>
      </c>
      <c r="I229" s="429"/>
      <c r="J229" s="195"/>
      <c r="K229" s="196"/>
      <c r="L229" s="196"/>
      <c r="M229" s="197">
        <f t="shared" si="9"/>
        <v>44075</v>
      </c>
    </row>
    <row r="230" spans="1:13">
      <c r="A230">
        <f t="shared" si="10"/>
        <v>31</v>
      </c>
      <c r="B230" s="429"/>
      <c r="C230" s="195"/>
      <c r="D230" s="196"/>
      <c r="E230" s="196"/>
      <c r="F230" s="197">
        <v>44075</v>
      </c>
      <c r="H230">
        <f t="shared" si="11"/>
        <v>31</v>
      </c>
      <c r="I230" s="429"/>
      <c r="J230" s="195"/>
      <c r="K230" s="196"/>
      <c r="L230" s="196"/>
      <c r="M230" s="197">
        <f t="shared" si="9"/>
        <v>44075</v>
      </c>
    </row>
    <row r="231" spans="1:13">
      <c r="A231">
        <f t="shared" si="10"/>
        <v>32</v>
      </c>
      <c r="B231" s="429"/>
      <c r="C231" s="195"/>
      <c r="D231" s="196"/>
      <c r="E231" s="196"/>
      <c r="F231" s="197">
        <v>44075</v>
      </c>
      <c r="H231">
        <f t="shared" si="11"/>
        <v>32</v>
      </c>
      <c r="I231" s="429"/>
      <c r="J231" s="195"/>
      <c r="K231" s="196"/>
      <c r="L231" s="196"/>
      <c r="M231" s="197">
        <f t="shared" si="9"/>
        <v>44075</v>
      </c>
    </row>
    <row r="232" spans="1:13">
      <c r="A232">
        <f t="shared" si="10"/>
        <v>33</v>
      </c>
      <c r="B232" s="429"/>
      <c r="C232" s="195"/>
      <c r="D232" s="196"/>
      <c r="E232" s="196"/>
      <c r="F232" s="197">
        <v>44075</v>
      </c>
      <c r="H232">
        <f t="shared" si="11"/>
        <v>33</v>
      </c>
      <c r="I232" s="429"/>
      <c r="J232" s="195"/>
      <c r="K232" s="196"/>
      <c r="L232" s="196"/>
      <c r="M232" s="197">
        <f t="shared" si="9"/>
        <v>44075</v>
      </c>
    </row>
    <row r="233" spans="1:13">
      <c r="A233">
        <f t="shared" si="10"/>
        <v>34</v>
      </c>
      <c r="B233" s="429"/>
      <c r="C233" s="195"/>
      <c r="D233" s="196"/>
      <c r="E233" s="196"/>
      <c r="F233" s="197">
        <v>44075</v>
      </c>
      <c r="H233">
        <f t="shared" si="11"/>
        <v>34</v>
      </c>
      <c r="I233" s="429"/>
      <c r="J233" s="195"/>
      <c r="K233" s="196"/>
      <c r="L233" s="196"/>
      <c r="M233" s="197">
        <f t="shared" si="9"/>
        <v>44075</v>
      </c>
    </row>
    <row r="234" spans="1:13">
      <c r="A234">
        <f t="shared" si="10"/>
        <v>35</v>
      </c>
      <c r="B234" s="429"/>
      <c r="C234" s="195"/>
      <c r="D234" s="196"/>
      <c r="E234" s="196"/>
      <c r="F234" s="197">
        <v>44075</v>
      </c>
      <c r="H234">
        <f t="shared" si="11"/>
        <v>35</v>
      </c>
      <c r="I234" s="429"/>
      <c r="J234" s="195"/>
      <c r="K234" s="196"/>
      <c r="L234" s="196"/>
      <c r="M234" s="197">
        <f t="shared" si="9"/>
        <v>44075</v>
      </c>
    </row>
    <row r="235" spans="1:13">
      <c r="A235">
        <f t="shared" si="10"/>
        <v>36</v>
      </c>
      <c r="B235" s="429"/>
      <c r="C235" s="195"/>
      <c r="D235" s="196"/>
      <c r="E235" s="196"/>
      <c r="F235" s="197">
        <v>44075</v>
      </c>
      <c r="H235">
        <f t="shared" si="11"/>
        <v>36</v>
      </c>
      <c r="I235" s="429"/>
      <c r="J235" s="195"/>
      <c r="K235" s="196"/>
      <c r="L235" s="196"/>
      <c r="M235" s="197">
        <f t="shared" si="9"/>
        <v>44075</v>
      </c>
    </row>
    <row r="236" spans="1:13">
      <c r="A236">
        <f t="shared" si="10"/>
        <v>37</v>
      </c>
      <c r="B236" s="429"/>
      <c r="C236" s="195"/>
      <c r="D236" s="196"/>
      <c r="E236" s="196"/>
      <c r="F236" s="197">
        <v>44075</v>
      </c>
      <c r="H236">
        <f t="shared" si="11"/>
        <v>37</v>
      </c>
      <c r="I236" s="429"/>
      <c r="J236" s="195"/>
      <c r="K236" s="196"/>
      <c r="L236" s="196"/>
      <c r="M236" s="197">
        <f t="shared" si="9"/>
        <v>44075</v>
      </c>
    </row>
    <row r="237" spans="1:13">
      <c r="A237">
        <f t="shared" si="10"/>
        <v>38</v>
      </c>
      <c r="B237" s="429"/>
      <c r="C237" s="195"/>
      <c r="D237" s="196"/>
      <c r="E237" s="196"/>
      <c r="F237" s="197">
        <v>44075</v>
      </c>
      <c r="H237">
        <f t="shared" si="11"/>
        <v>38</v>
      </c>
      <c r="I237" s="429"/>
      <c r="J237" s="195"/>
      <c r="K237" s="196"/>
      <c r="L237" s="196"/>
      <c r="M237" s="197">
        <f t="shared" si="9"/>
        <v>44075</v>
      </c>
    </row>
    <row r="238" spans="1:13">
      <c r="A238">
        <f t="shared" si="10"/>
        <v>39</v>
      </c>
      <c r="B238" s="429"/>
      <c r="C238" s="195"/>
      <c r="D238" s="196"/>
      <c r="E238" s="196"/>
      <c r="F238" s="197">
        <v>44075</v>
      </c>
      <c r="H238">
        <f t="shared" si="11"/>
        <v>39</v>
      </c>
      <c r="I238" s="429"/>
      <c r="J238" s="195"/>
      <c r="K238" s="196"/>
      <c r="L238" s="196"/>
      <c r="M238" s="197">
        <f t="shared" si="9"/>
        <v>44075</v>
      </c>
    </row>
    <row r="239" spans="1:13">
      <c r="A239">
        <f t="shared" si="10"/>
        <v>40</v>
      </c>
      <c r="B239" s="429"/>
      <c r="C239" s="195"/>
      <c r="D239" s="196"/>
      <c r="E239" s="196"/>
      <c r="F239" s="197">
        <v>44075</v>
      </c>
      <c r="H239">
        <f t="shared" si="11"/>
        <v>40</v>
      </c>
      <c r="I239" s="429"/>
      <c r="J239" s="195"/>
      <c r="K239" s="196"/>
      <c r="L239" s="196"/>
      <c r="M239" s="197">
        <f t="shared" si="9"/>
        <v>44075</v>
      </c>
    </row>
    <row r="240" spans="1:13">
      <c r="A240">
        <f t="shared" si="10"/>
        <v>41</v>
      </c>
      <c r="B240" s="429"/>
      <c r="C240" s="195"/>
      <c r="D240" s="196"/>
      <c r="E240" s="196"/>
      <c r="F240" s="197">
        <v>44075</v>
      </c>
      <c r="H240">
        <f t="shared" si="11"/>
        <v>41</v>
      </c>
      <c r="I240" s="429"/>
      <c r="J240" s="195"/>
      <c r="K240" s="196"/>
      <c r="L240" s="196"/>
      <c r="M240" s="197">
        <f t="shared" si="9"/>
        <v>44075</v>
      </c>
    </row>
    <row r="241" spans="1:13">
      <c r="A241">
        <f t="shared" si="10"/>
        <v>42</v>
      </c>
      <c r="B241" s="429"/>
      <c r="C241" s="195"/>
      <c r="D241" s="196"/>
      <c r="E241" s="196"/>
      <c r="F241" s="197">
        <v>44075</v>
      </c>
      <c r="H241">
        <f t="shared" si="11"/>
        <v>42</v>
      </c>
      <c r="I241" s="429"/>
      <c r="J241" s="195"/>
      <c r="K241" s="196"/>
      <c r="L241" s="196"/>
      <c r="M241" s="197">
        <f t="shared" si="9"/>
        <v>44075</v>
      </c>
    </row>
    <row r="242" spans="1:13">
      <c r="A242">
        <f t="shared" si="10"/>
        <v>43</v>
      </c>
      <c r="B242" s="429"/>
      <c r="C242" s="195"/>
      <c r="D242" s="196"/>
      <c r="E242" s="196"/>
      <c r="F242" s="197">
        <v>44075</v>
      </c>
      <c r="H242">
        <f t="shared" si="11"/>
        <v>43</v>
      </c>
      <c r="I242" s="429"/>
      <c r="J242" s="195"/>
      <c r="K242" s="196"/>
      <c r="L242" s="196"/>
      <c r="M242" s="197">
        <f t="shared" si="9"/>
        <v>44075</v>
      </c>
    </row>
    <row r="243" spans="1:13">
      <c r="A243">
        <f t="shared" si="10"/>
        <v>44</v>
      </c>
      <c r="B243" s="429"/>
      <c r="C243" s="195"/>
      <c r="D243" s="196"/>
      <c r="E243" s="196"/>
      <c r="F243" s="197">
        <v>44075</v>
      </c>
      <c r="H243">
        <f t="shared" si="11"/>
        <v>44</v>
      </c>
      <c r="I243" s="429"/>
      <c r="J243" s="195"/>
      <c r="K243" s="196"/>
      <c r="L243" s="196"/>
      <c r="M243" s="197">
        <f t="shared" si="9"/>
        <v>44075</v>
      </c>
    </row>
    <row r="244" spans="1:13">
      <c r="A244">
        <f t="shared" si="10"/>
        <v>45</v>
      </c>
      <c r="B244" s="429"/>
      <c r="C244" s="195"/>
      <c r="D244" s="196"/>
      <c r="E244" s="196"/>
      <c r="F244" s="197">
        <v>44075</v>
      </c>
      <c r="H244">
        <f t="shared" si="11"/>
        <v>45</v>
      </c>
      <c r="I244" s="429"/>
      <c r="J244" s="195"/>
      <c r="K244" s="196"/>
      <c r="L244" s="196"/>
      <c r="M244" s="197">
        <f t="shared" si="9"/>
        <v>44075</v>
      </c>
    </row>
    <row r="245" spans="1:13">
      <c r="A245">
        <f t="shared" si="10"/>
        <v>46</v>
      </c>
      <c r="B245" s="429"/>
      <c r="C245" s="195"/>
      <c r="D245" s="196"/>
      <c r="E245" s="196"/>
      <c r="F245" s="197">
        <v>44075</v>
      </c>
      <c r="H245">
        <f t="shared" si="11"/>
        <v>46</v>
      </c>
      <c r="I245" s="429"/>
      <c r="J245" s="195"/>
      <c r="K245" s="196"/>
      <c r="L245" s="196"/>
      <c r="M245" s="197">
        <f t="shared" si="9"/>
        <v>44075</v>
      </c>
    </row>
    <row r="246" spans="1:13">
      <c r="A246">
        <f t="shared" si="10"/>
        <v>47</v>
      </c>
      <c r="B246" s="429"/>
      <c r="C246" s="195"/>
      <c r="D246" s="196"/>
      <c r="E246" s="196"/>
      <c r="F246" s="197">
        <v>44075</v>
      </c>
      <c r="H246">
        <f t="shared" si="11"/>
        <v>47</v>
      </c>
      <c r="I246" s="429"/>
      <c r="J246" s="195"/>
      <c r="K246" s="196"/>
      <c r="L246" s="196"/>
      <c r="M246" s="197">
        <f t="shared" si="9"/>
        <v>44075</v>
      </c>
    </row>
    <row r="247" spans="1:13">
      <c r="A247">
        <f t="shared" si="10"/>
        <v>48</v>
      </c>
      <c r="B247" s="429"/>
      <c r="C247" s="195"/>
      <c r="D247" s="196"/>
      <c r="E247" s="196"/>
      <c r="F247" s="197">
        <v>44075</v>
      </c>
      <c r="H247">
        <f t="shared" si="11"/>
        <v>48</v>
      </c>
      <c r="I247" s="429"/>
      <c r="J247" s="195"/>
      <c r="K247" s="196"/>
      <c r="L247" s="196"/>
      <c r="M247" s="197">
        <f t="shared" si="9"/>
        <v>44075</v>
      </c>
    </row>
    <row r="248" spans="1:13">
      <c r="A248">
        <f t="shared" si="10"/>
        <v>49</v>
      </c>
      <c r="B248" s="429"/>
      <c r="C248" s="195"/>
      <c r="D248" s="196"/>
      <c r="E248" s="196"/>
      <c r="F248" s="197">
        <v>44075</v>
      </c>
      <c r="H248">
        <f t="shared" si="11"/>
        <v>49</v>
      </c>
      <c r="I248" s="429"/>
      <c r="J248" s="195"/>
      <c r="K248" s="196"/>
      <c r="L248" s="196"/>
      <c r="M248" s="197">
        <f t="shared" si="9"/>
        <v>44075</v>
      </c>
    </row>
    <row r="249" spans="1:13">
      <c r="A249">
        <f t="shared" si="10"/>
        <v>50</v>
      </c>
      <c r="B249" s="429"/>
      <c r="C249" s="195"/>
      <c r="D249" s="196"/>
      <c r="E249" s="196"/>
      <c r="F249" s="197">
        <v>44075</v>
      </c>
      <c r="H249">
        <f t="shared" si="11"/>
        <v>50</v>
      </c>
      <c r="I249" s="429"/>
      <c r="J249" s="195"/>
      <c r="K249" s="196"/>
      <c r="L249" s="196"/>
      <c r="M249" s="197">
        <f t="shared" si="9"/>
        <v>44075</v>
      </c>
    </row>
    <row r="250" spans="1:13">
      <c r="A250">
        <f t="shared" si="10"/>
        <v>51</v>
      </c>
      <c r="B250" s="429"/>
      <c r="C250" s="195"/>
      <c r="D250" s="196"/>
      <c r="E250" s="196"/>
      <c r="F250" s="197">
        <v>44075</v>
      </c>
      <c r="H250">
        <f t="shared" si="11"/>
        <v>51</v>
      </c>
      <c r="I250" s="429"/>
      <c r="J250" s="195"/>
      <c r="K250" s="196"/>
      <c r="L250" s="196"/>
      <c r="M250" s="197">
        <f t="shared" si="9"/>
        <v>44075</v>
      </c>
    </row>
    <row r="251" spans="1:13">
      <c r="A251">
        <f t="shared" si="10"/>
        <v>52</v>
      </c>
      <c r="B251" s="429"/>
      <c r="C251" s="195"/>
      <c r="D251" s="196"/>
      <c r="E251" s="196"/>
      <c r="F251" s="197">
        <v>44075</v>
      </c>
      <c r="H251">
        <f t="shared" si="11"/>
        <v>52</v>
      </c>
      <c r="I251" s="429"/>
      <c r="J251" s="195"/>
      <c r="K251" s="196"/>
      <c r="L251" s="196"/>
      <c r="M251" s="197">
        <f t="shared" si="9"/>
        <v>44075</v>
      </c>
    </row>
    <row r="252" spans="1:13">
      <c r="A252">
        <f t="shared" si="10"/>
        <v>53</v>
      </c>
      <c r="B252" s="429"/>
      <c r="C252" s="195"/>
      <c r="D252" s="196"/>
      <c r="E252" s="196"/>
      <c r="F252" s="197">
        <v>44075</v>
      </c>
      <c r="H252">
        <f t="shared" si="11"/>
        <v>53</v>
      </c>
      <c r="I252" s="429"/>
      <c r="J252" s="195"/>
      <c r="K252" s="196"/>
      <c r="L252" s="196"/>
      <c r="M252" s="197">
        <f t="shared" si="9"/>
        <v>44075</v>
      </c>
    </row>
    <row r="253" spans="1:13">
      <c r="A253">
        <f t="shared" si="10"/>
        <v>54</v>
      </c>
      <c r="B253" s="429"/>
      <c r="C253" s="195"/>
      <c r="D253" s="196"/>
      <c r="E253" s="196"/>
      <c r="F253" s="197">
        <v>44075</v>
      </c>
      <c r="H253">
        <f t="shared" si="11"/>
        <v>54</v>
      </c>
      <c r="I253" s="429"/>
      <c r="J253" s="195"/>
      <c r="K253" s="196"/>
      <c r="L253" s="196"/>
      <c r="M253" s="197">
        <f t="shared" si="9"/>
        <v>44075</v>
      </c>
    </row>
    <row r="254" spans="1:13">
      <c r="A254">
        <f t="shared" si="10"/>
        <v>55</v>
      </c>
      <c r="B254" s="429"/>
      <c r="C254" s="195"/>
      <c r="D254" s="196"/>
      <c r="E254" s="196"/>
      <c r="F254" s="197">
        <v>44075</v>
      </c>
      <c r="H254">
        <f t="shared" si="11"/>
        <v>55</v>
      </c>
      <c r="I254" s="429"/>
      <c r="J254" s="195"/>
      <c r="K254" s="196"/>
      <c r="L254" s="196"/>
      <c r="M254" s="197">
        <f t="shared" si="9"/>
        <v>44075</v>
      </c>
    </row>
    <row r="255" spans="1:13">
      <c r="A255">
        <f t="shared" si="10"/>
        <v>56</v>
      </c>
      <c r="B255" s="429"/>
      <c r="C255" s="196"/>
      <c r="D255" s="196"/>
      <c r="E255" s="196"/>
      <c r="F255" s="197">
        <v>44075</v>
      </c>
      <c r="H255">
        <f t="shared" si="11"/>
        <v>56</v>
      </c>
      <c r="I255" s="429"/>
      <c r="J255" s="196"/>
      <c r="K255" s="196"/>
      <c r="L255" s="196"/>
      <c r="M255" s="197">
        <f t="shared" si="9"/>
        <v>44075</v>
      </c>
    </row>
    <row r="256" spans="1:13">
      <c r="A256">
        <f t="shared" si="10"/>
        <v>57</v>
      </c>
      <c r="B256" s="429"/>
      <c r="C256" s="196"/>
      <c r="D256" s="196"/>
      <c r="E256" s="196"/>
      <c r="F256" s="197">
        <v>44075</v>
      </c>
      <c r="H256">
        <f t="shared" si="11"/>
        <v>57</v>
      </c>
      <c r="I256" s="429"/>
      <c r="J256" s="196"/>
      <c r="K256" s="196"/>
      <c r="L256" s="196"/>
      <c r="M256" s="197">
        <f t="shared" si="9"/>
        <v>44075</v>
      </c>
    </row>
    <row r="257" spans="1:13">
      <c r="A257">
        <f t="shared" si="10"/>
        <v>58</v>
      </c>
      <c r="B257" s="429"/>
      <c r="C257" s="196"/>
      <c r="D257" s="196"/>
      <c r="E257" s="196"/>
      <c r="F257" s="197">
        <v>44075</v>
      </c>
      <c r="H257">
        <f t="shared" si="11"/>
        <v>58</v>
      </c>
      <c r="I257" s="429"/>
      <c r="J257" s="196"/>
      <c r="K257" s="196"/>
      <c r="L257" s="196"/>
      <c r="M257" s="197">
        <f t="shared" si="9"/>
        <v>44075</v>
      </c>
    </row>
    <row r="258" spans="1:13">
      <c r="A258">
        <f t="shared" si="10"/>
        <v>59</v>
      </c>
      <c r="B258" s="429"/>
      <c r="C258" s="196"/>
      <c r="D258" s="196"/>
      <c r="E258" s="196"/>
      <c r="F258" s="197">
        <v>44075</v>
      </c>
      <c r="H258">
        <f t="shared" si="11"/>
        <v>59</v>
      </c>
      <c r="I258" s="429"/>
      <c r="J258" s="196"/>
      <c r="K258" s="196"/>
      <c r="L258" s="196"/>
      <c r="M258" s="197">
        <f t="shared" si="9"/>
        <v>44075</v>
      </c>
    </row>
    <row r="259" spans="1:13">
      <c r="A259">
        <f t="shared" si="10"/>
        <v>60</v>
      </c>
      <c r="B259" s="429"/>
      <c r="C259" s="196"/>
      <c r="D259" s="196"/>
      <c r="E259" s="196"/>
      <c r="F259" s="197">
        <v>44075</v>
      </c>
      <c r="H259">
        <f t="shared" si="11"/>
        <v>60</v>
      </c>
      <c r="I259" s="429"/>
      <c r="J259" s="196"/>
      <c r="K259" s="196"/>
      <c r="L259" s="196"/>
      <c r="M259" s="197">
        <f t="shared" si="9"/>
        <v>44075</v>
      </c>
    </row>
    <row r="260" spans="1:13">
      <c r="A260">
        <f t="shared" si="10"/>
        <v>61</v>
      </c>
      <c r="B260" s="429"/>
      <c r="C260" s="196"/>
      <c r="D260" s="196"/>
      <c r="E260" s="196"/>
      <c r="F260" s="197">
        <v>44075</v>
      </c>
      <c r="H260">
        <f t="shared" si="11"/>
        <v>61</v>
      </c>
      <c r="I260" s="429"/>
      <c r="J260" s="196"/>
      <c r="K260" s="196"/>
      <c r="L260" s="196"/>
      <c r="M260" s="197">
        <f t="shared" si="9"/>
        <v>44075</v>
      </c>
    </row>
    <row r="261" spans="1:13">
      <c r="A261">
        <f t="shared" si="10"/>
        <v>62</v>
      </c>
      <c r="B261" s="429"/>
      <c r="C261" s="196"/>
      <c r="D261" s="196"/>
      <c r="E261" s="196"/>
      <c r="F261" s="197">
        <v>44075</v>
      </c>
      <c r="H261">
        <f t="shared" si="11"/>
        <v>62</v>
      </c>
      <c r="I261" s="429"/>
      <c r="J261" s="196"/>
      <c r="K261" s="196"/>
      <c r="L261" s="196"/>
      <c r="M261" s="197">
        <f t="shared" si="9"/>
        <v>44075</v>
      </c>
    </row>
    <row r="262" spans="1:13">
      <c r="A262">
        <f t="shared" si="10"/>
        <v>63</v>
      </c>
      <c r="B262" s="429"/>
      <c r="C262" s="196"/>
      <c r="D262" s="196"/>
      <c r="E262" s="196"/>
      <c r="F262" s="197">
        <v>44075</v>
      </c>
      <c r="H262">
        <f t="shared" si="11"/>
        <v>63</v>
      </c>
      <c r="I262" s="429"/>
      <c r="J262" s="196"/>
      <c r="K262" s="196"/>
      <c r="L262" s="196"/>
      <c r="M262" s="197">
        <f t="shared" ref="M262:M325" si="12">F262</f>
        <v>44075</v>
      </c>
    </row>
    <row r="263" spans="1:13">
      <c r="A263">
        <f>A262+1</f>
        <v>64</v>
      </c>
      <c r="B263" s="429"/>
      <c r="C263" s="196"/>
      <c r="D263" s="196"/>
      <c r="E263" s="196"/>
      <c r="F263" s="197">
        <v>44075</v>
      </c>
      <c r="H263">
        <f>H262+1</f>
        <v>64</v>
      </c>
      <c r="I263" s="429"/>
      <c r="J263" s="196"/>
      <c r="K263" s="196"/>
      <c r="L263" s="196"/>
      <c r="M263" s="197">
        <f t="shared" si="12"/>
        <v>44075</v>
      </c>
    </row>
    <row r="264" spans="1:13">
      <c r="A264">
        <f>A263+1</f>
        <v>65</v>
      </c>
      <c r="B264" s="429"/>
      <c r="C264" s="196"/>
      <c r="D264" s="196"/>
      <c r="E264" s="196"/>
      <c r="F264" s="197">
        <v>44075</v>
      </c>
      <c r="H264">
        <f>H263+1</f>
        <v>65</v>
      </c>
      <c r="I264" s="429"/>
      <c r="J264" s="196"/>
      <c r="K264" s="196"/>
      <c r="L264" s="196"/>
      <c r="M264" s="197">
        <f t="shared" si="12"/>
        <v>44075</v>
      </c>
    </row>
    <row r="265" spans="1:13">
      <c r="A265">
        <v>1</v>
      </c>
      <c r="B265" s="429">
        <v>0.66666666666666663</v>
      </c>
      <c r="C265" s="195"/>
      <c r="D265" s="196"/>
      <c r="E265" s="196"/>
      <c r="F265" s="197">
        <v>44075</v>
      </c>
      <c r="H265">
        <v>1</v>
      </c>
      <c r="I265" s="429">
        <f>B265</f>
        <v>0.66666666666666663</v>
      </c>
      <c r="J265" s="195"/>
      <c r="K265" s="196"/>
      <c r="L265" s="196"/>
      <c r="M265" s="197">
        <f t="shared" si="12"/>
        <v>44075</v>
      </c>
    </row>
    <row r="266" spans="1:13">
      <c r="A266">
        <f t="shared" ref="A266:A327" si="13">A265+1</f>
        <v>2</v>
      </c>
      <c r="B266" s="429"/>
      <c r="C266" s="195"/>
      <c r="D266" s="196"/>
      <c r="E266" s="196"/>
      <c r="F266" s="197">
        <v>44075</v>
      </c>
      <c r="H266">
        <f t="shared" ref="H266:H327" si="14">H265+1</f>
        <v>2</v>
      </c>
      <c r="I266" s="429"/>
      <c r="J266" s="195"/>
      <c r="K266" s="196"/>
      <c r="L266" s="196"/>
      <c r="M266" s="197">
        <f t="shared" si="12"/>
        <v>44075</v>
      </c>
    </row>
    <row r="267" spans="1:13">
      <c r="A267">
        <f t="shared" si="13"/>
        <v>3</v>
      </c>
      <c r="B267" s="429"/>
      <c r="C267" s="195"/>
      <c r="D267" s="196"/>
      <c r="E267" s="196"/>
      <c r="F267" s="197">
        <v>44075</v>
      </c>
      <c r="H267">
        <f t="shared" si="14"/>
        <v>3</v>
      </c>
      <c r="I267" s="429"/>
      <c r="J267" s="195"/>
      <c r="K267" s="196"/>
      <c r="L267" s="196"/>
      <c r="M267" s="197">
        <f t="shared" si="12"/>
        <v>44075</v>
      </c>
    </row>
    <row r="268" spans="1:13">
      <c r="A268">
        <f t="shared" si="13"/>
        <v>4</v>
      </c>
      <c r="B268" s="429"/>
      <c r="C268" s="195"/>
      <c r="D268" s="196"/>
      <c r="E268" s="196"/>
      <c r="F268" s="197">
        <v>44075</v>
      </c>
      <c r="H268">
        <f t="shared" si="14"/>
        <v>4</v>
      </c>
      <c r="I268" s="429"/>
      <c r="J268" s="195"/>
      <c r="K268" s="196"/>
      <c r="L268" s="196"/>
      <c r="M268" s="197">
        <f t="shared" si="12"/>
        <v>44075</v>
      </c>
    </row>
    <row r="269" spans="1:13">
      <c r="A269">
        <f t="shared" si="13"/>
        <v>5</v>
      </c>
      <c r="B269" s="429"/>
      <c r="C269" s="195"/>
      <c r="D269" s="196"/>
      <c r="E269" s="196"/>
      <c r="F269" s="197">
        <v>44075</v>
      </c>
      <c r="H269">
        <f t="shared" si="14"/>
        <v>5</v>
      </c>
      <c r="I269" s="429"/>
      <c r="J269" s="195"/>
      <c r="K269" s="196"/>
      <c r="L269" s="196"/>
      <c r="M269" s="197">
        <f t="shared" si="12"/>
        <v>44075</v>
      </c>
    </row>
    <row r="270" spans="1:13">
      <c r="A270">
        <f t="shared" si="13"/>
        <v>6</v>
      </c>
      <c r="B270" s="429"/>
      <c r="C270" s="195"/>
      <c r="D270" s="196"/>
      <c r="E270" s="196"/>
      <c r="F270" s="197">
        <v>44075</v>
      </c>
      <c r="H270">
        <f t="shared" si="14"/>
        <v>6</v>
      </c>
      <c r="I270" s="429"/>
      <c r="J270" s="195"/>
      <c r="K270" s="196"/>
      <c r="L270" s="196"/>
      <c r="M270" s="197">
        <f t="shared" si="12"/>
        <v>44075</v>
      </c>
    </row>
    <row r="271" spans="1:13">
      <c r="A271">
        <f t="shared" si="13"/>
        <v>7</v>
      </c>
      <c r="B271" s="429"/>
      <c r="C271" s="195"/>
      <c r="D271" s="196"/>
      <c r="E271" s="196"/>
      <c r="F271" s="197">
        <v>44075</v>
      </c>
      <c r="H271">
        <f t="shared" si="14"/>
        <v>7</v>
      </c>
      <c r="I271" s="429"/>
      <c r="J271" s="195"/>
      <c r="K271" s="196"/>
      <c r="L271" s="196"/>
      <c r="M271" s="197">
        <f t="shared" si="12"/>
        <v>44075</v>
      </c>
    </row>
    <row r="272" spans="1:13">
      <c r="A272">
        <f t="shared" si="13"/>
        <v>8</v>
      </c>
      <c r="B272" s="429"/>
      <c r="C272" s="195"/>
      <c r="D272" s="196"/>
      <c r="E272" s="196"/>
      <c r="F272" s="197">
        <v>44075</v>
      </c>
      <c r="H272">
        <f t="shared" si="14"/>
        <v>8</v>
      </c>
      <c r="I272" s="429"/>
      <c r="J272" s="195"/>
      <c r="K272" s="196"/>
      <c r="L272" s="196"/>
      <c r="M272" s="197">
        <f t="shared" si="12"/>
        <v>44075</v>
      </c>
    </row>
    <row r="273" spans="1:13">
      <c r="A273">
        <f t="shared" si="13"/>
        <v>9</v>
      </c>
      <c r="B273" s="429"/>
      <c r="C273" s="195"/>
      <c r="D273" s="196"/>
      <c r="E273" s="196"/>
      <c r="F273" s="197">
        <v>44075</v>
      </c>
      <c r="H273">
        <f t="shared" si="14"/>
        <v>9</v>
      </c>
      <c r="I273" s="429"/>
      <c r="J273" s="195"/>
      <c r="K273" s="196"/>
      <c r="L273" s="196"/>
      <c r="M273" s="197">
        <f t="shared" si="12"/>
        <v>44075</v>
      </c>
    </row>
    <row r="274" spans="1:13">
      <c r="A274">
        <f t="shared" si="13"/>
        <v>10</v>
      </c>
      <c r="B274" s="429"/>
      <c r="C274" s="195"/>
      <c r="D274" s="196"/>
      <c r="E274" s="196"/>
      <c r="F274" s="197">
        <v>44075</v>
      </c>
      <c r="H274">
        <f t="shared" si="14"/>
        <v>10</v>
      </c>
      <c r="I274" s="429"/>
      <c r="J274" s="195"/>
      <c r="K274" s="196"/>
      <c r="L274" s="196"/>
      <c r="M274" s="197">
        <f t="shared" si="12"/>
        <v>44075</v>
      </c>
    </row>
    <row r="275" spans="1:13">
      <c r="A275">
        <f t="shared" si="13"/>
        <v>11</v>
      </c>
      <c r="B275" s="429"/>
      <c r="C275" s="195"/>
      <c r="D275" s="196"/>
      <c r="E275" s="196"/>
      <c r="F275" s="197">
        <v>44075</v>
      </c>
      <c r="H275">
        <f t="shared" si="14"/>
        <v>11</v>
      </c>
      <c r="I275" s="429"/>
      <c r="J275" s="195"/>
      <c r="K275" s="196"/>
      <c r="L275" s="196"/>
      <c r="M275" s="197">
        <f t="shared" si="12"/>
        <v>44075</v>
      </c>
    </row>
    <row r="276" spans="1:13">
      <c r="A276">
        <f t="shared" si="13"/>
        <v>12</v>
      </c>
      <c r="B276" s="429"/>
      <c r="C276" s="195"/>
      <c r="D276" s="196"/>
      <c r="E276" s="196"/>
      <c r="F276" s="197">
        <v>44075</v>
      </c>
      <c r="H276">
        <f t="shared" si="14"/>
        <v>12</v>
      </c>
      <c r="I276" s="429"/>
      <c r="J276" s="195"/>
      <c r="K276" s="196"/>
      <c r="L276" s="196"/>
      <c r="M276" s="197">
        <f t="shared" si="12"/>
        <v>44075</v>
      </c>
    </row>
    <row r="277" spans="1:13">
      <c r="A277">
        <f t="shared" si="13"/>
        <v>13</v>
      </c>
      <c r="B277" s="429"/>
      <c r="C277" s="195"/>
      <c r="D277" s="196"/>
      <c r="E277" s="196"/>
      <c r="F277" s="197">
        <v>44075</v>
      </c>
      <c r="H277">
        <f t="shared" si="14"/>
        <v>13</v>
      </c>
      <c r="I277" s="429"/>
      <c r="J277" s="195"/>
      <c r="K277" s="196"/>
      <c r="L277" s="196"/>
      <c r="M277" s="197">
        <f t="shared" si="12"/>
        <v>44075</v>
      </c>
    </row>
    <row r="278" spans="1:13">
      <c r="A278">
        <f t="shared" si="13"/>
        <v>14</v>
      </c>
      <c r="B278" s="429"/>
      <c r="C278" s="195"/>
      <c r="D278" s="196"/>
      <c r="E278" s="196"/>
      <c r="F278" s="197">
        <v>44075</v>
      </c>
      <c r="H278">
        <f t="shared" si="14"/>
        <v>14</v>
      </c>
      <c r="I278" s="429"/>
      <c r="J278" s="195"/>
      <c r="K278" s="196"/>
      <c r="L278" s="196"/>
      <c r="M278" s="197">
        <f t="shared" si="12"/>
        <v>44075</v>
      </c>
    </row>
    <row r="279" spans="1:13">
      <c r="A279">
        <f t="shared" si="13"/>
        <v>15</v>
      </c>
      <c r="B279" s="429"/>
      <c r="C279" s="195"/>
      <c r="D279" s="196"/>
      <c r="E279" s="196"/>
      <c r="F279" s="197">
        <v>44075</v>
      </c>
      <c r="H279">
        <f t="shared" si="14"/>
        <v>15</v>
      </c>
      <c r="I279" s="429"/>
      <c r="J279" s="195"/>
      <c r="K279" s="196"/>
      <c r="L279" s="196"/>
      <c r="M279" s="197">
        <f t="shared" si="12"/>
        <v>44075</v>
      </c>
    </row>
    <row r="280" spans="1:13">
      <c r="A280">
        <f t="shared" si="13"/>
        <v>16</v>
      </c>
      <c r="B280" s="429"/>
      <c r="C280" s="195"/>
      <c r="D280" s="196"/>
      <c r="E280" s="196"/>
      <c r="F280" s="197">
        <v>44075</v>
      </c>
      <c r="H280">
        <f t="shared" si="14"/>
        <v>16</v>
      </c>
      <c r="I280" s="429"/>
      <c r="J280" s="195"/>
      <c r="K280" s="196"/>
      <c r="L280" s="196"/>
      <c r="M280" s="197">
        <f t="shared" si="12"/>
        <v>44075</v>
      </c>
    </row>
    <row r="281" spans="1:13">
      <c r="A281">
        <f t="shared" si="13"/>
        <v>17</v>
      </c>
      <c r="B281" s="429"/>
      <c r="C281" s="195"/>
      <c r="D281" s="196"/>
      <c r="E281" s="196"/>
      <c r="F281" s="197">
        <v>44075</v>
      </c>
      <c r="H281">
        <f t="shared" si="14"/>
        <v>17</v>
      </c>
      <c r="I281" s="429"/>
      <c r="J281" s="195"/>
      <c r="K281" s="196"/>
      <c r="L281" s="196"/>
      <c r="M281" s="197">
        <f t="shared" si="12"/>
        <v>44075</v>
      </c>
    </row>
    <row r="282" spans="1:13">
      <c r="A282">
        <f t="shared" si="13"/>
        <v>18</v>
      </c>
      <c r="B282" s="429"/>
      <c r="C282" s="195"/>
      <c r="D282" s="196"/>
      <c r="E282" s="196"/>
      <c r="F282" s="197">
        <v>44075</v>
      </c>
      <c r="H282">
        <f t="shared" si="14"/>
        <v>18</v>
      </c>
      <c r="I282" s="429"/>
      <c r="J282" s="195"/>
      <c r="K282" s="196"/>
      <c r="L282" s="196"/>
      <c r="M282" s="197">
        <f t="shared" si="12"/>
        <v>44075</v>
      </c>
    </row>
    <row r="283" spans="1:13">
      <c r="A283">
        <f t="shared" si="13"/>
        <v>19</v>
      </c>
      <c r="B283" s="429"/>
      <c r="C283" s="195"/>
      <c r="D283" s="196"/>
      <c r="E283" s="196"/>
      <c r="F283" s="197">
        <v>44075</v>
      </c>
      <c r="H283">
        <f t="shared" si="14"/>
        <v>19</v>
      </c>
      <c r="I283" s="429"/>
      <c r="J283" s="195"/>
      <c r="K283" s="196"/>
      <c r="L283" s="196"/>
      <c r="M283" s="197">
        <f t="shared" si="12"/>
        <v>44075</v>
      </c>
    </row>
    <row r="284" spans="1:13">
      <c r="A284">
        <f t="shared" si="13"/>
        <v>20</v>
      </c>
      <c r="B284" s="429"/>
      <c r="C284" s="195"/>
      <c r="D284" s="196"/>
      <c r="E284" s="196"/>
      <c r="F284" s="197">
        <v>44075</v>
      </c>
      <c r="H284">
        <f t="shared" si="14"/>
        <v>20</v>
      </c>
      <c r="I284" s="429"/>
      <c r="J284" s="195"/>
      <c r="K284" s="196"/>
      <c r="L284" s="196"/>
      <c r="M284" s="197">
        <f t="shared" si="12"/>
        <v>44075</v>
      </c>
    </row>
    <row r="285" spans="1:13">
      <c r="A285">
        <f t="shared" si="13"/>
        <v>21</v>
      </c>
      <c r="B285" s="429"/>
      <c r="C285" s="195"/>
      <c r="D285" s="196"/>
      <c r="E285" s="196"/>
      <c r="F285" s="197">
        <v>44075</v>
      </c>
      <c r="H285">
        <f t="shared" si="14"/>
        <v>21</v>
      </c>
      <c r="I285" s="429"/>
      <c r="J285" s="195"/>
      <c r="K285" s="196"/>
      <c r="L285" s="196"/>
      <c r="M285" s="197">
        <f t="shared" si="12"/>
        <v>44075</v>
      </c>
    </row>
    <row r="286" spans="1:13">
      <c r="A286">
        <f t="shared" si="13"/>
        <v>22</v>
      </c>
      <c r="B286" s="429"/>
      <c r="C286" s="195"/>
      <c r="D286" s="196"/>
      <c r="E286" s="196"/>
      <c r="F286" s="197">
        <v>44075</v>
      </c>
      <c r="H286">
        <f t="shared" si="14"/>
        <v>22</v>
      </c>
      <c r="I286" s="429"/>
      <c r="J286" s="195"/>
      <c r="K286" s="196"/>
      <c r="L286" s="196"/>
      <c r="M286" s="197">
        <f t="shared" si="12"/>
        <v>44075</v>
      </c>
    </row>
    <row r="287" spans="1:13">
      <c r="A287">
        <f t="shared" si="13"/>
        <v>23</v>
      </c>
      <c r="B287" s="429"/>
      <c r="C287" s="195"/>
      <c r="D287" s="196"/>
      <c r="E287" s="196"/>
      <c r="F287" s="197">
        <v>44075</v>
      </c>
      <c r="H287">
        <f t="shared" si="14"/>
        <v>23</v>
      </c>
      <c r="I287" s="429"/>
      <c r="J287" s="195"/>
      <c r="K287" s="196"/>
      <c r="L287" s="196"/>
      <c r="M287" s="197">
        <f t="shared" si="12"/>
        <v>44075</v>
      </c>
    </row>
    <row r="288" spans="1:13">
      <c r="A288">
        <f t="shared" si="13"/>
        <v>24</v>
      </c>
      <c r="B288" s="429"/>
      <c r="C288" s="195"/>
      <c r="D288" s="196"/>
      <c r="E288" s="196"/>
      <c r="F288" s="197">
        <v>44075</v>
      </c>
      <c r="H288">
        <f t="shared" si="14"/>
        <v>24</v>
      </c>
      <c r="I288" s="429"/>
      <c r="J288" s="195"/>
      <c r="K288" s="196"/>
      <c r="L288" s="196"/>
      <c r="M288" s="197">
        <f t="shared" si="12"/>
        <v>44075</v>
      </c>
    </row>
    <row r="289" spans="1:13">
      <c r="A289">
        <f t="shared" si="13"/>
        <v>25</v>
      </c>
      <c r="B289" s="429"/>
      <c r="C289" s="195"/>
      <c r="D289" s="196"/>
      <c r="E289" s="196"/>
      <c r="F289" s="197">
        <v>44075</v>
      </c>
      <c r="H289">
        <f t="shared" si="14"/>
        <v>25</v>
      </c>
      <c r="I289" s="429"/>
      <c r="J289" s="195"/>
      <c r="K289" s="196"/>
      <c r="L289" s="196"/>
      <c r="M289" s="197">
        <f t="shared" si="12"/>
        <v>44075</v>
      </c>
    </row>
    <row r="290" spans="1:13">
      <c r="A290">
        <f t="shared" si="13"/>
        <v>26</v>
      </c>
      <c r="B290" s="429"/>
      <c r="C290" s="195"/>
      <c r="D290" s="196"/>
      <c r="E290" s="196"/>
      <c r="F290" s="197">
        <v>44075</v>
      </c>
      <c r="H290">
        <f t="shared" si="14"/>
        <v>26</v>
      </c>
      <c r="I290" s="429"/>
      <c r="J290" s="195"/>
      <c r="K290" s="196"/>
      <c r="L290" s="196"/>
      <c r="M290" s="197">
        <f t="shared" si="12"/>
        <v>44075</v>
      </c>
    </row>
    <row r="291" spans="1:13">
      <c r="A291">
        <f t="shared" si="13"/>
        <v>27</v>
      </c>
      <c r="B291" s="429"/>
      <c r="C291" s="195"/>
      <c r="D291" s="196"/>
      <c r="E291" s="196"/>
      <c r="F291" s="197">
        <v>44075</v>
      </c>
      <c r="H291">
        <f t="shared" si="14"/>
        <v>27</v>
      </c>
      <c r="I291" s="429"/>
      <c r="J291" s="195"/>
      <c r="K291" s="196"/>
      <c r="L291" s="196"/>
      <c r="M291" s="197">
        <f t="shared" si="12"/>
        <v>44075</v>
      </c>
    </row>
    <row r="292" spans="1:13">
      <c r="A292">
        <f t="shared" si="13"/>
        <v>28</v>
      </c>
      <c r="B292" s="429"/>
      <c r="C292" s="195"/>
      <c r="D292" s="196"/>
      <c r="E292" s="196"/>
      <c r="F292" s="197">
        <v>44075</v>
      </c>
      <c r="H292">
        <f t="shared" si="14"/>
        <v>28</v>
      </c>
      <c r="I292" s="429"/>
      <c r="J292" s="195"/>
      <c r="K292" s="196"/>
      <c r="L292" s="196"/>
      <c r="M292" s="197">
        <f t="shared" si="12"/>
        <v>44075</v>
      </c>
    </row>
    <row r="293" spans="1:13">
      <c r="A293">
        <f t="shared" si="13"/>
        <v>29</v>
      </c>
      <c r="B293" s="429"/>
      <c r="C293" s="195"/>
      <c r="D293" s="196"/>
      <c r="E293" s="196"/>
      <c r="F293" s="197">
        <v>44075</v>
      </c>
      <c r="H293">
        <f t="shared" si="14"/>
        <v>29</v>
      </c>
      <c r="I293" s="429"/>
      <c r="J293" s="195"/>
      <c r="K293" s="196"/>
      <c r="L293" s="196"/>
      <c r="M293" s="197">
        <f t="shared" si="12"/>
        <v>44075</v>
      </c>
    </row>
    <row r="294" spans="1:13">
      <c r="A294">
        <f t="shared" si="13"/>
        <v>30</v>
      </c>
      <c r="B294" s="429"/>
      <c r="C294" s="195"/>
      <c r="D294" s="196"/>
      <c r="E294" s="196"/>
      <c r="F294" s="197">
        <v>44075</v>
      </c>
      <c r="H294">
        <f t="shared" si="14"/>
        <v>30</v>
      </c>
      <c r="I294" s="429"/>
      <c r="J294" s="195"/>
      <c r="K294" s="196"/>
      <c r="L294" s="196"/>
      <c r="M294" s="197">
        <f t="shared" si="12"/>
        <v>44075</v>
      </c>
    </row>
    <row r="295" spans="1:13">
      <c r="A295">
        <f t="shared" si="13"/>
        <v>31</v>
      </c>
      <c r="B295" s="429"/>
      <c r="C295" s="195"/>
      <c r="D295" s="196"/>
      <c r="E295" s="196"/>
      <c r="F295" s="197">
        <v>44075</v>
      </c>
      <c r="H295">
        <f t="shared" si="14"/>
        <v>31</v>
      </c>
      <c r="I295" s="429"/>
      <c r="J295" s="195"/>
      <c r="K295" s="196"/>
      <c r="L295" s="196"/>
      <c r="M295" s="197">
        <f t="shared" si="12"/>
        <v>44075</v>
      </c>
    </row>
    <row r="296" spans="1:13">
      <c r="A296">
        <f t="shared" si="13"/>
        <v>32</v>
      </c>
      <c r="B296" s="429"/>
      <c r="C296" s="195"/>
      <c r="D296" s="196"/>
      <c r="E296" s="196"/>
      <c r="F296" s="197">
        <v>44075</v>
      </c>
      <c r="H296">
        <f t="shared" si="14"/>
        <v>32</v>
      </c>
      <c r="I296" s="429"/>
      <c r="J296" s="195"/>
      <c r="K296" s="196"/>
      <c r="L296" s="196"/>
      <c r="M296" s="197">
        <f t="shared" si="12"/>
        <v>44075</v>
      </c>
    </row>
    <row r="297" spans="1:13">
      <c r="A297">
        <f t="shared" si="13"/>
        <v>33</v>
      </c>
      <c r="B297" s="429"/>
      <c r="C297" s="195"/>
      <c r="D297" s="196"/>
      <c r="E297" s="196"/>
      <c r="F297" s="197">
        <v>44075</v>
      </c>
      <c r="H297">
        <f t="shared" si="14"/>
        <v>33</v>
      </c>
      <c r="I297" s="429"/>
      <c r="J297" s="195"/>
      <c r="K297" s="196"/>
      <c r="L297" s="196"/>
      <c r="M297" s="197">
        <f t="shared" si="12"/>
        <v>44075</v>
      </c>
    </row>
    <row r="298" spans="1:13">
      <c r="A298">
        <f t="shared" si="13"/>
        <v>34</v>
      </c>
      <c r="B298" s="429"/>
      <c r="C298" s="195"/>
      <c r="D298" s="196"/>
      <c r="E298" s="196"/>
      <c r="F298" s="197">
        <v>44075</v>
      </c>
      <c r="H298">
        <f t="shared" si="14"/>
        <v>34</v>
      </c>
      <c r="I298" s="429"/>
      <c r="J298" s="195"/>
      <c r="K298" s="196"/>
      <c r="L298" s="196"/>
      <c r="M298" s="197">
        <f t="shared" si="12"/>
        <v>44075</v>
      </c>
    </row>
    <row r="299" spans="1:13">
      <c r="A299">
        <f t="shared" si="13"/>
        <v>35</v>
      </c>
      <c r="B299" s="429"/>
      <c r="C299" s="195"/>
      <c r="D299" s="196"/>
      <c r="E299" s="196"/>
      <c r="F299" s="197">
        <v>44075</v>
      </c>
      <c r="H299">
        <f t="shared" si="14"/>
        <v>35</v>
      </c>
      <c r="I299" s="429"/>
      <c r="J299" s="195"/>
      <c r="K299" s="196"/>
      <c r="L299" s="196"/>
      <c r="M299" s="197">
        <f t="shared" si="12"/>
        <v>44075</v>
      </c>
    </row>
    <row r="300" spans="1:13">
      <c r="A300">
        <f t="shared" si="13"/>
        <v>36</v>
      </c>
      <c r="B300" s="429"/>
      <c r="C300" s="195"/>
      <c r="D300" s="196"/>
      <c r="E300" s="196"/>
      <c r="F300" s="197">
        <v>44075</v>
      </c>
      <c r="H300">
        <f t="shared" si="14"/>
        <v>36</v>
      </c>
      <c r="I300" s="429"/>
      <c r="J300" s="195"/>
      <c r="K300" s="196"/>
      <c r="L300" s="196"/>
      <c r="M300" s="197">
        <f t="shared" si="12"/>
        <v>44075</v>
      </c>
    </row>
    <row r="301" spans="1:13">
      <c r="A301">
        <f t="shared" si="13"/>
        <v>37</v>
      </c>
      <c r="B301" s="429"/>
      <c r="C301" s="195"/>
      <c r="D301" s="196"/>
      <c r="E301" s="196"/>
      <c r="F301" s="197">
        <v>44075</v>
      </c>
      <c r="H301">
        <f t="shared" si="14"/>
        <v>37</v>
      </c>
      <c r="I301" s="429"/>
      <c r="J301" s="195"/>
      <c r="K301" s="196"/>
      <c r="L301" s="196"/>
      <c r="M301" s="197">
        <f t="shared" si="12"/>
        <v>44075</v>
      </c>
    </row>
    <row r="302" spans="1:13">
      <c r="A302">
        <f t="shared" si="13"/>
        <v>38</v>
      </c>
      <c r="B302" s="429"/>
      <c r="C302" s="195"/>
      <c r="D302" s="196"/>
      <c r="E302" s="196"/>
      <c r="F302" s="197">
        <v>44075</v>
      </c>
      <c r="H302">
        <f t="shared" si="14"/>
        <v>38</v>
      </c>
      <c r="I302" s="429"/>
      <c r="J302" s="195"/>
      <c r="K302" s="196"/>
      <c r="L302" s="196"/>
      <c r="M302" s="197">
        <f t="shared" si="12"/>
        <v>44075</v>
      </c>
    </row>
    <row r="303" spans="1:13">
      <c r="A303">
        <f t="shared" si="13"/>
        <v>39</v>
      </c>
      <c r="B303" s="429"/>
      <c r="C303" s="195"/>
      <c r="D303" s="196"/>
      <c r="E303" s="196"/>
      <c r="F303" s="197">
        <v>44075</v>
      </c>
      <c r="H303">
        <f t="shared" si="14"/>
        <v>39</v>
      </c>
      <c r="I303" s="429"/>
      <c r="J303" s="195"/>
      <c r="K303" s="196"/>
      <c r="L303" s="196"/>
      <c r="M303" s="197">
        <f t="shared" si="12"/>
        <v>44075</v>
      </c>
    </row>
    <row r="304" spans="1:13">
      <c r="A304">
        <f t="shared" si="13"/>
        <v>40</v>
      </c>
      <c r="B304" s="429"/>
      <c r="C304" s="195"/>
      <c r="D304" s="196"/>
      <c r="E304" s="196"/>
      <c r="F304" s="197">
        <v>44075</v>
      </c>
      <c r="H304">
        <f t="shared" si="14"/>
        <v>40</v>
      </c>
      <c r="I304" s="429"/>
      <c r="J304" s="195"/>
      <c r="K304" s="196"/>
      <c r="L304" s="196"/>
      <c r="M304" s="197">
        <f t="shared" si="12"/>
        <v>44075</v>
      </c>
    </row>
    <row r="305" spans="1:13">
      <c r="A305">
        <f t="shared" si="13"/>
        <v>41</v>
      </c>
      <c r="B305" s="429"/>
      <c r="C305" s="195"/>
      <c r="D305" s="196"/>
      <c r="E305" s="196"/>
      <c r="F305" s="197">
        <v>44075</v>
      </c>
      <c r="H305">
        <f t="shared" si="14"/>
        <v>41</v>
      </c>
      <c r="I305" s="429"/>
      <c r="J305" s="195"/>
      <c r="K305" s="196"/>
      <c r="L305" s="196"/>
      <c r="M305" s="197">
        <f t="shared" si="12"/>
        <v>44075</v>
      </c>
    </row>
    <row r="306" spans="1:13">
      <c r="A306">
        <f t="shared" si="13"/>
        <v>42</v>
      </c>
      <c r="B306" s="429"/>
      <c r="C306" s="195"/>
      <c r="D306" s="196"/>
      <c r="E306" s="196"/>
      <c r="F306" s="197">
        <v>44075</v>
      </c>
      <c r="H306">
        <f t="shared" si="14"/>
        <v>42</v>
      </c>
      <c r="I306" s="429"/>
      <c r="J306" s="195"/>
      <c r="K306" s="196"/>
      <c r="L306" s="196"/>
      <c r="M306" s="197">
        <f t="shared" si="12"/>
        <v>44075</v>
      </c>
    </row>
    <row r="307" spans="1:13">
      <c r="A307">
        <f t="shared" si="13"/>
        <v>43</v>
      </c>
      <c r="B307" s="429"/>
      <c r="C307" s="195"/>
      <c r="D307" s="196"/>
      <c r="E307" s="196"/>
      <c r="F307" s="197">
        <v>44075</v>
      </c>
      <c r="H307">
        <f t="shared" si="14"/>
        <v>43</v>
      </c>
      <c r="I307" s="429"/>
      <c r="J307" s="195"/>
      <c r="K307" s="196"/>
      <c r="L307" s="196"/>
      <c r="M307" s="197">
        <f t="shared" si="12"/>
        <v>44075</v>
      </c>
    </row>
    <row r="308" spans="1:13">
      <c r="A308">
        <f t="shared" si="13"/>
        <v>44</v>
      </c>
      <c r="B308" s="429"/>
      <c r="C308" s="195"/>
      <c r="D308" s="196"/>
      <c r="E308" s="196"/>
      <c r="F308" s="197">
        <v>44075</v>
      </c>
      <c r="H308">
        <f t="shared" si="14"/>
        <v>44</v>
      </c>
      <c r="I308" s="429"/>
      <c r="J308" s="195"/>
      <c r="K308" s="196"/>
      <c r="L308" s="196"/>
      <c r="M308" s="197">
        <f t="shared" si="12"/>
        <v>44075</v>
      </c>
    </row>
    <row r="309" spans="1:13">
      <c r="A309">
        <f t="shared" si="13"/>
        <v>45</v>
      </c>
      <c r="B309" s="429"/>
      <c r="C309" s="195"/>
      <c r="D309" s="196"/>
      <c r="E309" s="196"/>
      <c r="F309" s="197">
        <v>44075</v>
      </c>
      <c r="H309">
        <f t="shared" si="14"/>
        <v>45</v>
      </c>
      <c r="I309" s="429"/>
      <c r="J309" s="195"/>
      <c r="K309" s="196"/>
      <c r="L309" s="196"/>
      <c r="M309" s="197">
        <f t="shared" si="12"/>
        <v>44075</v>
      </c>
    </row>
    <row r="310" spans="1:13">
      <c r="A310">
        <f t="shared" si="13"/>
        <v>46</v>
      </c>
      <c r="B310" s="429"/>
      <c r="C310" s="195"/>
      <c r="D310" s="196"/>
      <c r="E310" s="196"/>
      <c r="F310" s="197">
        <v>44075</v>
      </c>
      <c r="H310">
        <f t="shared" si="14"/>
        <v>46</v>
      </c>
      <c r="I310" s="429"/>
      <c r="J310" s="195"/>
      <c r="K310" s="196"/>
      <c r="L310" s="196"/>
      <c r="M310" s="197">
        <f t="shared" si="12"/>
        <v>44075</v>
      </c>
    </row>
    <row r="311" spans="1:13">
      <c r="A311">
        <f t="shared" si="13"/>
        <v>47</v>
      </c>
      <c r="B311" s="429"/>
      <c r="C311" s="195"/>
      <c r="D311" s="196"/>
      <c r="E311" s="196"/>
      <c r="F311" s="197">
        <v>44075</v>
      </c>
      <c r="H311">
        <f t="shared" si="14"/>
        <v>47</v>
      </c>
      <c r="I311" s="429"/>
      <c r="J311" s="195"/>
      <c r="K311" s="196"/>
      <c r="L311" s="196"/>
      <c r="M311" s="197">
        <f t="shared" si="12"/>
        <v>44075</v>
      </c>
    </row>
    <row r="312" spans="1:13">
      <c r="A312">
        <f t="shared" si="13"/>
        <v>48</v>
      </c>
      <c r="B312" s="429"/>
      <c r="C312" s="195"/>
      <c r="D312" s="196"/>
      <c r="E312" s="196"/>
      <c r="F312" s="197">
        <v>44075</v>
      </c>
      <c r="H312">
        <f t="shared" si="14"/>
        <v>48</v>
      </c>
      <c r="I312" s="429"/>
      <c r="J312" s="195"/>
      <c r="K312" s="196"/>
      <c r="L312" s="196"/>
      <c r="M312" s="197">
        <f t="shared" si="12"/>
        <v>44075</v>
      </c>
    </row>
    <row r="313" spans="1:13">
      <c r="A313">
        <f t="shared" si="13"/>
        <v>49</v>
      </c>
      <c r="B313" s="429"/>
      <c r="C313" s="195"/>
      <c r="D313" s="196"/>
      <c r="E313" s="196"/>
      <c r="F313" s="197">
        <v>44075</v>
      </c>
      <c r="H313">
        <f t="shared" si="14"/>
        <v>49</v>
      </c>
      <c r="I313" s="429"/>
      <c r="J313" s="195"/>
      <c r="K313" s="196"/>
      <c r="L313" s="196"/>
      <c r="M313" s="197">
        <f t="shared" si="12"/>
        <v>44075</v>
      </c>
    </row>
    <row r="314" spans="1:13">
      <c r="A314">
        <f t="shared" si="13"/>
        <v>50</v>
      </c>
      <c r="B314" s="429"/>
      <c r="C314" s="195"/>
      <c r="D314" s="196"/>
      <c r="E314" s="196"/>
      <c r="F314" s="197">
        <v>44075</v>
      </c>
      <c r="H314">
        <f t="shared" si="14"/>
        <v>50</v>
      </c>
      <c r="I314" s="429"/>
      <c r="J314" s="195"/>
      <c r="K314" s="196"/>
      <c r="L314" s="196"/>
      <c r="M314" s="197">
        <f t="shared" si="12"/>
        <v>44075</v>
      </c>
    </row>
    <row r="315" spans="1:13">
      <c r="A315">
        <f t="shared" si="13"/>
        <v>51</v>
      </c>
      <c r="B315" s="429"/>
      <c r="C315" s="195"/>
      <c r="D315" s="196"/>
      <c r="E315" s="196"/>
      <c r="F315" s="197">
        <v>44075</v>
      </c>
      <c r="H315">
        <f t="shared" si="14"/>
        <v>51</v>
      </c>
      <c r="I315" s="429"/>
      <c r="J315" s="195"/>
      <c r="K315" s="196"/>
      <c r="L315" s="196"/>
      <c r="M315" s="197">
        <f t="shared" si="12"/>
        <v>44075</v>
      </c>
    </row>
    <row r="316" spans="1:13">
      <c r="A316">
        <f t="shared" si="13"/>
        <v>52</v>
      </c>
      <c r="B316" s="429"/>
      <c r="C316" s="195"/>
      <c r="D316" s="196"/>
      <c r="E316" s="196"/>
      <c r="F316" s="197">
        <v>44075</v>
      </c>
      <c r="H316">
        <f t="shared" si="14"/>
        <v>52</v>
      </c>
      <c r="I316" s="429"/>
      <c r="J316" s="195"/>
      <c r="K316" s="196"/>
      <c r="L316" s="196"/>
      <c r="M316" s="197">
        <f t="shared" si="12"/>
        <v>44075</v>
      </c>
    </row>
    <row r="317" spans="1:13">
      <c r="A317">
        <f t="shared" si="13"/>
        <v>53</v>
      </c>
      <c r="B317" s="429"/>
      <c r="C317" s="195"/>
      <c r="D317" s="196"/>
      <c r="E317" s="196"/>
      <c r="F317" s="197">
        <v>44075</v>
      </c>
      <c r="H317">
        <f t="shared" si="14"/>
        <v>53</v>
      </c>
      <c r="I317" s="429"/>
      <c r="J317" s="195"/>
      <c r="K317" s="196"/>
      <c r="L317" s="196"/>
      <c r="M317" s="197">
        <f t="shared" si="12"/>
        <v>44075</v>
      </c>
    </row>
    <row r="318" spans="1:13">
      <c r="A318">
        <f t="shared" si="13"/>
        <v>54</v>
      </c>
      <c r="B318" s="429"/>
      <c r="C318" s="195"/>
      <c r="D318" s="196"/>
      <c r="E318" s="196"/>
      <c r="F318" s="197">
        <v>44075</v>
      </c>
      <c r="H318">
        <f t="shared" si="14"/>
        <v>54</v>
      </c>
      <c r="I318" s="429"/>
      <c r="J318" s="195"/>
      <c r="K318" s="196"/>
      <c r="L318" s="196"/>
      <c r="M318" s="197">
        <f t="shared" si="12"/>
        <v>44075</v>
      </c>
    </row>
    <row r="319" spans="1:13">
      <c r="A319">
        <f t="shared" si="13"/>
        <v>55</v>
      </c>
      <c r="B319" s="429"/>
      <c r="C319" s="195"/>
      <c r="D319" s="196"/>
      <c r="E319" s="196"/>
      <c r="F319" s="197">
        <v>44075</v>
      </c>
      <c r="H319">
        <f t="shared" si="14"/>
        <v>55</v>
      </c>
      <c r="I319" s="429"/>
      <c r="J319" s="195"/>
      <c r="K319" s="196"/>
      <c r="L319" s="196"/>
      <c r="M319" s="197">
        <f t="shared" si="12"/>
        <v>44075</v>
      </c>
    </row>
    <row r="320" spans="1:13">
      <c r="A320">
        <f t="shared" si="13"/>
        <v>56</v>
      </c>
      <c r="B320" s="429"/>
      <c r="C320" s="196"/>
      <c r="D320" s="196"/>
      <c r="E320" s="196"/>
      <c r="F320" s="197">
        <v>44075</v>
      </c>
      <c r="H320">
        <f t="shared" si="14"/>
        <v>56</v>
      </c>
      <c r="I320" s="429"/>
      <c r="J320" s="196"/>
      <c r="K320" s="196"/>
      <c r="L320" s="196"/>
      <c r="M320" s="197">
        <f t="shared" si="12"/>
        <v>44075</v>
      </c>
    </row>
    <row r="321" spans="1:13">
      <c r="A321">
        <f t="shared" si="13"/>
        <v>57</v>
      </c>
      <c r="B321" s="429"/>
      <c r="C321" s="196"/>
      <c r="D321" s="196"/>
      <c r="E321" s="196"/>
      <c r="F321" s="197">
        <v>44075</v>
      </c>
      <c r="H321">
        <f t="shared" si="14"/>
        <v>57</v>
      </c>
      <c r="I321" s="429"/>
      <c r="J321" s="196"/>
      <c r="K321" s="196"/>
      <c r="L321" s="196"/>
      <c r="M321" s="197">
        <f t="shared" si="12"/>
        <v>44075</v>
      </c>
    </row>
    <row r="322" spans="1:13">
      <c r="A322">
        <f t="shared" si="13"/>
        <v>58</v>
      </c>
      <c r="B322" s="429"/>
      <c r="C322" s="196"/>
      <c r="D322" s="196"/>
      <c r="E322" s="196"/>
      <c r="F322" s="197">
        <v>44075</v>
      </c>
      <c r="H322">
        <f t="shared" si="14"/>
        <v>58</v>
      </c>
      <c r="I322" s="429"/>
      <c r="J322" s="196"/>
      <c r="K322" s="196"/>
      <c r="L322" s="196"/>
      <c r="M322" s="197">
        <f t="shared" si="12"/>
        <v>44075</v>
      </c>
    </row>
    <row r="323" spans="1:13">
      <c r="A323">
        <f t="shared" si="13"/>
        <v>59</v>
      </c>
      <c r="B323" s="429"/>
      <c r="C323" s="196"/>
      <c r="D323" s="196"/>
      <c r="E323" s="196"/>
      <c r="F323" s="197">
        <v>44075</v>
      </c>
      <c r="H323">
        <f t="shared" si="14"/>
        <v>59</v>
      </c>
      <c r="I323" s="429"/>
      <c r="J323" s="196"/>
      <c r="K323" s="196"/>
      <c r="L323" s="196"/>
      <c r="M323" s="197">
        <f t="shared" si="12"/>
        <v>44075</v>
      </c>
    </row>
    <row r="324" spans="1:13">
      <c r="A324">
        <f t="shared" si="13"/>
        <v>60</v>
      </c>
      <c r="B324" s="429"/>
      <c r="C324" s="196"/>
      <c r="D324" s="196"/>
      <c r="E324" s="196"/>
      <c r="F324" s="197">
        <v>44075</v>
      </c>
      <c r="H324">
        <f t="shared" si="14"/>
        <v>60</v>
      </c>
      <c r="I324" s="429"/>
      <c r="J324" s="196"/>
      <c r="K324" s="196"/>
      <c r="L324" s="196"/>
      <c r="M324" s="197">
        <f t="shared" si="12"/>
        <v>44075</v>
      </c>
    </row>
    <row r="325" spans="1:13">
      <c r="A325">
        <f t="shared" si="13"/>
        <v>61</v>
      </c>
      <c r="B325" s="429"/>
      <c r="C325" s="196"/>
      <c r="D325" s="196"/>
      <c r="E325" s="196"/>
      <c r="F325" s="197">
        <v>44075</v>
      </c>
      <c r="H325">
        <f t="shared" si="14"/>
        <v>61</v>
      </c>
      <c r="I325" s="429"/>
      <c r="J325" s="196"/>
      <c r="K325" s="196"/>
      <c r="L325" s="196"/>
      <c r="M325" s="197">
        <f t="shared" si="12"/>
        <v>44075</v>
      </c>
    </row>
    <row r="326" spans="1:13">
      <c r="A326">
        <f t="shared" si="13"/>
        <v>62</v>
      </c>
      <c r="B326" s="429"/>
      <c r="C326" s="196"/>
      <c r="D326" s="196"/>
      <c r="E326" s="196"/>
      <c r="F326" s="197">
        <v>44075</v>
      </c>
      <c r="H326">
        <f t="shared" si="14"/>
        <v>62</v>
      </c>
      <c r="I326" s="429"/>
      <c r="J326" s="196"/>
      <c r="K326" s="196"/>
      <c r="L326" s="196"/>
      <c r="M326" s="197">
        <f t="shared" ref="M326:M389" si="15">F326</f>
        <v>44075</v>
      </c>
    </row>
    <row r="327" spans="1:13">
      <c r="A327">
        <f t="shared" si="13"/>
        <v>63</v>
      </c>
      <c r="B327" s="429"/>
      <c r="C327" s="196"/>
      <c r="D327" s="196"/>
      <c r="E327" s="196"/>
      <c r="F327" s="197">
        <v>44075</v>
      </c>
      <c r="H327">
        <f t="shared" si="14"/>
        <v>63</v>
      </c>
      <c r="I327" s="429"/>
      <c r="J327" s="196"/>
      <c r="K327" s="196"/>
      <c r="L327" s="196"/>
      <c r="M327" s="197">
        <f t="shared" si="15"/>
        <v>44075</v>
      </c>
    </row>
    <row r="328" spans="1:13">
      <c r="A328">
        <f>A327+1</f>
        <v>64</v>
      </c>
      <c r="B328" s="429"/>
      <c r="C328" s="196"/>
      <c r="D328" s="196"/>
      <c r="E328" s="196"/>
      <c r="F328" s="197">
        <v>44075</v>
      </c>
      <c r="H328">
        <f>H327+1</f>
        <v>64</v>
      </c>
      <c r="I328" s="429"/>
      <c r="J328" s="196"/>
      <c r="K328" s="196"/>
      <c r="L328" s="196"/>
      <c r="M328" s="197">
        <f t="shared" si="15"/>
        <v>44075</v>
      </c>
    </row>
    <row r="329" spans="1:13">
      <c r="A329">
        <f>A328+1</f>
        <v>65</v>
      </c>
      <c r="B329" s="429"/>
      <c r="C329" s="196"/>
      <c r="D329" s="196"/>
      <c r="E329" s="196"/>
      <c r="F329" s="197">
        <v>44075</v>
      </c>
      <c r="H329">
        <f>H328+1</f>
        <v>65</v>
      </c>
      <c r="I329" s="429"/>
      <c r="J329" s="196"/>
      <c r="K329" s="196"/>
      <c r="L329" s="196"/>
      <c r="M329" s="197">
        <f t="shared" si="15"/>
        <v>44075</v>
      </c>
    </row>
    <row r="330" spans="1:13">
      <c r="A330">
        <v>1</v>
      </c>
      <c r="B330" s="429">
        <v>0.70833333333333337</v>
      </c>
      <c r="C330" s="195"/>
      <c r="D330" s="196"/>
      <c r="E330" s="196"/>
      <c r="F330" s="197">
        <v>44075</v>
      </c>
      <c r="H330">
        <v>1</v>
      </c>
      <c r="I330" s="429">
        <f>B330</f>
        <v>0.70833333333333337</v>
      </c>
      <c r="J330" s="195"/>
      <c r="K330" s="196"/>
      <c r="L330" s="196"/>
      <c r="M330" s="197">
        <f t="shared" si="15"/>
        <v>44075</v>
      </c>
    </row>
    <row r="331" spans="1:13">
      <c r="A331">
        <f t="shared" ref="A331:A392" si="16">A330+1</f>
        <v>2</v>
      </c>
      <c r="B331" s="429"/>
      <c r="C331" s="195"/>
      <c r="D331" s="196"/>
      <c r="E331" s="196"/>
      <c r="F331" s="197">
        <v>44075</v>
      </c>
      <c r="H331">
        <f t="shared" ref="H331:H392" si="17">H330+1</f>
        <v>2</v>
      </c>
      <c r="I331" s="429"/>
      <c r="J331" s="195"/>
      <c r="K331" s="196"/>
      <c r="L331" s="196"/>
      <c r="M331" s="197">
        <f t="shared" si="15"/>
        <v>44075</v>
      </c>
    </row>
    <row r="332" spans="1:13">
      <c r="A332">
        <f t="shared" si="16"/>
        <v>3</v>
      </c>
      <c r="B332" s="429"/>
      <c r="C332" s="195"/>
      <c r="D332" s="196"/>
      <c r="E332" s="196"/>
      <c r="F332" s="197">
        <v>44075</v>
      </c>
      <c r="H332">
        <f t="shared" si="17"/>
        <v>3</v>
      </c>
      <c r="I332" s="429"/>
      <c r="J332" s="195"/>
      <c r="K332" s="196"/>
      <c r="L332" s="196"/>
      <c r="M332" s="197">
        <f t="shared" si="15"/>
        <v>44075</v>
      </c>
    </row>
    <row r="333" spans="1:13">
      <c r="A333">
        <f t="shared" si="16"/>
        <v>4</v>
      </c>
      <c r="B333" s="429"/>
      <c r="C333" s="195"/>
      <c r="D333" s="196"/>
      <c r="E333" s="196"/>
      <c r="F333" s="197">
        <v>44075</v>
      </c>
      <c r="H333">
        <f t="shared" si="17"/>
        <v>4</v>
      </c>
      <c r="I333" s="429"/>
      <c r="J333" s="195"/>
      <c r="K333" s="196"/>
      <c r="L333" s="196"/>
      <c r="M333" s="197">
        <f t="shared" si="15"/>
        <v>44075</v>
      </c>
    </row>
    <row r="334" spans="1:13">
      <c r="A334">
        <f t="shared" si="16"/>
        <v>5</v>
      </c>
      <c r="B334" s="429"/>
      <c r="C334" s="195"/>
      <c r="D334" s="196"/>
      <c r="E334" s="196"/>
      <c r="F334" s="197">
        <v>44075</v>
      </c>
      <c r="H334">
        <f t="shared" si="17"/>
        <v>5</v>
      </c>
      <c r="I334" s="429"/>
      <c r="J334" s="195"/>
      <c r="K334" s="196"/>
      <c r="L334" s="196"/>
      <c r="M334" s="197">
        <f t="shared" si="15"/>
        <v>44075</v>
      </c>
    </row>
    <row r="335" spans="1:13">
      <c r="A335">
        <f t="shared" si="16"/>
        <v>6</v>
      </c>
      <c r="B335" s="429"/>
      <c r="C335" s="195"/>
      <c r="D335" s="196"/>
      <c r="E335" s="196"/>
      <c r="F335" s="197">
        <v>44075</v>
      </c>
      <c r="H335">
        <f t="shared" si="17"/>
        <v>6</v>
      </c>
      <c r="I335" s="429"/>
      <c r="J335" s="195"/>
      <c r="K335" s="196"/>
      <c r="L335" s="196"/>
      <c r="M335" s="197">
        <f t="shared" si="15"/>
        <v>44075</v>
      </c>
    </row>
    <row r="336" spans="1:13">
      <c r="A336">
        <f t="shared" si="16"/>
        <v>7</v>
      </c>
      <c r="B336" s="429"/>
      <c r="C336" s="195"/>
      <c r="D336" s="196"/>
      <c r="E336" s="196"/>
      <c r="F336" s="197">
        <v>44075</v>
      </c>
      <c r="H336">
        <f t="shared" si="17"/>
        <v>7</v>
      </c>
      <c r="I336" s="429"/>
      <c r="J336" s="195"/>
      <c r="K336" s="196"/>
      <c r="L336" s="196"/>
      <c r="M336" s="197">
        <f t="shared" si="15"/>
        <v>44075</v>
      </c>
    </row>
    <row r="337" spans="1:13">
      <c r="A337">
        <f t="shared" si="16"/>
        <v>8</v>
      </c>
      <c r="B337" s="429"/>
      <c r="C337" s="195"/>
      <c r="D337" s="196"/>
      <c r="E337" s="196"/>
      <c r="F337" s="197">
        <v>44075</v>
      </c>
      <c r="H337">
        <f t="shared" si="17"/>
        <v>8</v>
      </c>
      <c r="I337" s="429"/>
      <c r="J337" s="195"/>
      <c r="K337" s="196"/>
      <c r="L337" s="196"/>
      <c r="M337" s="197">
        <f t="shared" si="15"/>
        <v>44075</v>
      </c>
    </row>
    <row r="338" spans="1:13">
      <c r="A338">
        <f t="shared" si="16"/>
        <v>9</v>
      </c>
      <c r="B338" s="429"/>
      <c r="C338" s="195"/>
      <c r="D338" s="196"/>
      <c r="E338" s="196"/>
      <c r="F338" s="197">
        <v>44075</v>
      </c>
      <c r="H338">
        <f t="shared" si="17"/>
        <v>9</v>
      </c>
      <c r="I338" s="429"/>
      <c r="J338" s="195"/>
      <c r="K338" s="196"/>
      <c r="L338" s="196"/>
      <c r="M338" s="197">
        <f t="shared" si="15"/>
        <v>44075</v>
      </c>
    </row>
    <row r="339" spans="1:13">
      <c r="A339">
        <f t="shared" si="16"/>
        <v>10</v>
      </c>
      <c r="B339" s="429"/>
      <c r="C339" s="195"/>
      <c r="D339" s="196"/>
      <c r="E339" s="196"/>
      <c r="F339" s="197">
        <v>44075</v>
      </c>
      <c r="H339">
        <f t="shared" si="17"/>
        <v>10</v>
      </c>
      <c r="I339" s="429"/>
      <c r="J339" s="195"/>
      <c r="K339" s="196"/>
      <c r="L339" s="196"/>
      <c r="M339" s="197">
        <f t="shared" si="15"/>
        <v>44075</v>
      </c>
    </row>
    <row r="340" spans="1:13">
      <c r="A340">
        <f t="shared" si="16"/>
        <v>11</v>
      </c>
      <c r="B340" s="429"/>
      <c r="C340" s="195"/>
      <c r="D340" s="196"/>
      <c r="E340" s="196"/>
      <c r="F340" s="197">
        <v>44075</v>
      </c>
      <c r="H340">
        <f t="shared" si="17"/>
        <v>11</v>
      </c>
      <c r="I340" s="429"/>
      <c r="J340" s="195"/>
      <c r="K340" s="196"/>
      <c r="L340" s="196"/>
      <c r="M340" s="197">
        <f t="shared" si="15"/>
        <v>44075</v>
      </c>
    </row>
    <row r="341" spans="1:13">
      <c r="A341">
        <f t="shared" si="16"/>
        <v>12</v>
      </c>
      <c r="B341" s="429"/>
      <c r="C341" s="195"/>
      <c r="D341" s="196"/>
      <c r="E341" s="196"/>
      <c r="F341" s="197">
        <v>44075</v>
      </c>
      <c r="H341">
        <f t="shared" si="17"/>
        <v>12</v>
      </c>
      <c r="I341" s="429"/>
      <c r="J341" s="195"/>
      <c r="K341" s="196"/>
      <c r="L341" s="196"/>
      <c r="M341" s="197">
        <f t="shared" si="15"/>
        <v>44075</v>
      </c>
    </row>
    <row r="342" spans="1:13">
      <c r="A342">
        <f t="shared" si="16"/>
        <v>13</v>
      </c>
      <c r="B342" s="429"/>
      <c r="C342" s="195"/>
      <c r="D342" s="196"/>
      <c r="E342" s="196"/>
      <c r="F342" s="197">
        <v>44075</v>
      </c>
      <c r="H342">
        <f t="shared" si="17"/>
        <v>13</v>
      </c>
      <c r="I342" s="429"/>
      <c r="J342" s="195"/>
      <c r="K342" s="196"/>
      <c r="L342" s="196"/>
      <c r="M342" s="197">
        <f t="shared" si="15"/>
        <v>44075</v>
      </c>
    </row>
    <row r="343" spans="1:13">
      <c r="A343">
        <f t="shared" si="16"/>
        <v>14</v>
      </c>
      <c r="B343" s="429"/>
      <c r="C343" s="195"/>
      <c r="D343" s="196"/>
      <c r="E343" s="196"/>
      <c r="F343" s="197">
        <v>44075</v>
      </c>
      <c r="H343">
        <f t="shared" si="17"/>
        <v>14</v>
      </c>
      <c r="I343" s="429"/>
      <c r="J343" s="195"/>
      <c r="K343" s="196"/>
      <c r="L343" s="196"/>
      <c r="M343" s="197">
        <f t="shared" si="15"/>
        <v>44075</v>
      </c>
    </row>
    <row r="344" spans="1:13">
      <c r="A344">
        <f t="shared" si="16"/>
        <v>15</v>
      </c>
      <c r="B344" s="429"/>
      <c r="C344" s="195"/>
      <c r="D344" s="196"/>
      <c r="E344" s="196"/>
      <c r="F344" s="197">
        <v>44075</v>
      </c>
      <c r="H344">
        <f t="shared" si="17"/>
        <v>15</v>
      </c>
      <c r="I344" s="429"/>
      <c r="J344" s="195"/>
      <c r="K344" s="196"/>
      <c r="L344" s="196"/>
      <c r="M344" s="197">
        <f t="shared" si="15"/>
        <v>44075</v>
      </c>
    </row>
    <row r="345" spans="1:13">
      <c r="A345">
        <f t="shared" si="16"/>
        <v>16</v>
      </c>
      <c r="B345" s="429"/>
      <c r="C345" s="195"/>
      <c r="D345" s="196"/>
      <c r="E345" s="196"/>
      <c r="F345" s="197">
        <v>44075</v>
      </c>
      <c r="H345">
        <f t="shared" si="17"/>
        <v>16</v>
      </c>
      <c r="I345" s="429"/>
      <c r="J345" s="195"/>
      <c r="K345" s="196"/>
      <c r="L345" s="196"/>
      <c r="M345" s="197">
        <f t="shared" si="15"/>
        <v>44075</v>
      </c>
    </row>
    <row r="346" spans="1:13">
      <c r="A346">
        <f t="shared" si="16"/>
        <v>17</v>
      </c>
      <c r="B346" s="429"/>
      <c r="C346" s="195"/>
      <c r="D346" s="196"/>
      <c r="E346" s="196"/>
      <c r="F346" s="197">
        <v>44075</v>
      </c>
      <c r="H346">
        <f t="shared" si="17"/>
        <v>17</v>
      </c>
      <c r="I346" s="429"/>
      <c r="J346" s="195"/>
      <c r="K346" s="196"/>
      <c r="L346" s="196"/>
      <c r="M346" s="197">
        <f t="shared" si="15"/>
        <v>44075</v>
      </c>
    </row>
    <row r="347" spans="1:13">
      <c r="A347">
        <f t="shared" si="16"/>
        <v>18</v>
      </c>
      <c r="B347" s="429"/>
      <c r="C347" s="195"/>
      <c r="D347" s="196"/>
      <c r="E347" s="196"/>
      <c r="F347" s="197">
        <v>44075</v>
      </c>
      <c r="H347">
        <f t="shared" si="17"/>
        <v>18</v>
      </c>
      <c r="I347" s="429"/>
      <c r="J347" s="195"/>
      <c r="K347" s="196"/>
      <c r="L347" s="196"/>
      <c r="M347" s="197">
        <f t="shared" si="15"/>
        <v>44075</v>
      </c>
    </row>
    <row r="348" spans="1:13">
      <c r="A348">
        <f t="shared" si="16"/>
        <v>19</v>
      </c>
      <c r="B348" s="429"/>
      <c r="C348" s="195"/>
      <c r="D348" s="196"/>
      <c r="E348" s="196"/>
      <c r="F348" s="197">
        <v>44075</v>
      </c>
      <c r="H348">
        <f t="shared" si="17"/>
        <v>19</v>
      </c>
      <c r="I348" s="429"/>
      <c r="J348" s="195"/>
      <c r="K348" s="196"/>
      <c r="L348" s="196"/>
      <c r="M348" s="197">
        <f t="shared" si="15"/>
        <v>44075</v>
      </c>
    </row>
    <row r="349" spans="1:13">
      <c r="A349">
        <f t="shared" si="16"/>
        <v>20</v>
      </c>
      <c r="B349" s="429"/>
      <c r="C349" s="195"/>
      <c r="D349" s="196"/>
      <c r="E349" s="196"/>
      <c r="F349" s="197">
        <v>44075</v>
      </c>
      <c r="H349">
        <f t="shared" si="17"/>
        <v>20</v>
      </c>
      <c r="I349" s="429"/>
      <c r="J349" s="195"/>
      <c r="K349" s="196"/>
      <c r="L349" s="196"/>
      <c r="M349" s="197">
        <f t="shared" si="15"/>
        <v>44075</v>
      </c>
    </row>
    <row r="350" spans="1:13">
      <c r="A350">
        <f t="shared" si="16"/>
        <v>21</v>
      </c>
      <c r="B350" s="429"/>
      <c r="C350" s="195"/>
      <c r="D350" s="196"/>
      <c r="E350" s="196"/>
      <c r="F350" s="197">
        <v>44075</v>
      </c>
      <c r="H350">
        <f t="shared" si="17"/>
        <v>21</v>
      </c>
      <c r="I350" s="429"/>
      <c r="J350" s="195"/>
      <c r="K350" s="196"/>
      <c r="L350" s="196"/>
      <c r="M350" s="197">
        <f t="shared" si="15"/>
        <v>44075</v>
      </c>
    </row>
    <row r="351" spans="1:13">
      <c r="A351">
        <f t="shared" si="16"/>
        <v>22</v>
      </c>
      <c r="B351" s="429"/>
      <c r="C351" s="195"/>
      <c r="D351" s="196"/>
      <c r="E351" s="196"/>
      <c r="F351" s="197">
        <v>44075</v>
      </c>
      <c r="H351">
        <f t="shared" si="17"/>
        <v>22</v>
      </c>
      <c r="I351" s="429"/>
      <c r="J351" s="195"/>
      <c r="K351" s="196"/>
      <c r="L351" s="196"/>
      <c r="M351" s="197">
        <f t="shared" si="15"/>
        <v>44075</v>
      </c>
    </row>
    <row r="352" spans="1:13">
      <c r="A352">
        <f t="shared" si="16"/>
        <v>23</v>
      </c>
      <c r="B352" s="429"/>
      <c r="C352" s="195"/>
      <c r="D352" s="196"/>
      <c r="E352" s="196"/>
      <c r="F352" s="197">
        <v>44075</v>
      </c>
      <c r="H352">
        <f t="shared" si="17"/>
        <v>23</v>
      </c>
      <c r="I352" s="429"/>
      <c r="J352" s="195"/>
      <c r="K352" s="196"/>
      <c r="L352" s="196"/>
      <c r="M352" s="197">
        <f t="shared" si="15"/>
        <v>44075</v>
      </c>
    </row>
    <row r="353" spans="1:13">
      <c r="A353">
        <f t="shared" si="16"/>
        <v>24</v>
      </c>
      <c r="B353" s="429"/>
      <c r="C353" s="195"/>
      <c r="D353" s="196"/>
      <c r="E353" s="196"/>
      <c r="F353" s="197">
        <v>44075</v>
      </c>
      <c r="H353">
        <f t="shared" si="17"/>
        <v>24</v>
      </c>
      <c r="I353" s="429"/>
      <c r="J353" s="195"/>
      <c r="K353" s="196"/>
      <c r="L353" s="196"/>
      <c r="M353" s="197">
        <f t="shared" si="15"/>
        <v>44075</v>
      </c>
    </row>
    <row r="354" spans="1:13">
      <c r="A354">
        <f t="shared" si="16"/>
        <v>25</v>
      </c>
      <c r="B354" s="429"/>
      <c r="C354" s="195"/>
      <c r="D354" s="196"/>
      <c r="E354" s="196"/>
      <c r="F354" s="197">
        <v>44075</v>
      </c>
      <c r="H354">
        <f t="shared" si="17"/>
        <v>25</v>
      </c>
      <c r="I354" s="429"/>
      <c r="J354" s="195"/>
      <c r="K354" s="196"/>
      <c r="L354" s="196"/>
      <c r="M354" s="197">
        <f t="shared" si="15"/>
        <v>44075</v>
      </c>
    </row>
    <row r="355" spans="1:13">
      <c r="A355">
        <f t="shared" si="16"/>
        <v>26</v>
      </c>
      <c r="B355" s="429"/>
      <c r="C355" s="195"/>
      <c r="D355" s="196"/>
      <c r="E355" s="196"/>
      <c r="F355" s="197">
        <v>44075</v>
      </c>
      <c r="H355">
        <f t="shared" si="17"/>
        <v>26</v>
      </c>
      <c r="I355" s="429"/>
      <c r="J355" s="195"/>
      <c r="K355" s="196"/>
      <c r="L355" s="196"/>
      <c r="M355" s="197">
        <f t="shared" si="15"/>
        <v>44075</v>
      </c>
    </row>
    <row r="356" spans="1:13">
      <c r="A356">
        <f t="shared" si="16"/>
        <v>27</v>
      </c>
      <c r="B356" s="429"/>
      <c r="C356" s="195"/>
      <c r="D356" s="196"/>
      <c r="E356" s="196"/>
      <c r="F356" s="197">
        <v>44075</v>
      </c>
      <c r="H356">
        <f t="shared" si="17"/>
        <v>27</v>
      </c>
      <c r="I356" s="429"/>
      <c r="J356" s="195"/>
      <c r="K356" s="196"/>
      <c r="L356" s="196"/>
      <c r="M356" s="197">
        <f t="shared" si="15"/>
        <v>44075</v>
      </c>
    </row>
    <row r="357" spans="1:13">
      <c r="A357">
        <f t="shared" si="16"/>
        <v>28</v>
      </c>
      <c r="B357" s="429"/>
      <c r="C357" s="195"/>
      <c r="D357" s="196"/>
      <c r="E357" s="196"/>
      <c r="F357" s="197">
        <v>44075</v>
      </c>
      <c r="H357">
        <f t="shared" si="17"/>
        <v>28</v>
      </c>
      <c r="I357" s="429"/>
      <c r="J357" s="195"/>
      <c r="K357" s="196"/>
      <c r="L357" s="196"/>
      <c r="M357" s="197">
        <f t="shared" si="15"/>
        <v>44075</v>
      </c>
    </row>
    <row r="358" spans="1:13">
      <c r="A358">
        <f t="shared" si="16"/>
        <v>29</v>
      </c>
      <c r="B358" s="429"/>
      <c r="C358" s="195"/>
      <c r="D358" s="196"/>
      <c r="E358" s="196"/>
      <c r="F358" s="197">
        <v>44075</v>
      </c>
      <c r="H358">
        <f t="shared" si="17"/>
        <v>29</v>
      </c>
      <c r="I358" s="429"/>
      <c r="J358" s="195"/>
      <c r="K358" s="196"/>
      <c r="L358" s="196"/>
      <c r="M358" s="197">
        <f t="shared" si="15"/>
        <v>44075</v>
      </c>
    </row>
    <row r="359" spans="1:13">
      <c r="A359">
        <f t="shared" si="16"/>
        <v>30</v>
      </c>
      <c r="B359" s="429"/>
      <c r="C359" s="195"/>
      <c r="D359" s="196"/>
      <c r="E359" s="196"/>
      <c r="F359" s="197">
        <v>44075</v>
      </c>
      <c r="H359">
        <f t="shared" si="17"/>
        <v>30</v>
      </c>
      <c r="I359" s="429"/>
      <c r="J359" s="195"/>
      <c r="K359" s="196"/>
      <c r="L359" s="196"/>
      <c r="M359" s="197">
        <f t="shared" si="15"/>
        <v>44075</v>
      </c>
    </row>
    <row r="360" spans="1:13">
      <c r="A360">
        <f t="shared" si="16"/>
        <v>31</v>
      </c>
      <c r="B360" s="429"/>
      <c r="C360" s="195"/>
      <c r="D360" s="196"/>
      <c r="E360" s="196"/>
      <c r="F360" s="197">
        <v>44075</v>
      </c>
      <c r="H360">
        <f t="shared" si="17"/>
        <v>31</v>
      </c>
      <c r="I360" s="429"/>
      <c r="J360" s="195"/>
      <c r="K360" s="196"/>
      <c r="L360" s="196"/>
      <c r="M360" s="197">
        <f t="shared" si="15"/>
        <v>44075</v>
      </c>
    </row>
    <row r="361" spans="1:13">
      <c r="A361">
        <f t="shared" si="16"/>
        <v>32</v>
      </c>
      <c r="B361" s="429"/>
      <c r="C361" s="195"/>
      <c r="D361" s="196"/>
      <c r="E361" s="196"/>
      <c r="F361" s="197">
        <v>44075</v>
      </c>
      <c r="H361">
        <f t="shared" si="17"/>
        <v>32</v>
      </c>
      <c r="I361" s="429"/>
      <c r="J361" s="195"/>
      <c r="K361" s="196"/>
      <c r="L361" s="196"/>
      <c r="M361" s="197">
        <f t="shared" si="15"/>
        <v>44075</v>
      </c>
    </row>
    <row r="362" spans="1:13">
      <c r="A362">
        <f t="shared" si="16"/>
        <v>33</v>
      </c>
      <c r="B362" s="429"/>
      <c r="C362" s="195"/>
      <c r="D362" s="196"/>
      <c r="E362" s="196"/>
      <c r="F362" s="197">
        <v>44075</v>
      </c>
      <c r="H362">
        <f t="shared" si="17"/>
        <v>33</v>
      </c>
      <c r="I362" s="429"/>
      <c r="J362" s="195"/>
      <c r="K362" s="196"/>
      <c r="L362" s="196"/>
      <c r="M362" s="197">
        <f t="shared" si="15"/>
        <v>44075</v>
      </c>
    </row>
    <row r="363" spans="1:13">
      <c r="A363">
        <f t="shared" si="16"/>
        <v>34</v>
      </c>
      <c r="B363" s="429"/>
      <c r="C363" s="195"/>
      <c r="D363" s="196"/>
      <c r="E363" s="196"/>
      <c r="F363" s="197">
        <v>44075</v>
      </c>
      <c r="H363">
        <f t="shared" si="17"/>
        <v>34</v>
      </c>
      <c r="I363" s="429"/>
      <c r="J363" s="195"/>
      <c r="K363" s="196"/>
      <c r="L363" s="196"/>
      <c r="M363" s="197">
        <f t="shared" si="15"/>
        <v>44075</v>
      </c>
    </row>
    <row r="364" spans="1:13">
      <c r="A364">
        <f t="shared" si="16"/>
        <v>35</v>
      </c>
      <c r="B364" s="429"/>
      <c r="C364" s="195"/>
      <c r="D364" s="196"/>
      <c r="E364" s="196"/>
      <c r="F364" s="197">
        <v>44075</v>
      </c>
      <c r="H364">
        <f t="shared" si="17"/>
        <v>35</v>
      </c>
      <c r="I364" s="429"/>
      <c r="J364" s="195"/>
      <c r="K364" s="196"/>
      <c r="L364" s="196"/>
      <c r="M364" s="197">
        <f t="shared" si="15"/>
        <v>44075</v>
      </c>
    </row>
    <row r="365" spans="1:13">
      <c r="A365">
        <f t="shared" si="16"/>
        <v>36</v>
      </c>
      <c r="B365" s="429"/>
      <c r="C365" s="195"/>
      <c r="D365" s="196"/>
      <c r="E365" s="196"/>
      <c r="F365" s="197">
        <v>44075</v>
      </c>
      <c r="H365">
        <f t="shared" si="17"/>
        <v>36</v>
      </c>
      <c r="I365" s="429"/>
      <c r="J365" s="195"/>
      <c r="K365" s="196"/>
      <c r="L365" s="196"/>
      <c r="M365" s="197">
        <f t="shared" si="15"/>
        <v>44075</v>
      </c>
    </row>
    <row r="366" spans="1:13">
      <c r="A366">
        <f t="shared" si="16"/>
        <v>37</v>
      </c>
      <c r="B366" s="429"/>
      <c r="C366" s="195"/>
      <c r="D366" s="196"/>
      <c r="E366" s="196"/>
      <c r="F366" s="197">
        <v>44075</v>
      </c>
      <c r="H366">
        <f t="shared" si="17"/>
        <v>37</v>
      </c>
      <c r="I366" s="429"/>
      <c r="J366" s="195"/>
      <c r="K366" s="196"/>
      <c r="L366" s="196"/>
      <c r="M366" s="197">
        <f t="shared" si="15"/>
        <v>44075</v>
      </c>
    </row>
    <row r="367" spans="1:13">
      <c r="A367">
        <f t="shared" si="16"/>
        <v>38</v>
      </c>
      <c r="B367" s="429"/>
      <c r="C367" s="195"/>
      <c r="D367" s="196"/>
      <c r="E367" s="196"/>
      <c r="F367" s="197">
        <v>44075</v>
      </c>
      <c r="H367">
        <f t="shared" si="17"/>
        <v>38</v>
      </c>
      <c r="I367" s="429"/>
      <c r="J367" s="195"/>
      <c r="K367" s="196"/>
      <c r="L367" s="196"/>
      <c r="M367" s="197">
        <f t="shared" si="15"/>
        <v>44075</v>
      </c>
    </row>
    <row r="368" spans="1:13">
      <c r="A368">
        <f t="shared" si="16"/>
        <v>39</v>
      </c>
      <c r="B368" s="429"/>
      <c r="C368" s="195"/>
      <c r="D368" s="196"/>
      <c r="E368" s="196"/>
      <c r="F368" s="197">
        <v>44075</v>
      </c>
      <c r="H368">
        <f t="shared" si="17"/>
        <v>39</v>
      </c>
      <c r="I368" s="429"/>
      <c r="J368" s="195"/>
      <c r="K368" s="196"/>
      <c r="L368" s="196"/>
      <c r="M368" s="197">
        <f t="shared" si="15"/>
        <v>44075</v>
      </c>
    </row>
    <row r="369" spans="1:13">
      <c r="A369">
        <f t="shared" si="16"/>
        <v>40</v>
      </c>
      <c r="B369" s="429"/>
      <c r="C369" s="195"/>
      <c r="D369" s="196"/>
      <c r="E369" s="196"/>
      <c r="F369" s="197">
        <v>44075</v>
      </c>
      <c r="H369">
        <f t="shared" si="17"/>
        <v>40</v>
      </c>
      <c r="I369" s="429"/>
      <c r="J369" s="195"/>
      <c r="K369" s="196"/>
      <c r="L369" s="196"/>
      <c r="M369" s="197">
        <f t="shared" si="15"/>
        <v>44075</v>
      </c>
    </row>
    <row r="370" spans="1:13">
      <c r="A370">
        <f t="shared" si="16"/>
        <v>41</v>
      </c>
      <c r="B370" s="429"/>
      <c r="C370" s="195"/>
      <c r="D370" s="196"/>
      <c r="E370" s="196"/>
      <c r="F370" s="197">
        <v>44075</v>
      </c>
      <c r="H370">
        <f t="shared" si="17"/>
        <v>41</v>
      </c>
      <c r="I370" s="429"/>
      <c r="J370" s="195"/>
      <c r="K370" s="196"/>
      <c r="L370" s="196"/>
      <c r="M370" s="197">
        <f t="shared" si="15"/>
        <v>44075</v>
      </c>
    </row>
    <row r="371" spans="1:13">
      <c r="A371">
        <f t="shared" si="16"/>
        <v>42</v>
      </c>
      <c r="B371" s="429"/>
      <c r="C371" s="195"/>
      <c r="D371" s="196"/>
      <c r="E371" s="196"/>
      <c r="F371" s="197">
        <v>44075</v>
      </c>
      <c r="H371">
        <f t="shared" si="17"/>
        <v>42</v>
      </c>
      <c r="I371" s="429"/>
      <c r="J371" s="195"/>
      <c r="K371" s="196"/>
      <c r="L371" s="196"/>
      <c r="M371" s="197">
        <f t="shared" si="15"/>
        <v>44075</v>
      </c>
    </row>
    <row r="372" spans="1:13">
      <c r="A372">
        <f t="shared" si="16"/>
        <v>43</v>
      </c>
      <c r="B372" s="429"/>
      <c r="C372" s="195"/>
      <c r="D372" s="196"/>
      <c r="E372" s="196"/>
      <c r="F372" s="197">
        <v>44075</v>
      </c>
      <c r="H372">
        <f t="shared" si="17"/>
        <v>43</v>
      </c>
      <c r="I372" s="429"/>
      <c r="J372" s="195"/>
      <c r="K372" s="196"/>
      <c r="L372" s="196"/>
      <c r="M372" s="197">
        <f t="shared" si="15"/>
        <v>44075</v>
      </c>
    </row>
    <row r="373" spans="1:13">
      <c r="A373">
        <f t="shared" si="16"/>
        <v>44</v>
      </c>
      <c r="B373" s="429"/>
      <c r="C373" s="195"/>
      <c r="D373" s="196"/>
      <c r="E373" s="196"/>
      <c r="F373" s="197">
        <v>44075</v>
      </c>
      <c r="H373">
        <f t="shared" si="17"/>
        <v>44</v>
      </c>
      <c r="I373" s="429"/>
      <c r="J373" s="195"/>
      <c r="K373" s="196"/>
      <c r="L373" s="196"/>
      <c r="M373" s="197">
        <f t="shared" si="15"/>
        <v>44075</v>
      </c>
    </row>
    <row r="374" spans="1:13">
      <c r="A374">
        <f t="shared" si="16"/>
        <v>45</v>
      </c>
      <c r="B374" s="429"/>
      <c r="C374" s="195"/>
      <c r="D374" s="196"/>
      <c r="E374" s="196"/>
      <c r="F374" s="197">
        <v>44075</v>
      </c>
      <c r="H374">
        <f t="shared" si="17"/>
        <v>45</v>
      </c>
      <c r="I374" s="429"/>
      <c r="J374" s="195"/>
      <c r="K374" s="196"/>
      <c r="L374" s="196"/>
      <c r="M374" s="197">
        <f t="shared" si="15"/>
        <v>44075</v>
      </c>
    </row>
    <row r="375" spans="1:13">
      <c r="A375">
        <f t="shared" si="16"/>
        <v>46</v>
      </c>
      <c r="B375" s="429"/>
      <c r="C375" s="195"/>
      <c r="D375" s="196"/>
      <c r="E375" s="196"/>
      <c r="F375" s="197">
        <v>44075</v>
      </c>
      <c r="H375">
        <f t="shared" si="17"/>
        <v>46</v>
      </c>
      <c r="I375" s="429"/>
      <c r="J375" s="195"/>
      <c r="K375" s="196"/>
      <c r="L375" s="196"/>
      <c r="M375" s="197">
        <f t="shared" si="15"/>
        <v>44075</v>
      </c>
    </row>
    <row r="376" spans="1:13">
      <c r="A376">
        <f t="shared" si="16"/>
        <v>47</v>
      </c>
      <c r="B376" s="429"/>
      <c r="C376" s="195"/>
      <c r="D376" s="196"/>
      <c r="E376" s="196"/>
      <c r="F376" s="197">
        <v>44075</v>
      </c>
      <c r="H376">
        <f t="shared" si="17"/>
        <v>47</v>
      </c>
      <c r="I376" s="429"/>
      <c r="J376" s="195"/>
      <c r="K376" s="196"/>
      <c r="L376" s="196"/>
      <c r="M376" s="197">
        <f t="shared" si="15"/>
        <v>44075</v>
      </c>
    </row>
    <row r="377" spans="1:13">
      <c r="A377">
        <f t="shared" si="16"/>
        <v>48</v>
      </c>
      <c r="B377" s="429"/>
      <c r="C377" s="195"/>
      <c r="D377" s="196"/>
      <c r="E377" s="196"/>
      <c r="F377" s="197">
        <v>44075</v>
      </c>
      <c r="H377">
        <f t="shared" si="17"/>
        <v>48</v>
      </c>
      <c r="I377" s="429"/>
      <c r="J377" s="195"/>
      <c r="K377" s="196"/>
      <c r="L377" s="196"/>
      <c r="M377" s="197">
        <f t="shared" si="15"/>
        <v>44075</v>
      </c>
    </row>
    <row r="378" spans="1:13">
      <c r="A378">
        <f t="shared" si="16"/>
        <v>49</v>
      </c>
      <c r="B378" s="429"/>
      <c r="C378" s="195"/>
      <c r="D378" s="196"/>
      <c r="E378" s="196"/>
      <c r="F378" s="197">
        <v>44075</v>
      </c>
      <c r="H378">
        <f t="shared" si="17"/>
        <v>49</v>
      </c>
      <c r="I378" s="429"/>
      <c r="J378" s="195"/>
      <c r="K378" s="196"/>
      <c r="L378" s="196"/>
      <c r="M378" s="197">
        <f t="shared" si="15"/>
        <v>44075</v>
      </c>
    </row>
    <row r="379" spans="1:13">
      <c r="A379">
        <f t="shared" si="16"/>
        <v>50</v>
      </c>
      <c r="B379" s="429"/>
      <c r="C379" s="195"/>
      <c r="D379" s="196"/>
      <c r="E379" s="196"/>
      <c r="F379" s="197">
        <v>44075</v>
      </c>
      <c r="H379">
        <f t="shared" si="17"/>
        <v>50</v>
      </c>
      <c r="I379" s="429"/>
      <c r="J379" s="195"/>
      <c r="K379" s="196"/>
      <c r="L379" s="196"/>
      <c r="M379" s="197">
        <f t="shared" si="15"/>
        <v>44075</v>
      </c>
    </row>
    <row r="380" spans="1:13">
      <c r="A380">
        <f t="shared" si="16"/>
        <v>51</v>
      </c>
      <c r="B380" s="429"/>
      <c r="C380" s="195"/>
      <c r="D380" s="196"/>
      <c r="E380" s="196"/>
      <c r="F380" s="197">
        <v>44075</v>
      </c>
      <c r="H380">
        <f t="shared" si="17"/>
        <v>51</v>
      </c>
      <c r="I380" s="429"/>
      <c r="J380" s="195"/>
      <c r="K380" s="196"/>
      <c r="L380" s="196"/>
      <c r="M380" s="197">
        <f t="shared" si="15"/>
        <v>44075</v>
      </c>
    </row>
    <row r="381" spans="1:13">
      <c r="A381">
        <f t="shared" si="16"/>
        <v>52</v>
      </c>
      <c r="B381" s="429"/>
      <c r="C381" s="195"/>
      <c r="D381" s="196"/>
      <c r="E381" s="196"/>
      <c r="F381" s="197">
        <v>44075</v>
      </c>
      <c r="H381">
        <f t="shared" si="17"/>
        <v>52</v>
      </c>
      <c r="I381" s="429"/>
      <c r="J381" s="195"/>
      <c r="K381" s="196"/>
      <c r="L381" s="196"/>
      <c r="M381" s="197">
        <f t="shared" si="15"/>
        <v>44075</v>
      </c>
    </row>
    <row r="382" spans="1:13">
      <c r="A382">
        <f t="shared" si="16"/>
        <v>53</v>
      </c>
      <c r="B382" s="429"/>
      <c r="C382" s="195"/>
      <c r="D382" s="196"/>
      <c r="E382" s="196"/>
      <c r="F382" s="197">
        <v>44075</v>
      </c>
      <c r="H382">
        <f t="shared" si="17"/>
        <v>53</v>
      </c>
      <c r="I382" s="429"/>
      <c r="J382" s="195"/>
      <c r="K382" s="196"/>
      <c r="L382" s="196"/>
      <c r="M382" s="197">
        <f t="shared" si="15"/>
        <v>44075</v>
      </c>
    </row>
    <row r="383" spans="1:13">
      <c r="A383">
        <f t="shared" si="16"/>
        <v>54</v>
      </c>
      <c r="B383" s="429"/>
      <c r="C383" s="195"/>
      <c r="D383" s="196"/>
      <c r="E383" s="196"/>
      <c r="F383" s="197">
        <v>44075</v>
      </c>
      <c r="H383">
        <f t="shared" si="17"/>
        <v>54</v>
      </c>
      <c r="I383" s="429"/>
      <c r="J383" s="195"/>
      <c r="K383" s="196"/>
      <c r="L383" s="196"/>
      <c r="M383" s="197">
        <f t="shared" si="15"/>
        <v>44075</v>
      </c>
    </row>
    <row r="384" spans="1:13">
      <c r="A384">
        <f t="shared" si="16"/>
        <v>55</v>
      </c>
      <c r="B384" s="429"/>
      <c r="C384" s="195"/>
      <c r="D384" s="196"/>
      <c r="E384" s="196"/>
      <c r="F384" s="197">
        <v>44075</v>
      </c>
      <c r="H384">
        <f t="shared" si="17"/>
        <v>55</v>
      </c>
      <c r="I384" s="429"/>
      <c r="J384" s="195"/>
      <c r="K384" s="196"/>
      <c r="L384" s="196"/>
      <c r="M384" s="197">
        <f t="shared" si="15"/>
        <v>44075</v>
      </c>
    </row>
    <row r="385" spans="1:13">
      <c r="A385">
        <f t="shared" si="16"/>
        <v>56</v>
      </c>
      <c r="B385" s="429"/>
      <c r="C385" s="196"/>
      <c r="D385" s="196"/>
      <c r="E385" s="196"/>
      <c r="F385" s="197">
        <v>44075</v>
      </c>
      <c r="H385">
        <f t="shared" si="17"/>
        <v>56</v>
      </c>
      <c r="I385" s="429"/>
      <c r="J385" s="196"/>
      <c r="K385" s="196"/>
      <c r="L385" s="196"/>
      <c r="M385" s="197">
        <f t="shared" si="15"/>
        <v>44075</v>
      </c>
    </row>
    <row r="386" spans="1:13">
      <c r="A386">
        <f t="shared" si="16"/>
        <v>57</v>
      </c>
      <c r="B386" s="429"/>
      <c r="C386" s="196"/>
      <c r="D386" s="196"/>
      <c r="E386" s="196"/>
      <c r="F386" s="197">
        <v>44075</v>
      </c>
      <c r="H386">
        <f t="shared" si="17"/>
        <v>57</v>
      </c>
      <c r="I386" s="429"/>
      <c r="J386" s="196"/>
      <c r="K386" s="196"/>
      <c r="L386" s="196"/>
      <c r="M386" s="197">
        <f t="shared" si="15"/>
        <v>44075</v>
      </c>
    </row>
    <row r="387" spans="1:13">
      <c r="A387">
        <f t="shared" si="16"/>
        <v>58</v>
      </c>
      <c r="B387" s="429"/>
      <c r="C387" s="196"/>
      <c r="D387" s="196"/>
      <c r="E387" s="196"/>
      <c r="F387" s="197">
        <v>44075</v>
      </c>
      <c r="H387">
        <f t="shared" si="17"/>
        <v>58</v>
      </c>
      <c r="I387" s="429"/>
      <c r="J387" s="196"/>
      <c r="K387" s="196"/>
      <c r="L387" s="196"/>
      <c r="M387" s="197">
        <f t="shared" si="15"/>
        <v>44075</v>
      </c>
    </row>
    <row r="388" spans="1:13">
      <c r="A388">
        <f t="shared" si="16"/>
        <v>59</v>
      </c>
      <c r="B388" s="429"/>
      <c r="C388" s="196"/>
      <c r="D388" s="196"/>
      <c r="E388" s="196"/>
      <c r="F388" s="197">
        <v>44075</v>
      </c>
      <c r="H388">
        <f t="shared" si="17"/>
        <v>59</v>
      </c>
      <c r="I388" s="429"/>
      <c r="J388" s="196"/>
      <c r="K388" s="196"/>
      <c r="L388" s="196"/>
      <c r="M388" s="197">
        <f t="shared" si="15"/>
        <v>44075</v>
      </c>
    </row>
    <row r="389" spans="1:13">
      <c r="A389">
        <f t="shared" si="16"/>
        <v>60</v>
      </c>
      <c r="B389" s="429"/>
      <c r="C389" s="196"/>
      <c r="D389" s="196"/>
      <c r="E389" s="196"/>
      <c r="F389" s="197">
        <v>44075</v>
      </c>
      <c r="H389">
        <f t="shared" si="17"/>
        <v>60</v>
      </c>
      <c r="I389" s="429"/>
      <c r="J389" s="196"/>
      <c r="K389" s="196"/>
      <c r="L389" s="196"/>
      <c r="M389" s="197">
        <f t="shared" si="15"/>
        <v>44075</v>
      </c>
    </row>
    <row r="390" spans="1:13">
      <c r="A390">
        <f t="shared" si="16"/>
        <v>61</v>
      </c>
      <c r="B390" s="429"/>
      <c r="C390" s="196"/>
      <c r="D390" s="196"/>
      <c r="E390" s="196"/>
      <c r="F390" s="197">
        <v>44075</v>
      </c>
      <c r="H390">
        <f t="shared" si="17"/>
        <v>61</v>
      </c>
      <c r="I390" s="429"/>
      <c r="J390" s="196"/>
      <c r="K390" s="196"/>
      <c r="L390" s="196"/>
      <c r="M390" s="197">
        <f t="shared" ref="M390:M453" si="18">F390</f>
        <v>44075</v>
      </c>
    </row>
    <row r="391" spans="1:13">
      <c r="A391">
        <f t="shared" si="16"/>
        <v>62</v>
      </c>
      <c r="B391" s="429"/>
      <c r="C391" s="196"/>
      <c r="D391" s="196"/>
      <c r="E391" s="196"/>
      <c r="F391" s="197">
        <v>44075</v>
      </c>
      <c r="H391">
        <f t="shared" si="17"/>
        <v>62</v>
      </c>
      <c r="I391" s="429"/>
      <c r="J391" s="196"/>
      <c r="K391" s="196"/>
      <c r="L391" s="196"/>
      <c r="M391" s="197">
        <f t="shared" si="18"/>
        <v>44075</v>
      </c>
    </row>
    <row r="392" spans="1:13">
      <c r="A392">
        <f t="shared" si="16"/>
        <v>63</v>
      </c>
      <c r="B392" s="429"/>
      <c r="C392" s="196"/>
      <c r="D392" s="196"/>
      <c r="E392" s="196"/>
      <c r="F392" s="197">
        <v>44075</v>
      </c>
      <c r="H392">
        <f t="shared" si="17"/>
        <v>63</v>
      </c>
      <c r="I392" s="429"/>
      <c r="J392" s="196"/>
      <c r="K392" s="196"/>
      <c r="L392" s="196"/>
      <c r="M392" s="197">
        <f t="shared" si="18"/>
        <v>44075</v>
      </c>
    </row>
    <row r="393" spans="1:13">
      <c r="A393">
        <f>A392+1</f>
        <v>64</v>
      </c>
      <c r="B393" s="429"/>
      <c r="C393" s="196"/>
      <c r="D393" s="196"/>
      <c r="E393" s="196"/>
      <c r="F393" s="197">
        <v>44075</v>
      </c>
      <c r="H393">
        <f>H392+1</f>
        <v>64</v>
      </c>
      <c r="I393" s="429"/>
      <c r="J393" s="196"/>
      <c r="K393" s="196"/>
      <c r="L393" s="196"/>
      <c r="M393" s="197">
        <f t="shared" si="18"/>
        <v>44075</v>
      </c>
    </row>
    <row r="394" spans="1:13">
      <c r="A394">
        <f>A393+1</f>
        <v>65</v>
      </c>
      <c r="B394" s="429"/>
      <c r="C394" s="196"/>
      <c r="D394" s="196"/>
      <c r="E394" s="196"/>
      <c r="F394" s="197">
        <v>44075</v>
      </c>
      <c r="H394">
        <f>H393+1</f>
        <v>65</v>
      </c>
      <c r="I394" s="429"/>
      <c r="J394" s="196"/>
      <c r="K394" s="196"/>
      <c r="L394" s="196"/>
      <c r="M394" s="197">
        <f t="shared" si="18"/>
        <v>44075</v>
      </c>
    </row>
    <row r="395" spans="1:13">
      <c r="A395">
        <v>1</v>
      </c>
      <c r="B395" s="429">
        <v>0.75</v>
      </c>
      <c r="C395" s="195"/>
      <c r="D395" s="196"/>
      <c r="E395" s="196"/>
      <c r="F395" s="197">
        <v>44075</v>
      </c>
      <c r="H395">
        <v>1</v>
      </c>
      <c r="I395" s="429">
        <f>B395</f>
        <v>0.75</v>
      </c>
      <c r="J395" s="195"/>
      <c r="K395" s="196"/>
      <c r="L395" s="196"/>
      <c r="M395" s="197">
        <f t="shared" si="18"/>
        <v>44075</v>
      </c>
    </row>
    <row r="396" spans="1:13">
      <c r="A396">
        <f t="shared" ref="A396:A457" si="19">A395+1</f>
        <v>2</v>
      </c>
      <c r="B396" s="429"/>
      <c r="C396" s="195"/>
      <c r="D396" s="196"/>
      <c r="E396" s="196"/>
      <c r="F396" s="197">
        <v>44075</v>
      </c>
      <c r="H396">
        <f t="shared" ref="H396:H457" si="20">H395+1</f>
        <v>2</v>
      </c>
      <c r="I396" s="429"/>
      <c r="J396" s="195"/>
      <c r="K396" s="196"/>
      <c r="L396" s="196"/>
      <c r="M396" s="197">
        <f t="shared" si="18"/>
        <v>44075</v>
      </c>
    </row>
    <row r="397" spans="1:13">
      <c r="A397">
        <f t="shared" si="19"/>
        <v>3</v>
      </c>
      <c r="B397" s="429"/>
      <c r="C397" s="195"/>
      <c r="D397" s="196"/>
      <c r="E397" s="196"/>
      <c r="F397" s="197">
        <v>44075</v>
      </c>
      <c r="H397">
        <f t="shared" si="20"/>
        <v>3</v>
      </c>
      <c r="I397" s="429"/>
      <c r="J397" s="195"/>
      <c r="K397" s="196"/>
      <c r="L397" s="196"/>
      <c r="M397" s="197">
        <f t="shared" si="18"/>
        <v>44075</v>
      </c>
    </row>
    <row r="398" spans="1:13">
      <c r="A398">
        <f t="shared" si="19"/>
        <v>4</v>
      </c>
      <c r="B398" s="429"/>
      <c r="C398" s="195"/>
      <c r="D398" s="196"/>
      <c r="E398" s="196"/>
      <c r="F398" s="197">
        <v>44075</v>
      </c>
      <c r="H398">
        <f t="shared" si="20"/>
        <v>4</v>
      </c>
      <c r="I398" s="429"/>
      <c r="J398" s="195"/>
      <c r="K398" s="196"/>
      <c r="L398" s="196"/>
      <c r="M398" s="197">
        <f t="shared" si="18"/>
        <v>44075</v>
      </c>
    </row>
    <row r="399" spans="1:13">
      <c r="A399">
        <f t="shared" si="19"/>
        <v>5</v>
      </c>
      <c r="B399" s="429"/>
      <c r="C399" s="195"/>
      <c r="D399" s="196"/>
      <c r="E399" s="196"/>
      <c r="F399" s="197">
        <v>44075</v>
      </c>
      <c r="H399">
        <f t="shared" si="20"/>
        <v>5</v>
      </c>
      <c r="I399" s="429"/>
      <c r="J399" s="195"/>
      <c r="K399" s="196"/>
      <c r="L399" s="196"/>
      <c r="M399" s="197">
        <f t="shared" si="18"/>
        <v>44075</v>
      </c>
    </row>
    <row r="400" spans="1:13">
      <c r="A400">
        <f t="shared" si="19"/>
        <v>6</v>
      </c>
      <c r="B400" s="429"/>
      <c r="C400" s="195"/>
      <c r="D400" s="196"/>
      <c r="E400" s="196"/>
      <c r="F400" s="197">
        <v>44075</v>
      </c>
      <c r="H400">
        <f t="shared" si="20"/>
        <v>6</v>
      </c>
      <c r="I400" s="429"/>
      <c r="J400" s="195"/>
      <c r="K400" s="196"/>
      <c r="L400" s="196"/>
      <c r="M400" s="197">
        <f t="shared" si="18"/>
        <v>44075</v>
      </c>
    </row>
    <row r="401" spans="1:13">
      <c r="A401">
        <f t="shared" si="19"/>
        <v>7</v>
      </c>
      <c r="B401" s="429"/>
      <c r="C401" s="195"/>
      <c r="D401" s="196"/>
      <c r="E401" s="196"/>
      <c r="F401" s="197">
        <v>44075</v>
      </c>
      <c r="H401">
        <f t="shared" si="20"/>
        <v>7</v>
      </c>
      <c r="I401" s="429"/>
      <c r="J401" s="195"/>
      <c r="K401" s="196"/>
      <c r="L401" s="196"/>
      <c r="M401" s="197">
        <f t="shared" si="18"/>
        <v>44075</v>
      </c>
    </row>
    <row r="402" spans="1:13">
      <c r="A402">
        <f t="shared" si="19"/>
        <v>8</v>
      </c>
      <c r="B402" s="429"/>
      <c r="C402" s="195"/>
      <c r="D402" s="196"/>
      <c r="E402" s="196"/>
      <c r="F402" s="197">
        <v>44075</v>
      </c>
      <c r="H402">
        <f t="shared" si="20"/>
        <v>8</v>
      </c>
      <c r="I402" s="429"/>
      <c r="J402" s="195"/>
      <c r="K402" s="196"/>
      <c r="L402" s="196"/>
      <c r="M402" s="197">
        <f t="shared" si="18"/>
        <v>44075</v>
      </c>
    </row>
    <row r="403" spans="1:13">
      <c r="A403">
        <f t="shared" si="19"/>
        <v>9</v>
      </c>
      <c r="B403" s="429"/>
      <c r="C403" s="195"/>
      <c r="D403" s="196"/>
      <c r="E403" s="196"/>
      <c r="F403" s="197">
        <v>44075</v>
      </c>
      <c r="H403">
        <f t="shared" si="20"/>
        <v>9</v>
      </c>
      <c r="I403" s="429"/>
      <c r="J403" s="195"/>
      <c r="K403" s="196"/>
      <c r="L403" s="196"/>
      <c r="M403" s="197">
        <f t="shared" si="18"/>
        <v>44075</v>
      </c>
    </row>
    <row r="404" spans="1:13">
      <c r="A404">
        <f t="shared" si="19"/>
        <v>10</v>
      </c>
      <c r="B404" s="429"/>
      <c r="C404" s="195"/>
      <c r="D404" s="196"/>
      <c r="E404" s="196"/>
      <c r="F404" s="197">
        <v>44075</v>
      </c>
      <c r="H404">
        <f t="shared" si="20"/>
        <v>10</v>
      </c>
      <c r="I404" s="429"/>
      <c r="J404" s="195"/>
      <c r="K404" s="196"/>
      <c r="L404" s="196"/>
      <c r="M404" s="197">
        <f t="shared" si="18"/>
        <v>44075</v>
      </c>
    </row>
    <row r="405" spans="1:13">
      <c r="A405">
        <f t="shared" si="19"/>
        <v>11</v>
      </c>
      <c r="B405" s="429"/>
      <c r="C405" s="195"/>
      <c r="D405" s="196"/>
      <c r="E405" s="196"/>
      <c r="F405" s="197">
        <v>44075</v>
      </c>
      <c r="H405">
        <f t="shared" si="20"/>
        <v>11</v>
      </c>
      <c r="I405" s="429"/>
      <c r="J405" s="195"/>
      <c r="K405" s="196"/>
      <c r="L405" s="196"/>
      <c r="M405" s="197">
        <f t="shared" si="18"/>
        <v>44075</v>
      </c>
    </row>
    <row r="406" spans="1:13">
      <c r="A406">
        <f t="shared" si="19"/>
        <v>12</v>
      </c>
      <c r="B406" s="429"/>
      <c r="C406" s="195"/>
      <c r="D406" s="196"/>
      <c r="E406" s="196"/>
      <c r="F406" s="197">
        <v>44075</v>
      </c>
      <c r="H406">
        <f t="shared" si="20"/>
        <v>12</v>
      </c>
      <c r="I406" s="429"/>
      <c r="J406" s="195"/>
      <c r="K406" s="196"/>
      <c r="L406" s="196"/>
      <c r="M406" s="197">
        <f t="shared" si="18"/>
        <v>44075</v>
      </c>
    </row>
    <row r="407" spans="1:13">
      <c r="A407">
        <f t="shared" si="19"/>
        <v>13</v>
      </c>
      <c r="B407" s="429"/>
      <c r="C407" s="195"/>
      <c r="D407" s="196"/>
      <c r="E407" s="196"/>
      <c r="F407" s="197">
        <v>44075</v>
      </c>
      <c r="H407">
        <f t="shared" si="20"/>
        <v>13</v>
      </c>
      <c r="I407" s="429"/>
      <c r="J407" s="195"/>
      <c r="K407" s="196"/>
      <c r="L407" s="196"/>
      <c r="M407" s="197">
        <f t="shared" si="18"/>
        <v>44075</v>
      </c>
    </row>
    <row r="408" spans="1:13">
      <c r="A408">
        <f t="shared" si="19"/>
        <v>14</v>
      </c>
      <c r="B408" s="429"/>
      <c r="C408" s="195"/>
      <c r="D408" s="196"/>
      <c r="E408" s="196"/>
      <c r="F408" s="197">
        <v>44075</v>
      </c>
      <c r="H408">
        <f t="shared" si="20"/>
        <v>14</v>
      </c>
      <c r="I408" s="429"/>
      <c r="J408" s="195"/>
      <c r="K408" s="196"/>
      <c r="L408" s="196"/>
      <c r="M408" s="197">
        <f t="shared" si="18"/>
        <v>44075</v>
      </c>
    </row>
    <row r="409" spans="1:13">
      <c r="A409">
        <f t="shared" si="19"/>
        <v>15</v>
      </c>
      <c r="B409" s="429"/>
      <c r="C409" s="195"/>
      <c r="D409" s="196"/>
      <c r="E409" s="196"/>
      <c r="F409" s="197">
        <v>44075</v>
      </c>
      <c r="H409">
        <f t="shared" si="20"/>
        <v>15</v>
      </c>
      <c r="I409" s="429"/>
      <c r="J409" s="195"/>
      <c r="K409" s="196"/>
      <c r="L409" s="196"/>
      <c r="M409" s="197">
        <f t="shared" si="18"/>
        <v>44075</v>
      </c>
    </row>
    <row r="410" spans="1:13">
      <c r="A410">
        <f t="shared" si="19"/>
        <v>16</v>
      </c>
      <c r="B410" s="429"/>
      <c r="C410" s="195"/>
      <c r="D410" s="196"/>
      <c r="E410" s="196"/>
      <c r="F410" s="197">
        <v>44075</v>
      </c>
      <c r="H410">
        <f t="shared" si="20"/>
        <v>16</v>
      </c>
      <c r="I410" s="429"/>
      <c r="J410" s="195"/>
      <c r="K410" s="196"/>
      <c r="L410" s="196"/>
      <c r="M410" s="197">
        <f t="shared" si="18"/>
        <v>44075</v>
      </c>
    </row>
    <row r="411" spans="1:13">
      <c r="A411">
        <f t="shared" si="19"/>
        <v>17</v>
      </c>
      <c r="B411" s="429"/>
      <c r="C411" s="195"/>
      <c r="D411" s="196"/>
      <c r="E411" s="196"/>
      <c r="F411" s="197">
        <v>44075</v>
      </c>
      <c r="H411">
        <f t="shared" si="20"/>
        <v>17</v>
      </c>
      <c r="I411" s="429"/>
      <c r="J411" s="195"/>
      <c r="K411" s="196"/>
      <c r="L411" s="196"/>
      <c r="M411" s="197">
        <f t="shared" si="18"/>
        <v>44075</v>
      </c>
    </row>
    <row r="412" spans="1:13">
      <c r="A412">
        <f t="shared" si="19"/>
        <v>18</v>
      </c>
      <c r="B412" s="429"/>
      <c r="C412" s="195"/>
      <c r="D412" s="196"/>
      <c r="E412" s="196"/>
      <c r="F412" s="197">
        <v>44075</v>
      </c>
      <c r="H412">
        <f t="shared" si="20"/>
        <v>18</v>
      </c>
      <c r="I412" s="429"/>
      <c r="J412" s="195"/>
      <c r="K412" s="196"/>
      <c r="L412" s="196"/>
      <c r="M412" s="197">
        <f t="shared" si="18"/>
        <v>44075</v>
      </c>
    </row>
    <row r="413" spans="1:13">
      <c r="A413">
        <f t="shared" si="19"/>
        <v>19</v>
      </c>
      <c r="B413" s="429"/>
      <c r="C413" s="195"/>
      <c r="D413" s="196"/>
      <c r="E413" s="196"/>
      <c r="F413" s="197">
        <v>44075</v>
      </c>
      <c r="H413">
        <f t="shared" si="20"/>
        <v>19</v>
      </c>
      <c r="I413" s="429"/>
      <c r="J413" s="195"/>
      <c r="K413" s="196"/>
      <c r="L413" s="196"/>
      <c r="M413" s="197">
        <f t="shared" si="18"/>
        <v>44075</v>
      </c>
    </row>
    <row r="414" spans="1:13">
      <c r="A414">
        <f t="shared" si="19"/>
        <v>20</v>
      </c>
      <c r="B414" s="429"/>
      <c r="C414" s="195"/>
      <c r="D414" s="196"/>
      <c r="E414" s="196"/>
      <c r="F414" s="197">
        <v>44075</v>
      </c>
      <c r="H414">
        <f t="shared" si="20"/>
        <v>20</v>
      </c>
      <c r="I414" s="429"/>
      <c r="J414" s="195"/>
      <c r="K414" s="196"/>
      <c r="L414" s="196"/>
      <c r="M414" s="197">
        <f t="shared" si="18"/>
        <v>44075</v>
      </c>
    </row>
    <row r="415" spans="1:13">
      <c r="A415">
        <f t="shared" si="19"/>
        <v>21</v>
      </c>
      <c r="B415" s="429"/>
      <c r="C415" s="195"/>
      <c r="D415" s="196"/>
      <c r="E415" s="196"/>
      <c r="F415" s="197">
        <v>44075</v>
      </c>
      <c r="H415">
        <f t="shared" si="20"/>
        <v>21</v>
      </c>
      <c r="I415" s="429"/>
      <c r="J415" s="195"/>
      <c r="K415" s="196"/>
      <c r="L415" s="196"/>
      <c r="M415" s="197">
        <f t="shared" si="18"/>
        <v>44075</v>
      </c>
    </row>
    <row r="416" spans="1:13">
      <c r="A416">
        <f t="shared" si="19"/>
        <v>22</v>
      </c>
      <c r="B416" s="429"/>
      <c r="C416" s="195"/>
      <c r="D416" s="196"/>
      <c r="E416" s="196"/>
      <c r="F416" s="197">
        <v>44075</v>
      </c>
      <c r="H416">
        <f t="shared" si="20"/>
        <v>22</v>
      </c>
      <c r="I416" s="429"/>
      <c r="J416" s="195"/>
      <c r="K416" s="196"/>
      <c r="L416" s="196"/>
      <c r="M416" s="197">
        <f t="shared" si="18"/>
        <v>44075</v>
      </c>
    </row>
    <row r="417" spans="1:13">
      <c r="A417">
        <f t="shared" si="19"/>
        <v>23</v>
      </c>
      <c r="B417" s="429"/>
      <c r="C417" s="195"/>
      <c r="D417" s="196"/>
      <c r="E417" s="196"/>
      <c r="F417" s="197">
        <v>44075</v>
      </c>
      <c r="H417">
        <f t="shared" si="20"/>
        <v>23</v>
      </c>
      <c r="I417" s="429"/>
      <c r="J417" s="195"/>
      <c r="K417" s="196"/>
      <c r="L417" s="196"/>
      <c r="M417" s="197">
        <f t="shared" si="18"/>
        <v>44075</v>
      </c>
    </row>
    <row r="418" spans="1:13">
      <c r="A418">
        <f t="shared" si="19"/>
        <v>24</v>
      </c>
      <c r="B418" s="429"/>
      <c r="C418" s="195"/>
      <c r="D418" s="196"/>
      <c r="E418" s="196"/>
      <c r="F418" s="197">
        <v>44075</v>
      </c>
      <c r="H418">
        <f t="shared" si="20"/>
        <v>24</v>
      </c>
      <c r="I418" s="429"/>
      <c r="J418" s="195"/>
      <c r="K418" s="196"/>
      <c r="L418" s="196"/>
      <c r="M418" s="197">
        <f t="shared" si="18"/>
        <v>44075</v>
      </c>
    </row>
    <row r="419" spans="1:13">
      <c r="A419">
        <f t="shared" si="19"/>
        <v>25</v>
      </c>
      <c r="B419" s="429"/>
      <c r="C419" s="195"/>
      <c r="D419" s="196"/>
      <c r="E419" s="196"/>
      <c r="F419" s="197">
        <v>44075</v>
      </c>
      <c r="H419">
        <f t="shared" si="20"/>
        <v>25</v>
      </c>
      <c r="I419" s="429"/>
      <c r="J419" s="195"/>
      <c r="K419" s="196"/>
      <c r="L419" s="196"/>
      <c r="M419" s="197">
        <f t="shared" si="18"/>
        <v>44075</v>
      </c>
    </row>
    <row r="420" spans="1:13">
      <c r="A420">
        <f t="shared" si="19"/>
        <v>26</v>
      </c>
      <c r="B420" s="429"/>
      <c r="C420" s="195"/>
      <c r="D420" s="196"/>
      <c r="E420" s="196"/>
      <c r="F420" s="197">
        <v>44075</v>
      </c>
      <c r="H420">
        <f t="shared" si="20"/>
        <v>26</v>
      </c>
      <c r="I420" s="429"/>
      <c r="J420" s="195"/>
      <c r="K420" s="196"/>
      <c r="L420" s="196"/>
      <c r="M420" s="197">
        <f t="shared" si="18"/>
        <v>44075</v>
      </c>
    </row>
    <row r="421" spans="1:13">
      <c r="A421">
        <f t="shared" si="19"/>
        <v>27</v>
      </c>
      <c r="B421" s="429"/>
      <c r="C421" s="195"/>
      <c r="D421" s="196"/>
      <c r="E421" s="196"/>
      <c r="F421" s="197">
        <v>44075</v>
      </c>
      <c r="H421">
        <f t="shared" si="20"/>
        <v>27</v>
      </c>
      <c r="I421" s="429"/>
      <c r="J421" s="195"/>
      <c r="K421" s="196"/>
      <c r="L421" s="196"/>
      <c r="M421" s="197">
        <f t="shared" si="18"/>
        <v>44075</v>
      </c>
    </row>
    <row r="422" spans="1:13">
      <c r="A422">
        <f t="shared" si="19"/>
        <v>28</v>
      </c>
      <c r="B422" s="429"/>
      <c r="C422" s="195"/>
      <c r="D422" s="196"/>
      <c r="E422" s="196"/>
      <c r="F422" s="197">
        <v>44075</v>
      </c>
      <c r="H422">
        <f t="shared" si="20"/>
        <v>28</v>
      </c>
      <c r="I422" s="429"/>
      <c r="J422" s="195"/>
      <c r="K422" s="196"/>
      <c r="L422" s="196"/>
      <c r="M422" s="197">
        <f t="shared" si="18"/>
        <v>44075</v>
      </c>
    </row>
    <row r="423" spans="1:13">
      <c r="A423">
        <f t="shared" si="19"/>
        <v>29</v>
      </c>
      <c r="B423" s="429"/>
      <c r="C423" s="195"/>
      <c r="D423" s="196"/>
      <c r="E423" s="196"/>
      <c r="F423" s="197">
        <v>44075</v>
      </c>
      <c r="H423">
        <f t="shared" si="20"/>
        <v>29</v>
      </c>
      <c r="I423" s="429"/>
      <c r="J423" s="195"/>
      <c r="K423" s="196"/>
      <c r="L423" s="196"/>
      <c r="M423" s="197">
        <f t="shared" si="18"/>
        <v>44075</v>
      </c>
    </row>
    <row r="424" spans="1:13">
      <c r="A424">
        <f t="shared" si="19"/>
        <v>30</v>
      </c>
      <c r="B424" s="429"/>
      <c r="C424" s="195"/>
      <c r="D424" s="196"/>
      <c r="E424" s="196"/>
      <c r="F424" s="197">
        <v>44075</v>
      </c>
      <c r="H424">
        <f t="shared" si="20"/>
        <v>30</v>
      </c>
      <c r="I424" s="429"/>
      <c r="J424" s="195"/>
      <c r="K424" s="196"/>
      <c r="L424" s="196"/>
      <c r="M424" s="197">
        <f t="shared" si="18"/>
        <v>44075</v>
      </c>
    </row>
    <row r="425" spans="1:13">
      <c r="A425">
        <f t="shared" si="19"/>
        <v>31</v>
      </c>
      <c r="B425" s="429"/>
      <c r="C425" s="195"/>
      <c r="D425" s="196"/>
      <c r="E425" s="196"/>
      <c r="F425" s="197">
        <v>44075</v>
      </c>
      <c r="H425">
        <f t="shared" si="20"/>
        <v>31</v>
      </c>
      <c r="I425" s="429"/>
      <c r="J425" s="195"/>
      <c r="K425" s="196"/>
      <c r="L425" s="196"/>
      <c r="M425" s="197">
        <f t="shared" si="18"/>
        <v>44075</v>
      </c>
    </row>
    <row r="426" spans="1:13">
      <c r="A426">
        <f t="shared" si="19"/>
        <v>32</v>
      </c>
      <c r="B426" s="429"/>
      <c r="C426" s="195"/>
      <c r="D426" s="196"/>
      <c r="E426" s="196"/>
      <c r="F426" s="197">
        <v>44075</v>
      </c>
      <c r="H426">
        <f t="shared" si="20"/>
        <v>32</v>
      </c>
      <c r="I426" s="429"/>
      <c r="J426" s="195"/>
      <c r="K426" s="196"/>
      <c r="L426" s="196"/>
      <c r="M426" s="197">
        <f t="shared" si="18"/>
        <v>44075</v>
      </c>
    </row>
    <row r="427" spans="1:13">
      <c r="A427">
        <f t="shared" si="19"/>
        <v>33</v>
      </c>
      <c r="B427" s="429"/>
      <c r="C427" s="195"/>
      <c r="D427" s="196"/>
      <c r="E427" s="196"/>
      <c r="F427" s="197">
        <v>44075</v>
      </c>
      <c r="H427">
        <f t="shared" si="20"/>
        <v>33</v>
      </c>
      <c r="I427" s="429"/>
      <c r="J427" s="195"/>
      <c r="K427" s="196"/>
      <c r="L427" s="196"/>
      <c r="M427" s="197">
        <f t="shared" si="18"/>
        <v>44075</v>
      </c>
    </row>
    <row r="428" spans="1:13">
      <c r="A428">
        <f t="shared" si="19"/>
        <v>34</v>
      </c>
      <c r="B428" s="429"/>
      <c r="C428" s="195"/>
      <c r="D428" s="196"/>
      <c r="E428" s="196"/>
      <c r="F428" s="197">
        <v>44075</v>
      </c>
      <c r="H428">
        <f t="shared" si="20"/>
        <v>34</v>
      </c>
      <c r="I428" s="429"/>
      <c r="J428" s="195"/>
      <c r="K428" s="196"/>
      <c r="L428" s="196"/>
      <c r="M428" s="197">
        <f t="shared" si="18"/>
        <v>44075</v>
      </c>
    </row>
    <row r="429" spans="1:13">
      <c r="A429">
        <f t="shared" si="19"/>
        <v>35</v>
      </c>
      <c r="B429" s="429"/>
      <c r="C429" s="195"/>
      <c r="D429" s="196"/>
      <c r="E429" s="196"/>
      <c r="F429" s="197">
        <v>44075</v>
      </c>
      <c r="H429">
        <f t="shared" si="20"/>
        <v>35</v>
      </c>
      <c r="I429" s="429"/>
      <c r="J429" s="195"/>
      <c r="K429" s="196"/>
      <c r="L429" s="196"/>
      <c r="M429" s="197">
        <f t="shared" si="18"/>
        <v>44075</v>
      </c>
    </row>
    <row r="430" spans="1:13">
      <c r="A430">
        <f t="shared" si="19"/>
        <v>36</v>
      </c>
      <c r="B430" s="429"/>
      <c r="C430" s="195"/>
      <c r="D430" s="196"/>
      <c r="E430" s="196"/>
      <c r="F430" s="197">
        <v>44075</v>
      </c>
      <c r="H430">
        <f t="shared" si="20"/>
        <v>36</v>
      </c>
      <c r="I430" s="429"/>
      <c r="J430" s="195"/>
      <c r="K430" s="196"/>
      <c r="L430" s="196"/>
      <c r="M430" s="197">
        <f t="shared" si="18"/>
        <v>44075</v>
      </c>
    </row>
    <row r="431" spans="1:13">
      <c r="A431">
        <f t="shared" si="19"/>
        <v>37</v>
      </c>
      <c r="B431" s="429"/>
      <c r="C431" s="195"/>
      <c r="D431" s="196"/>
      <c r="E431" s="196"/>
      <c r="F431" s="197">
        <v>44075</v>
      </c>
      <c r="H431">
        <f t="shared" si="20"/>
        <v>37</v>
      </c>
      <c r="I431" s="429"/>
      <c r="J431" s="195"/>
      <c r="K431" s="196"/>
      <c r="L431" s="196"/>
      <c r="M431" s="197">
        <f t="shared" si="18"/>
        <v>44075</v>
      </c>
    </row>
    <row r="432" spans="1:13">
      <c r="A432">
        <f t="shared" si="19"/>
        <v>38</v>
      </c>
      <c r="B432" s="429"/>
      <c r="C432" s="195"/>
      <c r="D432" s="196"/>
      <c r="E432" s="196"/>
      <c r="F432" s="197">
        <v>44075</v>
      </c>
      <c r="H432">
        <f t="shared" si="20"/>
        <v>38</v>
      </c>
      <c r="I432" s="429"/>
      <c r="J432" s="195"/>
      <c r="K432" s="196"/>
      <c r="L432" s="196"/>
      <c r="M432" s="197">
        <f t="shared" si="18"/>
        <v>44075</v>
      </c>
    </row>
    <row r="433" spans="1:13">
      <c r="A433">
        <f t="shared" si="19"/>
        <v>39</v>
      </c>
      <c r="B433" s="429"/>
      <c r="C433" s="195"/>
      <c r="D433" s="196"/>
      <c r="E433" s="196"/>
      <c r="F433" s="197">
        <v>44075</v>
      </c>
      <c r="H433">
        <f t="shared" si="20"/>
        <v>39</v>
      </c>
      <c r="I433" s="429"/>
      <c r="J433" s="195"/>
      <c r="K433" s="196"/>
      <c r="L433" s="196"/>
      <c r="M433" s="197">
        <f t="shared" si="18"/>
        <v>44075</v>
      </c>
    </row>
    <row r="434" spans="1:13">
      <c r="A434">
        <f t="shared" si="19"/>
        <v>40</v>
      </c>
      <c r="B434" s="429"/>
      <c r="C434" s="195"/>
      <c r="D434" s="196"/>
      <c r="E434" s="196"/>
      <c r="F434" s="197">
        <v>44075</v>
      </c>
      <c r="H434">
        <f t="shared" si="20"/>
        <v>40</v>
      </c>
      <c r="I434" s="429"/>
      <c r="J434" s="195"/>
      <c r="K434" s="196"/>
      <c r="L434" s="196"/>
      <c r="M434" s="197">
        <f t="shared" si="18"/>
        <v>44075</v>
      </c>
    </row>
    <row r="435" spans="1:13">
      <c r="A435">
        <f t="shared" si="19"/>
        <v>41</v>
      </c>
      <c r="B435" s="429"/>
      <c r="C435" s="195"/>
      <c r="D435" s="196"/>
      <c r="E435" s="196"/>
      <c r="F435" s="197">
        <v>44075</v>
      </c>
      <c r="H435">
        <f t="shared" si="20"/>
        <v>41</v>
      </c>
      <c r="I435" s="429"/>
      <c r="J435" s="195"/>
      <c r="K435" s="196"/>
      <c r="L435" s="196"/>
      <c r="M435" s="197">
        <f t="shared" si="18"/>
        <v>44075</v>
      </c>
    </row>
    <row r="436" spans="1:13">
      <c r="A436">
        <f t="shared" si="19"/>
        <v>42</v>
      </c>
      <c r="B436" s="429"/>
      <c r="C436" s="195"/>
      <c r="D436" s="196"/>
      <c r="E436" s="196"/>
      <c r="F436" s="197">
        <v>44075</v>
      </c>
      <c r="H436">
        <f t="shared" si="20"/>
        <v>42</v>
      </c>
      <c r="I436" s="429"/>
      <c r="J436" s="195"/>
      <c r="K436" s="196"/>
      <c r="L436" s="196"/>
      <c r="M436" s="197">
        <f t="shared" si="18"/>
        <v>44075</v>
      </c>
    </row>
    <row r="437" spans="1:13">
      <c r="A437">
        <f t="shared" si="19"/>
        <v>43</v>
      </c>
      <c r="B437" s="429"/>
      <c r="C437" s="195"/>
      <c r="D437" s="196"/>
      <c r="E437" s="196"/>
      <c r="F437" s="197">
        <v>44075</v>
      </c>
      <c r="H437">
        <f t="shared" si="20"/>
        <v>43</v>
      </c>
      <c r="I437" s="429"/>
      <c r="J437" s="195"/>
      <c r="K437" s="196"/>
      <c r="L437" s="196"/>
      <c r="M437" s="197">
        <f t="shared" si="18"/>
        <v>44075</v>
      </c>
    </row>
    <row r="438" spans="1:13">
      <c r="A438">
        <f t="shared" si="19"/>
        <v>44</v>
      </c>
      <c r="B438" s="429"/>
      <c r="C438" s="195"/>
      <c r="D438" s="196"/>
      <c r="E438" s="196"/>
      <c r="F438" s="197">
        <v>44075</v>
      </c>
      <c r="H438">
        <f t="shared" si="20"/>
        <v>44</v>
      </c>
      <c r="I438" s="429"/>
      <c r="J438" s="195"/>
      <c r="K438" s="196"/>
      <c r="L438" s="196"/>
      <c r="M438" s="197">
        <f t="shared" si="18"/>
        <v>44075</v>
      </c>
    </row>
    <row r="439" spans="1:13">
      <c r="A439">
        <f t="shared" si="19"/>
        <v>45</v>
      </c>
      <c r="B439" s="429"/>
      <c r="C439" s="195"/>
      <c r="D439" s="196"/>
      <c r="E439" s="196"/>
      <c r="F439" s="197">
        <v>44075</v>
      </c>
      <c r="H439">
        <f t="shared" si="20"/>
        <v>45</v>
      </c>
      <c r="I439" s="429"/>
      <c r="J439" s="195"/>
      <c r="K439" s="196"/>
      <c r="L439" s="196"/>
      <c r="M439" s="197">
        <f t="shared" si="18"/>
        <v>44075</v>
      </c>
    </row>
    <row r="440" spans="1:13">
      <c r="A440">
        <f t="shared" si="19"/>
        <v>46</v>
      </c>
      <c r="B440" s="429"/>
      <c r="C440" s="195"/>
      <c r="D440" s="196"/>
      <c r="E440" s="196"/>
      <c r="F440" s="197">
        <v>44075</v>
      </c>
      <c r="H440">
        <f t="shared" si="20"/>
        <v>46</v>
      </c>
      <c r="I440" s="429"/>
      <c r="J440" s="195"/>
      <c r="K440" s="196"/>
      <c r="L440" s="196"/>
      <c r="M440" s="197">
        <f t="shared" si="18"/>
        <v>44075</v>
      </c>
    </row>
    <row r="441" spans="1:13">
      <c r="A441">
        <f t="shared" si="19"/>
        <v>47</v>
      </c>
      <c r="B441" s="429"/>
      <c r="C441" s="195"/>
      <c r="D441" s="196"/>
      <c r="E441" s="196"/>
      <c r="F441" s="197">
        <v>44075</v>
      </c>
      <c r="H441">
        <f t="shared" si="20"/>
        <v>47</v>
      </c>
      <c r="I441" s="429"/>
      <c r="J441" s="195"/>
      <c r="K441" s="196"/>
      <c r="L441" s="196"/>
      <c r="M441" s="197">
        <f t="shared" si="18"/>
        <v>44075</v>
      </c>
    </row>
    <row r="442" spans="1:13">
      <c r="A442">
        <f t="shared" si="19"/>
        <v>48</v>
      </c>
      <c r="B442" s="429"/>
      <c r="C442" s="195"/>
      <c r="D442" s="196"/>
      <c r="E442" s="196"/>
      <c r="F442" s="197">
        <v>44075</v>
      </c>
      <c r="H442">
        <f t="shared" si="20"/>
        <v>48</v>
      </c>
      <c r="I442" s="429"/>
      <c r="J442" s="195"/>
      <c r="K442" s="196"/>
      <c r="L442" s="196"/>
      <c r="M442" s="197">
        <f t="shared" si="18"/>
        <v>44075</v>
      </c>
    </row>
    <row r="443" spans="1:13">
      <c r="A443">
        <f t="shared" si="19"/>
        <v>49</v>
      </c>
      <c r="B443" s="429"/>
      <c r="C443" s="195"/>
      <c r="D443" s="196"/>
      <c r="E443" s="196"/>
      <c r="F443" s="197">
        <v>44075</v>
      </c>
      <c r="H443">
        <f t="shared" si="20"/>
        <v>49</v>
      </c>
      <c r="I443" s="429"/>
      <c r="J443" s="195"/>
      <c r="K443" s="196"/>
      <c r="L443" s="196"/>
      <c r="M443" s="197">
        <f t="shared" si="18"/>
        <v>44075</v>
      </c>
    </row>
    <row r="444" spans="1:13">
      <c r="A444">
        <f t="shared" si="19"/>
        <v>50</v>
      </c>
      <c r="B444" s="429"/>
      <c r="C444" s="195"/>
      <c r="D444" s="196"/>
      <c r="E444" s="196"/>
      <c r="F444" s="197">
        <v>44075</v>
      </c>
      <c r="H444">
        <f t="shared" si="20"/>
        <v>50</v>
      </c>
      <c r="I444" s="429"/>
      <c r="J444" s="195"/>
      <c r="K444" s="196"/>
      <c r="L444" s="196"/>
      <c r="M444" s="197">
        <f t="shared" si="18"/>
        <v>44075</v>
      </c>
    </row>
    <row r="445" spans="1:13">
      <c r="A445">
        <f t="shared" si="19"/>
        <v>51</v>
      </c>
      <c r="B445" s="429"/>
      <c r="C445" s="195"/>
      <c r="D445" s="196"/>
      <c r="E445" s="196"/>
      <c r="F445" s="197">
        <v>44075</v>
      </c>
      <c r="H445">
        <f t="shared" si="20"/>
        <v>51</v>
      </c>
      <c r="I445" s="429"/>
      <c r="J445" s="195"/>
      <c r="K445" s="196"/>
      <c r="L445" s="196"/>
      <c r="M445" s="197">
        <f t="shared" si="18"/>
        <v>44075</v>
      </c>
    </row>
    <row r="446" spans="1:13">
      <c r="A446">
        <f t="shared" si="19"/>
        <v>52</v>
      </c>
      <c r="B446" s="429"/>
      <c r="C446" s="195"/>
      <c r="D446" s="196"/>
      <c r="E446" s="196"/>
      <c r="F446" s="197">
        <v>44075</v>
      </c>
      <c r="H446">
        <f t="shared" si="20"/>
        <v>52</v>
      </c>
      <c r="I446" s="429"/>
      <c r="J446" s="195"/>
      <c r="K446" s="196"/>
      <c r="L446" s="196"/>
      <c r="M446" s="197">
        <f t="shared" si="18"/>
        <v>44075</v>
      </c>
    </row>
    <row r="447" spans="1:13">
      <c r="A447">
        <f t="shared" si="19"/>
        <v>53</v>
      </c>
      <c r="B447" s="429"/>
      <c r="C447" s="195"/>
      <c r="D447" s="196"/>
      <c r="E447" s="196"/>
      <c r="F447" s="197">
        <v>44075</v>
      </c>
      <c r="H447">
        <f t="shared" si="20"/>
        <v>53</v>
      </c>
      <c r="I447" s="429"/>
      <c r="J447" s="195"/>
      <c r="K447" s="196"/>
      <c r="L447" s="196"/>
      <c r="M447" s="197">
        <f t="shared" si="18"/>
        <v>44075</v>
      </c>
    </row>
    <row r="448" spans="1:13">
      <c r="A448">
        <f t="shared" si="19"/>
        <v>54</v>
      </c>
      <c r="B448" s="429"/>
      <c r="C448" s="195"/>
      <c r="D448" s="196"/>
      <c r="E448" s="196"/>
      <c r="F448" s="197">
        <v>44075</v>
      </c>
      <c r="H448">
        <f t="shared" si="20"/>
        <v>54</v>
      </c>
      <c r="I448" s="429"/>
      <c r="J448" s="195"/>
      <c r="K448" s="196"/>
      <c r="L448" s="196"/>
      <c r="M448" s="197">
        <f t="shared" si="18"/>
        <v>44075</v>
      </c>
    </row>
    <row r="449" spans="1:13">
      <c r="A449">
        <f t="shared" si="19"/>
        <v>55</v>
      </c>
      <c r="B449" s="429"/>
      <c r="C449" s="195"/>
      <c r="D449" s="196"/>
      <c r="E449" s="196"/>
      <c r="F449" s="197">
        <v>44075</v>
      </c>
      <c r="H449">
        <f t="shared" si="20"/>
        <v>55</v>
      </c>
      <c r="I449" s="429"/>
      <c r="J449" s="195"/>
      <c r="K449" s="196"/>
      <c r="L449" s="196"/>
      <c r="M449" s="197">
        <f t="shared" si="18"/>
        <v>44075</v>
      </c>
    </row>
    <row r="450" spans="1:13">
      <c r="A450">
        <f t="shared" si="19"/>
        <v>56</v>
      </c>
      <c r="B450" s="429"/>
      <c r="C450" s="196"/>
      <c r="D450" s="196"/>
      <c r="E450" s="196"/>
      <c r="F450" s="197">
        <v>44075</v>
      </c>
      <c r="H450">
        <f t="shared" si="20"/>
        <v>56</v>
      </c>
      <c r="I450" s="429"/>
      <c r="J450" s="196"/>
      <c r="K450" s="196"/>
      <c r="L450" s="196"/>
      <c r="M450" s="197">
        <f t="shared" si="18"/>
        <v>44075</v>
      </c>
    </row>
    <row r="451" spans="1:13">
      <c r="A451">
        <f t="shared" si="19"/>
        <v>57</v>
      </c>
      <c r="B451" s="429"/>
      <c r="C451" s="196"/>
      <c r="D451" s="196"/>
      <c r="E451" s="196"/>
      <c r="F451" s="197">
        <v>44075</v>
      </c>
      <c r="H451">
        <f t="shared" si="20"/>
        <v>57</v>
      </c>
      <c r="I451" s="429"/>
      <c r="J451" s="196"/>
      <c r="K451" s="196"/>
      <c r="L451" s="196"/>
      <c r="M451" s="197">
        <f t="shared" si="18"/>
        <v>44075</v>
      </c>
    </row>
    <row r="452" spans="1:13">
      <c r="A452">
        <f t="shared" si="19"/>
        <v>58</v>
      </c>
      <c r="B452" s="429"/>
      <c r="C452" s="196"/>
      <c r="D452" s="196"/>
      <c r="E452" s="196"/>
      <c r="F452" s="197">
        <v>44075</v>
      </c>
      <c r="H452">
        <f t="shared" si="20"/>
        <v>58</v>
      </c>
      <c r="I452" s="429"/>
      <c r="J452" s="196"/>
      <c r="K452" s="196"/>
      <c r="L452" s="196"/>
      <c r="M452" s="197">
        <f t="shared" si="18"/>
        <v>44075</v>
      </c>
    </row>
    <row r="453" spans="1:13">
      <c r="A453">
        <f t="shared" si="19"/>
        <v>59</v>
      </c>
      <c r="B453" s="429"/>
      <c r="C453" s="196"/>
      <c r="D453" s="196"/>
      <c r="E453" s="196"/>
      <c r="F453" s="197">
        <v>44075</v>
      </c>
      <c r="H453">
        <f t="shared" si="20"/>
        <v>59</v>
      </c>
      <c r="I453" s="429"/>
      <c r="J453" s="196"/>
      <c r="K453" s="196"/>
      <c r="L453" s="196"/>
      <c r="M453" s="197">
        <f t="shared" si="18"/>
        <v>44075</v>
      </c>
    </row>
    <row r="454" spans="1:13">
      <c r="A454">
        <f t="shared" si="19"/>
        <v>60</v>
      </c>
      <c r="B454" s="429"/>
      <c r="C454" s="196"/>
      <c r="D454" s="196"/>
      <c r="E454" s="196"/>
      <c r="F454" s="197">
        <v>44075</v>
      </c>
      <c r="H454">
        <f t="shared" si="20"/>
        <v>60</v>
      </c>
      <c r="I454" s="429"/>
      <c r="J454" s="196"/>
      <c r="K454" s="196"/>
      <c r="L454" s="196"/>
      <c r="M454" s="197">
        <f t="shared" ref="M454:M517" si="21">F454</f>
        <v>44075</v>
      </c>
    </row>
    <row r="455" spans="1:13">
      <c r="A455">
        <f t="shared" si="19"/>
        <v>61</v>
      </c>
      <c r="B455" s="429"/>
      <c r="C455" s="196"/>
      <c r="D455" s="196"/>
      <c r="E455" s="196"/>
      <c r="F455" s="197">
        <v>44075</v>
      </c>
      <c r="H455">
        <f t="shared" si="20"/>
        <v>61</v>
      </c>
      <c r="I455" s="429"/>
      <c r="J455" s="196"/>
      <c r="K455" s="196"/>
      <c r="L455" s="196"/>
      <c r="M455" s="197">
        <f t="shared" si="21"/>
        <v>44075</v>
      </c>
    </row>
    <row r="456" spans="1:13">
      <c r="A456">
        <f t="shared" si="19"/>
        <v>62</v>
      </c>
      <c r="B456" s="429"/>
      <c r="C456" s="196"/>
      <c r="D456" s="196"/>
      <c r="E456" s="196"/>
      <c r="F456" s="197">
        <v>44075</v>
      </c>
      <c r="H456">
        <f t="shared" si="20"/>
        <v>62</v>
      </c>
      <c r="I456" s="429"/>
      <c r="J456" s="196"/>
      <c r="K456" s="196"/>
      <c r="L456" s="196"/>
      <c r="M456" s="197">
        <f t="shared" si="21"/>
        <v>44075</v>
      </c>
    </row>
    <row r="457" spans="1:13">
      <c r="A457">
        <f t="shared" si="19"/>
        <v>63</v>
      </c>
      <c r="B457" s="429"/>
      <c r="C457" s="196"/>
      <c r="D457" s="196"/>
      <c r="E457" s="196"/>
      <c r="F457" s="197">
        <v>44075</v>
      </c>
      <c r="H457">
        <f t="shared" si="20"/>
        <v>63</v>
      </c>
      <c r="I457" s="429"/>
      <c r="J457" s="196"/>
      <c r="K457" s="196"/>
      <c r="L457" s="196"/>
      <c r="M457" s="197">
        <f t="shared" si="21"/>
        <v>44075</v>
      </c>
    </row>
    <row r="458" spans="1:13">
      <c r="A458">
        <f>A457+1</f>
        <v>64</v>
      </c>
      <c r="B458" s="429"/>
      <c r="C458" s="196"/>
      <c r="D458" s="196"/>
      <c r="E458" s="196"/>
      <c r="F458" s="197">
        <v>44075</v>
      </c>
      <c r="H458">
        <f>H457+1</f>
        <v>64</v>
      </c>
      <c r="I458" s="429"/>
      <c r="J458" s="196"/>
      <c r="K458" s="196"/>
      <c r="L458" s="196"/>
      <c r="M458" s="197">
        <f t="shared" si="21"/>
        <v>44075</v>
      </c>
    </row>
    <row r="459" spans="1:13">
      <c r="A459">
        <f>A458+1</f>
        <v>65</v>
      </c>
      <c r="B459" s="429"/>
      <c r="C459" s="196"/>
      <c r="D459" s="196"/>
      <c r="E459" s="196"/>
      <c r="F459" s="197">
        <v>44075</v>
      </c>
      <c r="H459">
        <f>H458+1</f>
        <v>65</v>
      </c>
      <c r="I459" s="429"/>
      <c r="J459" s="196"/>
      <c r="K459" s="196"/>
      <c r="L459" s="196"/>
      <c r="M459" s="197">
        <f t="shared" si="21"/>
        <v>44075</v>
      </c>
    </row>
    <row r="460" spans="1:13">
      <c r="A460">
        <v>1</v>
      </c>
      <c r="B460" s="429">
        <v>0.79166666666666663</v>
      </c>
      <c r="C460" s="195"/>
      <c r="D460" s="196"/>
      <c r="E460" s="196"/>
      <c r="F460" s="197">
        <v>44075</v>
      </c>
      <c r="H460">
        <v>1</v>
      </c>
      <c r="I460" s="429">
        <f>B460</f>
        <v>0.79166666666666663</v>
      </c>
      <c r="J460" s="195"/>
      <c r="K460" s="196"/>
      <c r="L460" s="196"/>
      <c r="M460" s="197">
        <f t="shared" si="21"/>
        <v>44075</v>
      </c>
    </row>
    <row r="461" spans="1:13">
      <c r="A461">
        <f t="shared" ref="A461:A522" si="22">A460+1</f>
        <v>2</v>
      </c>
      <c r="B461" s="429"/>
      <c r="C461" s="195"/>
      <c r="D461" s="196"/>
      <c r="E461" s="196"/>
      <c r="F461" s="197">
        <v>44075</v>
      </c>
      <c r="H461">
        <f t="shared" ref="H461:H522" si="23">H460+1</f>
        <v>2</v>
      </c>
      <c r="I461" s="429"/>
      <c r="J461" s="195"/>
      <c r="K461" s="196"/>
      <c r="L461" s="196"/>
      <c r="M461" s="197">
        <f t="shared" si="21"/>
        <v>44075</v>
      </c>
    </row>
    <row r="462" spans="1:13">
      <c r="A462">
        <f t="shared" si="22"/>
        <v>3</v>
      </c>
      <c r="B462" s="429"/>
      <c r="C462" s="195"/>
      <c r="D462" s="196"/>
      <c r="E462" s="196"/>
      <c r="F462" s="197">
        <v>44075</v>
      </c>
      <c r="H462">
        <f t="shared" si="23"/>
        <v>3</v>
      </c>
      <c r="I462" s="429"/>
      <c r="J462" s="195"/>
      <c r="K462" s="196"/>
      <c r="L462" s="196"/>
      <c r="M462" s="197">
        <f t="shared" si="21"/>
        <v>44075</v>
      </c>
    </row>
    <row r="463" spans="1:13">
      <c r="A463">
        <f t="shared" si="22"/>
        <v>4</v>
      </c>
      <c r="B463" s="429"/>
      <c r="C463" s="195"/>
      <c r="D463" s="196"/>
      <c r="E463" s="196"/>
      <c r="F463" s="197">
        <v>44075</v>
      </c>
      <c r="H463">
        <f t="shared" si="23"/>
        <v>4</v>
      </c>
      <c r="I463" s="429"/>
      <c r="J463" s="195"/>
      <c r="K463" s="196"/>
      <c r="L463" s="196"/>
      <c r="M463" s="197">
        <f t="shared" si="21"/>
        <v>44075</v>
      </c>
    </row>
    <row r="464" spans="1:13">
      <c r="A464">
        <f t="shared" si="22"/>
        <v>5</v>
      </c>
      <c r="B464" s="429"/>
      <c r="C464" s="195"/>
      <c r="D464" s="196"/>
      <c r="E464" s="196"/>
      <c r="F464" s="197">
        <v>44075</v>
      </c>
      <c r="H464">
        <f t="shared" si="23"/>
        <v>5</v>
      </c>
      <c r="I464" s="429"/>
      <c r="J464" s="195"/>
      <c r="K464" s="196"/>
      <c r="L464" s="196"/>
      <c r="M464" s="197">
        <f t="shared" si="21"/>
        <v>44075</v>
      </c>
    </row>
    <row r="465" spans="1:13">
      <c r="A465">
        <f t="shared" si="22"/>
        <v>6</v>
      </c>
      <c r="B465" s="429"/>
      <c r="C465" s="195"/>
      <c r="D465" s="196"/>
      <c r="E465" s="196"/>
      <c r="F465" s="197">
        <v>44075</v>
      </c>
      <c r="H465">
        <f t="shared" si="23"/>
        <v>6</v>
      </c>
      <c r="I465" s="429"/>
      <c r="J465" s="195"/>
      <c r="K465" s="196"/>
      <c r="L465" s="196"/>
      <c r="M465" s="197">
        <f t="shared" si="21"/>
        <v>44075</v>
      </c>
    </row>
    <row r="466" spans="1:13">
      <c r="A466">
        <f t="shared" si="22"/>
        <v>7</v>
      </c>
      <c r="B466" s="429"/>
      <c r="C466" s="195"/>
      <c r="D466" s="196"/>
      <c r="E466" s="196"/>
      <c r="F466" s="197">
        <v>44075</v>
      </c>
      <c r="H466">
        <f t="shared" si="23"/>
        <v>7</v>
      </c>
      <c r="I466" s="429"/>
      <c r="J466" s="195"/>
      <c r="K466" s="196"/>
      <c r="L466" s="196"/>
      <c r="M466" s="197">
        <f t="shared" si="21"/>
        <v>44075</v>
      </c>
    </row>
    <row r="467" spans="1:13">
      <c r="A467">
        <f t="shared" si="22"/>
        <v>8</v>
      </c>
      <c r="B467" s="429"/>
      <c r="C467" s="195"/>
      <c r="D467" s="196"/>
      <c r="E467" s="196"/>
      <c r="F467" s="197">
        <v>44075</v>
      </c>
      <c r="H467">
        <f t="shared" si="23"/>
        <v>8</v>
      </c>
      <c r="I467" s="429"/>
      <c r="J467" s="195"/>
      <c r="K467" s="196"/>
      <c r="L467" s="196"/>
      <c r="M467" s="197">
        <f t="shared" si="21"/>
        <v>44075</v>
      </c>
    </row>
    <row r="468" spans="1:13">
      <c r="A468">
        <f t="shared" si="22"/>
        <v>9</v>
      </c>
      <c r="B468" s="429"/>
      <c r="C468" s="195"/>
      <c r="D468" s="196"/>
      <c r="E468" s="196"/>
      <c r="F468" s="197">
        <v>44075</v>
      </c>
      <c r="H468">
        <f t="shared" si="23"/>
        <v>9</v>
      </c>
      <c r="I468" s="429"/>
      <c r="J468" s="195"/>
      <c r="K468" s="196"/>
      <c r="L468" s="196"/>
      <c r="M468" s="197">
        <f t="shared" si="21"/>
        <v>44075</v>
      </c>
    </row>
    <row r="469" spans="1:13">
      <c r="A469">
        <f t="shared" si="22"/>
        <v>10</v>
      </c>
      <c r="B469" s="429"/>
      <c r="C469" s="195"/>
      <c r="D469" s="196"/>
      <c r="E469" s="196"/>
      <c r="F469" s="197">
        <v>44075</v>
      </c>
      <c r="H469">
        <f t="shared" si="23"/>
        <v>10</v>
      </c>
      <c r="I469" s="429"/>
      <c r="J469" s="195"/>
      <c r="K469" s="196"/>
      <c r="L469" s="196"/>
      <c r="M469" s="197">
        <f t="shared" si="21"/>
        <v>44075</v>
      </c>
    </row>
    <row r="470" spans="1:13">
      <c r="A470">
        <f t="shared" si="22"/>
        <v>11</v>
      </c>
      <c r="B470" s="429"/>
      <c r="C470" s="195"/>
      <c r="D470" s="196"/>
      <c r="E470" s="196"/>
      <c r="F470" s="197">
        <v>44075</v>
      </c>
      <c r="H470">
        <f t="shared" si="23"/>
        <v>11</v>
      </c>
      <c r="I470" s="429"/>
      <c r="J470" s="195"/>
      <c r="K470" s="196"/>
      <c r="L470" s="196"/>
      <c r="M470" s="197">
        <f t="shared" si="21"/>
        <v>44075</v>
      </c>
    </row>
    <row r="471" spans="1:13">
      <c r="A471">
        <f t="shared" si="22"/>
        <v>12</v>
      </c>
      <c r="B471" s="429"/>
      <c r="C471" s="195"/>
      <c r="D471" s="196"/>
      <c r="E471" s="196"/>
      <c r="F471" s="197">
        <v>44075</v>
      </c>
      <c r="H471">
        <f t="shared" si="23"/>
        <v>12</v>
      </c>
      <c r="I471" s="429"/>
      <c r="J471" s="195"/>
      <c r="K471" s="196"/>
      <c r="L471" s="196"/>
      <c r="M471" s="197">
        <f t="shared" si="21"/>
        <v>44075</v>
      </c>
    </row>
    <row r="472" spans="1:13">
      <c r="A472">
        <f t="shared" si="22"/>
        <v>13</v>
      </c>
      <c r="B472" s="429"/>
      <c r="C472" s="195"/>
      <c r="D472" s="196"/>
      <c r="E472" s="196"/>
      <c r="F472" s="197">
        <v>44075</v>
      </c>
      <c r="H472">
        <f t="shared" si="23"/>
        <v>13</v>
      </c>
      <c r="I472" s="429"/>
      <c r="J472" s="195"/>
      <c r="K472" s="196"/>
      <c r="L472" s="196"/>
      <c r="M472" s="197">
        <f t="shared" si="21"/>
        <v>44075</v>
      </c>
    </row>
    <row r="473" spans="1:13">
      <c r="A473">
        <f t="shared" si="22"/>
        <v>14</v>
      </c>
      <c r="B473" s="429"/>
      <c r="C473" s="195"/>
      <c r="D473" s="196"/>
      <c r="E473" s="196"/>
      <c r="F473" s="197">
        <v>44075</v>
      </c>
      <c r="H473">
        <f t="shared" si="23"/>
        <v>14</v>
      </c>
      <c r="I473" s="429"/>
      <c r="J473" s="195"/>
      <c r="K473" s="196"/>
      <c r="L473" s="196"/>
      <c r="M473" s="197">
        <f t="shared" si="21"/>
        <v>44075</v>
      </c>
    </row>
    <row r="474" spans="1:13">
      <c r="A474">
        <f t="shared" si="22"/>
        <v>15</v>
      </c>
      <c r="B474" s="429"/>
      <c r="C474" s="195"/>
      <c r="D474" s="196"/>
      <c r="E474" s="196"/>
      <c r="F474" s="197">
        <v>44075</v>
      </c>
      <c r="H474">
        <f t="shared" si="23"/>
        <v>15</v>
      </c>
      <c r="I474" s="429"/>
      <c r="J474" s="195"/>
      <c r="K474" s="196"/>
      <c r="L474" s="196"/>
      <c r="M474" s="197">
        <f t="shared" si="21"/>
        <v>44075</v>
      </c>
    </row>
    <row r="475" spans="1:13">
      <c r="A475">
        <f t="shared" si="22"/>
        <v>16</v>
      </c>
      <c r="B475" s="429"/>
      <c r="C475" s="195"/>
      <c r="D475" s="196"/>
      <c r="E475" s="196"/>
      <c r="F475" s="197">
        <v>44075</v>
      </c>
      <c r="H475">
        <f t="shared" si="23"/>
        <v>16</v>
      </c>
      <c r="I475" s="429"/>
      <c r="J475" s="195"/>
      <c r="K475" s="196"/>
      <c r="L475" s="196"/>
      <c r="M475" s="197">
        <f t="shared" si="21"/>
        <v>44075</v>
      </c>
    </row>
    <row r="476" spans="1:13">
      <c r="A476">
        <f t="shared" si="22"/>
        <v>17</v>
      </c>
      <c r="B476" s="429"/>
      <c r="C476" s="195"/>
      <c r="D476" s="196"/>
      <c r="E476" s="196"/>
      <c r="F476" s="197">
        <v>44075</v>
      </c>
      <c r="H476">
        <f t="shared" si="23"/>
        <v>17</v>
      </c>
      <c r="I476" s="429"/>
      <c r="J476" s="195"/>
      <c r="K476" s="196"/>
      <c r="L476" s="196"/>
      <c r="M476" s="197">
        <f t="shared" si="21"/>
        <v>44075</v>
      </c>
    </row>
    <row r="477" spans="1:13">
      <c r="A477">
        <f t="shared" si="22"/>
        <v>18</v>
      </c>
      <c r="B477" s="429"/>
      <c r="C477" s="195"/>
      <c r="D477" s="196"/>
      <c r="E477" s="196"/>
      <c r="F477" s="197">
        <v>44075</v>
      </c>
      <c r="H477">
        <f t="shared" si="23"/>
        <v>18</v>
      </c>
      <c r="I477" s="429"/>
      <c r="J477" s="195"/>
      <c r="K477" s="196"/>
      <c r="L477" s="196"/>
      <c r="M477" s="197">
        <f t="shared" si="21"/>
        <v>44075</v>
      </c>
    </row>
    <row r="478" spans="1:13">
      <c r="A478">
        <f t="shared" si="22"/>
        <v>19</v>
      </c>
      <c r="B478" s="429"/>
      <c r="C478" s="195"/>
      <c r="D478" s="196"/>
      <c r="E478" s="196"/>
      <c r="F478" s="197">
        <v>44075</v>
      </c>
      <c r="H478">
        <f t="shared" si="23"/>
        <v>19</v>
      </c>
      <c r="I478" s="429"/>
      <c r="J478" s="195"/>
      <c r="K478" s="196"/>
      <c r="L478" s="196"/>
      <c r="M478" s="197">
        <f t="shared" si="21"/>
        <v>44075</v>
      </c>
    </row>
    <row r="479" spans="1:13">
      <c r="A479">
        <f t="shared" si="22"/>
        <v>20</v>
      </c>
      <c r="B479" s="429"/>
      <c r="C479" s="195"/>
      <c r="D479" s="196"/>
      <c r="E479" s="196"/>
      <c r="F479" s="197">
        <v>44075</v>
      </c>
      <c r="H479">
        <f t="shared" si="23"/>
        <v>20</v>
      </c>
      <c r="I479" s="429"/>
      <c r="J479" s="195"/>
      <c r="K479" s="196"/>
      <c r="L479" s="196"/>
      <c r="M479" s="197">
        <f t="shared" si="21"/>
        <v>44075</v>
      </c>
    </row>
    <row r="480" spans="1:13">
      <c r="A480">
        <f t="shared" si="22"/>
        <v>21</v>
      </c>
      <c r="B480" s="429"/>
      <c r="C480" s="195"/>
      <c r="D480" s="196"/>
      <c r="E480" s="196"/>
      <c r="F480" s="197">
        <v>44075</v>
      </c>
      <c r="H480">
        <f t="shared" si="23"/>
        <v>21</v>
      </c>
      <c r="I480" s="429"/>
      <c r="J480" s="195"/>
      <c r="K480" s="196"/>
      <c r="L480" s="196"/>
      <c r="M480" s="197">
        <f t="shared" si="21"/>
        <v>44075</v>
      </c>
    </row>
    <row r="481" spans="1:13">
      <c r="A481">
        <f t="shared" si="22"/>
        <v>22</v>
      </c>
      <c r="B481" s="429"/>
      <c r="C481" s="195"/>
      <c r="D481" s="196"/>
      <c r="E481" s="196"/>
      <c r="F481" s="197">
        <v>44075</v>
      </c>
      <c r="H481">
        <f t="shared" si="23"/>
        <v>22</v>
      </c>
      <c r="I481" s="429"/>
      <c r="J481" s="195"/>
      <c r="K481" s="196"/>
      <c r="L481" s="196"/>
      <c r="M481" s="197">
        <f t="shared" si="21"/>
        <v>44075</v>
      </c>
    </row>
    <row r="482" spans="1:13">
      <c r="A482">
        <f t="shared" si="22"/>
        <v>23</v>
      </c>
      <c r="B482" s="429"/>
      <c r="C482" s="195"/>
      <c r="D482" s="196"/>
      <c r="E482" s="196"/>
      <c r="F482" s="197">
        <v>44075</v>
      </c>
      <c r="H482">
        <f t="shared" si="23"/>
        <v>23</v>
      </c>
      <c r="I482" s="429"/>
      <c r="J482" s="195"/>
      <c r="K482" s="196"/>
      <c r="L482" s="196"/>
      <c r="M482" s="197">
        <f t="shared" si="21"/>
        <v>44075</v>
      </c>
    </row>
    <row r="483" spans="1:13">
      <c r="A483">
        <f t="shared" si="22"/>
        <v>24</v>
      </c>
      <c r="B483" s="429"/>
      <c r="C483" s="195"/>
      <c r="D483" s="196"/>
      <c r="E483" s="196"/>
      <c r="F483" s="197">
        <v>44075</v>
      </c>
      <c r="H483">
        <f t="shared" si="23"/>
        <v>24</v>
      </c>
      <c r="I483" s="429"/>
      <c r="J483" s="195"/>
      <c r="K483" s="196"/>
      <c r="L483" s="196"/>
      <c r="M483" s="197">
        <f t="shared" si="21"/>
        <v>44075</v>
      </c>
    </row>
    <row r="484" spans="1:13">
      <c r="A484">
        <f t="shared" si="22"/>
        <v>25</v>
      </c>
      <c r="B484" s="429"/>
      <c r="C484" s="195"/>
      <c r="D484" s="196"/>
      <c r="E484" s="196"/>
      <c r="F484" s="197">
        <v>44075</v>
      </c>
      <c r="H484">
        <f t="shared" si="23"/>
        <v>25</v>
      </c>
      <c r="I484" s="429"/>
      <c r="J484" s="195"/>
      <c r="K484" s="196"/>
      <c r="L484" s="196"/>
      <c r="M484" s="197">
        <f t="shared" si="21"/>
        <v>44075</v>
      </c>
    </row>
    <row r="485" spans="1:13">
      <c r="A485">
        <f t="shared" si="22"/>
        <v>26</v>
      </c>
      <c r="B485" s="429"/>
      <c r="C485" s="195"/>
      <c r="D485" s="196"/>
      <c r="E485" s="196"/>
      <c r="F485" s="197">
        <v>44075</v>
      </c>
      <c r="H485">
        <f t="shared" si="23"/>
        <v>26</v>
      </c>
      <c r="I485" s="429"/>
      <c r="J485" s="195"/>
      <c r="K485" s="196"/>
      <c r="L485" s="196"/>
      <c r="M485" s="197">
        <f t="shared" si="21"/>
        <v>44075</v>
      </c>
    </row>
    <row r="486" spans="1:13">
      <c r="A486">
        <f t="shared" si="22"/>
        <v>27</v>
      </c>
      <c r="B486" s="429"/>
      <c r="C486" s="195"/>
      <c r="D486" s="196"/>
      <c r="E486" s="196"/>
      <c r="F486" s="197">
        <v>44075</v>
      </c>
      <c r="H486">
        <f t="shared" si="23"/>
        <v>27</v>
      </c>
      <c r="I486" s="429"/>
      <c r="J486" s="195"/>
      <c r="K486" s="196"/>
      <c r="L486" s="196"/>
      <c r="M486" s="197">
        <f t="shared" si="21"/>
        <v>44075</v>
      </c>
    </row>
    <row r="487" spans="1:13">
      <c r="A487">
        <f t="shared" si="22"/>
        <v>28</v>
      </c>
      <c r="B487" s="429"/>
      <c r="C487" s="195"/>
      <c r="D487" s="196"/>
      <c r="E487" s="196"/>
      <c r="F487" s="197">
        <v>44075</v>
      </c>
      <c r="H487">
        <f t="shared" si="23"/>
        <v>28</v>
      </c>
      <c r="I487" s="429"/>
      <c r="J487" s="195"/>
      <c r="K487" s="196"/>
      <c r="L487" s="196"/>
      <c r="M487" s="197">
        <f t="shared" si="21"/>
        <v>44075</v>
      </c>
    </row>
    <row r="488" spans="1:13">
      <c r="A488">
        <f t="shared" si="22"/>
        <v>29</v>
      </c>
      <c r="B488" s="429"/>
      <c r="C488" s="195"/>
      <c r="D488" s="196"/>
      <c r="E488" s="196"/>
      <c r="F488" s="197">
        <v>44075</v>
      </c>
      <c r="H488">
        <f t="shared" si="23"/>
        <v>29</v>
      </c>
      <c r="I488" s="429"/>
      <c r="J488" s="195"/>
      <c r="K488" s="196"/>
      <c r="L488" s="196"/>
      <c r="M488" s="197">
        <f t="shared" si="21"/>
        <v>44075</v>
      </c>
    </row>
    <row r="489" spans="1:13">
      <c r="A489">
        <f t="shared" si="22"/>
        <v>30</v>
      </c>
      <c r="B489" s="429"/>
      <c r="C489" s="195"/>
      <c r="D489" s="196"/>
      <c r="E489" s="196"/>
      <c r="F489" s="197">
        <v>44075</v>
      </c>
      <c r="H489">
        <f t="shared" si="23"/>
        <v>30</v>
      </c>
      <c r="I489" s="429"/>
      <c r="J489" s="195"/>
      <c r="K489" s="196"/>
      <c r="L489" s="196"/>
      <c r="M489" s="197">
        <f t="shared" si="21"/>
        <v>44075</v>
      </c>
    </row>
    <row r="490" spans="1:13">
      <c r="A490">
        <f t="shared" si="22"/>
        <v>31</v>
      </c>
      <c r="B490" s="429"/>
      <c r="C490" s="195"/>
      <c r="D490" s="196"/>
      <c r="E490" s="196"/>
      <c r="F490" s="197">
        <v>44075</v>
      </c>
      <c r="H490">
        <f t="shared" si="23"/>
        <v>31</v>
      </c>
      <c r="I490" s="429"/>
      <c r="J490" s="195"/>
      <c r="K490" s="196"/>
      <c r="L490" s="196"/>
      <c r="M490" s="197">
        <f t="shared" si="21"/>
        <v>44075</v>
      </c>
    </row>
    <row r="491" spans="1:13">
      <c r="A491">
        <f t="shared" si="22"/>
        <v>32</v>
      </c>
      <c r="B491" s="429"/>
      <c r="C491" s="195"/>
      <c r="D491" s="196"/>
      <c r="E491" s="196"/>
      <c r="F491" s="197">
        <v>44075</v>
      </c>
      <c r="H491">
        <f t="shared" si="23"/>
        <v>32</v>
      </c>
      <c r="I491" s="429"/>
      <c r="J491" s="195"/>
      <c r="K491" s="196"/>
      <c r="L491" s="196"/>
      <c r="M491" s="197">
        <f t="shared" si="21"/>
        <v>44075</v>
      </c>
    </row>
    <row r="492" spans="1:13">
      <c r="A492">
        <f t="shared" si="22"/>
        <v>33</v>
      </c>
      <c r="B492" s="429"/>
      <c r="C492" s="195"/>
      <c r="D492" s="196"/>
      <c r="E492" s="196"/>
      <c r="F492" s="197">
        <v>44075</v>
      </c>
      <c r="H492">
        <f t="shared" si="23"/>
        <v>33</v>
      </c>
      <c r="I492" s="429"/>
      <c r="J492" s="195"/>
      <c r="K492" s="196"/>
      <c r="L492" s="196"/>
      <c r="M492" s="197">
        <f t="shared" si="21"/>
        <v>44075</v>
      </c>
    </row>
    <row r="493" spans="1:13">
      <c r="A493">
        <f t="shared" si="22"/>
        <v>34</v>
      </c>
      <c r="B493" s="429"/>
      <c r="C493" s="195"/>
      <c r="D493" s="196"/>
      <c r="E493" s="196"/>
      <c r="F493" s="197">
        <v>44075</v>
      </c>
      <c r="H493">
        <f t="shared" si="23"/>
        <v>34</v>
      </c>
      <c r="I493" s="429"/>
      <c r="J493" s="195"/>
      <c r="K493" s="196"/>
      <c r="L493" s="196"/>
      <c r="M493" s="197">
        <f t="shared" si="21"/>
        <v>44075</v>
      </c>
    </row>
    <row r="494" spans="1:13">
      <c r="A494">
        <f t="shared" si="22"/>
        <v>35</v>
      </c>
      <c r="B494" s="429"/>
      <c r="C494" s="195"/>
      <c r="D494" s="196"/>
      <c r="E494" s="196"/>
      <c r="F494" s="197">
        <v>44075</v>
      </c>
      <c r="H494">
        <f t="shared" si="23"/>
        <v>35</v>
      </c>
      <c r="I494" s="429"/>
      <c r="J494" s="195"/>
      <c r="K494" s="196"/>
      <c r="L494" s="196"/>
      <c r="M494" s="197">
        <f t="shared" si="21"/>
        <v>44075</v>
      </c>
    </row>
    <row r="495" spans="1:13">
      <c r="A495">
        <f t="shared" si="22"/>
        <v>36</v>
      </c>
      <c r="B495" s="429"/>
      <c r="C495" s="195"/>
      <c r="D495" s="196"/>
      <c r="E495" s="196"/>
      <c r="F495" s="197">
        <v>44075</v>
      </c>
      <c r="H495">
        <f t="shared" si="23"/>
        <v>36</v>
      </c>
      <c r="I495" s="429"/>
      <c r="J495" s="195"/>
      <c r="K495" s="196"/>
      <c r="L495" s="196"/>
      <c r="M495" s="197">
        <f t="shared" si="21"/>
        <v>44075</v>
      </c>
    </row>
    <row r="496" spans="1:13">
      <c r="A496">
        <f t="shared" si="22"/>
        <v>37</v>
      </c>
      <c r="B496" s="429"/>
      <c r="C496" s="195"/>
      <c r="D496" s="196"/>
      <c r="E496" s="196"/>
      <c r="F496" s="197">
        <v>44075</v>
      </c>
      <c r="H496">
        <f t="shared" si="23"/>
        <v>37</v>
      </c>
      <c r="I496" s="429"/>
      <c r="J496" s="195"/>
      <c r="K496" s="196"/>
      <c r="L496" s="196"/>
      <c r="M496" s="197">
        <f t="shared" si="21"/>
        <v>44075</v>
      </c>
    </row>
    <row r="497" spans="1:13">
      <c r="A497">
        <f t="shared" si="22"/>
        <v>38</v>
      </c>
      <c r="B497" s="429"/>
      <c r="C497" s="195"/>
      <c r="D497" s="196"/>
      <c r="E497" s="196"/>
      <c r="F497" s="197">
        <v>44075</v>
      </c>
      <c r="H497">
        <f t="shared" si="23"/>
        <v>38</v>
      </c>
      <c r="I497" s="429"/>
      <c r="J497" s="195"/>
      <c r="K497" s="196"/>
      <c r="L497" s="196"/>
      <c r="M497" s="197">
        <f t="shared" si="21"/>
        <v>44075</v>
      </c>
    </row>
    <row r="498" spans="1:13">
      <c r="A498">
        <f t="shared" si="22"/>
        <v>39</v>
      </c>
      <c r="B498" s="429"/>
      <c r="C498" s="195"/>
      <c r="D498" s="196"/>
      <c r="E498" s="196"/>
      <c r="F498" s="197">
        <v>44075</v>
      </c>
      <c r="H498">
        <f t="shared" si="23"/>
        <v>39</v>
      </c>
      <c r="I498" s="429"/>
      <c r="J498" s="195"/>
      <c r="K498" s="196"/>
      <c r="L498" s="196"/>
      <c r="M498" s="197">
        <f t="shared" si="21"/>
        <v>44075</v>
      </c>
    </row>
    <row r="499" spans="1:13">
      <c r="A499">
        <f t="shared" si="22"/>
        <v>40</v>
      </c>
      <c r="B499" s="429"/>
      <c r="C499" s="195"/>
      <c r="D499" s="196"/>
      <c r="E499" s="196"/>
      <c r="F499" s="197">
        <v>44075</v>
      </c>
      <c r="H499">
        <f t="shared" si="23"/>
        <v>40</v>
      </c>
      <c r="I499" s="429"/>
      <c r="J499" s="195"/>
      <c r="K499" s="196"/>
      <c r="L499" s="196"/>
      <c r="M499" s="197">
        <f t="shared" si="21"/>
        <v>44075</v>
      </c>
    </row>
    <row r="500" spans="1:13">
      <c r="A500">
        <f t="shared" si="22"/>
        <v>41</v>
      </c>
      <c r="B500" s="429"/>
      <c r="C500" s="195"/>
      <c r="D500" s="196"/>
      <c r="E500" s="196"/>
      <c r="F500" s="197">
        <v>44075</v>
      </c>
      <c r="H500">
        <f t="shared" si="23"/>
        <v>41</v>
      </c>
      <c r="I500" s="429"/>
      <c r="J500" s="195"/>
      <c r="K500" s="196"/>
      <c r="L500" s="196"/>
      <c r="M500" s="197">
        <f t="shared" si="21"/>
        <v>44075</v>
      </c>
    </row>
    <row r="501" spans="1:13">
      <c r="A501">
        <f t="shared" si="22"/>
        <v>42</v>
      </c>
      <c r="B501" s="429"/>
      <c r="C501" s="195"/>
      <c r="D501" s="196"/>
      <c r="E501" s="196"/>
      <c r="F501" s="197">
        <v>44075</v>
      </c>
      <c r="H501">
        <f t="shared" si="23"/>
        <v>42</v>
      </c>
      <c r="I501" s="429"/>
      <c r="J501" s="195"/>
      <c r="K501" s="196"/>
      <c r="L501" s="196"/>
      <c r="M501" s="197">
        <f t="shared" si="21"/>
        <v>44075</v>
      </c>
    </row>
    <row r="502" spans="1:13">
      <c r="A502">
        <f t="shared" si="22"/>
        <v>43</v>
      </c>
      <c r="B502" s="429"/>
      <c r="C502" s="195"/>
      <c r="D502" s="196"/>
      <c r="E502" s="196"/>
      <c r="F502" s="197">
        <v>44075</v>
      </c>
      <c r="H502">
        <f t="shared" si="23"/>
        <v>43</v>
      </c>
      <c r="I502" s="429"/>
      <c r="J502" s="195"/>
      <c r="K502" s="196"/>
      <c r="L502" s="196"/>
      <c r="M502" s="197">
        <f t="shared" si="21"/>
        <v>44075</v>
      </c>
    </row>
    <row r="503" spans="1:13">
      <c r="A503">
        <f t="shared" si="22"/>
        <v>44</v>
      </c>
      <c r="B503" s="429"/>
      <c r="C503" s="195"/>
      <c r="D503" s="196"/>
      <c r="E503" s="196"/>
      <c r="F503" s="197">
        <v>44075</v>
      </c>
      <c r="H503">
        <f t="shared" si="23"/>
        <v>44</v>
      </c>
      <c r="I503" s="429"/>
      <c r="J503" s="195"/>
      <c r="K503" s="196"/>
      <c r="L503" s="196"/>
      <c r="M503" s="197">
        <f t="shared" si="21"/>
        <v>44075</v>
      </c>
    </row>
    <row r="504" spans="1:13">
      <c r="A504">
        <f t="shared" si="22"/>
        <v>45</v>
      </c>
      <c r="B504" s="429"/>
      <c r="C504" s="195"/>
      <c r="D504" s="196"/>
      <c r="E504" s="196"/>
      <c r="F504" s="197">
        <v>44075</v>
      </c>
      <c r="H504">
        <f t="shared" si="23"/>
        <v>45</v>
      </c>
      <c r="I504" s="429"/>
      <c r="J504" s="195"/>
      <c r="K504" s="196"/>
      <c r="L504" s="196"/>
      <c r="M504" s="197">
        <f t="shared" si="21"/>
        <v>44075</v>
      </c>
    </row>
    <row r="505" spans="1:13">
      <c r="A505">
        <f t="shared" si="22"/>
        <v>46</v>
      </c>
      <c r="B505" s="429"/>
      <c r="C505" s="195"/>
      <c r="D505" s="196"/>
      <c r="E505" s="196"/>
      <c r="F505" s="197">
        <v>44075</v>
      </c>
      <c r="H505">
        <f t="shared" si="23"/>
        <v>46</v>
      </c>
      <c r="I505" s="429"/>
      <c r="J505" s="195"/>
      <c r="K505" s="196"/>
      <c r="L505" s="196"/>
      <c r="M505" s="197">
        <f t="shared" si="21"/>
        <v>44075</v>
      </c>
    </row>
    <row r="506" spans="1:13">
      <c r="A506">
        <f t="shared" si="22"/>
        <v>47</v>
      </c>
      <c r="B506" s="429"/>
      <c r="C506" s="195"/>
      <c r="D506" s="196"/>
      <c r="E506" s="196"/>
      <c r="F506" s="197">
        <v>44075</v>
      </c>
      <c r="H506">
        <f t="shared" si="23"/>
        <v>47</v>
      </c>
      <c r="I506" s="429"/>
      <c r="J506" s="195"/>
      <c r="K506" s="196"/>
      <c r="L506" s="196"/>
      <c r="M506" s="197">
        <f t="shared" si="21"/>
        <v>44075</v>
      </c>
    </row>
    <row r="507" spans="1:13">
      <c r="A507">
        <f t="shared" si="22"/>
        <v>48</v>
      </c>
      <c r="B507" s="429"/>
      <c r="C507" s="195"/>
      <c r="D507" s="196"/>
      <c r="E507" s="196"/>
      <c r="F507" s="197">
        <v>44075</v>
      </c>
      <c r="H507">
        <f t="shared" si="23"/>
        <v>48</v>
      </c>
      <c r="I507" s="429"/>
      <c r="J507" s="195"/>
      <c r="K507" s="196"/>
      <c r="L507" s="196"/>
      <c r="M507" s="197">
        <f t="shared" si="21"/>
        <v>44075</v>
      </c>
    </row>
    <row r="508" spans="1:13">
      <c r="A508">
        <f t="shared" si="22"/>
        <v>49</v>
      </c>
      <c r="B508" s="429"/>
      <c r="C508" s="195"/>
      <c r="D508" s="196"/>
      <c r="E508" s="196"/>
      <c r="F508" s="197">
        <v>44075</v>
      </c>
      <c r="H508">
        <f t="shared" si="23"/>
        <v>49</v>
      </c>
      <c r="I508" s="429"/>
      <c r="J508" s="195"/>
      <c r="K508" s="196"/>
      <c r="L508" s="196"/>
      <c r="M508" s="197">
        <f t="shared" si="21"/>
        <v>44075</v>
      </c>
    </row>
    <row r="509" spans="1:13">
      <c r="A509">
        <f t="shared" si="22"/>
        <v>50</v>
      </c>
      <c r="B509" s="429"/>
      <c r="C509" s="195"/>
      <c r="D509" s="196"/>
      <c r="E509" s="196"/>
      <c r="F509" s="197">
        <v>44075</v>
      </c>
      <c r="H509">
        <f t="shared" si="23"/>
        <v>50</v>
      </c>
      <c r="I509" s="429"/>
      <c r="J509" s="195"/>
      <c r="K509" s="196"/>
      <c r="L509" s="196"/>
      <c r="M509" s="197">
        <f t="shared" si="21"/>
        <v>44075</v>
      </c>
    </row>
    <row r="510" spans="1:13">
      <c r="A510">
        <f t="shared" si="22"/>
        <v>51</v>
      </c>
      <c r="B510" s="429"/>
      <c r="C510" s="195"/>
      <c r="D510" s="196"/>
      <c r="E510" s="196"/>
      <c r="F510" s="197">
        <v>44075</v>
      </c>
      <c r="H510">
        <f t="shared" si="23"/>
        <v>51</v>
      </c>
      <c r="I510" s="429"/>
      <c r="J510" s="195"/>
      <c r="K510" s="196"/>
      <c r="L510" s="196"/>
      <c r="M510" s="197">
        <f t="shared" si="21"/>
        <v>44075</v>
      </c>
    </row>
    <row r="511" spans="1:13">
      <c r="A511">
        <f t="shared" si="22"/>
        <v>52</v>
      </c>
      <c r="B511" s="429"/>
      <c r="C511" s="195"/>
      <c r="D511" s="196"/>
      <c r="E511" s="196"/>
      <c r="F511" s="197">
        <v>44075</v>
      </c>
      <c r="H511">
        <f t="shared" si="23"/>
        <v>52</v>
      </c>
      <c r="I511" s="429"/>
      <c r="J511" s="195"/>
      <c r="K511" s="196"/>
      <c r="L511" s="196"/>
      <c r="M511" s="197">
        <f t="shared" si="21"/>
        <v>44075</v>
      </c>
    </row>
    <row r="512" spans="1:13">
      <c r="A512">
        <f t="shared" si="22"/>
        <v>53</v>
      </c>
      <c r="B512" s="429"/>
      <c r="C512" s="195"/>
      <c r="D512" s="196"/>
      <c r="E512" s="196"/>
      <c r="F512" s="197">
        <v>44075</v>
      </c>
      <c r="H512">
        <f t="shared" si="23"/>
        <v>53</v>
      </c>
      <c r="I512" s="429"/>
      <c r="J512" s="195"/>
      <c r="K512" s="196"/>
      <c r="L512" s="196"/>
      <c r="M512" s="197">
        <f t="shared" si="21"/>
        <v>44075</v>
      </c>
    </row>
    <row r="513" spans="1:13">
      <c r="A513">
        <f t="shared" si="22"/>
        <v>54</v>
      </c>
      <c r="B513" s="429"/>
      <c r="C513" s="195"/>
      <c r="D513" s="196"/>
      <c r="E513" s="196"/>
      <c r="F513" s="197">
        <v>44075</v>
      </c>
      <c r="H513">
        <f t="shared" si="23"/>
        <v>54</v>
      </c>
      <c r="I513" s="429"/>
      <c r="J513" s="195"/>
      <c r="K513" s="196"/>
      <c r="L513" s="196"/>
      <c r="M513" s="197">
        <f t="shared" si="21"/>
        <v>44075</v>
      </c>
    </row>
    <row r="514" spans="1:13">
      <c r="A514">
        <f t="shared" si="22"/>
        <v>55</v>
      </c>
      <c r="B514" s="429"/>
      <c r="C514" s="195"/>
      <c r="D514" s="196"/>
      <c r="E514" s="196"/>
      <c r="F514" s="197">
        <v>44075</v>
      </c>
      <c r="H514">
        <f t="shared" si="23"/>
        <v>55</v>
      </c>
      <c r="I514" s="429"/>
      <c r="J514" s="195"/>
      <c r="K514" s="196"/>
      <c r="L514" s="196"/>
      <c r="M514" s="197">
        <f t="shared" si="21"/>
        <v>44075</v>
      </c>
    </row>
    <row r="515" spans="1:13">
      <c r="A515">
        <f t="shared" si="22"/>
        <v>56</v>
      </c>
      <c r="B515" s="429"/>
      <c r="C515" s="196"/>
      <c r="D515" s="196"/>
      <c r="E515" s="196"/>
      <c r="F515" s="197">
        <v>44075</v>
      </c>
      <c r="H515">
        <f t="shared" si="23"/>
        <v>56</v>
      </c>
      <c r="I515" s="429"/>
      <c r="J515" s="196"/>
      <c r="K515" s="196"/>
      <c r="L515" s="196"/>
      <c r="M515" s="197">
        <f t="shared" si="21"/>
        <v>44075</v>
      </c>
    </row>
    <row r="516" spans="1:13">
      <c r="A516">
        <f t="shared" si="22"/>
        <v>57</v>
      </c>
      <c r="B516" s="429"/>
      <c r="C516" s="196"/>
      <c r="D516" s="196"/>
      <c r="E516" s="196"/>
      <c r="F516" s="197">
        <v>44075</v>
      </c>
      <c r="H516">
        <f t="shared" si="23"/>
        <v>57</v>
      </c>
      <c r="I516" s="429"/>
      <c r="J516" s="196"/>
      <c r="K516" s="196"/>
      <c r="L516" s="196"/>
      <c r="M516" s="197">
        <f t="shared" si="21"/>
        <v>44075</v>
      </c>
    </row>
    <row r="517" spans="1:13">
      <c r="A517">
        <f t="shared" si="22"/>
        <v>58</v>
      </c>
      <c r="B517" s="429"/>
      <c r="C517" s="196"/>
      <c r="D517" s="196"/>
      <c r="E517" s="196"/>
      <c r="F517" s="197">
        <v>44075</v>
      </c>
      <c r="H517">
        <f t="shared" si="23"/>
        <v>58</v>
      </c>
      <c r="I517" s="429"/>
      <c r="J517" s="196"/>
      <c r="K517" s="196"/>
      <c r="L517" s="196"/>
      <c r="M517" s="197">
        <f t="shared" si="21"/>
        <v>44075</v>
      </c>
    </row>
    <row r="518" spans="1:13">
      <c r="A518">
        <f t="shared" si="22"/>
        <v>59</v>
      </c>
      <c r="B518" s="429"/>
      <c r="C518" s="196"/>
      <c r="D518" s="196"/>
      <c r="E518" s="196"/>
      <c r="F518" s="197">
        <v>44075</v>
      </c>
      <c r="H518">
        <f t="shared" si="23"/>
        <v>59</v>
      </c>
      <c r="I518" s="429"/>
      <c r="J518" s="196"/>
      <c r="K518" s="196"/>
      <c r="L518" s="196"/>
      <c r="M518" s="197">
        <f t="shared" ref="M518:M581" si="24">F518</f>
        <v>44075</v>
      </c>
    </row>
    <row r="519" spans="1:13">
      <c r="A519">
        <f t="shared" si="22"/>
        <v>60</v>
      </c>
      <c r="B519" s="429"/>
      <c r="C519" s="196"/>
      <c r="D519" s="196"/>
      <c r="E519" s="196"/>
      <c r="F519" s="197">
        <v>44075</v>
      </c>
      <c r="H519">
        <f t="shared" si="23"/>
        <v>60</v>
      </c>
      <c r="I519" s="429"/>
      <c r="J519" s="196"/>
      <c r="K519" s="196"/>
      <c r="L519" s="196"/>
      <c r="M519" s="197">
        <f t="shared" si="24"/>
        <v>44075</v>
      </c>
    </row>
    <row r="520" spans="1:13">
      <c r="A520">
        <f t="shared" si="22"/>
        <v>61</v>
      </c>
      <c r="B520" s="429"/>
      <c r="C520" s="196"/>
      <c r="D520" s="196"/>
      <c r="E520" s="196"/>
      <c r="F520" s="197">
        <v>44075</v>
      </c>
      <c r="H520">
        <f t="shared" si="23"/>
        <v>61</v>
      </c>
      <c r="I520" s="429"/>
      <c r="J520" s="196"/>
      <c r="K520" s="196"/>
      <c r="L520" s="196"/>
      <c r="M520" s="197">
        <f t="shared" si="24"/>
        <v>44075</v>
      </c>
    </row>
    <row r="521" spans="1:13">
      <c r="A521">
        <f t="shared" si="22"/>
        <v>62</v>
      </c>
      <c r="B521" s="429"/>
      <c r="C521" s="196"/>
      <c r="D521" s="196"/>
      <c r="E521" s="196"/>
      <c r="F521" s="197">
        <v>44075</v>
      </c>
      <c r="H521">
        <f t="shared" si="23"/>
        <v>62</v>
      </c>
      <c r="I521" s="429"/>
      <c r="J521" s="196"/>
      <c r="K521" s="196"/>
      <c r="L521" s="196"/>
      <c r="M521" s="197">
        <f t="shared" si="24"/>
        <v>44075</v>
      </c>
    </row>
    <row r="522" spans="1:13">
      <c r="A522">
        <f t="shared" si="22"/>
        <v>63</v>
      </c>
      <c r="B522" s="429"/>
      <c r="C522" s="196"/>
      <c r="D522" s="196"/>
      <c r="E522" s="196"/>
      <c r="F522" s="197">
        <v>44075</v>
      </c>
      <c r="H522">
        <f t="shared" si="23"/>
        <v>63</v>
      </c>
      <c r="I522" s="429"/>
      <c r="J522" s="196"/>
      <c r="K522" s="196"/>
      <c r="L522" s="196"/>
      <c r="M522" s="197">
        <f t="shared" si="24"/>
        <v>44075</v>
      </c>
    </row>
    <row r="523" spans="1:13">
      <c r="A523">
        <f>A522+1</f>
        <v>64</v>
      </c>
      <c r="B523" s="429"/>
      <c r="C523" s="196"/>
      <c r="D523" s="196"/>
      <c r="E523" s="196"/>
      <c r="F523" s="197">
        <v>44075</v>
      </c>
      <c r="H523">
        <f>H522+1</f>
        <v>64</v>
      </c>
      <c r="I523" s="429"/>
      <c r="J523" s="196"/>
      <c r="K523" s="196"/>
      <c r="L523" s="196"/>
      <c r="M523" s="197">
        <f t="shared" si="24"/>
        <v>44075</v>
      </c>
    </row>
    <row r="524" spans="1:13">
      <c r="A524">
        <f>A523+1</f>
        <v>65</v>
      </c>
      <c r="B524" s="429"/>
      <c r="C524" s="196"/>
      <c r="D524" s="196"/>
      <c r="E524" s="196"/>
      <c r="F524" s="197">
        <v>44075</v>
      </c>
      <c r="H524">
        <f>H523+1</f>
        <v>65</v>
      </c>
      <c r="I524" s="429"/>
      <c r="J524" s="196"/>
      <c r="K524" s="196"/>
      <c r="L524" s="196"/>
      <c r="M524" s="197">
        <f t="shared" si="24"/>
        <v>44075</v>
      </c>
    </row>
    <row r="525" spans="1:13">
      <c r="A525">
        <v>1</v>
      </c>
      <c r="B525" s="429">
        <v>0.83333333333333337</v>
      </c>
      <c r="C525" s="195"/>
      <c r="D525" s="196"/>
      <c r="E525" s="196"/>
      <c r="F525" s="197">
        <v>44075</v>
      </c>
      <c r="H525">
        <v>1</v>
      </c>
      <c r="I525" s="429">
        <f>B525</f>
        <v>0.83333333333333337</v>
      </c>
      <c r="J525" s="195"/>
      <c r="K525" s="196"/>
      <c r="L525" s="196"/>
      <c r="M525" s="197">
        <f t="shared" si="24"/>
        <v>44075</v>
      </c>
    </row>
    <row r="526" spans="1:13">
      <c r="A526">
        <f t="shared" ref="A526:A587" si="25">A525+1</f>
        <v>2</v>
      </c>
      <c r="B526" s="429"/>
      <c r="C526" s="195"/>
      <c r="D526" s="196"/>
      <c r="E526" s="196"/>
      <c r="F526" s="197">
        <v>44075</v>
      </c>
      <c r="H526">
        <f t="shared" ref="H526:H587" si="26">H525+1</f>
        <v>2</v>
      </c>
      <c r="I526" s="429"/>
      <c r="J526" s="195"/>
      <c r="K526" s="196"/>
      <c r="L526" s="196"/>
      <c r="M526" s="197">
        <f t="shared" si="24"/>
        <v>44075</v>
      </c>
    </row>
    <row r="527" spans="1:13">
      <c r="A527">
        <f t="shared" si="25"/>
        <v>3</v>
      </c>
      <c r="B527" s="429"/>
      <c r="C527" s="195"/>
      <c r="D527" s="196"/>
      <c r="E527" s="196"/>
      <c r="F527" s="197">
        <v>44075</v>
      </c>
      <c r="H527">
        <f t="shared" si="26"/>
        <v>3</v>
      </c>
      <c r="I527" s="429"/>
      <c r="J527" s="195"/>
      <c r="K527" s="196"/>
      <c r="L527" s="196"/>
      <c r="M527" s="197">
        <f t="shared" si="24"/>
        <v>44075</v>
      </c>
    </row>
    <row r="528" spans="1:13">
      <c r="A528">
        <f t="shared" si="25"/>
        <v>4</v>
      </c>
      <c r="B528" s="429"/>
      <c r="C528" s="195"/>
      <c r="D528" s="196"/>
      <c r="E528" s="196"/>
      <c r="F528" s="197">
        <v>44075</v>
      </c>
      <c r="H528">
        <f t="shared" si="26"/>
        <v>4</v>
      </c>
      <c r="I528" s="429"/>
      <c r="J528" s="195"/>
      <c r="K528" s="196"/>
      <c r="L528" s="196"/>
      <c r="M528" s="197">
        <f t="shared" si="24"/>
        <v>44075</v>
      </c>
    </row>
    <row r="529" spans="1:13">
      <c r="A529">
        <f t="shared" si="25"/>
        <v>5</v>
      </c>
      <c r="B529" s="429"/>
      <c r="C529" s="195"/>
      <c r="D529" s="196"/>
      <c r="E529" s="196"/>
      <c r="F529" s="197">
        <v>44075</v>
      </c>
      <c r="H529">
        <f t="shared" si="26"/>
        <v>5</v>
      </c>
      <c r="I529" s="429"/>
      <c r="J529" s="195"/>
      <c r="K529" s="196"/>
      <c r="L529" s="196"/>
      <c r="M529" s="197">
        <f t="shared" si="24"/>
        <v>44075</v>
      </c>
    </row>
    <row r="530" spans="1:13">
      <c r="A530">
        <f t="shared" si="25"/>
        <v>6</v>
      </c>
      <c r="B530" s="429"/>
      <c r="C530" s="195"/>
      <c r="D530" s="196"/>
      <c r="E530" s="196"/>
      <c r="F530" s="197">
        <v>44075</v>
      </c>
      <c r="H530">
        <f t="shared" si="26"/>
        <v>6</v>
      </c>
      <c r="I530" s="429"/>
      <c r="J530" s="195"/>
      <c r="K530" s="196"/>
      <c r="L530" s="196"/>
      <c r="M530" s="197">
        <f t="shared" si="24"/>
        <v>44075</v>
      </c>
    </row>
    <row r="531" spans="1:13">
      <c r="A531">
        <f t="shared" si="25"/>
        <v>7</v>
      </c>
      <c r="B531" s="429"/>
      <c r="C531" s="195"/>
      <c r="D531" s="196"/>
      <c r="E531" s="196"/>
      <c r="F531" s="197">
        <v>44075</v>
      </c>
      <c r="H531">
        <f t="shared" si="26"/>
        <v>7</v>
      </c>
      <c r="I531" s="429"/>
      <c r="J531" s="195"/>
      <c r="K531" s="196"/>
      <c r="L531" s="196"/>
      <c r="M531" s="197">
        <f t="shared" si="24"/>
        <v>44075</v>
      </c>
    </row>
    <row r="532" spans="1:13">
      <c r="A532">
        <f t="shared" si="25"/>
        <v>8</v>
      </c>
      <c r="B532" s="429"/>
      <c r="C532" s="195"/>
      <c r="D532" s="196"/>
      <c r="E532" s="196"/>
      <c r="F532" s="197">
        <v>44075</v>
      </c>
      <c r="H532">
        <f t="shared" si="26"/>
        <v>8</v>
      </c>
      <c r="I532" s="429"/>
      <c r="J532" s="195"/>
      <c r="K532" s="196"/>
      <c r="L532" s="196"/>
      <c r="M532" s="197">
        <f t="shared" si="24"/>
        <v>44075</v>
      </c>
    </row>
    <row r="533" spans="1:13">
      <c r="A533">
        <f t="shared" si="25"/>
        <v>9</v>
      </c>
      <c r="B533" s="429"/>
      <c r="C533" s="195"/>
      <c r="D533" s="196"/>
      <c r="E533" s="196"/>
      <c r="F533" s="197">
        <v>44075</v>
      </c>
      <c r="H533">
        <f t="shared" si="26"/>
        <v>9</v>
      </c>
      <c r="I533" s="429"/>
      <c r="J533" s="195"/>
      <c r="K533" s="196"/>
      <c r="L533" s="196"/>
      <c r="M533" s="197">
        <f t="shared" si="24"/>
        <v>44075</v>
      </c>
    </row>
    <row r="534" spans="1:13">
      <c r="A534">
        <f t="shared" si="25"/>
        <v>10</v>
      </c>
      <c r="B534" s="429"/>
      <c r="C534" s="195"/>
      <c r="D534" s="196"/>
      <c r="E534" s="196"/>
      <c r="F534" s="197">
        <v>44075</v>
      </c>
      <c r="H534">
        <f t="shared" si="26"/>
        <v>10</v>
      </c>
      <c r="I534" s="429"/>
      <c r="J534" s="195"/>
      <c r="K534" s="196"/>
      <c r="L534" s="196"/>
      <c r="M534" s="197">
        <f t="shared" si="24"/>
        <v>44075</v>
      </c>
    </row>
    <row r="535" spans="1:13">
      <c r="A535">
        <f t="shared" si="25"/>
        <v>11</v>
      </c>
      <c r="B535" s="429"/>
      <c r="C535" s="195"/>
      <c r="D535" s="196"/>
      <c r="E535" s="196"/>
      <c r="F535" s="197">
        <v>44075</v>
      </c>
      <c r="H535">
        <f t="shared" si="26"/>
        <v>11</v>
      </c>
      <c r="I535" s="429"/>
      <c r="J535" s="195"/>
      <c r="K535" s="196"/>
      <c r="L535" s="196"/>
      <c r="M535" s="197">
        <f t="shared" si="24"/>
        <v>44075</v>
      </c>
    </row>
    <row r="536" spans="1:13">
      <c r="A536">
        <f t="shared" si="25"/>
        <v>12</v>
      </c>
      <c r="B536" s="429"/>
      <c r="C536" s="195"/>
      <c r="D536" s="196"/>
      <c r="E536" s="196"/>
      <c r="F536" s="197">
        <v>44075</v>
      </c>
      <c r="H536">
        <f t="shared" si="26"/>
        <v>12</v>
      </c>
      <c r="I536" s="429"/>
      <c r="J536" s="195"/>
      <c r="K536" s="196"/>
      <c r="L536" s="196"/>
      <c r="M536" s="197">
        <f t="shared" si="24"/>
        <v>44075</v>
      </c>
    </row>
    <row r="537" spans="1:13">
      <c r="A537">
        <f t="shared" si="25"/>
        <v>13</v>
      </c>
      <c r="B537" s="429"/>
      <c r="C537" s="195"/>
      <c r="D537" s="196"/>
      <c r="E537" s="196"/>
      <c r="F537" s="197">
        <v>44075</v>
      </c>
      <c r="H537">
        <f t="shared" si="26"/>
        <v>13</v>
      </c>
      <c r="I537" s="429"/>
      <c r="J537" s="195"/>
      <c r="K537" s="196"/>
      <c r="L537" s="196"/>
      <c r="M537" s="197">
        <f t="shared" si="24"/>
        <v>44075</v>
      </c>
    </row>
    <row r="538" spans="1:13">
      <c r="A538">
        <f t="shared" si="25"/>
        <v>14</v>
      </c>
      <c r="B538" s="429"/>
      <c r="C538" s="195"/>
      <c r="D538" s="196"/>
      <c r="E538" s="196"/>
      <c r="F538" s="197">
        <v>44075</v>
      </c>
      <c r="H538">
        <f t="shared" si="26"/>
        <v>14</v>
      </c>
      <c r="I538" s="429"/>
      <c r="J538" s="195"/>
      <c r="K538" s="196"/>
      <c r="L538" s="196"/>
      <c r="M538" s="197">
        <f t="shared" si="24"/>
        <v>44075</v>
      </c>
    </row>
    <row r="539" spans="1:13">
      <c r="A539">
        <f t="shared" si="25"/>
        <v>15</v>
      </c>
      <c r="B539" s="429"/>
      <c r="C539" s="195"/>
      <c r="D539" s="196"/>
      <c r="E539" s="196"/>
      <c r="F539" s="197">
        <v>44075</v>
      </c>
      <c r="H539">
        <f t="shared" si="26"/>
        <v>15</v>
      </c>
      <c r="I539" s="429"/>
      <c r="J539" s="195"/>
      <c r="K539" s="196"/>
      <c r="L539" s="196"/>
      <c r="M539" s="197">
        <f t="shared" si="24"/>
        <v>44075</v>
      </c>
    </row>
    <row r="540" spans="1:13">
      <c r="A540">
        <f t="shared" si="25"/>
        <v>16</v>
      </c>
      <c r="B540" s="429"/>
      <c r="C540" s="195"/>
      <c r="D540" s="196"/>
      <c r="E540" s="196"/>
      <c r="F540" s="197">
        <v>44075</v>
      </c>
      <c r="H540">
        <f t="shared" si="26"/>
        <v>16</v>
      </c>
      <c r="I540" s="429"/>
      <c r="J540" s="195"/>
      <c r="K540" s="196"/>
      <c r="L540" s="196"/>
      <c r="M540" s="197">
        <f t="shared" si="24"/>
        <v>44075</v>
      </c>
    </row>
    <row r="541" spans="1:13">
      <c r="A541">
        <f t="shared" si="25"/>
        <v>17</v>
      </c>
      <c r="B541" s="429"/>
      <c r="C541" s="195"/>
      <c r="D541" s="196"/>
      <c r="E541" s="196"/>
      <c r="F541" s="197">
        <v>44075</v>
      </c>
      <c r="H541">
        <f t="shared" si="26"/>
        <v>17</v>
      </c>
      <c r="I541" s="429"/>
      <c r="J541" s="195"/>
      <c r="K541" s="196"/>
      <c r="L541" s="196"/>
      <c r="M541" s="197">
        <f t="shared" si="24"/>
        <v>44075</v>
      </c>
    </row>
    <row r="542" spans="1:13">
      <c r="A542">
        <f t="shared" si="25"/>
        <v>18</v>
      </c>
      <c r="B542" s="429"/>
      <c r="C542" s="195"/>
      <c r="D542" s="196"/>
      <c r="E542" s="196"/>
      <c r="F542" s="197">
        <v>44075</v>
      </c>
      <c r="H542">
        <f t="shared" si="26"/>
        <v>18</v>
      </c>
      <c r="I542" s="429"/>
      <c r="J542" s="195"/>
      <c r="K542" s="196"/>
      <c r="L542" s="196"/>
      <c r="M542" s="197">
        <f t="shared" si="24"/>
        <v>44075</v>
      </c>
    </row>
    <row r="543" spans="1:13">
      <c r="A543">
        <f t="shared" si="25"/>
        <v>19</v>
      </c>
      <c r="B543" s="429"/>
      <c r="C543" s="195"/>
      <c r="D543" s="196"/>
      <c r="E543" s="196"/>
      <c r="F543" s="197">
        <v>44075</v>
      </c>
      <c r="H543">
        <f t="shared" si="26"/>
        <v>19</v>
      </c>
      <c r="I543" s="429"/>
      <c r="J543" s="195"/>
      <c r="K543" s="196"/>
      <c r="L543" s="196"/>
      <c r="M543" s="197">
        <f t="shared" si="24"/>
        <v>44075</v>
      </c>
    </row>
    <row r="544" spans="1:13">
      <c r="A544">
        <f t="shared" si="25"/>
        <v>20</v>
      </c>
      <c r="B544" s="429"/>
      <c r="C544" s="195"/>
      <c r="D544" s="196"/>
      <c r="E544" s="196"/>
      <c r="F544" s="197">
        <v>44075</v>
      </c>
      <c r="H544">
        <f t="shared" si="26"/>
        <v>20</v>
      </c>
      <c r="I544" s="429"/>
      <c r="J544" s="195"/>
      <c r="K544" s="196"/>
      <c r="L544" s="196"/>
      <c r="M544" s="197">
        <f t="shared" si="24"/>
        <v>44075</v>
      </c>
    </row>
    <row r="545" spans="1:13">
      <c r="A545">
        <f t="shared" si="25"/>
        <v>21</v>
      </c>
      <c r="B545" s="429"/>
      <c r="C545" s="195"/>
      <c r="D545" s="196"/>
      <c r="E545" s="196"/>
      <c r="F545" s="197">
        <v>44075</v>
      </c>
      <c r="H545">
        <f t="shared" si="26"/>
        <v>21</v>
      </c>
      <c r="I545" s="429"/>
      <c r="J545" s="195"/>
      <c r="K545" s="196"/>
      <c r="L545" s="196"/>
      <c r="M545" s="197">
        <f t="shared" si="24"/>
        <v>44075</v>
      </c>
    </row>
    <row r="546" spans="1:13">
      <c r="A546">
        <f t="shared" si="25"/>
        <v>22</v>
      </c>
      <c r="B546" s="429"/>
      <c r="C546" s="195"/>
      <c r="D546" s="196"/>
      <c r="E546" s="196"/>
      <c r="F546" s="197">
        <v>44075</v>
      </c>
      <c r="H546">
        <f t="shared" si="26"/>
        <v>22</v>
      </c>
      <c r="I546" s="429"/>
      <c r="J546" s="195"/>
      <c r="K546" s="196"/>
      <c r="L546" s="196"/>
      <c r="M546" s="197">
        <f t="shared" si="24"/>
        <v>44075</v>
      </c>
    </row>
    <row r="547" spans="1:13">
      <c r="A547">
        <f t="shared" si="25"/>
        <v>23</v>
      </c>
      <c r="B547" s="429"/>
      <c r="C547" s="195"/>
      <c r="D547" s="196"/>
      <c r="E547" s="196"/>
      <c r="F547" s="197">
        <v>44075</v>
      </c>
      <c r="H547">
        <f t="shared" si="26"/>
        <v>23</v>
      </c>
      <c r="I547" s="429"/>
      <c r="J547" s="195"/>
      <c r="K547" s="196"/>
      <c r="L547" s="196"/>
      <c r="M547" s="197">
        <f t="shared" si="24"/>
        <v>44075</v>
      </c>
    </row>
    <row r="548" spans="1:13">
      <c r="A548">
        <f t="shared" si="25"/>
        <v>24</v>
      </c>
      <c r="B548" s="429"/>
      <c r="C548" s="195"/>
      <c r="D548" s="196"/>
      <c r="E548" s="196"/>
      <c r="F548" s="197">
        <v>44075</v>
      </c>
      <c r="H548">
        <f t="shared" si="26"/>
        <v>24</v>
      </c>
      <c r="I548" s="429"/>
      <c r="J548" s="195"/>
      <c r="K548" s="196"/>
      <c r="L548" s="196"/>
      <c r="M548" s="197">
        <f t="shared" si="24"/>
        <v>44075</v>
      </c>
    </row>
    <row r="549" spans="1:13">
      <c r="A549">
        <f t="shared" si="25"/>
        <v>25</v>
      </c>
      <c r="B549" s="429"/>
      <c r="C549" s="195"/>
      <c r="D549" s="196"/>
      <c r="E549" s="196"/>
      <c r="F549" s="197">
        <v>44075</v>
      </c>
      <c r="H549">
        <f t="shared" si="26"/>
        <v>25</v>
      </c>
      <c r="I549" s="429"/>
      <c r="J549" s="195"/>
      <c r="K549" s="196"/>
      <c r="L549" s="196"/>
      <c r="M549" s="197">
        <f t="shared" si="24"/>
        <v>44075</v>
      </c>
    </row>
    <row r="550" spans="1:13">
      <c r="A550">
        <f t="shared" si="25"/>
        <v>26</v>
      </c>
      <c r="B550" s="429"/>
      <c r="C550" s="195"/>
      <c r="D550" s="196"/>
      <c r="E550" s="196"/>
      <c r="F550" s="197">
        <v>44075</v>
      </c>
      <c r="H550">
        <f t="shared" si="26"/>
        <v>26</v>
      </c>
      <c r="I550" s="429"/>
      <c r="J550" s="195"/>
      <c r="K550" s="196"/>
      <c r="L550" s="196"/>
      <c r="M550" s="197">
        <f t="shared" si="24"/>
        <v>44075</v>
      </c>
    </row>
    <row r="551" spans="1:13">
      <c r="A551">
        <f t="shared" si="25"/>
        <v>27</v>
      </c>
      <c r="B551" s="429"/>
      <c r="C551" s="195"/>
      <c r="D551" s="196"/>
      <c r="E551" s="196"/>
      <c r="F551" s="197">
        <v>44075</v>
      </c>
      <c r="H551">
        <f t="shared" si="26"/>
        <v>27</v>
      </c>
      <c r="I551" s="429"/>
      <c r="J551" s="195"/>
      <c r="K551" s="196"/>
      <c r="L551" s="196"/>
      <c r="M551" s="197">
        <f t="shared" si="24"/>
        <v>44075</v>
      </c>
    </row>
    <row r="552" spans="1:13">
      <c r="A552">
        <f t="shared" si="25"/>
        <v>28</v>
      </c>
      <c r="B552" s="429"/>
      <c r="C552" s="195"/>
      <c r="D552" s="196"/>
      <c r="E552" s="196"/>
      <c r="F552" s="197">
        <v>44075</v>
      </c>
      <c r="H552">
        <f t="shared" si="26"/>
        <v>28</v>
      </c>
      <c r="I552" s="429"/>
      <c r="J552" s="195"/>
      <c r="K552" s="196"/>
      <c r="L552" s="196"/>
      <c r="M552" s="197">
        <f t="shared" si="24"/>
        <v>44075</v>
      </c>
    </row>
    <row r="553" spans="1:13">
      <c r="A553">
        <f t="shared" si="25"/>
        <v>29</v>
      </c>
      <c r="B553" s="429"/>
      <c r="C553" s="195"/>
      <c r="D553" s="196"/>
      <c r="E553" s="196"/>
      <c r="F553" s="197">
        <v>44075</v>
      </c>
      <c r="H553">
        <f t="shared" si="26"/>
        <v>29</v>
      </c>
      <c r="I553" s="429"/>
      <c r="J553" s="195"/>
      <c r="K553" s="196"/>
      <c r="L553" s="196"/>
      <c r="M553" s="197">
        <f t="shared" si="24"/>
        <v>44075</v>
      </c>
    </row>
    <row r="554" spans="1:13">
      <c r="A554">
        <f t="shared" si="25"/>
        <v>30</v>
      </c>
      <c r="B554" s="429"/>
      <c r="C554" s="195"/>
      <c r="D554" s="196"/>
      <c r="E554" s="196"/>
      <c r="F554" s="197">
        <v>44075</v>
      </c>
      <c r="H554">
        <f t="shared" si="26"/>
        <v>30</v>
      </c>
      <c r="I554" s="429"/>
      <c r="J554" s="195"/>
      <c r="K554" s="196"/>
      <c r="L554" s="196"/>
      <c r="M554" s="197">
        <f t="shared" si="24"/>
        <v>44075</v>
      </c>
    </row>
    <row r="555" spans="1:13">
      <c r="A555">
        <f t="shared" si="25"/>
        <v>31</v>
      </c>
      <c r="B555" s="429"/>
      <c r="C555" s="195"/>
      <c r="D555" s="196"/>
      <c r="E555" s="196"/>
      <c r="F555" s="197">
        <v>44075</v>
      </c>
      <c r="H555">
        <f t="shared" si="26"/>
        <v>31</v>
      </c>
      <c r="I555" s="429"/>
      <c r="J555" s="195"/>
      <c r="K555" s="196"/>
      <c r="L555" s="196"/>
      <c r="M555" s="197">
        <f t="shared" si="24"/>
        <v>44075</v>
      </c>
    </row>
    <row r="556" spans="1:13">
      <c r="A556">
        <f t="shared" si="25"/>
        <v>32</v>
      </c>
      <c r="B556" s="429"/>
      <c r="C556" s="195"/>
      <c r="D556" s="196"/>
      <c r="E556" s="196"/>
      <c r="F556" s="197">
        <v>44075</v>
      </c>
      <c r="H556">
        <f t="shared" si="26"/>
        <v>32</v>
      </c>
      <c r="I556" s="429"/>
      <c r="J556" s="195"/>
      <c r="K556" s="196"/>
      <c r="L556" s="196"/>
      <c r="M556" s="197">
        <f t="shared" si="24"/>
        <v>44075</v>
      </c>
    </row>
    <row r="557" spans="1:13">
      <c r="A557">
        <f t="shared" si="25"/>
        <v>33</v>
      </c>
      <c r="B557" s="429"/>
      <c r="C557" s="195"/>
      <c r="D557" s="196"/>
      <c r="E557" s="196"/>
      <c r="F557" s="197">
        <v>44075</v>
      </c>
      <c r="H557">
        <f t="shared" si="26"/>
        <v>33</v>
      </c>
      <c r="I557" s="429"/>
      <c r="J557" s="195"/>
      <c r="K557" s="196"/>
      <c r="L557" s="196"/>
      <c r="M557" s="197">
        <f t="shared" si="24"/>
        <v>44075</v>
      </c>
    </row>
    <row r="558" spans="1:13">
      <c r="A558">
        <f t="shared" si="25"/>
        <v>34</v>
      </c>
      <c r="B558" s="429"/>
      <c r="C558" s="195"/>
      <c r="D558" s="196"/>
      <c r="E558" s="196"/>
      <c r="F558" s="197">
        <v>44075</v>
      </c>
      <c r="H558">
        <f t="shared" si="26"/>
        <v>34</v>
      </c>
      <c r="I558" s="429"/>
      <c r="J558" s="195"/>
      <c r="K558" s="196"/>
      <c r="L558" s="196"/>
      <c r="M558" s="197">
        <f t="shared" si="24"/>
        <v>44075</v>
      </c>
    </row>
    <row r="559" spans="1:13">
      <c r="A559">
        <f t="shared" si="25"/>
        <v>35</v>
      </c>
      <c r="B559" s="429"/>
      <c r="C559" s="195"/>
      <c r="D559" s="196"/>
      <c r="E559" s="196"/>
      <c r="F559" s="197">
        <v>44075</v>
      </c>
      <c r="H559">
        <f t="shared" si="26"/>
        <v>35</v>
      </c>
      <c r="I559" s="429"/>
      <c r="J559" s="195"/>
      <c r="K559" s="196"/>
      <c r="L559" s="196"/>
      <c r="M559" s="197">
        <f t="shared" si="24"/>
        <v>44075</v>
      </c>
    </row>
    <row r="560" spans="1:13">
      <c r="A560">
        <f t="shared" si="25"/>
        <v>36</v>
      </c>
      <c r="B560" s="429"/>
      <c r="C560" s="195"/>
      <c r="D560" s="196"/>
      <c r="E560" s="196"/>
      <c r="F560" s="197">
        <v>44075</v>
      </c>
      <c r="H560">
        <f t="shared" si="26"/>
        <v>36</v>
      </c>
      <c r="I560" s="429"/>
      <c r="J560" s="195"/>
      <c r="K560" s="196"/>
      <c r="L560" s="196"/>
      <c r="M560" s="197">
        <f t="shared" si="24"/>
        <v>44075</v>
      </c>
    </row>
    <row r="561" spans="1:13">
      <c r="A561">
        <f t="shared" si="25"/>
        <v>37</v>
      </c>
      <c r="B561" s="429"/>
      <c r="C561" s="195"/>
      <c r="D561" s="196"/>
      <c r="E561" s="196"/>
      <c r="F561" s="197">
        <v>44075</v>
      </c>
      <c r="H561">
        <f t="shared" si="26"/>
        <v>37</v>
      </c>
      <c r="I561" s="429"/>
      <c r="J561" s="195"/>
      <c r="K561" s="196"/>
      <c r="L561" s="196"/>
      <c r="M561" s="197">
        <f t="shared" si="24"/>
        <v>44075</v>
      </c>
    </row>
    <row r="562" spans="1:13">
      <c r="A562">
        <f t="shared" si="25"/>
        <v>38</v>
      </c>
      <c r="B562" s="429"/>
      <c r="C562" s="195"/>
      <c r="D562" s="196"/>
      <c r="E562" s="196"/>
      <c r="F562" s="197">
        <v>44075</v>
      </c>
      <c r="H562">
        <f t="shared" si="26"/>
        <v>38</v>
      </c>
      <c r="I562" s="429"/>
      <c r="J562" s="195"/>
      <c r="K562" s="196"/>
      <c r="L562" s="196"/>
      <c r="M562" s="197">
        <f t="shared" si="24"/>
        <v>44075</v>
      </c>
    </row>
    <row r="563" spans="1:13">
      <c r="A563">
        <f t="shared" si="25"/>
        <v>39</v>
      </c>
      <c r="B563" s="429"/>
      <c r="C563" s="195"/>
      <c r="D563" s="196"/>
      <c r="E563" s="196"/>
      <c r="F563" s="197">
        <v>44075</v>
      </c>
      <c r="H563">
        <f t="shared" si="26"/>
        <v>39</v>
      </c>
      <c r="I563" s="429"/>
      <c r="J563" s="195"/>
      <c r="K563" s="196"/>
      <c r="L563" s="196"/>
      <c r="M563" s="197">
        <f t="shared" si="24"/>
        <v>44075</v>
      </c>
    </row>
    <row r="564" spans="1:13">
      <c r="A564">
        <f t="shared" si="25"/>
        <v>40</v>
      </c>
      <c r="B564" s="429"/>
      <c r="C564" s="195"/>
      <c r="D564" s="196"/>
      <c r="E564" s="196"/>
      <c r="F564" s="197">
        <v>44075</v>
      </c>
      <c r="H564">
        <f t="shared" si="26"/>
        <v>40</v>
      </c>
      <c r="I564" s="429"/>
      <c r="J564" s="195"/>
      <c r="K564" s="196"/>
      <c r="L564" s="196"/>
      <c r="M564" s="197">
        <f t="shared" si="24"/>
        <v>44075</v>
      </c>
    </row>
    <row r="565" spans="1:13">
      <c r="A565">
        <f t="shared" si="25"/>
        <v>41</v>
      </c>
      <c r="B565" s="429"/>
      <c r="C565" s="195"/>
      <c r="D565" s="196"/>
      <c r="E565" s="196"/>
      <c r="F565" s="197">
        <v>44075</v>
      </c>
      <c r="H565">
        <f t="shared" si="26"/>
        <v>41</v>
      </c>
      <c r="I565" s="429"/>
      <c r="J565" s="195"/>
      <c r="K565" s="196"/>
      <c r="L565" s="196"/>
      <c r="M565" s="197">
        <f t="shared" si="24"/>
        <v>44075</v>
      </c>
    </row>
    <row r="566" spans="1:13">
      <c r="A566">
        <f t="shared" si="25"/>
        <v>42</v>
      </c>
      <c r="B566" s="429"/>
      <c r="C566" s="195"/>
      <c r="D566" s="196"/>
      <c r="E566" s="196"/>
      <c r="F566" s="197">
        <v>44075</v>
      </c>
      <c r="H566">
        <f t="shared" si="26"/>
        <v>42</v>
      </c>
      <c r="I566" s="429"/>
      <c r="J566" s="195"/>
      <c r="K566" s="196"/>
      <c r="L566" s="196"/>
      <c r="M566" s="197">
        <f t="shared" si="24"/>
        <v>44075</v>
      </c>
    </row>
    <row r="567" spans="1:13">
      <c r="A567">
        <f t="shared" si="25"/>
        <v>43</v>
      </c>
      <c r="B567" s="429"/>
      <c r="C567" s="195"/>
      <c r="D567" s="196"/>
      <c r="E567" s="196"/>
      <c r="F567" s="197">
        <v>44075</v>
      </c>
      <c r="H567">
        <f t="shared" si="26"/>
        <v>43</v>
      </c>
      <c r="I567" s="429"/>
      <c r="J567" s="195"/>
      <c r="K567" s="196"/>
      <c r="L567" s="196"/>
      <c r="M567" s="197">
        <f t="shared" si="24"/>
        <v>44075</v>
      </c>
    </row>
    <row r="568" spans="1:13">
      <c r="A568">
        <f t="shared" si="25"/>
        <v>44</v>
      </c>
      <c r="B568" s="429"/>
      <c r="C568" s="195"/>
      <c r="D568" s="196"/>
      <c r="E568" s="196"/>
      <c r="F568" s="197">
        <v>44075</v>
      </c>
      <c r="H568">
        <f t="shared" si="26"/>
        <v>44</v>
      </c>
      <c r="I568" s="429"/>
      <c r="J568" s="195"/>
      <c r="K568" s="196"/>
      <c r="L568" s="196"/>
      <c r="M568" s="197">
        <f t="shared" si="24"/>
        <v>44075</v>
      </c>
    </row>
    <row r="569" spans="1:13">
      <c r="A569">
        <f t="shared" si="25"/>
        <v>45</v>
      </c>
      <c r="B569" s="429"/>
      <c r="C569" s="195"/>
      <c r="D569" s="196"/>
      <c r="E569" s="196"/>
      <c r="F569" s="197">
        <v>44075</v>
      </c>
      <c r="H569">
        <f t="shared" si="26"/>
        <v>45</v>
      </c>
      <c r="I569" s="429"/>
      <c r="J569" s="195"/>
      <c r="K569" s="196"/>
      <c r="L569" s="196"/>
      <c r="M569" s="197">
        <f t="shared" si="24"/>
        <v>44075</v>
      </c>
    </row>
    <row r="570" spans="1:13">
      <c r="A570">
        <f t="shared" si="25"/>
        <v>46</v>
      </c>
      <c r="B570" s="429"/>
      <c r="C570" s="195"/>
      <c r="D570" s="196"/>
      <c r="E570" s="196"/>
      <c r="F570" s="197">
        <v>44075</v>
      </c>
      <c r="H570">
        <f t="shared" si="26"/>
        <v>46</v>
      </c>
      <c r="I570" s="429"/>
      <c r="J570" s="195"/>
      <c r="K570" s="196"/>
      <c r="L570" s="196"/>
      <c r="M570" s="197">
        <f t="shared" si="24"/>
        <v>44075</v>
      </c>
    </row>
    <row r="571" spans="1:13">
      <c r="A571">
        <f t="shared" si="25"/>
        <v>47</v>
      </c>
      <c r="B571" s="429"/>
      <c r="C571" s="195"/>
      <c r="D571" s="196"/>
      <c r="E571" s="196"/>
      <c r="F571" s="197">
        <v>44075</v>
      </c>
      <c r="H571">
        <f t="shared" si="26"/>
        <v>47</v>
      </c>
      <c r="I571" s="429"/>
      <c r="J571" s="195"/>
      <c r="K571" s="196"/>
      <c r="L571" s="196"/>
      <c r="M571" s="197">
        <f t="shared" si="24"/>
        <v>44075</v>
      </c>
    </row>
    <row r="572" spans="1:13">
      <c r="A572">
        <f t="shared" si="25"/>
        <v>48</v>
      </c>
      <c r="B572" s="429"/>
      <c r="C572" s="195"/>
      <c r="D572" s="196"/>
      <c r="E572" s="196"/>
      <c r="F572" s="197">
        <v>44075</v>
      </c>
      <c r="H572">
        <f t="shared" si="26"/>
        <v>48</v>
      </c>
      <c r="I572" s="429"/>
      <c r="J572" s="195"/>
      <c r="K572" s="196"/>
      <c r="L572" s="196"/>
      <c r="M572" s="197">
        <f t="shared" si="24"/>
        <v>44075</v>
      </c>
    </row>
    <row r="573" spans="1:13">
      <c r="A573">
        <f t="shared" si="25"/>
        <v>49</v>
      </c>
      <c r="B573" s="429"/>
      <c r="C573" s="195"/>
      <c r="D573" s="196"/>
      <c r="E573" s="196"/>
      <c r="F573" s="197">
        <v>44075</v>
      </c>
      <c r="H573">
        <f t="shared" si="26"/>
        <v>49</v>
      </c>
      <c r="I573" s="429"/>
      <c r="J573" s="195"/>
      <c r="K573" s="196"/>
      <c r="L573" s="196"/>
      <c r="M573" s="197">
        <f t="shared" si="24"/>
        <v>44075</v>
      </c>
    </row>
    <row r="574" spans="1:13">
      <c r="A574">
        <f t="shared" si="25"/>
        <v>50</v>
      </c>
      <c r="B574" s="429"/>
      <c r="C574" s="195"/>
      <c r="D574" s="196"/>
      <c r="E574" s="196"/>
      <c r="F574" s="197">
        <v>44075</v>
      </c>
      <c r="H574">
        <f t="shared" si="26"/>
        <v>50</v>
      </c>
      <c r="I574" s="429"/>
      <c r="J574" s="195"/>
      <c r="K574" s="196"/>
      <c r="L574" s="196"/>
      <c r="M574" s="197">
        <f t="shared" si="24"/>
        <v>44075</v>
      </c>
    </row>
    <row r="575" spans="1:13">
      <c r="A575">
        <f t="shared" si="25"/>
        <v>51</v>
      </c>
      <c r="B575" s="429"/>
      <c r="C575" s="195"/>
      <c r="D575" s="196"/>
      <c r="E575" s="196"/>
      <c r="F575" s="197">
        <v>44075</v>
      </c>
      <c r="H575">
        <f t="shared" si="26"/>
        <v>51</v>
      </c>
      <c r="I575" s="429"/>
      <c r="J575" s="195"/>
      <c r="K575" s="196"/>
      <c r="L575" s="196"/>
      <c r="M575" s="197">
        <f t="shared" si="24"/>
        <v>44075</v>
      </c>
    </row>
    <row r="576" spans="1:13">
      <c r="A576">
        <f t="shared" si="25"/>
        <v>52</v>
      </c>
      <c r="B576" s="429"/>
      <c r="C576" s="195"/>
      <c r="D576" s="196"/>
      <c r="E576" s="196"/>
      <c r="F576" s="197">
        <v>44075</v>
      </c>
      <c r="H576">
        <f t="shared" si="26"/>
        <v>52</v>
      </c>
      <c r="I576" s="429"/>
      <c r="J576" s="195"/>
      <c r="K576" s="196"/>
      <c r="L576" s="196"/>
      <c r="M576" s="197">
        <f t="shared" si="24"/>
        <v>44075</v>
      </c>
    </row>
    <row r="577" spans="1:13">
      <c r="A577">
        <f t="shared" si="25"/>
        <v>53</v>
      </c>
      <c r="B577" s="429"/>
      <c r="C577" s="195"/>
      <c r="D577" s="196"/>
      <c r="E577" s="196"/>
      <c r="F577" s="197">
        <v>44075</v>
      </c>
      <c r="H577">
        <f t="shared" si="26"/>
        <v>53</v>
      </c>
      <c r="I577" s="429"/>
      <c r="J577" s="195"/>
      <c r="K577" s="196"/>
      <c r="L577" s="196"/>
      <c r="M577" s="197">
        <f t="shared" si="24"/>
        <v>44075</v>
      </c>
    </row>
    <row r="578" spans="1:13">
      <c r="A578">
        <f t="shared" si="25"/>
        <v>54</v>
      </c>
      <c r="B578" s="429"/>
      <c r="C578" s="195"/>
      <c r="D578" s="196"/>
      <c r="E578" s="196"/>
      <c r="F578" s="197">
        <v>44075</v>
      </c>
      <c r="H578">
        <f t="shared" si="26"/>
        <v>54</v>
      </c>
      <c r="I578" s="429"/>
      <c r="J578" s="195"/>
      <c r="K578" s="196"/>
      <c r="L578" s="196"/>
      <c r="M578" s="197">
        <f t="shared" si="24"/>
        <v>44075</v>
      </c>
    </row>
    <row r="579" spans="1:13">
      <c r="A579">
        <f t="shared" si="25"/>
        <v>55</v>
      </c>
      <c r="B579" s="429"/>
      <c r="C579" s="195"/>
      <c r="D579" s="196"/>
      <c r="E579" s="196"/>
      <c r="F579" s="197">
        <v>44075</v>
      </c>
      <c r="H579">
        <f t="shared" si="26"/>
        <v>55</v>
      </c>
      <c r="I579" s="429"/>
      <c r="J579" s="195"/>
      <c r="K579" s="196"/>
      <c r="L579" s="196"/>
      <c r="M579" s="197">
        <f t="shared" si="24"/>
        <v>44075</v>
      </c>
    </row>
    <row r="580" spans="1:13">
      <c r="A580">
        <f t="shared" si="25"/>
        <v>56</v>
      </c>
      <c r="B580" s="429"/>
      <c r="C580" s="196"/>
      <c r="D580" s="196"/>
      <c r="E580" s="196"/>
      <c r="F580" s="197">
        <v>44075</v>
      </c>
      <c r="H580">
        <f t="shared" si="26"/>
        <v>56</v>
      </c>
      <c r="I580" s="429"/>
      <c r="J580" s="196"/>
      <c r="K580" s="196"/>
      <c r="L580" s="196"/>
      <c r="M580" s="197">
        <f t="shared" si="24"/>
        <v>44075</v>
      </c>
    </row>
    <row r="581" spans="1:13">
      <c r="A581">
        <f t="shared" si="25"/>
        <v>57</v>
      </c>
      <c r="B581" s="429"/>
      <c r="C581" s="196"/>
      <c r="D581" s="196"/>
      <c r="E581" s="196"/>
      <c r="F581" s="197">
        <v>44075</v>
      </c>
      <c r="H581">
        <f t="shared" si="26"/>
        <v>57</v>
      </c>
      <c r="I581" s="429"/>
      <c r="J581" s="196"/>
      <c r="K581" s="196"/>
      <c r="L581" s="196"/>
      <c r="M581" s="197">
        <f t="shared" si="24"/>
        <v>44075</v>
      </c>
    </row>
    <row r="582" spans="1:13">
      <c r="A582">
        <f t="shared" si="25"/>
        <v>58</v>
      </c>
      <c r="B582" s="429"/>
      <c r="C582" s="196"/>
      <c r="D582" s="196"/>
      <c r="E582" s="196"/>
      <c r="F582" s="197">
        <v>44075</v>
      </c>
      <c r="H582">
        <f t="shared" si="26"/>
        <v>58</v>
      </c>
      <c r="I582" s="429"/>
      <c r="J582" s="196"/>
      <c r="K582" s="196"/>
      <c r="L582" s="196"/>
      <c r="M582" s="197">
        <f t="shared" ref="M582:M645" si="27">F582</f>
        <v>44075</v>
      </c>
    </row>
    <row r="583" spans="1:13">
      <c r="A583">
        <f t="shared" si="25"/>
        <v>59</v>
      </c>
      <c r="B583" s="429"/>
      <c r="C583" s="196"/>
      <c r="D583" s="196"/>
      <c r="E583" s="196"/>
      <c r="F583" s="197">
        <v>44075</v>
      </c>
      <c r="H583">
        <f t="shared" si="26"/>
        <v>59</v>
      </c>
      <c r="I583" s="429"/>
      <c r="J583" s="196"/>
      <c r="K583" s="196"/>
      <c r="L583" s="196"/>
      <c r="M583" s="197">
        <f t="shared" si="27"/>
        <v>44075</v>
      </c>
    </row>
    <row r="584" spans="1:13">
      <c r="A584">
        <f t="shared" si="25"/>
        <v>60</v>
      </c>
      <c r="B584" s="429"/>
      <c r="C584" s="196"/>
      <c r="D584" s="196"/>
      <c r="E584" s="196"/>
      <c r="F584" s="197">
        <v>44075</v>
      </c>
      <c r="H584">
        <f t="shared" si="26"/>
        <v>60</v>
      </c>
      <c r="I584" s="429"/>
      <c r="J584" s="196"/>
      <c r="K584" s="196"/>
      <c r="L584" s="196"/>
      <c r="M584" s="197">
        <f t="shared" si="27"/>
        <v>44075</v>
      </c>
    </row>
    <row r="585" spans="1:13">
      <c r="A585">
        <f t="shared" si="25"/>
        <v>61</v>
      </c>
      <c r="B585" s="429"/>
      <c r="C585" s="196"/>
      <c r="D585" s="196"/>
      <c r="E585" s="196"/>
      <c r="F585" s="197">
        <v>44075</v>
      </c>
      <c r="H585">
        <f t="shared" si="26"/>
        <v>61</v>
      </c>
      <c r="I585" s="429"/>
      <c r="J585" s="196"/>
      <c r="K585" s="196"/>
      <c r="L585" s="196"/>
      <c r="M585" s="197">
        <f t="shared" si="27"/>
        <v>44075</v>
      </c>
    </row>
    <row r="586" spans="1:13">
      <c r="A586">
        <f t="shared" si="25"/>
        <v>62</v>
      </c>
      <c r="B586" s="429"/>
      <c r="C586" s="196"/>
      <c r="D586" s="196"/>
      <c r="E586" s="196"/>
      <c r="F586" s="197">
        <v>44075</v>
      </c>
      <c r="H586">
        <f t="shared" si="26"/>
        <v>62</v>
      </c>
      <c r="I586" s="429"/>
      <c r="J586" s="196"/>
      <c r="K586" s="196"/>
      <c r="L586" s="196"/>
      <c r="M586" s="197">
        <f t="shared" si="27"/>
        <v>44075</v>
      </c>
    </row>
    <row r="587" spans="1:13">
      <c r="A587">
        <f t="shared" si="25"/>
        <v>63</v>
      </c>
      <c r="B587" s="429"/>
      <c r="C587" s="196"/>
      <c r="D587" s="196"/>
      <c r="E587" s="196"/>
      <c r="F587" s="197">
        <v>44075</v>
      </c>
      <c r="H587">
        <f t="shared" si="26"/>
        <v>63</v>
      </c>
      <c r="I587" s="429"/>
      <c r="J587" s="196"/>
      <c r="K587" s="196"/>
      <c r="L587" s="196"/>
      <c r="M587" s="197">
        <f t="shared" si="27"/>
        <v>44075</v>
      </c>
    </row>
    <row r="588" spans="1:13">
      <c r="A588">
        <f>A587+1</f>
        <v>64</v>
      </c>
      <c r="B588" s="429"/>
      <c r="C588" s="196"/>
      <c r="D588" s="196"/>
      <c r="E588" s="196"/>
      <c r="F588" s="197">
        <v>44075</v>
      </c>
      <c r="H588">
        <f>H587+1</f>
        <v>64</v>
      </c>
      <c r="I588" s="429"/>
      <c r="J588" s="196"/>
      <c r="K588" s="196"/>
      <c r="L588" s="196"/>
      <c r="M588" s="197">
        <f t="shared" si="27"/>
        <v>44075</v>
      </c>
    </row>
    <row r="589" spans="1:13">
      <c r="A589">
        <f>A588+1</f>
        <v>65</v>
      </c>
      <c r="B589" s="429"/>
      <c r="C589" s="196"/>
      <c r="D589" s="196"/>
      <c r="E589" s="196"/>
      <c r="F589" s="197">
        <v>44075</v>
      </c>
      <c r="H589">
        <f>H588+1</f>
        <v>65</v>
      </c>
      <c r="I589" s="429"/>
      <c r="J589" s="196"/>
      <c r="K589" s="196"/>
      <c r="L589" s="196"/>
      <c r="M589" s="197">
        <f t="shared" si="27"/>
        <v>44075</v>
      </c>
    </row>
    <row r="590" spans="1:13">
      <c r="A590">
        <v>1</v>
      </c>
      <c r="B590" s="429">
        <v>0.875</v>
      </c>
      <c r="C590" s="195"/>
      <c r="D590" s="196"/>
      <c r="E590" s="196"/>
      <c r="F590" s="197">
        <v>44075</v>
      </c>
      <c r="H590">
        <v>1</v>
      </c>
      <c r="I590" s="429">
        <f>B590</f>
        <v>0.875</v>
      </c>
      <c r="J590" s="195"/>
      <c r="K590" s="196"/>
      <c r="L590" s="196"/>
      <c r="M590" s="197">
        <f t="shared" si="27"/>
        <v>44075</v>
      </c>
    </row>
    <row r="591" spans="1:13">
      <c r="A591">
        <f t="shared" ref="A591:A652" si="28">A590+1</f>
        <v>2</v>
      </c>
      <c r="B591" s="429"/>
      <c r="C591" s="195"/>
      <c r="D591" s="196"/>
      <c r="E591" s="196"/>
      <c r="F591" s="197">
        <v>44075</v>
      </c>
      <c r="H591">
        <f t="shared" ref="H591:H652" si="29">H590+1</f>
        <v>2</v>
      </c>
      <c r="I591" s="429"/>
      <c r="J591" s="195"/>
      <c r="K591" s="196"/>
      <c r="L591" s="196"/>
      <c r="M591" s="197">
        <f t="shared" si="27"/>
        <v>44075</v>
      </c>
    </row>
    <row r="592" spans="1:13">
      <c r="A592">
        <f t="shared" si="28"/>
        <v>3</v>
      </c>
      <c r="B592" s="429"/>
      <c r="C592" s="195"/>
      <c r="D592" s="196"/>
      <c r="E592" s="196"/>
      <c r="F592" s="197">
        <v>44075</v>
      </c>
      <c r="H592">
        <f t="shared" si="29"/>
        <v>3</v>
      </c>
      <c r="I592" s="429"/>
      <c r="J592" s="195"/>
      <c r="K592" s="196"/>
      <c r="L592" s="196"/>
      <c r="M592" s="197">
        <f t="shared" si="27"/>
        <v>44075</v>
      </c>
    </row>
    <row r="593" spans="1:13">
      <c r="A593">
        <f t="shared" si="28"/>
        <v>4</v>
      </c>
      <c r="B593" s="429"/>
      <c r="C593" s="195"/>
      <c r="D593" s="196"/>
      <c r="E593" s="196"/>
      <c r="F593" s="197">
        <v>44075</v>
      </c>
      <c r="H593">
        <f t="shared" si="29"/>
        <v>4</v>
      </c>
      <c r="I593" s="429"/>
      <c r="J593" s="195"/>
      <c r="K593" s="196"/>
      <c r="L593" s="196"/>
      <c r="M593" s="197">
        <f t="shared" si="27"/>
        <v>44075</v>
      </c>
    </row>
    <row r="594" spans="1:13">
      <c r="A594">
        <f t="shared" si="28"/>
        <v>5</v>
      </c>
      <c r="B594" s="429"/>
      <c r="C594" s="195"/>
      <c r="D594" s="196"/>
      <c r="E594" s="196"/>
      <c r="F594" s="197">
        <v>44075</v>
      </c>
      <c r="H594">
        <f t="shared" si="29"/>
        <v>5</v>
      </c>
      <c r="I594" s="429"/>
      <c r="J594" s="195"/>
      <c r="K594" s="196"/>
      <c r="L594" s="196"/>
      <c r="M594" s="197">
        <f t="shared" si="27"/>
        <v>44075</v>
      </c>
    </row>
    <row r="595" spans="1:13">
      <c r="A595">
        <f t="shared" si="28"/>
        <v>6</v>
      </c>
      <c r="B595" s="429"/>
      <c r="C595" s="195"/>
      <c r="D595" s="196"/>
      <c r="E595" s="196"/>
      <c r="F595" s="197">
        <v>44075</v>
      </c>
      <c r="H595">
        <f t="shared" si="29"/>
        <v>6</v>
      </c>
      <c r="I595" s="429"/>
      <c r="J595" s="195"/>
      <c r="K595" s="196"/>
      <c r="L595" s="196"/>
      <c r="M595" s="197">
        <f t="shared" si="27"/>
        <v>44075</v>
      </c>
    </row>
    <row r="596" spans="1:13">
      <c r="A596">
        <f t="shared" si="28"/>
        <v>7</v>
      </c>
      <c r="B596" s="429"/>
      <c r="C596" s="195"/>
      <c r="D596" s="196"/>
      <c r="E596" s="196"/>
      <c r="F596" s="197">
        <v>44075</v>
      </c>
      <c r="H596">
        <f t="shared" si="29"/>
        <v>7</v>
      </c>
      <c r="I596" s="429"/>
      <c r="J596" s="195"/>
      <c r="K596" s="196"/>
      <c r="L596" s="196"/>
      <c r="M596" s="197">
        <f t="shared" si="27"/>
        <v>44075</v>
      </c>
    </row>
    <row r="597" spans="1:13">
      <c r="A597">
        <f t="shared" si="28"/>
        <v>8</v>
      </c>
      <c r="B597" s="429"/>
      <c r="C597" s="195"/>
      <c r="D597" s="196"/>
      <c r="E597" s="196"/>
      <c r="F597" s="197">
        <v>44075</v>
      </c>
      <c r="H597">
        <f t="shared" si="29"/>
        <v>8</v>
      </c>
      <c r="I597" s="429"/>
      <c r="J597" s="195"/>
      <c r="K597" s="196"/>
      <c r="L597" s="196"/>
      <c r="M597" s="197">
        <f t="shared" si="27"/>
        <v>44075</v>
      </c>
    </row>
    <row r="598" spans="1:13">
      <c r="A598">
        <f t="shared" si="28"/>
        <v>9</v>
      </c>
      <c r="B598" s="429"/>
      <c r="C598" s="195"/>
      <c r="D598" s="196"/>
      <c r="E598" s="196"/>
      <c r="F598" s="197">
        <v>44075</v>
      </c>
      <c r="H598">
        <f t="shared" si="29"/>
        <v>9</v>
      </c>
      <c r="I598" s="429"/>
      <c r="J598" s="195"/>
      <c r="K598" s="196"/>
      <c r="L598" s="196"/>
      <c r="M598" s="197">
        <f t="shared" si="27"/>
        <v>44075</v>
      </c>
    </row>
    <row r="599" spans="1:13">
      <c r="A599">
        <f t="shared" si="28"/>
        <v>10</v>
      </c>
      <c r="B599" s="429"/>
      <c r="C599" s="195"/>
      <c r="D599" s="196"/>
      <c r="E599" s="196"/>
      <c r="F599" s="197">
        <v>44075</v>
      </c>
      <c r="H599">
        <f t="shared" si="29"/>
        <v>10</v>
      </c>
      <c r="I599" s="429"/>
      <c r="J599" s="195"/>
      <c r="K599" s="196"/>
      <c r="L599" s="196"/>
      <c r="M599" s="197">
        <f t="shared" si="27"/>
        <v>44075</v>
      </c>
    </row>
    <row r="600" spans="1:13">
      <c r="A600">
        <f t="shared" si="28"/>
        <v>11</v>
      </c>
      <c r="B600" s="429"/>
      <c r="C600" s="195"/>
      <c r="D600" s="196"/>
      <c r="E600" s="196"/>
      <c r="F600" s="197">
        <v>44075</v>
      </c>
      <c r="H600">
        <f t="shared" si="29"/>
        <v>11</v>
      </c>
      <c r="I600" s="429"/>
      <c r="J600" s="195"/>
      <c r="K600" s="196"/>
      <c r="L600" s="196"/>
      <c r="M600" s="197">
        <f t="shared" si="27"/>
        <v>44075</v>
      </c>
    </row>
    <row r="601" spans="1:13">
      <c r="A601">
        <f t="shared" si="28"/>
        <v>12</v>
      </c>
      <c r="B601" s="429"/>
      <c r="C601" s="195"/>
      <c r="D601" s="196"/>
      <c r="E601" s="196"/>
      <c r="F601" s="197">
        <v>44075</v>
      </c>
      <c r="H601">
        <f t="shared" si="29"/>
        <v>12</v>
      </c>
      <c r="I601" s="429"/>
      <c r="J601" s="195"/>
      <c r="K601" s="196"/>
      <c r="L601" s="196"/>
      <c r="M601" s="197">
        <f t="shared" si="27"/>
        <v>44075</v>
      </c>
    </row>
    <row r="602" spans="1:13">
      <c r="A602">
        <f t="shared" si="28"/>
        <v>13</v>
      </c>
      <c r="B602" s="429"/>
      <c r="C602" s="195"/>
      <c r="D602" s="196"/>
      <c r="E602" s="196"/>
      <c r="F602" s="197">
        <v>44075</v>
      </c>
      <c r="H602">
        <f t="shared" si="29"/>
        <v>13</v>
      </c>
      <c r="I602" s="429"/>
      <c r="J602" s="195"/>
      <c r="K602" s="196"/>
      <c r="L602" s="196"/>
      <c r="M602" s="197">
        <f t="shared" si="27"/>
        <v>44075</v>
      </c>
    </row>
    <row r="603" spans="1:13">
      <c r="A603">
        <f t="shared" si="28"/>
        <v>14</v>
      </c>
      <c r="B603" s="429"/>
      <c r="C603" s="195"/>
      <c r="D603" s="196"/>
      <c r="E603" s="196"/>
      <c r="F603" s="197">
        <v>44075</v>
      </c>
      <c r="H603">
        <f t="shared" si="29"/>
        <v>14</v>
      </c>
      <c r="I603" s="429"/>
      <c r="J603" s="195"/>
      <c r="K603" s="196"/>
      <c r="L603" s="196"/>
      <c r="M603" s="197">
        <f t="shared" si="27"/>
        <v>44075</v>
      </c>
    </row>
    <row r="604" spans="1:13">
      <c r="A604">
        <f t="shared" si="28"/>
        <v>15</v>
      </c>
      <c r="B604" s="429"/>
      <c r="C604" s="195"/>
      <c r="D604" s="196"/>
      <c r="E604" s="196"/>
      <c r="F604" s="197">
        <v>44075</v>
      </c>
      <c r="H604">
        <f t="shared" si="29"/>
        <v>15</v>
      </c>
      <c r="I604" s="429"/>
      <c r="J604" s="195"/>
      <c r="K604" s="196"/>
      <c r="L604" s="196"/>
      <c r="M604" s="197">
        <f t="shared" si="27"/>
        <v>44075</v>
      </c>
    </row>
    <row r="605" spans="1:13">
      <c r="A605">
        <f t="shared" si="28"/>
        <v>16</v>
      </c>
      <c r="B605" s="429"/>
      <c r="C605" s="195"/>
      <c r="D605" s="196"/>
      <c r="E605" s="196"/>
      <c r="F605" s="197">
        <v>44075</v>
      </c>
      <c r="H605">
        <f t="shared" si="29"/>
        <v>16</v>
      </c>
      <c r="I605" s="429"/>
      <c r="J605" s="195"/>
      <c r="K605" s="196"/>
      <c r="L605" s="196"/>
      <c r="M605" s="197">
        <f t="shared" si="27"/>
        <v>44075</v>
      </c>
    </row>
    <row r="606" spans="1:13">
      <c r="A606">
        <f t="shared" si="28"/>
        <v>17</v>
      </c>
      <c r="B606" s="429"/>
      <c r="C606" s="195"/>
      <c r="D606" s="196"/>
      <c r="E606" s="196"/>
      <c r="F606" s="197">
        <v>44075</v>
      </c>
      <c r="H606">
        <f t="shared" si="29"/>
        <v>17</v>
      </c>
      <c r="I606" s="429"/>
      <c r="J606" s="195"/>
      <c r="K606" s="196"/>
      <c r="L606" s="196"/>
      <c r="M606" s="197">
        <f t="shared" si="27"/>
        <v>44075</v>
      </c>
    </row>
    <row r="607" spans="1:13">
      <c r="A607">
        <f t="shared" si="28"/>
        <v>18</v>
      </c>
      <c r="B607" s="429"/>
      <c r="C607" s="195"/>
      <c r="D607" s="196"/>
      <c r="E607" s="196"/>
      <c r="F607" s="197">
        <v>44075</v>
      </c>
      <c r="H607">
        <f t="shared" si="29"/>
        <v>18</v>
      </c>
      <c r="I607" s="429"/>
      <c r="J607" s="195"/>
      <c r="K607" s="196"/>
      <c r="L607" s="196"/>
      <c r="M607" s="197">
        <f t="shared" si="27"/>
        <v>44075</v>
      </c>
    </row>
    <row r="608" spans="1:13">
      <c r="A608">
        <f t="shared" si="28"/>
        <v>19</v>
      </c>
      <c r="B608" s="429"/>
      <c r="C608" s="195"/>
      <c r="D608" s="196"/>
      <c r="E608" s="196"/>
      <c r="F608" s="197">
        <v>44075</v>
      </c>
      <c r="H608">
        <f t="shared" si="29"/>
        <v>19</v>
      </c>
      <c r="I608" s="429"/>
      <c r="J608" s="195"/>
      <c r="K608" s="196"/>
      <c r="L608" s="196"/>
      <c r="M608" s="197">
        <f t="shared" si="27"/>
        <v>44075</v>
      </c>
    </row>
    <row r="609" spans="1:13">
      <c r="A609">
        <f t="shared" si="28"/>
        <v>20</v>
      </c>
      <c r="B609" s="429"/>
      <c r="C609" s="195"/>
      <c r="D609" s="196"/>
      <c r="E609" s="196"/>
      <c r="F609" s="197">
        <v>44075</v>
      </c>
      <c r="H609">
        <f t="shared" si="29"/>
        <v>20</v>
      </c>
      <c r="I609" s="429"/>
      <c r="J609" s="195"/>
      <c r="K609" s="196"/>
      <c r="L609" s="196"/>
      <c r="M609" s="197">
        <f t="shared" si="27"/>
        <v>44075</v>
      </c>
    </row>
    <row r="610" spans="1:13">
      <c r="A610">
        <f t="shared" si="28"/>
        <v>21</v>
      </c>
      <c r="B610" s="429"/>
      <c r="C610" s="195"/>
      <c r="D610" s="196"/>
      <c r="E610" s="196"/>
      <c r="F610" s="197">
        <v>44075</v>
      </c>
      <c r="H610">
        <f t="shared" si="29"/>
        <v>21</v>
      </c>
      <c r="I610" s="429"/>
      <c r="J610" s="195"/>
      <c r="K610" s="196"/>
      <c r="L610" s="196"/>
      <c r="M610" s="197">
        <f t="shared" si="27"/>
        <v>44075</v>
      </c>
    </row>
    <row r="611" spans="1:13">
      <c r="A611">
        <f t="shared" si="28"/>
        <v>22</v>
      </c>
      <c r="B611" s="429"/>
      <c r="C611" s="195"/>
      <c r="D611" s="196"/>
      <c r="E611" s="196"/>
      <c r="F611" s="197">
        <v>44075</v>
      </c>
      <c r="H611">
        <f t="shared" si="29"/>
        <v>22</v>
      </c>
      <c r="I611" s="429"/>
      <c r="J611" s="195"/>
      <c r="K611" s="196"/>
      <c r="L611" s="196"/>
      <c r="M611" s="197">
        <f t="shared" si="27"/>
        <v>44075</v>
      </c>
    </row>
    <row r="612" spans="1:13">
      <c r="A612">
        <f t="shared" si="28"/>
        <v>23</v>
      </c>
      <c r="B612" s="429"/>
      <c r="C612" s="195"/>
      <c r="D612" s="196"/>
      <c r="E612" s="196"/>
      <c r="F612" s="197">
        <v>44075</v>
      </c>
      <c r="H612">
        <f t="shared" si="29"/>
        <v>23</v>
      </c>
      <c r="I612" s="429"/>
      <c r="J612" s="195"/>
      <c r="K612" s="196"/>
      <c r="L612" s="196"/>
      <c r="M612" s="197">
        <f t="shared" si="27"/>
        <v>44075</v>
      </c>
    </row>
    <row r="613" spans="1:13">
      <c r="A613">
        <f t="shared" si="28"/>
        <v>24</v>
      </c>
      <c r="B613" s="429"/>
      <c r="C613" s="195"/>
      <c r="D613" s="196"/>
      <c r="E613" s="196"/>
      <c r="F613" s="197">
        <v>44075</v>
      </c>
      <c r="H613">
        <f t="shared" si="29"/>
        <v>24</v>
      </c>
      <c r="I613" s="429"/>
      <c r="J613" s="195"/>
      <c r="K613" s="196"/>
      <c r="L613" s="196"/>
      <c r="M613" s="197">
        <f t="shared" si="27"/>
        <v>44075</v>
      </c>
    </row>
    <row r="614" spans="1:13">
      <c r="A614">
        <f t="shared" si="28"/>
        <v>25</v>
      </c>
      <c r="B614" s="429"/>
      <c r="C614" s="195"/>
      <c r="D614" s="196"/>
      <c r="E614" s="196"/>
      <c r="F614" s="197">
        <v>44075</v>
      </c>
      <c r="H614">
        <f t="shared" si="29"/>
        <v>25</v>
      </c>
      <c r="I614" s="429"/>
      <c r="J614" s="195"/>
      <c r="K614" s="196"/>
      <c r="L614" s="196"/>
      <c r="M614" s="197">
        <f t="shared" si="27"/>
        <v>44075</v>
      </c>
    </row>
    <row r="615" spans="1:13">
      <c r="A615">
        <f t="shared" si="28"/>
        <v>26</v>
      </c>
      <c r="B615" s="429"/>
      <c r="C615" s="195"/>
      <c r="D615" s="196"/>
      <c r="E615" s="196"/>
      <c r="F615" s="197">
        <v>44075</v>
      </c>
      <c r="H615">
        <f t="shared" si="29"/>
        <v>26</v>
      </c>
      <c r="I615" s="429"/>
      <c r="J615" s="195"/>
      <c r="K615" s="196"/>
      <c r="L615" s="196"/>
      <c r="M615" s="197">
        <f t="shared" si="27"/>
        <v>44075</v>
      </c>
    </row>
    <row r="616" spans="1:13">
      <c r="A616">
        <f t="shared" si="28"/>
        <v>27</v>
      </c>
      <c r="B616" s="429"/>
      <c r="C616" s="195"/>
      <c r="D616" s="196"/>
      <c r="E616" s="196"/>
      <c r="F616" s="197">
        <v>44075</v>
      </c>
      <c r="H616">
        <f t="shared" si="29"/>
        <v>27</v>
      </c>
      <c r="I616" s="429"/>
      <c r="J616" s="195"/>
      <c r="K616" s="196"/>
      <c r="L616" s="196"/>
      <c r="M616" s="197">
        <f t="shared" si="27"/>
        <v>44075</v>
      </c>
    </row>
    <row r="617" spans="1:13">
      <c r="A617">
        <f t="shared" si="28"/>
        <v>28</v>
      </c>
      <c r="B617" s="429"/>
      <c r="C617" s="195"/>
      <c r="D617" s="196"/>
      <c r="E617" s="196"/>
      <c r="F617" s="197">
        <v>44075</v>
      </c>
      <c r="H617">
        <f t="shared" si="29"/>
        <v>28</v>
      </c>
      <c r="I617" s="429"/>
      <c r="J617" s="195"/>
      <c r="K617" s="196"/>
      <c r="L617" s="196"/>
      <c r="M617" s="197">
        <f t="shared" si="27"/>
        <v>44075</v>
      </c>
    </row>
    <row r="618" spans="1:13">
      <c r="A618">
        <f t="shared" si="28"/>
        <v>29</v>
      </c>
      <c r="B618" s="429"/>
      <c r="C618" s="195"/>
      <c r="D618" s="196"/>
      <c r="E618" s="196"/>
      <c r="F618" s="197">
        <v>44075</v>
      </c>
      <c r="H618">
        <f t="shared" si="29"/>
        <v>29</v>
      </c>
      <c r="I618" s="429"/>
      <c r="J618" s="195"/>
      <c r="K618" s="196"/>
      <c r="L618" s="196"/>
      <c r="M618" s="197">
        <f t="shared" si="27"/>
        <v>44075</v>
      </c>
    </row>
    <row r="619" spans="1:13">
      <c r="A619">
        <f t="shared" si="28"/>
        <v>30</v>
      </c>
      <c r="B619" s="429"/>
      <c r="C619" s="195"/>
      <c r="D619" s="196"/>
      <c r="E619" s="196"/>
      <c r="F619" s="197">
        <v>44075</v>
      </c>
      <c r="H619">
        <f t="shared" si="29"/>
        <v>30</v>
      </c>
      <c r="I619" s="429"/>
      <c r="J619" s="195"/>
      <c r="K619" s="196"/>
      <c r="L619" s="196"/>
      <c r="M619" s="197">
        <f t="shared" si="27"/>
        <v>44075</v>
      </c>
    </row>
    <row r="620" spans="1:13">
      <c r="A620">
        <f t="shared" si="28"/>
        <v>31</v>
      </c>
      <c r="B620" s="429"/>
      <c r="C620" s="195"/>
      <c r="D620" s="196"/>
      <c r="E620" s="196"/>
      <c r="F620" s="197">
        <v>44075</v>
      </c>
      <c r="H620">
        <f t="shared" si="29"/>
        <v>31</v>
      </c>
      <c r="I620" s="429"/>
      <c r="J620" s="195"/>
      <c r="K620" s="196"/>
      <c r="L620" s="196"/>
      <c r="M620" s="197">
        <f t="shared" si="27"/>
        <v>44075</v>
      </c>
    </row>
    <row r="621" spans="1:13">
      <c r="A621">
        <f t="shared" si="28"/>
        <v>32</v>
      </c>
      <c r="B621" s="429"/>
      <c r="C621" s="195"/>
      <c r="D621" s="196"/>
      <c r="E621" s="196"/>
      <c r="F621" s="197">
        <v>44075</v>
      </c>
      <c r="H621">
        <f t="shared" si="29"/>
        <v>32</v>
      </c>
      <c r="I621" s="429"/>
      <c r="J621" s="195"/>
      <c r="K621" s="196"/>
      <c r="L621" s="196"/>
      <c r="M621" s="197">
        <f t="shared" si="27"/>
        <v>44075</v>
      </c>
    </row>
    <row r="622" spans="1:13">
      <c r="A622">
        <f t="shared" si="28"/>
        <v>33</v>
      </c>
      <c r="B622" s="429"/>
      <c r="C622" s="195"/>
      <c r="D622" s="196"/>
      <c r="E622" s="196"/>
      <c r="F622" s="197">
        <v>44075</v>
      </c>
      <c r="H622">
        <f t="shared" si="29"/>
        <v>33</v>
      </c>
      <c r="I622" s="429"/>
      <c r="J622" s="195"/>
      <c r="K622" s="196"/>
      <c r="L622" s="196"/>
      <c r="M622" s="197">
        <f t="shared" si="27"/>
        <v>44075</v>
      </c>
    </row>
    <row r="623" spans="1:13">
      <c r="A623">
        <f t="shared" si="28"/>
        <v>34</v>
      </c>
      <c r="B623" s="429"/>
      <c r="C623" s="195"/>
      <c r="D623" s="196"/>
      <c r="E623" s="196"/>
      <c r="F623" s="197">
        <v>44075</v>
      </c>
      <c r="H623">
        <f t="shared" si="29"/>
        <v>34</v>
      </c>
      <c r="I623" s="429"/>
      <c r="J623" s="195"/>
      <c r="K623" s="196"/>
      <c r="L623" s="196"/>
      <c r="M623" s="197">
        <f t="shared" si="27"/>
        <v>44075</v>
      </c>
    </row>
    <row r="624" spans="1:13">
      <c r="A624">
        <f t="shared" si="28"/>
        <v>35</v>
      </c>
      <c r="B624" s="429"/>
      <c r="C624" s="195"/>
      <c r="D624" s="196"/>
      <c r="E624" s="196"/>
      <c r="F624" s="197">
        <v>44075</v>
      </c>
      <c r="H624">
        <f t="shared" si="29"/>
        <v>35</v>
      </c>
      <c r="I624" s="429"/>
      <c r="J624" s="195"/>
      <c r="K624" s="196"/>
      <c r="L624" s="196"/>
      <c r="M624" s="197">
        <f t="shared" si="27"/>
        <v>44075</v>
      </c>
    </row>
    <row r="625" spans="1:13">
      <c r="A625">
        <f t="shared" si="28"/>
        <v>36</v>
      </c>
      <c r="B625" s="429"/>
      <c r="C625" s="195"/>
      <c r="D625" s="196"/>
      <c r="E625" s="196"/>
      <c r="F625" s="197">
        <v>44075</v>
      </c>
      <c r="H625">
        <f t="shared" si="29"/>
        <v>36</v>
      </c>
      <c r="I625" s="429"/>
      <c r="J625" s="195"/>
      <c r="K625" s="196"/>
      <c r="L625" s="196"/>
      <c r="M625" s="197">
        <f t="shared" si="27"/>
        <v>44075</v>
      </c>
    </row>
    <row r="626" spans="1:13">
      <c r="A626">
        <f t="shared" si="28"/>
        <v>37</v>
      </c>
      <c r="B626" s="429"/>
      <c r="C626" s="195"/>
      <c r="D626" s="196"/>
      <c r="E626" s="196"/>
      <c r="F626" s="197">
        <v>44075</v>
      </c>
      <c r="H626">
        <f t="shared" si="29"/>
        <v>37</v>
      </c>
      <c r="I626" s="429"/>
      <c r="J626" s="195"/>
      <c r="K626" s="196"/>
      <c r="L626" s="196"/>
      <c r="M626" s="197">
        <f t="shared" si="27"/>
        <v>44075</v>
      </c>
    </row>
    <row r="627" spans="1:13">
      <c r="A627">
        <f t="shared" si="28"/>
        <v>38</v>
      </c>
      <c r="B627" s="429"/>
      <c r="C627" s="195"/>
      <c r="D627" s="196"/>
      <c r="E627" s="196"/>
      <c r="F627" s="197">
        <v>44075</v>
      </c>
      <c r="H627">
        <f t="shared" si="29"/>
        <v>38</v>
      </c>
      <c r="I627" s="429"/>
      <c r="J627" s="195"/>
      <c r="K627" s="196"/>
      <c r="L627" s="196"/>
      <c r="M627" s="197">
        <f t="shared" si="27"/>
        <v>44075</v>
      </c>
    </row>
    <row r="628" spans="1:13">
      <c r="A628">
        <f t="shared" si="28"/>
        <v>39</v>
      </c>
      <c r="B628" s="429"/>
      <c r="C628" s="195"/>
      <c r="D628" s="196"/>
      <c r="E628" s="196"/>
      <c r="F628" s="197">
        <v>44075</v>
      </c>
      <c r="H628">
        <f t="shared" si="29"/>
        <v>39</v>
      </c>
      <c r="I628" s="429"/>
      <c r="J628" s="195"/>
      <c r="K628" s="196"/>
      <c r="L628" s="196"/>
      <c r="M628" s="197">
        <f t="shared" si="27"/>
        <v>44075</v>
      </c>
    </row>
    <row r="629" spans="1:13">
      <c r="A629">
        <f t="shared" si="28"/>
        <v>40</v>
      </c>
      <c r="B629" s="429"/>
      <c r="C629" s="195"/>
      <c r="D629" s="196"/>
      <c r="E629" s="196"/>
      <c r="F629" s="197">
        <v>44075</v>
      </c>
      <c r="H629">
        <f t="shared" si="29"/>
        <v>40</v>
      </c>
      <c r="I629" s="429"/>
      <c r="J629" s="195"/>
      <c r="K629" s="196"/>
      <c r="L629" s="196"/>
      <c r="M629" s="197">
        <f t="shared" si="27"/>
        <v>44075</v>
      </c>
    </row>
    <row r="630" spans="1:13">
      <c r="A630">
        <f t="shared" si="28"/>
        <v>41</v>
      </c>
      <c r="B630" s="429"/>
      <c r="C630" s="195"/>
      <c r="D630" s="196"/>
      <c r="E630" s="196"/>
      <c r="F630" s="197">
        <v>44075</v>
      </c>
      <c r="H630">
        <f t="shared" si="29"/>
        <v>41</v>
      </c>
      <c r="I630" s="429"/>
      <c r="J630" s="195"/>
      <c r="K630" s="196"/>
      <c r="L630" s="196"/>
      <c r="M630" s="197">
        <f t="shared" si="27"/>
        <v>44075</v>
      </c>
    </row>
    <row r="631" spans="1:13">
      <c r="A631">
        <f t="shared" si="28"/>
        <v>42</v>
      </c>
      <c r="B631" s="429"/>
      <c r="C631" s="195"/>
      <c r="D631" s="196"/>
      <c r="E631" s="196"/>
      <c r="F631" s="197">
        <v>44075</v>
      </c>
      <c r="H631">
        <f t="shared" si="29"/>
        <v>42</v>
      </c>
      <c r="I631" s="429"/>
      <c r="J631" s="195"/>
      <c r="K631" s="196"/>
      <c r="L631" s="196"/>
      <c r="M631" s="197">
        <f t="shared" si="27"/>
        <v>44075</v>
      </c>
    </row>
    <row r="632" spans="1:13">
      <c r="A632">
        <f t="shared" si="28"/>
        <v>43</v>
      </c>
      <c r="B632" s="429"/>
      <c r="C632" s="195"/>
      <c r="D632" s="196"/>
      <c r="E632" s="196"/>
      <c r="F632" s="197">
        <v>44075</v>
      </c>
      <c r="H632">
        <f t="shared" si="29"/>
        <v>43</v>
      </c>
      <c r="I632" s="429"/>
      <c r="J632" s="195"/>
      <c r="K632" s="196"/>
      <c r="L632" s="196"/>
      <c r="M632" s="197">
        <f t="shared" si="27"/>
        <v>44075</v>
      </c>
    </row>
    <row r="633" spans="1:13">
      <c r="A633">
        <f t="shared" si="28"/>
        <v>44</v>
      </c>
      <c r="B633" s="429"/>
      <c r="C633" s="195"/>
      <c r="D633" s="196"/>
      <c r="E633" s="196"/>
      <c r="F633" s="197">
        <v>44075</v>
      </c>
      <c r="H633">
        <f t="shared" si="29"/>
        <v>44</v>
      </c>
      <c r="I633" s="429"/>
      <c r="J633" s="195"/>
      <c r="K633" s="196"/>
      <c r="L633" s="196"/>
      <c r="M633" s="197">
        <f t="shared" si="27"/>
        <v>44075</v>
      </c>
    </row>
    <row r="634" spans="1:13">
      <c r="A634">
        <f t="shared" si="28"/>
        <v>45</v>
      </c>
      <c r="B634" s="429"/>
      <c r="C634" s="195"/>
      <c r="D634" s="196"/>
      <c r="E634" s="196"/>
      <c r="F634" s="197">
        <v>44075</v>
      </c>
      <c r="H634">
        <f t="shared" si="29"/>
        <v>45</v>
      </c>
      <c r="I634" s="429"/>
      <c r="J634" s="195"/>
      <c r="K634" s="196"/>
      <c r="L634" s="196"/>
      <c r="M634" s="197">
        <f t="shared" si="27"/>
        <v>44075</v>
      </c>
    </row>
    <row r="635" spans="1:13">
      <c r="A635">
        <f t="shared" si="28"/>
        <v>46</v>
      </c>
      <c r="B635" s="429"/>
      <c r="C635" s="195"/>
      <c r="D635" s="196"/>
      <c r="E635" s="196"/>
      <c r="F635" s="197">
        <v>44075</v>
      </c>
      <c r="H635">
        <f t="shared" si="29"/>
        <v>46</v>
      </c>
      <c r="I635" s="429"/>
      <c r="J635" s="195"/>
      <c r="K635" s="196"/>
      <c r="L635" s="196"/>
      <c r="M635" s="197">
        <f t="shared" si="27"/>
        <v>44075</v>
      </c>
    </row>
    <row r="636" spans="1:13">
      <c r="A636">
        <f t="shared" si="28"/>
        <v>47</v>
      </c>
      <c r="B636" s="429"/>
      <c r="C636" s="195"/>
      <c r="D636" s="196"/>
      <c r="E636" s="196"/>
      <c r="F636" s="197">
        <v>44075</v>
      </c>
      <c r="H636">
        <f t="shared" si="29"/>
        <v>47</v>
      </c>
      <c r="I636" s="429"/>
      <c r="J636" s="195"/>
      <c r="K636" s="196"/>
      <c r="L636" s="196"/>
      <c r="M636" s="197">
        <f t="shared" si="27"/>
        <v>44075</v>
      </c>
    </row>
    <row r="637" spans="1:13">
      <c r="A637">
        <f t="shared" si="28"/>
        <v>48</v>
      </c>
      <c r="B637" s="429"/>
      <c r="C637" s="195"/>
      <c r="D637" s="196"/>
      <c r="E637" s="196"/>
      <c r="F637" s="197">
        <v>44075</v>
      </c>
      <c r="H637">
        <f t="shared" si="29"/>
        <v>48</v>
      </c>
      <c r="I637" s="429"/>
      <c r="J637" s="195"/>
      <c r="K637" s="196"/>
      <c r="L637" s="196"/>
      <c r="M637" s="197">
        <f t="shared" si="27"/>
        <v>44075</v>
      </c>
    </row>
    <row r="638" spans="1:13">
      <c r="A638">
        <f t="shared" si="28"/>
        <v>49</v>
      </c>
      <c r="B638" s="429"/>
      <c r="C638" s="195"/>
      <c r="D638" s="196"/>
      <c r="E638" s="196"/>
      <c r="F638" s="197">
        <v>44075</v>
      </c>
      <c r="H638">
        <f t="shared" si="29"/>
        <v>49</v>
      </c>
      <c r="I638" s="429"/>
      <c r="J638" s="195"/>
      <c r="K638" s="196"/>
      <c r="L638" s="196"/>
      <c r="M638" s="197">
        <f t="shared" si="27"/>
        <v>44075</v>
      </c>
    </row>
    <row r="639" spans="1:13">
      <c r="A639">
        <f t="shared" si="28"/>
        <v>50</v>
      </c>
      <c r="B639" s="429"/>
      <c r="C639" s="195"/>
      <c r="D639" s="196"/>
      <c r="E639" s="196"/>
      <c r="F639" s="197">
        <v>44075</v>
      </c>
      <c r="H639">
        <f t="shared" si="29"/>
        <v>50</v>
      </c>
      <c r="I639" s="429"/>
      <c r="J639" s="195"/>
      <c r="K639" s="196"/>
      <c r="L639" s="196"/>
      <c r="M639" s="197">
        <f t="shared" si="27"/>
        <v>44075</v>
      </c>
    </row>
    <row r="640" spans="1:13">
      <c r="A640">
        <f t="shared" si="28"/>
        <v>51</v>
      </c>
      <c r="B640" s="429"/>
      <c r="C640" s="195"/>
      <c r="D640" s="196"/>
      <c r="E640" s="196"/>
      <c r="F640" s="197">
        <v>44075</v>
      </c>
      <c r="H640">
        <f t="shared" si="29"/>
        <v>51</v>
      </c>
      <c r="I640" s="429"/>
      <c r="J640" s="195"/>
      <c r="K640" s="196"/>
      <c r="L640" s="196"/>
      <c r="M640" s="197">
        <f t="shared" si="27"/>
        <v>44075</v>
      </c>
    </row>
    <row r="641" spans="1:13">
      <c r="A641">
        <f t="shared" si="28"/>
        <v>52</v>
      </c>
      <c r="B641" s="429"/>
      <c r="C641" s="195"/>
      <c r="D641" s="196"/>
      <c r="E641" s="196"/>
      <c r="F641" s="197">
        <v>44075</v>
      </c>
      <c r="H641">
        <f t="shared" si="29"/>
        <v>52</v>
      </c>
      <c r="I641" s="429"/>
      <c r="J641" s="195"/>
      <c r="K641" s="196"/>
      <c r="L641" s="196"/>
      <c r="M641" s="197">
        <f t="shared" si="27"/>
        <v>44075</v>
      </c>
    </row>
    <row r="642" spans="1:13">
      <c r="A642">
        <f t="shared" si="28"/>
        <v>53</v>
      </c>
      <c r="B642" s="429"/>
      <c r="C642" s="195"/>
      <c r="D642" s="196"/>
      <c r="E642" s="196"/>
      <c r="F642" s="197">
        <v>44075</v>
      </c>
      <c r="H642">
        <f t="shared" si="29"/>
        <v>53</v>
      </c>
      <c r="I642" s="429"/>
      <c r="J642" s="195"/>
      <c r="K642" s="196"/>
      <c r="L642" s="196"/>
      <c r="M642" s="197">
        <f t="shared" si="27"/>
        <v>44075</v>
      </c>
    </row>
    <row r="643" spans="1:13">
      <c r="A643">
        <f t="shared" si="28"/>
        <v>54</v>
      </c>
      <c r="B643" s="429"/>
      <c r="C643" s="195"/>
      <c r="D643" s="196"/>
      <c r="E643" s="196"/>
      <c r="F643" s="197">
        <v>44075</v>
      </c>
      <c r="H643">
        <f t="shared" si="29"/>
        <v>54</v>
      </c>
      <c r="I643" s="429"/>
      <c r="J643" s="195"/>
      <c r="K643" s="196"/>
      <c r="L643" s="196"/>
      <c r="M643" s="197">
        <f t="shared" si="27"/>
        <v>44075</v>
      </c>
    </row>
    <row r="644" spans="1:13">
      <c r="A644">
        <f t="shared" si="28"/>
        <v>55</v>
      </c>
      <c r="B644" s="429"/>
      <c r="C644" s="195"/>
      <c r="D644" s="196"/>
      <c r="E644" s="196"/>
      <c r="F644" s="197">
        <v>44075</v>
      </c>
      <c r="H644">
        <f t="shared" si="29"/>
        <v>55</v>
      </c>
      <c r="I644" s="429"/>
      <c r="J644" s="195"/>
      <c r="K644" s="196"/>
      <c r="L644" s="196"/>
      <c r="M644" s="197">
        <f t="shared" si="27"/>
        <v>44075</v>
      </c>
    </row>
    <row r="645" spans="1:13">
      <c r="A645">
        <f t="shared" si="28"/>
        <v>56</v>
      </c>
      <c r="B645" s="429"/>
      <c r="C645" s="196"/>
      <c r="D645" s="196"/>
      <c r="E645" s="196"/>
      <c r="F645" s="197">
        <v>44075</v>
      </c>
      <c r="H645">
        <f t="shared" si="29"/>
        <v>56</v>
      </c>
      <c r="I645" s="429"/>
      <c r="J645" s="196"/>
      <c r="K645" s="196"/>
      <c r="L645" s="196"/>
      <c r="M645" s="197">
        <f t="shared" si="27"/>
        <v>44075</v>
      </c>
    </row>
    <row r="646" spans="1:13">
      <c r="A646">
        <f t="shared" si="28"/>
        <v>57</v>
      </c>
      <c r="B646" s="429"/>
      <c r="C646" s="196"/>
      <c r="D646" s="196"/>
      <c r="E646" s="196"/>
      <c r="F646" s="197">
        <v>44075</v>
      </c>
      <c r="H646">
        <f t="shared" si="29"/>
        <v>57</v>
      </c>
      <c r="I646" s="429"/>
      <c r="J646" s="196"/>
      <c r="K646" s="196"/>
      <c r="L646" s="196"/>
      <c r="M646" s="197">
        <f t="shared" ref="M646:M709" si="30">F646</f>
        <v>44075</v>
      </c>
    </row>
    <row r="647" spans="1:13">
      <c r="A647">
        <f t="shared" si="28"/>
        <v>58</v>
      </c>
      <c r="B647" s="429"/>
      <c r="C647" s="196"/>
      <c r="D647" s="196"/>
      <c r="E647" s="196"/>
      <c r="F647" s="197">
        <v>44075</v>
      </c>
      <c r="H647">
        <f t="shared" si="29"/>
        <v>58</v>
      </c>
      <c r="I647" s="429"/>
      <c r="J647" s="196"/>
      <c r="K647" s="196"/>
      <c r="L647" s="196"/>
      <c r="M647" s="197">
        <f t="shared" si="30"/>
        <v>44075</v>
      </c>
    </row>
    <row r="648" spans="1:13">
      <c r="A648">
        <f t="shared" si="28"/>
        <v>59</v>
      </c>
      <c r="B648" s="429"/>
      <c r="C648" s="196"/>
      <c r="D648" s="196"/>
      <c r="E648" s="196"/>
      <c r="F648" s="197">
        <v>44075</v>
      </c>
      <c r="H648">
        <f t="shared" si="29"/>
        <v>59</v>
      </c>
      <c r="I648" s="429"/>
      <c r="J648" s="196"/>
      <c r="K648" s="196"/>
      <c r="L648" s="196"/>
      <c r="M648" s="197">
        <f t="shared" si="30"/>
        <v>44075</v>
      </c>
    </row>
    <row r="649" spans="1:13">
      <c r="A649">
        <f t="shared" si="28"/>
        <v>60</v>
      </c>
      <c r="B649" s="429"/>
      <c r="C649" s="196"/>
      <c r="D649" s="196"/>
      <c r="E649" s="196"/>
      <c r="F649" s="197">
        <v>44075</v>
      </c>
      <c r="H649">
        <f t="shared" si="29"/>
        <v>60</v>
      </c>
      <c r="I649" s="429"/>
      <c r="J649" s="196"/>
      <c r="K649" s="196"/>
      <c r="L649" s="196"/>
      <c r="M649" s="197">
        <f t="shared" si="30"/>
        <v>44075</v>
      </c>
    </row>
    <row r="650" spans="1:13">
      <c r="A650">
        <f t="shared" si="28"/>
        <v>61</v>
      </c>
      <c r="B650" s="429"/>
      <c r="C650" s="196"/>
      <c r="D650" s="196"/>
      <c r="E650" s="196"/>
      <c r="F650" s="197">
        <v>44075</v>
      </c>
      <c r="H650">
        <f t="shared" si="29"/>
        <v>61</v>
      </c>
      <c r="I650" s="429"/>
      <c r="J650" s="196"/>
      <c r="K650" s="196"/>
      <c r="L650" s="196"/>
      <c r="M650" s="197">
        <f t="shared" si="30"/>
        <v>44075</v>
      </c>
    </row>
    <row r="651" spans="1:13">
      <c r="A651">
        <f t="shared" si="28"/>
        <v>62</v>
      </c>
      <c r="B651" s="429"/>
      <c r="C651" s="196"/>
      <c r="D651" s="196"/>
      <c r="E651" s="196"/>
      <c r="F651" s="197">
        <v>44075</v>
      </c>
      <c r="H651">
        <f t="shared" si="29"/>
        <v>62</v>
      </c>
      <c r="I651" s="429"/>
      <c r="J651" s="196"/>
      <c r="K651" s="196"/>
      <c r="L651" s="196"/>
      <c r="M651" s="197">
        <f t="shared" si="30"/>
        <v>44075</v>
      </c>
    </row>
    <row r="652" spans="1:13">
      <c r="A652">
        <f t="shared" si="28"/>
        <v>63</v>
      </c>
      <c r="B652" s="429"/>
      <c r="C652" s="196"/>
      <c r="D652" s="196"/>
      <c r="E652" s="196"/>
      <c r="F652" s="197">
        <v>44075</v>
      </c>
      <c r="H652">
        <f t="shared" si="29"/>
        <v>63</v>
      </c>
      <c r="I652" s="429"/>
      <c r="J652" s="196"/>
      <c r="K652" s="196"/>
      <c r="L652" s="196"/>
      <c r="M652" s="197">
        <f t="shared" si="30"/>
        <v>44075</v>
      </c>
    </row>
    <row r="653" spans="1:13">
      <c r="A653">
        <f>A652+1</f>
        <v>64</v>
      </c>
      <c r="B653" s="429"/>
      <c r="C653" s="196"/>
      <c r="D653" s="196"/>
      <c r="E653" s="196"/>
      <c r="F653" s="197">
        <v>44075</v>
      </c>
      <c r="H653">
        <f>H652+1</f>
        <v>64</v>
      </c>
      <c r="I653" s="429"/>
      <c r="J653" s="196"/>
      <c r="K653" s="196"/>
      <c r="L653" s="196"/>
      <c r="M653" s="197">
        <f t="shared" si="30"/>
        <v>44075</v>
      </c>
    </row>
    <row r="654" spans="1:13">
      <c r="A654">
        <f>A653+1</f>
        <v>65</v>
      </c>
      <c r="B654" s="429"/>
      <c r="C654" s="196"/>
      <c r="D654" s="196"/>
      <c r="E654" s="196"/>
      <c r="F654" s="197">
        <v>44075</v>
      </c>
      <c r="H654">
        <f>H653+1</f>
        <v>65</v>
      </c>
      <c r="I654" s="429"/>
      <c r="J654" s="196"/>
      <c r="K654" s="196"/>
      <c r="L654" s="196"/>
      <c r="M654" s="197">
        <f t="shared" si="30"/>
        <v>44075</v>
      </c>
    </row>
    <row r="655" spans="1:13">
      <c r="A655">
        <v>1</v>
      </c>
      <c r="B655" s="429">
        <v>0.91666666666666663</v>
      </c>
      <c r="C655" s="195"/>
      <c r="D655" s="196"/>
      <c r="E655" s="196"/>
      <c r="F655" s="197">
        <v>44075</v>
      </c>
      <c r="H655">
        <v>1</v>
      </c>
      <c r="I655" s="429">
        <f>B655</f>
        <v>0.91666666666666663</v>
      </c>
      <c r="J655" s="195"/>
      <c r="K655" s="196"/>
      <c r="L655" s="196"/>
      <c r="M655" s="197">
        <f t="shared" si="30"/>
        <v>44075</v>
      </c>
    </row>
    <row r="656" spans="1:13">
      <c r="A656">
        <f t="shared" ref="A656:A717" si="31">A655+1</f>
        <v>2</v>
      </c>
      <c r="B656" s="429"/>
      <c r="C656" s="195"/>
      <c r="D656" s="196"/>
      <c r="E656" s="196"/>
      <c r="F656" s="197">
        <v>44075</v>
      </c>
      <c r="H656">
        <f t="shared" ref="H656:H717" si="32">H655+1</f>
        <v>2</v>
      </c>
      <c r="I656" s="429"/>
      <c r="J656" s="195"/>
      <c r="K656" s="196"/>
      <c r="L656" s="196"/>
      <c r="M656" s="197">
        <f t="shared" si="30"/>
        <v>44075</v>
      </c>
    </row>
    <row r="657" spans="1:13">
      <c r="A657">
        <f t="shared" si="31"/>
        <v>3</v>
      </c>
      <c r="B657" s="429"/>
      <c r="C657" s="195"/>
      <c r="D657" s="196"/>
      <c r="E657" s="196"/>
      <c r="F657" s="197">
        <v>44075</v>
      </c>
      <c r="H657">
        <f t="shared" si="32"/>
        <v>3</v>
      </c>
      <c r="I657" s="429"/>
      <c r="J657" s="195"/>
      <c r="K657" s="196"/>
      <c r="L657" s="196"/>
      <c r="M657" s="197">
        <f t="shared" si="30"/>
        <v>44075</v>
      </c>
    </row>
    <row r="658" spans="1:13">
      <c r="A658">
        <f t="shared" si="31"/>
        <v>4</v>
      </c>
      <c r="B658" s="429"/>
      <c r="C658" s="195"/>
      <c r="D658" s="196"/>
      <c r="E658" s="196"/>
      <c r="F658" s="197">
        <v>44075</v>
      </c>
      <c r="H658">
        <f t="shared" si="32"/>
        <v>4</v>
      </c>
      <c r="I658" s="429"/>
      <c r="J658" s="195"/>
      <c r="K658" s="196"/>
      <c r="L658" s="196"/>
      <c r="M658" s="197">
        <f t="shared" si="30"/>
        <v>44075</v>
      </c>
    </row>
    <row r="659" spans="1:13">
      <c r="A659">
        <f t="shared" si="31"/>
        <v>5</v>
      </c>
      <c r="B659" s="429"/>
      <c r="C659" s="195"/>
      <c r="D659" s="196"/>
      <c r="E659" s="196"/>
      <c r="F659" s="197">
        <v>44075</v>
      </c>
      <c r="H659">
        <f t="shared" si="32"/>
        <v>5</v>
      </c>
      <c r="I659" s="429"/>
      <c r="J659" s="195"/>
      <c r="K659" s="196"/>
      <c r="L659" s="196"/>
      <c r="M659" s="197">
        <f t="shared" si="30"/>
        <v>44075</v>
      </c>
    </row>
    <row r="660" spans="1:13">
      <c r="A660">
        <f t="shared" si="31"/>
        <v>6</v>
      </c>
      <c r="B660" s="429"/>
      <c r="C660" s="195"/>
      <c r="D660" s="196"/>
      <c r="E660" s="196"/>
      <c r="F660" s="197">
        <v>44075</v>
      </c>
      <c r="H660">
        <f t="shared" si="32"/>
        <v>6</v>
      </c>
      <c r="I660" s="429"/>
      <c r="J660" s="195"/>
      <c r="K660" s="196"/>
      <c r="L660" s="196"/>
      <c r="M660" s="197">
        <f t="shared" si="30"/>
        <v>44075</v>
      </c>
    </row>
    <row r="661" spans="1:13">
      <c r="A661">
        <f t="shared" si="31"/>
        <v>7</v>
      </c>
      <c r="B661" s="429"/>
      <c r="C661" s="195"/>
      <c r="D661" s="196"/>
      <c r="E661" s="196"/>
      <c r="F661" s="197">
        <v>44075</v>
      </c>
      <c r="H661">
        <f t="shared" si="32"/>
        <v>7</v>
      </c>
      <c r="I661" s="429"/>
      <c r="J661" s="195"/>
      <c r="K661" s="196"/>
      <c r="L661" s="196"/>
      <c r="M661" s="197">
        <f t="shared" si="30"/>
        <v>44075</v>
      </c>
    </row>
    <row r="662" spans="1:13">
      <c r="A662">
        <f t="shared" si="31"/>
        <v>8</v>
      </c>
      <c r="B662" s="429"/>
      <c r="C662" s="195"/>
      <c r="D662" s="196"/>
      <c r="E662" s="196"/>
      <c r="F662" s="197">
        <v>44075</v>
      </c>
      <c r="H662">
        <f t="shared" si="32"/>
        <v>8</v>
      </c>
      <c r="I662" s="429"/>
      <c r="J662" s="195"/>
      <c r="K662" s="196"/>
      <c r="L662" s="196"/>
      <c r="M662" s="197">
        <f t="shared" si="30"/>
        <v>44075</v>
      </c>
    </row>
    <row r="663" spans="1:13">
      <c r="A663">
        <f t="shared" si="31"/>
        <v>9</v>
      </c>
      <c r="B663" s="429"/>
      <c r="C663" s="195"/>
      <c r="D663" s="196"/>
      <c r="E663" s="196"/>
      <c r="F663" s="197">
        <v>44075</v>
      </c>
      <c r="H663">
        <f t="shared" si="32"/>
        <v>9</v>
      </c>
      <c r="I663" s="429"/>
      <c r="J663" s="195"/>
      <c r="K663" s="196"/>
      <c r="L663" s="196"/>
      <c r="M663" s="197">
        <f t="shared" si="30"/>
        <v>44075</v>
      </c>
    </row>
    <row r="664" spans="1:13">
      <c r="A664">
        <f t="shared" si="31"/>
        <v>10</v>
      </c>
      <c r="B664" s="429"/>
      <c r="C664" s="195"/>
      <c r="D664" s="196"/>
      <c r="E664" s="196"/>
      <c r="F664" s="197">
        <v>44075</v>
      </c>
      <c r="H664">
        <f t="shared" si="32"/>
        <v>10</v>
      </c>
      <c r="I664" s="429"/>
      <c r="J664" s="195"/>
      <c r="K664" s="196"/>
      <c r="L664" s="196"/>
      <c r="M664" s="197">
        <f t="shared" si="30"/>
        <v>44075</v>
      </c>
    </row>
    <row r="665" spans="1:13">
      <c r="A665">
        <f t="shared" si="31"/>
        <v>11</v>
      </c>
      <c r="B665" s="429"/>
      <c r="C665" s="195"/>
      <c r="D665" s="196"/>
      <c r="E665" s="196"/>
      <c r="F665" s="197">
        <v>44075</v>
      </c>
      <c r="H665">
        <f t="shared" si="32"/>
        <v>11</v>
      </c>
      <c r="I665" s="429"/>
      <c r="J665" s="195"/>
      <c r="K665" s="196"/>
      <c r="L665" s="196"/>
      <c r="M665" s="197">
        <f t="shared" si="30"/>
        <v>44075</v>
      </c>
    </row>
    <row r="666" spans="1:13">
      <c r="A666">
        <f t="shared" si="31"/>
        <v>12</v>
      </c>
      <c r="B666" s="429"/>
      <c r="C666" s="195"/>
      <c r="D666" s="196"/>
      <c r="E666" s="196"/>
      <c r="F666" s="197">
        <v>44075</v>
      </c>
      <c r="H666">
        <f t="shared" si="32"/>
        <v>12</v>
      </c>
      <c r="I666" s="429"/>
      <c r="J666" s="195"/>
      <c r="K666" s="196"/>
      <c r="L666" s="196"/>
      <c r="M666" s="197">
        <f t="shared" si="30"/>
        <v>44075</v>
      </c>
    </row>
    <row r="667" spans="1:13">
      <c r="A667">
        <f t="shared" si="31"/>
        <v>13</v>
      </c>
      <c r="B667" s="429"/>
      <c r="C667" s="195"/>
      <c r="D667" s="196"/>
      <c r="E667" s="196"/>
      <c r="F667" s="197">
        <v>44075</v>
      </c>
      <c r="H667">
        <f t="shared" si="32"/>
        <v>13</v>
      </c>
      <c r="I667" s="429"/>
      <c r="J667" s="195"/>
      <c r="K667" s="196"/>
      <c r="L667" s="196"/>
      <c r="M667" s="197">
        <f t="shared" si="30"/>
        <v>44075</v>
      </c>
    </row>
    <row r="668" spans="1:13">
      <c r="A668">
        <f t="shared" si="31"/>
        <v>14</v>
      </c>
      <c r="B668" s="429"/>
      <c r="C668" s="195"/>
      <c r="D668" s="196"/>
      <c r="E668" s="196"/>
      <c r="F668" s="197">
        <v>44075</v>
      </c>
      <c r="H668">
        <f t="shared" si="32"/>
        <v>14</v>
      </c>
      <c r="I668" s="429"/>
      <c r="J668" s="195"/>
      <c r="K668" s="196"/>
      <c r="L668" s="196"/>
      <c r="M668" s="197">
        <f t="shared" si="30"/>
        <v>44075</v>
      </c>
    </row>
    <row r="669" spans="1:13">
      <c r="A669">
        <f t="shared" si="31"/>
        <v>15</v>
      </c>
      <c r="B669" s="429"/>
      <c r="C669" s="195"/>
      <c r="D669" s="196"/>
      <c r="E669" s="196"/>
      <c r="F669" s="197">
        <v>44075</v>
      </c>
      <c r="H669">
        <f t="shared" si="32"/>
        <v>15</v>
      </c>
      <c r="I669" s="429"/>
      <c r="J669" s="195"/>
      <c r="K669" s="196"/>
      <c r="L669" s="196"/>
      <c r="M669" s="197">
        <f t="shared" si="30"/>
        <v>44075</v>
      </c>
    </row>
    <row r="670" spans="1:13">
      <c r="A670">
        <f t="shared" si="31"/>
        <v>16</v>
      </c>
      <c r="B670" s="429"/>
      <c r="C670" s="195"/>
      <c r="D670" s="196"/>
      <c r="E670" s="196"/>
      <c r="F670" s="197">
        <v>44075</v>
      </c>
      <c r="H670">
        <f t="shared" si="32"/>
        <v>16</v>
      </c>
      <c r="I670" s="429"/>
      <c r="J670" s="195"/>
      <c r="K670" s="196"/>
      <c r="L670" s="196"/>
      <c r="M670" s="197">
        <f t="shared" si="30"/>
        <v>44075</v>
      </c>
    </row>
    <row r="671" spans="1:13">
      <c r="A671">
        <f t="shared" si="31"/>
        <v>17</v>
      </c>
      <c r="B671" s="429"/>
      <c r="C671" s="195"/>
      <c r="D671" s="196"/>
      <c r="E671" s="196"/>
      <c r="F671" s="197">
        <v>44075</v>
      </c>
      <c r="H671">
        <f t="shared" si="32"/>
        <v>17</v>
      </c>
      <c r="I671" s="429"/>
      <c r="J671" s="195"/>
      <c r="K671" s="196"/>
      <c r="L671" s="196"/>
      <c r="M671" s="197">
        <f t="shared" si="30"/>
        <v>44075</v>
      </c>
    </row>
    <row r="672" spans="1:13">
      <c r="A672">
        <f t="shared" si="31"/>
        <v>18</v>
      </c>
      <c r="B672" s="429"/>
      <c r="C672" s="195"/>
      <c r="D672" s="196"/>
      <c r="E672" s="196"/>
      <c r="F672" s="197">
        <v>44075</v>
      </c>
      <c r="H672">
        <f t="shared" si="32"/>
        <v>18</v>
      </c>
      <c r="I672" s="429"/>
      <c r="J672" s="195"/>
      <c r="K672" s="196"/>
      <c r="L672" s="196"/>
      <c r="M672" s="197">
        <f t="shared" si="30"/>
        <v>44075</v>
      </c>
    </row>
    <row r="673" spans="1:13">
      <c r="A673">
        <f t="shared" si="31"/>
        <v>19</v>
      </c>
      <c r="B673" s="429"/>
      <c r="C673" s="195"/>
      <c r="D673" s="196"/>
      <c r="E673" s="196"/>
      <c r="F673" s="197">
        <v>44075</v>
      </c>
      <c r="H673">
        <f t="shared" si="32"/>
        <v>19</v>
      </c>
      <c r="I673" s="429"/>
      <c r="J673" s="195"/>
      <c r="K673" s="196"/>
      <c r="L673" s="196"/>
      <c r="M673" s="197">
        <f t="shared" si="30"/>
        <v>44075</v>
      </c>
    </row>
    <row r="674" spans="1:13">
      <c r="A674">
        <f t="shared" si="31"/>
        <v>20</v>
      </c>
      <c r="B674" s="429"/>
      <c r="C674" s="195"/>
      <c r="D674" s="196"/>
      <c r="E674" s="196"/>
      <c r="F674" s="197">
        <v>44075</v>
      </c>
      <c r="H674">
        <f t="shared" si="32"/>
        <v>20</v>
      </c>
      <c r="I674" s="429"/>
      <c r="J674" s="195"/>
      <c r="K674" s="196"/>
      <c r="L674" s="196"/>
      <c r="M674" s="197">
        <f t="shared" si="30"/>
        <v>44075</v>
      </c>
    </row>
    <row r="675" spans="1:13">
      <c r="A675">
        <f t="shared" si="31"/>
        <v>21</v>
      </c>
      <c r="B675" s="429"/>
      <c r="C675" s="195"/>
      <c r="D675" s="196"/>
      <c r="E675" s="196"/>
      <c r="F675" s="197">
        <v>44075</v>
      </c>
      <c r="H675">
        <f t="shared" si="32"/>
        <v>21</v>
      </c>
      <c r="I675" s="429"/>
      <c r="J675" s="195"/>
      <c r="K675" s="196"/>
      <c r="L675" s="196"/>
      <c r="M675" s="197">
        <f t="shared" si="30"/>
        <v>44075</v>
      </c>
    </row>
    <row r="676" spans="1:13">
      <c r="A676">
        <f t="shared" si="31"/>
        <v>22</v>
      </c>
      <c r="B676" s="429"/>
      <c r="C676" s="195"/>
      <c r="D676" s="196"/>
      <c r="E676" s="196"/>
      <c r="F676" s="197">
        <v>44075</v>
      </c>
      <c r="H676">
        <f t="shared" si="32"/>
        <v>22</v>
      </c>
      <c r="I676" s="429"/>
      <c r="J676" s="195"/>
      <c r="K676" s="196"/>
      <c r="L676" s="196"/>
      <c r="M676" s="197">
        <f t="shared" si="30"/>
        <v>44075</v>
      </c>
    </row>
    <row r="677" spans="1:13">
      <c r="A677">
        <f t="shared" si="31"/>
        <v>23</v>
      </c>
      <c r="B677" s="429"/>
      <c r="C677" s="195"/>
      <c r="D677" s="196"/>
      <c r="E677" s="196"/>
      <c r="F677" s="197">
        <v>44075</v>
      </c>
      <c r="H677">
        <f t="shared" si="32"/>
        <v>23</v>
      </c>
      <c r="I677" s="429"/>
      <c r="J677" s="195"/>
      <c r="K677" s="196"/>
      <c r="L677" s="196"/>
      <c r="M677" s="197">
        <f t="shared" si="30"/>
        <v>44075</v>
      </c>
    </row>
    <row r="678" spans="1:13">
      <c r="A678">
        <f t="shared" si="31"/>
        <v>24</v>
      </c>
      <c r="B678" s="429"/>
      <c r="C678" s="195"/>
      <c r="D678" s="196"/>
      <c r="E678" s="196"/>
      <c r="F678" s="197">
        <v>44075</v>
      </c>
      <c r="H678">
        <f t="shared" si="32"/>
        <v>24</v>
      </c>
      <c r="I678" s="429"/>
      <c r="J678" s="195"/>
      <c r="K678" s="196"/>
      <c r="L678" s="196"/>
      <c r="M678" s="197">
        <f t="shared" si="30"/>
        <v>44075</v>
      </c>
    </row>
    <row r="679" spans="1:13">
      <c r="A679">
        <f t="shared" si="31"/>
        <v>25</v>
      </c>
      <c r="B679" s="429"/>
      <c r="C679" s="195"/>
      <c r="D679" s="196"/>
      <c r="E679" s="196"/>
      <c r="F679" s="197">
        <v>44075</v>
      </c>
      <c r="H679">
        <f t="shared" si="32"/>
        <v>25</v>
      </c>
      <c r="I679" s="429"/>
      <c r="J679" s="195"/>
      <c r="K679" s="196"/>
      <c r="L679" s="196"/>
      <c r="M679" s="197">
        <f t="shared" si="30"/>
        <v>44075</v>
      </c>
    </row>
    <row r="680" spans="1:13">
      <c r="A680">
        <f t="shared" si="31"/>
        <v>26</v>
      </c>
      <c r="B680" s="429"/>
      <c r="C680" s="195"/>
      <c r="D680" s="196"/>
      <c r="E680" s="196"/>
      <c r="F680" s="197">
        <v>44075</v>
      </c>
      <c r="H680">
        <f t="shared" si="32"/>
        <v>26</v>
      </c>
      <c r="I680" s="429"/>
      <c r="J680" s="195"/>
      <c r="K680" s="196"/>
      <c r="L680" s="196"/>
      <c r="M680" s="197">
        <f t="shared" si="30"/>
        <v>44075</v>
      </c>
    </row>
    <row r="681" spans="1:13">
      <c r="A681">
        <f t="shared" si="31"/>
        <v>27</v>
      </c>
      <c r="B681" s="429"/>
      <c r="C681" s="195"/>
      <c r="D681" s="196"/>
      <c r="E681" s="196"/>
      <c r="F681" s="197">
        <v>44075</v>
      </c>
      <c r="H681">
        <f t="shared" si="32"/>
        <v>27</v>
      </c>
      <c r="I681" s="429"/>
      <c r="J681" s="195"/>
      <c r="K681" s="196"/>
      <c r="L681" s="196"/>
      <c r="M681" s="197">
        <f t="shared" si="30"/>
        <v>44075</v>
      </c>
    </row>
    <row r="682" spans="1:13">
      <c r="A682">
        <f t="shared" si="31"/>
        <v>28</v>
      </c>
      <c r="B682" s="429"/>
      <c r="C682" s="195"/>
      <c r="D682" s="196"/>
      <c r="E682" s="196"/>
      <c r="F682" s="197">
        <v>44075</v>
      </c>
      <c r="H682">
        <f t="shared" si="32"/>
        <v>28</v>
      </c>
      <c r="I682" s="429"/>
      <c r="J682" s="195"/>
      <c r="K682" s="196"/>
      <c r="L682" s="196"/>
      <c r="M682" s="197">
        <f t="shared" si="30"/>
        <v>44075</v>
      </c>
    </row>
    <row r="683" spans="1:13">
      <c r="A683">
        <f t="shared" si="31"/>
        <v>29</v>
      </c>
      <c r="B683" s="429"/>
      <c r="C683" s="195"/>
      <c r="D683" s="196"/>
      <c r="E683" s="196"/>
      <c r="F683" s="197">
        <v>44075</v>
      </c>
      <c r="H683">
        <f t="shared" si="32"/>
        <v>29</v>
      </c>
      <c r="I683" s="429"/>
      <c r="J683" s="195"/>
      <c r="K683" s="196"/>
      <c r="L683" s="196"/>
      <c r="M683" s="197">
        <f t="shared" si="30"/>
        <v>44075</v>
      </c>
    </row>
    <row r="684" spans="1:13">
      <c r="A684">
        <f t="shared" si="31"/>
        <v>30</v>
      </c>
      <c r="B684" s="429"/>
      <c r="C684" s="195"/>
      <c r="D684" s="196"/>
      <c r="E684" s="196"/>
      <c r="F684" s="197">
        <v>44075</v>
      </c>
      <c r="H684">
        <f t="shared" si="32"/>
        <v>30</v>
      </c>
      <c r="I684" s="429"/>
      <c r="J684" s="195"/>
      <c r="K684" s="196"/>
      <c r="L684" s="196"/>
      <c r="M684" s="197">
        <f t="shared" si="30"/>
        <v>44075</v>
      </c>
    </row>
    <row r="685" spans="1:13">
      <c r="A685">
        <f t="shared" si="31"/>
        <v>31</v>
      </c>
      <c r="B685" s="429"/>
      <c r="C685" s="195"/>
      <c r="D685" s="196"/>
      <c r="E685" s="196"/>
      <c r="F685" s="197">
        <v>44075</v>
      </c>
      <c r="H685">
        <f t="shared" si="32"/>
        <v>31</v>
      </c>
      <c r="I685" s="429"/>
      <c r="J685" s="195"/>
      <c r="K685" s="196"/>
      <c r="L685" s="196"/>
      <c r="M685" s="197">
        <f t="shared" si="30"/>
        <v>44075</v>
      </c>
    </row>
    <row r="686" spans="1:13">
      <c r="A686">
        <f t="shared" si="31"/>
        <v>32</v>
      </c>
      <c r="B686" s="429"/>
      <c r="C686" s="195"/>
      <c r="D686" s="196"/>
      <c r="E686" s="196"/>
      <c r="F686" s="197">
        <v>44075</v>
      </c>
      <c r="H686">
        <f t="shared" si="32"/>
        <v>32</v>
      </c>
      <c r="I686" s="429"/>
      <c r="J686" s="195"/>
      <c r="K686" s="196"/>
      <c r="L686" s="196"/>
      <c r="M686" s="197">
        <f t="shared" si="30"/>
        <v>44075</v>
      </c>
    </row>
    <row r="687" spans="1:13">
      <c r="A687">
        <f t="shared" si="31"/>
        <v>33</v>
      </c>
      <c r="B687" s="429"/>
      <c r="C687" s="195"/>
      <c r="D687" s="196"/>
      <c r="E687" s="196"/>
      <c r="F687" s="197">
        <v>44075</v>
      </c>
      <c r="H687">
        <f t="shared" si="32"/>
        <v>33</v>
      </c>
      <c r="I687" s="429"/>
      <c r="J687" s="195"/>
      <c r="K687" s="196"/>
      <c r="L687" s="196"/>
      <c r="M687" s="197">
        <f t="shared" si="30"/>
        <v>44075</v>
      </c>
    </row>
    <row r="688" spans="1:13">
      <c r="A688">
        <f t="shared" si="31"/>
        <v>34</v>
      </c>
      <c r="B688" s="429"/>
      <c r="C688" s="195"/>
      <c r="D688" s="196"/>
      <c r="E688" s="196"/>
      <c r="F688" s="197">
        <v>44075</v>
      </c>
      <c r="H688">
        <f t="shared" si="32"/>
        <v>34</v>
      </c>
      <c r="I688" s="429"/>
      <c r="J688" s="195"/>
      <c r="K688" s="196"/>
      <c r="L688" s="196"/>
      <c r="M688" s="197">
        <f t="shared" si="30"/>
        <v>44075</v>
      </c>
    </row>
    <row r="689" spans="1:13">
      <c r="A689">
        <f t="shared" si="31"/>
        <v>35</v>
      </c>
      <c r="B689" s="429"/>
      <c r="C689" s="195"/>
      <c r="D689" s="196"/>
      <c r="E689" s="196"/>
      <c r="F689" s="197">
        <v>44075</v>
      </c>
      <c r="H689">
        <f t="shared" si="32"/>
        <v>35</v>
      </c>
      <c r="I689" s="429"/>
      <c r="J689" s="195"/>
      <c r="K689" s="196"/>
      <c r="L689" s="196"/>
      <c r="M689" s="197">
        <f t="shared" si="30"/>
        <v>44075</v>
      </c>
    </row>
    <row r="690" spans="1:13">
      <c r="A690">
        <f t="shared" si="31"/>
        <v>36</v>
      </c>
      <c r="B690" s="429"/>
      <c r="C690" s="195"/>
      <c r="D690" s="196"/>
      <c r="E690" s="196"/>
      <c r="F690" s="197">
        <v>44075</v>
      </c>
      <c r="H690">
        <f t="shared" si="32"/>
        <v>36</v>
      </c>
      <c r="I690" s="429"/>
      <c r="J690" s="195"/>
      <c r="K690" s="196"/>
      <c r="L690" s="196"/>
      <c r="M690" s="197">
        <f t="shared" si="30"/>
        <v>44075</v>
      </c>
    </row>
    <row r="691" spans="1:13">
      <c r="A691">
        <f t="shared" si="31"/>
        <v>37</v>
      </c>
      <c r="B691" s="429"/>
      <c r="C691" s="195"/>
      <c r="D691" s="196"/>
      <c r="E691" s="196"/>
      <c r="F691" s="197">
        <v>44075</v>
      </c>
      <c r="H691">
        <f t="shared" si="32"/>
        <v>37</v>
      </c>
      <c r="I691" s="429"/>
      <c r="J691" s="195"/>
      <c r="K691" s="196"/>
      <c r="L691" s="196"/>
      <c r="M691" s="197">
        <f t="shared" si="30"/>
        <v>44075</v>
      </c>
    </row>
    <row r="692" spans="1:13">
      <c r="A692">
        <f t="shared" si="31"/>
        <v>38</v>
      </c>
      <c r="B692" s="429"/>
      <c r="C692" s="195"/>
      <c r="D692" s="196"/>
      <c r="E692" s="196"/>
      <c r="F692" s="197">
        <v>44075</v>
      </c>
      <c r="H692">
        <f t="shared" si="32"/>
        <v>38</v>
      </c>
      <c r="I692" s="429"/>
      <c r="J692" s="195"/>
      <c r="K692" s="196"/>
      <c r="L692" s="196"/>
      <c r="M692" s="197">
        <f t="shared" si="30"/>
        <v>44075</v>
      </c>
    </row>
    <row r="693" spans="1:13">
      <c r="A693">
        <f t="shared" si="31"/>
        <v>39</v>
      </c>
      <c r="B693" s="429"/>
      <c r="C693" s="195"/>
      <c r="D693" s="196"/>
      <c r="E693" s="196"/>
      <c r="F693" s="197">
        <v>44075</v>
      </c>
      <c r="H693">
        <f t="shared" si="32"/>
        <v>39</v>
      </c>
      <c r="I693" s="429"/>
      <c r="J693" s="195"/>
      <c r="K693" s="196"/>
      <c r="L693" s="196"/>
      <c r="M693" s="197">
        <f t="shared" si="30"/>
        <v>44075</v>
      </c>
    </row>
    <row r="694" spans="1:13">
      <c r="A694">
        <f t="shared" si="31"/>
        <v>40</v>
      </c>
      <c r="B694" s="429"/>
      <c r="C694" s="195"/>
      <c r="D694" s="196"/>
      <c r="E694" s="196"/>
      <c r="F694" s="197">
        <v>44075</v>
      </c>
      <c r="H694">
        <f t="shared" si="32"/>
        <v>40</v>
      </c>
      <c r="I694" s="429"/>
      <c r="J694" s="195"/>
      <c r="K694" s="196"/>
      <c r="L694" s="196"/>
      <c r="M694" s="197">
        <f t="shared" si="30"/>
        <v>44075</v>
      </c>
    </row>
    <row r="695" spans="1:13">
      <c r="A695">
        <f t="shared" si="31"/>
        <v>41</v>
      </c>
      <c r="B695" s="429"/>
      <c r="C695" s="195"/>
      <c r="D695" s="196"/>
      <c r="E695" s="196"/>
      <c r="F695" s="197">
        <v>44075</v>
      </c>
      <c r="H695">
        <f t="shared" si="32"/>
        <v>41</v>
      </c>
      <c r="I695" s="429"/>
      <c r="J695" s="195"/>
      <c r="K695" s="196"/>
      <c r="L695" s="196"/>
      <c r="M695" s="197">
        <f t="shared" si="30"/>
        <v>44075</v>
      </c>
    </row>
    <row r="696" spans="1:13">
      <c r="A696">
        <f t="shared" si="31"/>
        <v>42</v>
      </c>
      <c r="B696" s="429"/>
      <c r="C696" s="195"/>
      <c r="D696" s="196"/>
      <c r="E696" s="196"/>
      <c r="F696" s="197">
        <v>44075</v>
      </c>
      <c r="H696">
        <f t="shared" si="32"/>
        <v>42</v>
      </c>
      <c r="I696" s="429"/>
      <c r="J696" s="195"/>
      <c r="K696" s="196"/>
      <c r="L696" s="196"/>
      <c r="M696" s="197">
        <f t="shared" si="30"/>
        <v>44075</v>
      </c>
    </row>
    <row r="697" spans="1:13">
      <c r="A697">
        <f t="shared" si="31"/>
        <v>43</v>
      </c>
      <c r="B697" s="429"/>
      <c r="C697" s="195"/>
      <c r="D697" s="196"/>
      <c r="E697" s="196"/>
      <c r="F697" s="197">
        <v>44075</v>
      </c>
      <c r="H697">
        <f t="shared" si="32"/>
        <v>43</v>
      </c>
      <c r="I697" s="429"/>
      <c r="J697" s="195"/>
      <c r="K697" s="196"/>
      <c r="L697" s="196"/>
      <c r="M697" s="197">
        <f t="shared" si="30"/>
        <v>44075</v>
      </c>
    </row>
    <row r="698" spans="1:13">
      <c r="A698">
        <f t="shared" si="31"/>
        <v>44</v>
      </c>
      <c r="B698" s="429"/>
      <c r="C698" s="195"/>
      <c r="D698" s="196"/>
      <c r="E698" s="196"/>
      <c r="F698" s="197">
        <v>44075</v>
      </c>
      <c r="H698">
        <f t="shared" si="32"/>
        <v>44</v>
      </c>
      <c r="I698" s="429"/>
      <c r="J698" s="195"/>
      <c r="K698" s="196"/>
      <c r="L698" s="196"/>
      <c r="M698" s="197">
        <f t="shared" si="30"/>
        <v>44075</v>
      </c>
    </row>
    <row r="699" spans="1:13">
      <c r="A699">
        <f t="shared" si="31"/>
        <v>45</v>
      </c>
      <c r="B699" s="429"/>
      <c r="C699" s="195"/>
      <c r="D699" s="196"/>
      <c r="E699" s="196"/>
      <c r="F699" s="197">
        <v>44075</v>
      </c>
      <c r="H699">
        <f t="shared" si="32"/>
        <v>45</v>
      </c>
      <c r="I699" s="429"/>
      <c r="J699" s="195"/>
      <c r="K699" s="196"/>
      <c r="L699" s="196"/>
      <c r="M699" s="197">
        <f t="shared" si="30"/>
        <v>44075</v>
      </c>
    </row>
    <row r="700" spans="1:13">
      <c r="A700">
        <f t="shared" si="31"/>
        <v>46</v>
      </c>
      <c r="B700" s="429"/>
      <c r="C700" s="195"/>
      <c r="D700" s="196"/>
      <c r="E700" s="196"/>
      <c r="F700" s="197">
        <v>44075</v>
      </c>
      <c r="H700">
        <f t="shared" si="32"/>
        <v>46</v>
      </c>
      <c r="I700" s="429"/>
      <c r="J700" s="195"/>
      <c r="K700" s="196"/>
      <c r="L700" s="196"/>
      <c r="M700" s="197">
        <f t="shared" si="30"/>
        <v>44075</v>
      </c>
    </row>
    <row r="701" spans="1:13">
      <c r="A701">
        <f t="shared" si="31"/>
        <v>47</v>
      </c>
      <c r="B701" s="429"/>
      <c r="C701" s="195"/>
      <c r="D701" s="196"/>
      <c r="E701" s="196"/>
      <c r="F701" s="197">
        <v>44075</v>
      </c>
      <c r="H701">
        <f t="shared" si="32"/>
        <v>47</v>
      </c>
      <c r="I701" s="429"/>
      <c r="J701" s="195"/>
      <c r="K701" s="196"/>
      <c r="L701" s="196"/>
      <c r="M701" s="197">
        <f t="shared" si="30"/>
        <v>44075</v>
      </c>
    </row>
    <row r="702" spans="1:13">
      <c r="A702">
        <f t="shared" si="31"/>
        <v>48</v>
      </c>
      <c r="B702" s="429"/>
      <c r="C702" s="195"/>
      <c r="D702" s="196"/>
      <c r="E702" s="196"/>
      <c r="F702" s="197">
        <v>44075</v>
      </c>
      <c r="H702">
        <f t="shared" si="32"/>
        <v>48</v>
      </c>
      <c r="I702" s="429"/>
      <c r="J702" s="195"/>
      <c r="K702" s="196"/>
      <c r="L702" s="196"/>
      <c r="M702" s="197">
        <f t="shared" si="30"/>
        <v>44075</v>
      </c>
    </row>
    <row r="703" spans="1:13">
      <c r="A703">
        <f t="shared" si="31"/>
        <v>49</v>
      </c>
      <c r="B703" s="429"/>
      <c r="C703" s="195"/>
      <c r="D703" s="196"/>
      <c r="E703" s="196"/>
      <c r="F703" s="197">
        <v>44075</v>
      </c>
      <c r="H703">
        <f t="shared" si="32"/>
        <v>49</v>
      </c>
      <c r="I703" s="429"/>
      <c r="J703" s="195"/>
      <c r="K703" s="196"/>
      <c r="L703" s="196"/>
      <c r="M703" s="197">
        <f t="shared" si="30"/>
        <v>44075</v>
      </c>
    </row>
    <row r="704" spans="1:13">
      <c r="A704">
        <f t="shared" si="31"/>
        <v>50</v>
      </c>
      <c r="B704" s="429"/>
      <c r="C704" s="195"/>
      <c r="D704" s="196"/>
      <c r="E704" s="196"/>
      <c r="F704" s="197">
        <v>44075</v>
      </c>
      <c r="H704">
        <f t="shared" si="32"/>
        <v>50</v>
      </c>
      <c r="I704" s="429"/>
      <c r="J704" s="195"/>
      <c r="K704" s="196"/>
      <c r="L704" s="196"/>
      <c r="M704" s="197">
        <f t="shared" si="30"/>
        <v>44075</v>
      </c>
    </row>
    <row r="705" spans="1:13">
      <c r="A705">
        <f t="shared" si="31"/>
        <v>51</v>
      </c>
      <c r="B705" s="429"/>
      <c r="C705" s="195"/>
      <c r="D705" s="196"/>
      <c r="E705" s="196"/>
      <c r="F705" s="197">
        <v>44075</v>
      </c>
      <c r="H705">
        <f t="shared" si="32"/>
        <v>51</v>
      </c>
      <c r="I705" s="429"/>
      <c r="J705" s="195"/>
      <c r="K705" s="196"/>
      <c r="L705" s="196"/>
      <c r="M705" s="197">
        <f t="shared" si="30"/>
        <v>44075</v>
      </c>
    </row>
    <row r="706" spans="1:13">
      <c r="A706">
        <f t="shared" si="31"/>
        <v>52</v>
      </c>
      <c r="B706" s="429"/>
      <c r="C706" s="195"/>
      <c r="D706" s="196"/>
      <c r="E706" s="196"/>
      <c r="F706" s="197">
        <v>44075</v>
      </c>
      <c r="H706">
        <f t="shared" si="32"/>
        <v>52</v>
      </c>
      <c r="I706" s="429"/>
      <c r="J706" s="195"/>
      <c r="K706" s="196"/>
      <c r="L706" s="196"/>
      <c r="M706" s="197">
        <f t="shared" si="30"/>
        <v>44075</v>
      </c>
    </row>
    <row r="707" spans="1:13">
      <c r="A707">
        <f t="shared" si="31"/>
        <v>53</v>
      </c>
      <c r="B707" s="429"/>
      <c r="C707" s="195"/>
      <c r="D707" s="196"/>
      <c r="E707" s="196"/>
      <c r="F707" s="197">
        <v>44075</v>
      </c>
      <c r="H707">
        <f t="shared" si="32"/>
        <v>53</v>
      </c>
      <c r="I707" s="429"/>
      <c r="J707" s="195"/>
      <c r="K707" s="196"/>
      <c r="L707" s="196"/>
      <c r="M707" s="197">
        <f t="shared" si="30"/>
        <v>44075</v>
      </c>
    </row>
    <row r="708" spans="1:13">
      <c r="A708">
        <f t="shared" si="31"/>
        <v>54</v>
      </c>
      <c r="B708" s="429"/>
      <c r="C708" s="195"/>
      <c r="D708" s="196"/>
      <c r="E708" s="196"/>
      <c r="F708" s="197">
        <v>44075</v>
      </c>
      <c r="H708">
        <f t="shared" si="32"/>
        <v>54</v>
      </c>
      <c r="I708" s="429"/>
      <c r="J708" s="195"/>
      <c r="K708" s="196"/>
      <c r="L708" s="196"/>
      <c r="M708" s="197">
        <f t="shared" si="30"/>
        <v>44075</v>
      </c>
    </row>
    <row r="709" spans="1:13">
      <c r="A709">
        <f t="shared" si="31"/>
        <v>55</v>
      </c>
      <c r="B709" s="429"/>
      <c r="C709" s="195"/>
      <c r="D709" s="196"/>
      <c r="E709" s="196"/>
      <c r="F709" s="197">
        <v>44075</v>
      </c>
      <c r="H709">
        <f t="shared" si="32"/>
        <v>55</v>
      </c>
      <c r="I709" s="429"/>
      <c r="J709" s="195"/>
      <c r="K709" s="196"/>
      <c r="L709" s="196"/>
      <c r="M709" s="197">
        <f t="shared" si="30"/>
        <v>44075</v>
      </c>
    </row>
    <row r="710" spans="1:13">
      <c r="A710">
        <f t="shared" si="31"/>
        <v>56</v>
      </c>
      <c r="B710" s="429"/>
      <c r="C710" s="196"/>
      <c r="D710" s="196"/>
      <c r="E710" s="196"/>
      <c r="F710" s="197">
        <v>44075</v>
      </c>
      <c r="H710">
        <f t="shared" si="32"/>
        <v>56</v>
      </c>
      <c r="I710" s="429"/>
      <c r="J710" s="196"/>
      <c r="K710" s="196"/>
      <c r="L710" s="196"/>
      <c r="M710" s="197">
        <f t="shared" ref="M710:M773" si="33">F710</f>
        <v>44075</v>
      </c>
    </row>
    <row r="711" spans="1:13">
      <c r="A711">
        <f t="shared" si="31"/>
        <v>57</v>
      </c>
      <c r="B711" s="429"/>
      <c r="C711" s="196"/>
      <c r="D711" s="196"/>
      <c r="E711" s="196"/>
      <c r="F711" s="197">
        <v>44075</v>
      </c>
      <c r="H711">
        <f t="shared" si="32"/>
        <v>57</v>
      </c>
      <c r="I711" s="429"/>
      <c r="J711" s="196"/>
      <c r="K711" s="196"/>
      <c r="L711" s="196"/>
      <c r="M711" s="197">
        <f t="shared" si="33"/>
        <v>44075</v>
      </c>
    </row>
    <row r="712" spans="1:13">
      <c r="A712">
        <f t="shared" si="31"/>
        <v>58</v>
      </c>
      <c r="B712" s="429"/>
      <c r="C712" s="196"/>
      <c r="D712" s="196"/>
      <c r="E712" s="196"/>
      <c r="F712" s="197">
        <v>44075</v>
      </c>
      <c r="H712">
        <f t="shared" si="32"/>
        <v>58</v>
      </c>
      <c r="I712" s="429"/>
      <c r="J712" s="196"/>
      <c r="K712" s="196"/>
      <c r="L712" s="196"/>
      <c r="M712" s="197">
        <f t="shared" si="33"/>
        <v>44075</v>
      </c>
    </row>
    <row r="713" spans="1:13">
      <c r="A713">
        <f t="shared" si="31"/>
        <v>59</v>
      </c>
      <c r="B713" s="429"/>
      <c r="C713" s="196"/>
      <c r="D713" s="196"/>
      <c r="E713" s="196"/>
      <c r="F713" s="197">
        <v>44075</v>
      </c>
      <c r="H713">
        <f t="shared" si="32"/>
        <v>59</v>
      </c>
      <c r="I713" s="429"/>
      <c r="J713" s="196"/>
      <c r="K713" s="196"/>
      <c r="L713" s="196"/>
      <c r="M713" s="197">
        <f t="shared" si="33"/>
        <v>44075</v>
      </c>
    </row>
    <row r="714" spans="1:13">
      <c r="A714">
        <f t="shared" si="31"/>
        <v>60</v>
      </c>
      <c r="B714" s="429"/>
      <c r="C714" s="196"/>
      <c r="D714" s="196"/>
      <c r="E714" s="196"/>
      <c r="F714" s="197">
        <v>44075</v>
      </c>
      <c r="H714">
        <f t="shared" si="32"/>
        <v>60</v>
      </c>
      <c r="I714" s="429"/>
      <c r="J714" s="196"/>
      <c r="K714" s="196"/>
      <c r="L714" s="196"/>
      <c r="M714" s="197">
        <f t="shared" si="33"/>
        <v>44075</v>
      </c>
    </row>
    <row r="715" spans="1:13">
      <c r="A715">
        <f t="shared" si="31"/>
        <v>61</v>
      </c>
      <c r="B715" s="429"/>
      <c r="C715" s="196"/>
      <c r="D715" s="196"/>
      <c r="E715" s="196"/>
      <c r="F715" s="197">
        <v>44075</v>
      </c>
      <c r="H715">
        <f t="shared" si="32"/>
        <v>61</v>
      </c>
      <c r="I715" s="429"/>
      <c r="J715" s="196"/>
      <c r="K715" s="196"/>
      <c r="L715" s="196"/>
      <c r="M715" s="197">
        <f t="shared" si="33"/>
        <v>44075</v>
      </c>
    </row>
    <row r="716" spans="1:13">
      <c r="A716">
        <f t="shared" si="31"/>
        <v>62</v>
      </c>
      <c r="B716" s="429"/>
      <c r="C716" s="196"/>
      <c r="D716" s="196"/>
      <c r="E716" s="196"/>
      <c r="F716" s="197">
        <v>44075</v>
      </c>
      <c r="H716">
        <f t="shared" si="32"/>
        <v>62</v>
      </c>
      <c r="I716" s="429"/>
      <c r="J716" s="196"/>
      <c r="K716" s="196"/>
      <c r="L716" s="196"/>
      <c r="M716" s="197">
        <f t="shared" si="33"/>
        <v>44075</v>
      </c>
    </row>
    <row r="717" spans="1:13">
      <c r="A717">
        <f t="shared" si="31"/>
        <v>63</v>
      </c>
      <c r="B717" s="429"/>
      <c r="C717" s="196"/>
      <c r="D717" s="196"/>
      <c r="E717" s="196"/>
      <c r="F717" s="197">
        <v>44075</v>
      </c>
      <c r="H717">
        <f t="shared" si="32"/>
        <v>63</v>
      </c>
      <c r="I717" s="429"/>
      <c r="J717" s="196"/>
      <c r="K717" s="196"/>
      <c r="L717" s="196"/>
      <c r="M717" s="197">
        <f t="shared" si="33"/>
        <v>44075</v>
      </c>
    </row>
    <row r="718" spans="1:13">
      <c r="A718">
        <f>A717+1</f>
        <v>64</v>
      </c>
      <c r="B718" s="429"/>
      <c r="C718" s="196"/>
      <c r="D718" s="196"/>
      <c r="E718" s="196"/>
      <c r="F718" s="197">
        <v>44075</v>
      </c>
      <c r="H718">
        <f>H717+1</f>
        <v>64</v>
      </c>
      <c r="I718" s="429"/>
      <c r="J718" s="196"/>
      <c r="K718" s="196"/>
      <c r="L718" s="196"/>
      <c r="M718" s="197">
        <f t="shared" si="33"/>
        <v>44075</v>
      </c>
    </row>
    <row r="719" spans="1:13">
      <c r="A719">
        <f>A718+1</f>
        <v>65</v>
      </c>
      <c r="B719" s="429"/>
      <c r="C719" s="196"/>
      <c r="D719" s="196"/>
      <c r="E719" s="196"/>
      <c r="F719" s="197">
        <v>44075</v>
      </c>
      <c r="H719">
        <f>H718+1</f>
        <v>65</v>
      </c>
      <c r="I719" s="429"/>
      <c r="J719" s="196"/>
      <c r="K719" s="196"/>
      <c r="L719" s="196"/>
      <c r="M719" s="197">
        <f t="shared" si="33"/>
        <v>44075</v>
      </c>
    </row>
    <row r="720" spans="1:13">
      <c r="A720">
        <v>1</v>
      </c>
      <c r="B720" s="429">
        <v>0.95833333333333337</v>
      </c>
      <c r="C720" s="195"/>
      <c r="D720" s="196"/>
      <c r="E720" s="196"/>
      <c r="F720" s="197">
        <v>44075</v>
      </c>
      <c r="H720">
        <v>1</v>
      </c>
      <c r="I720" s="429">
        <f>B720</f>
        <v>0.95833333333333337</v>
      </c>
      <c r="J720" s="195"/>
      <c r="K720" s="196"/>
      <c r="L720" s="196"/>
      <c r="M720" s="197">
        <f t="shared" si="33"/>
        <v>44075</v>
      </c>
    </row>
    <row r="721" spans="1:13">
      <c r="A721">
        <f t="shared" ref="A721:A782" si="34">A720+1</f>
        <v>2</v>
      </c>
      <c r="B721" s="429"/>
      <c r="C721" s="195"/>
      <c r="D721" s="196"/>
      <c r="E721" s="196"/>
      <c r="F721" s="197">
        <v>44075</v>
      </c>
      <c r="H721">
        <f t="shared" ref="H721:H782" si="35">H720+1</f>
        <v>2</v>
      </c>
      <c r="I721" s="429"/>
      <c r="J721" s="195"/>
      <c r="K721" s="196"/>
      <c r="L721" s="196"/>
      <c r="M721" s="197">
        <f t="shared" si="33"/>
        <v>44075</v>
      </c>
    </row>
    <row r="722" spans="1:13">
      <c r="A722">
        <f t="shared" si="34"/>
        <v>3</v>
      </c>
      <c r="B722" s="429"/>
      <c r="C722" s="195"/>
      <c r="D722" s="196"/>
      <c r="E722" s="196"/>
      <c r="F722" s="197">
        <v>44075</v>
      </c>
      <c r="H722">
        <f t="shared" si="35"/>
        <v>3</v>
      </c>
      <c r="I722" s="429"/>
      <c r="J722" s="195"/>
      <c r="K722" s="196"/>
      <c r="L722" s="196"/>
      <c r="M722" s="197">
        <f t="shared" si="33"/>
        <v>44075</v>
      </c>
    </row>
    <row r="723" spans="1:13">
      <c r="A723">
        <f t="shared" si="34"/>
        <v>4</v>
      </c>
      <c r="B723" s="429"/>
      <c r="C723" s="195"/>
      <c r="D723" s="196"/>
      <c r="E723" s="196"/>
      <c r="F723" s="197">
        <v>44075</v>
      </c>
      <c r="H723">
        <f t="shared" si="35"/>
        <v>4</v>
      </c>
      <c r="I723" s="429"/>
      <c r="J723" s="195"/>
      <c r="K723" s="196"/>
      <c r="L723" s="196"/>
      <c r="M723" s="197">
        <f t="shared" si="33"/>
        <v>44075</v>
      </c>
    </row>
    <row r="724" spans="1:13">
      <c r="A724">
        <f t="shared" si="34"/>
        <v>5</v>
      </c>
      <c r="B724" s="429"/>
      <c r="C724" s="195"/>
      <c r="D724" s="196"/>
      <c r="E724" s="196"/>
      <c r="F724" s="197">
        <v>44075</v>
      </c>
      <c r="H724">
        <f t="shared" si="35"/>
        <v>5</v>
      </c>
      <c r="I724" s="429"/>
      <c r="J724" s="195"/>
      <c r="K724" s="196"/>
      <c r="L724" s="196"/>
      <c r="M724" s="197">
        <f t="shared" si="33"/>
        <v>44075</v>
      </c>
    </row>
    <row r="725" spans="1:13">
      <c r="A725">
        <f t="shared" si="34"/>
        <v>6</v>
      </c>
      <c r="B725" s="429"/>
      <c r="C725" s="195"/>
      <c r="D725" s="196"/>
      <c r="E725" s="196"/>
      <c r="F725" s="197">
        <v>44075</v>
      </c>
      <c r="H725">
        <f t="shared" si="35"/>
        <v>6</v>
      </c>
      <c r="I725" s="429"/>
      <c r="J725" s="195"/>
      <c r="K725" s="196"/>
      <c r="L725" s="196"/>
      <c r="M725" s="197">
        <f t="shared" si="33"/>
        <v>44075</v>
      </c>
    </row>
    <row r="726" spans="1:13">
      <c r="A726">
        <f t="shared" si="34"/>
        <v>7</v>
      </c>
      <c r="B726" s="429"/>
      <c r="C726" s="195"/>
      <c r="D726" s="196"/>
      <c r="E726" s="196"/>
      <c r="F726" s="197">
        <v>44075</v>
      </c>
      <c r="H726">
        <f t="shared" si="35"/>
        <v>7</v>
      </c>
      <c r="I726" s="429"/>
      <c r="J726" s="195"/>
      <c r="K726" s="196"/>
      <c r="L726" s="196"/>
      <c r="M726" s="197">
        <f t="shared" si="33"/>
        <v>44075</v>
      </c>
    </row>
    <row r="727" spans="1:13">
      <c r="A727">
        <f t="shared" si="34"/>
        <v>8</v>
      </c>
      <c r="B727" s="429"/>
      <c r="C727" s="195"/>
      <c r="D727" s="196"/>
      <c r="E727" s="196"/>
      <c r="F727" s="197">
        <v>44075</v>
      </c>
      <c r="H727">
        <f t="shared" si="35"/>
        <v>8</v>
      </c>
      <c r="I727" s="429"/>
      <c r="J727" s="195"/>
      <c r="K727" s="196"/>
      <c r="L727" s="196"/>
      <c r="M727" s="197">
        <f t="shared" si="33"/>
        <v>44075</v>
      </c>
    </row>
    <row r="728" spans="1:13">
      <c r="A728">
        <f t="shared" si="34"/>
        <v>9</v>
      </c>
      <c r="B728" s="429"/>
      <c r="C728" s="195"/>
      <c r="D728" s="196"/>
      <c r="E728" s="196"/>
      <c r="F728" s="197">
        <v>44075</v>
      </c>
      <c r="H728">
        <f t="shared" si="35"/>
        <v>9</v>
      </c>
      <c r="I728" s="429"/>
      <c r="J728" s="195"/>
      <c r="K728" s="196"/>
      <c r="L728" s="196"/>
      <c r="M728" s="197">
        <f t="shared" si="33"/>
        <v>44075</v>
      </c>
    </row>
    <row r="729" spans="1:13">
      <c r="A729">
        <f t="shared" si="34"/>
        <v>10</v>
      </c>
      <c r="B729" s="429"/>
      <c r="C729" s="195"/>
      <c r="D729" s="196"/>
      <c r="E729" s="196"/>
      <c r="F729" s="197">
        <v>44075</v>
      </c>
      <c r="H729">
        <f t="shared" si="35"/>
        <v>10</v>
      </c>
      <c r="I729" s="429"/>
      <c r="J729" s="195"/>
      <c r="K729" s="196"/>
      <c r="L729" s="196"/>
      <c r="M729" s="197">
        <f t="shared" si="33"/>
        <v>44075</v>
      </c>
    </row>
    <row r="730" spans="1:13">
      <c r="A730">
        <f t="shared" si="34"/>
        <v>11</v>
      </c>
      <c r="B730" s="429"/>
      <c r="C730" s="195"/>
      <c r="D730" s="196"/>
      <c r="E730" s="196"/>
      <c r="F730" s="197">
        <v>44075</v>
      </c>
      <c r="H730">
        <f t="shared" si="35"/>
        <v>11</v>
      </c>
      <c r="I730" s="429"/>
      <c r="J730" s="195"/>
      <c r="K730" s="196"/>
      <c r="L730" s="196"/>
      <c r="M730" s="197">
        <f t="shared" si="33"/>
        <v>44075</v>
      </c>
    </row>
    <row r="731" spans="1:13">
      <c r="A731">
        <f t="shared" si="34"/>
        <v>12</v>
      </c>
      <c r="B731" s="429"/>
      <c r="C731" s="195"/>
      <c r="D731" s="196"/>
      <c r="E731" s="196"/>
      <c r="F731" s="197">
        <v>44075</v>
      </c>
      <c r="H731">
        <f t="shared" si="35"/>
        <v>12</v>
      </c>
      <c r="I731" s="429"/>
      <c r="J731" s="195"/>
      <c r="K731" s="196"/>
      <c r="L731" s="196"/>
      <c r="M731" s="197">
        <f t="shared" si="33"/>
        <v>44075</v>
      </c>
    </row>
    <row r="732" spans="1:13">
      <c r="A732">
        <f t="shared" si="34"/>
        <v>13</v>
      </c>
      <c r="B732" s="429"/>
      <c r="C732" s="195"/>
      <c r="D732" s="196"/>
      <c r="E732" s="196"/>
      <c r="F732" s="197">
        <v>44075</v>
      </c>
      <c r="H732">
        <f t="shared" si="35"/>
        <v>13</v>
      </c>
      <c r="I732" s="429"/>
      <c r="J732" s="195"/>
      <c r="K732" s="196"/>
      <c r="L732" s="196"/>
      <c r="M732" s="197">
        <f t="shared" si="33"/>
        <v>44075</v>
      </c>
    </row>
    <row r="733" spans="1:13">
      <c r="A733">
        <f t="shared" si="34"/>
        <v>14</v>
      </c>
      <c r="B733" s="429"/>
      <c r="C733" s="195"/>
      <c r="D733" s="196"/>
      <c r="E733" s="196"/>
      <c r="F733" s="197">
        <v>44075</v>
      </c>
      <c r="H733">
        <f t="shared" si="35"/>
        <v>14</v>
      </c>
      <c r="I733" s="429"/>
      <c r="J733" s="195"/>
      <c r="K733" s="196"/>
      <c r="L733" s="196"/>
      <c r="M733" s="197">
        <f t="shared" si="33"/>
        <v>44075</v>
      </c>
    </row>
    <row r="734" spans="1:13">
      <c r="A734">
        <f t="shared" si="34"/>
        <v>15</v>
      </c>
      <c r="B734" s="429"/>
      <c r="C734" s="195"/>
      <c r="D734" s="196"/>
      <c r="E734" s="196"/>
      <c r="F734" s="197">
        <v>44075</v>
      </c>
      <c r="H734">
        <f t="shared" si="35"/>
        <v>15</v>
      </c>
      <c r="I734" s="429"/>
      <c r="J734" s="195"/>
      <c r="K734" s="196"/>
      <c r="L734" s="196"/>
      <c r="M734" s="197">
        <f t="shared" si="33"/>
        <v>44075</v>
      </c>
    </row>
    <row r="735" spans="1:13">
      <c r="A735">
        <f t="shared" si="34"/>
        <v>16</v>
      </c>
      <c r="B735" s="429"/>
      <c r="C735" s="195"/>
      <c r="D735" s="196"/>
      <c r="E735" s="196"/>
      <c r="F735" s="197">
        <v>44075</v>
      </c>
      <c r="H735">
        <f t="shared" si="35"/>
        <v>16</v>
      </c>
      <c r="I735" s="429"/>
      <c r="J735" s="195"/>
      <c r="K735" s="196"/>
      <c r="L735" s="196"/>
      <c r="M735" s="197">
        <f t="shared" si="33"/>
        <v>44075</v>
      </c>
    </row>
    <row r="736" spans="1:13">
      <c r="A736">
        <f t="shared" si="34"/>
        <v>17</v>
      </c>
      <c r="B736" s="429"/>
      <c r="C736" s="195"/>
      <c r="D736" s="196"/>
      <c r="E736" s="196"/>
      <c r="F736" s="197">
        <v>44075</v>
      </c>
      <c r="H736">
        <f t="shared" si="35"/>
        <v>17</v>
      </c>
      <c r="I736" s="429"/>
      <c r="J736" s="195"/>
      <c r="K736" s="196"/>
      <c r="L736" s="196"/>
      <c r="M736" s="197">
        <f t="shared" si="33"/>
        <v>44075</v>
      </c>
    </row>
    <row r="737" spans="1:13">
      <c r="A737">
        <f t="shared" si="34"/>
        <v>18</v>
      </c>
      <c r="B737" s="429"/>
      <c r="C737" s="195"/>
      <c r="D737" s="196"/>
      <c r="E737" s="196"/>
      <c r="F737" s="197">
        <v>44075</v>
      </c>
      <c r="H737">
        <f t="shared" si="35"/>
        <v>18</v>
      </c>
      <c r="I737" s="429"/>
      <c r="J737" s="195"/>
      <c r="K737" s="196"/>
      <c r="L737" s="196"/>
      <c r="M737" s="197">
        <f t="shared" si="33"/>
        <v>44075</v>
      </c>
    </row>
    <row r="738" spans="1:13">
      <c r="A738">
        <f t="shared" si="34"/>
        <v>19</v>
      </c>
      <c r="B738" s="429"/>
      <c r="C738" s="195"/>
      <c r="D738" s="196"/>
      <c r="E738" s="196"/>
      <c r="F738" s="197">
        <v>44075</v>
      </c>
      <c r="H738">
        <f t="shared" si="35"/>
        <v>19</v>
      </c>
      <c r="I738" s="429"/>
      <c r="J738" s="195"/>
      <c r="K738" s="196"/>
      <c r="L738" s="196"/>
      <c r="M738" s="197">
        <f t="shared" si="33"/>
        <v>44075</v>
      </c>
    </row>
    <row r="739" spans="1:13">
      <c r="A739">
        <f t="shared" si="34"/>
        <v>20</v>
      </c>
      <c r="B739" s="429"/>
      <c r="C739" s="195"/>
      <c r="D739" s="196"/>
      <c r="E739" s="196"/>
      <c r="F739" s="197">
        <v>44075</v>
      </c>
      <c r="H739">
        <f t="shared" si="35"/>
        <v>20</v>
      </c>
      <c r="I739" s="429"/>
      <c r="J739" s="195"/>
      <c r="K739" s="196"/>
      <c r="L739" s="196"/>
      <c r="M739" s="197">
        <f t="shared" si="33"/>
        <v>44075</v>
      </c>
    </row>
    <row r="740" spans="1:13">
      <c r="A740">
        <f t="shared" si="34"/>
        <v>21</v>
      </c>
      <c r="B740" s="429"/>
      <c r="C740" s="195"/>
      <c r="D740" s="196"/>
      <c r="E740" s="196"/>
      <c r="F740" s="197">
        <v>44075</v>
      </c>
      <c r="H740">
        <f t="shared" si="35"/>
        <v>21</v>
      </c>
      <c r="I740" s="429"/>
      <c r="J740" s="195"/>
      <c r="K740" s="196"/>
      <c r="L740" s="196"/>
      <c r="M740" s="197">
        <f t="shared" si="33"/>
        <v>44075</v>
      </c>
    </row>
    <row r="741" spans="1:13">
      <c r="A741">
        <f t="shared" si="34"/>
        <v>22</v>
      </c>
      <c r="B741" s="429"/>
      <c r="C741" s="195"/>
      <c r="D741" s="196"/>
      <c r="E741" s="196"/>
      <c r="F741" s="197">
        <v>44075</v>
      </c>
      <c r="H741">
        <f t="shared" si="35"/>
        <v>22</v>
      </c>
      <c r="I741" s="429"/>
      <c r="J741" s="195"/>
      <c r="K741" s="196"/>
      <c r="L741" s="196"/>
      <c r="M741" s="197">
        <f t="shared" si="33"/>
        <v>44075</v>
      </c>
    </row>
    <row r="742" spans="1:13">
      <c r="A742">
        <f t="shared" si="34"/>
        <v>23</v>
      </c>
      <c r="B742" s="429"/>
      <c r="C742" s="195"/>
      <c r="D742" s="196"/>
      <c r="E742" s="196"/>
      <c r="F742" s="197">
        <v>44075</v>
      </c>
      <c r="H742">
        <f t="shared" si="35"/>
        <v>23</v>
      </c>
      <c r="I742" s="429"/>
      <c r="J742" s="195"/>
      <c r="K742" s="196"/>
      <c r="L742" s="196"/>
      <c r="M742" s="197">
        <f t="shared" si="33"/>
        <v>44075</v>
      </c>
    </row>
    <row r="743" spans="1:13">
      <c r="A743">
        <f t="shared" si="34"/>
        <v>24</v>
      </c>
      <c r="B743" s="429"/>
      <c r="C743" s="195"/>
      <c r="D743" s="196"/>
      <c r="E743" s="196"/>
      <c r="F743" s="197">
        <v>44075</v>
      </c>
      <c r="H743">
        <f t="shared" si="35"/>
        <v>24</v>
      </c>
      <c r="I743" s="429"/>
      <c r="J743" s="195"/>
      <c r="K743" s="196"/>
      <c r="L743" s="196"/>
      <c r="M743" s="197">
        <f t="shared" si="33"/>
        <v>44075</v>
      </c>
    </row>
    <row r="744" spans="1:13">
      <c r="A744">
        <f t="shared" si="34"/>
        <v>25</v>
      </c>
      <c r="B744" s="429"/>
      <c r="C744" s="195"/>
      <c r="D744" s="196"/>
      <c r="E744" s="196"/>
      <c r="F744" s="197">
        <v>44075</v>
      </c>
      <c r="H744">
        <f t="shared" si="35"/>
        <v>25</v>
      </c>
      <c r="I744" s="429"/>
      <c r="J744" s="195"/>
      <c r="K744" s="196"/>
      <c r="L744" s="196"/>
      <c r="M744" s="197">
        <f t="shared" si="33"/>
        <v>44075</v>
      </c>
    </row>
    <row r="745" spans="1:13">
      <c r="A745">
        <f t="shared" si="34"/>
        <v>26</v>
      </c>
      <c r="B745" s="429"/>
      <c r="C745" s="195"/>
      <c r="D745" s="196"/>
      <c r="E745" s="196"/>
      <c r="F745" s="197">
        <v>44075</v>
      </c>
      <c r="H745">
        <f t="shared" si="35"/>
        <v>26</v>
      </c>
      <c r="I745" s="429"/>
      <c r="J745" s="195"/>
      <c r="K745" s="196"/>
      <c r="L745" s="196"/>
      <c r="M745" s="197">
        <f t="shared" si="33"/>
        <v>44075</v>
      </c>
    </row>
    <row r="746" spans="1:13">
      <c r="A746">
        <f t="shared" si="34"/>
        <v>27</v>
      </c>
      <c r="B746" s="429"/>
      <c r="C746" s="195"/>
      <c r="D746" s="196"/>
      <c r="E746" s="196"/>
      <c r="F746" s="197">
        <v>44075</v>
      </c>
      <c r="H746">
        <f t="shared" si="35"/>
        <v>27</v>
      </c>
      <c r="I746" s="429"/>
      <c r="J746" s="195"/>
      <c r="K746" s="196"/>
      <c r="L746" s="196"/>
      <c r="M746" s="197">
        <f t="shared" si="33"/>
        <v>44075</v>
      </c>
    </row>
    <row r="747" spans="1:13">
      <c r="A747">
        <f t="shared" si="34"/>
        <v>28</v>
      </c>
      <c r="B747" s="429"/>
      <c r="C747" s="195"/>
      <c r="D747" s="196"/>
      <c r="E747" s="196"/>
      <c r="F747" s="197">
        <v>44075</v>
      </c>
      <c r="H747">
        <f t="shared" si="35"/>
        <v>28</v>
      </c>
      <c r="I747" s="429"/>
      <c r="J747" s="195"/>
      <c r="K747" s="196"/>
      <c r="L747" s="196"/>
      <c r="M747" s="197">
        <f t="shared" si="33"/>
        <v>44075</v>
      </c>
    </row>
    <row r="748" spans="1:13">
      <c r="A748">
        <f t="shared" si="34"/>
        <v>29</v>
      </c>
      <c r="B748" s="429"/>
      <c r="C748" s="195"/>
      <c r="D748" s="196"/>
      <c r="E748" s="196"/>
      <c r="F748" s="197">
        <v>44075</v>
      </c>
      <c r="H748">
        <f t="shared" si="35"/>
        <v>29</v>
      </c>
      <c r="I748" s="429"/>
      <c r="J748" s="195"/>
      <c r="K748" s="196"/>
      <c r="L748" s="196"/>
      <c r="M748" s="197">
        <f t="shared" si="33"/>
        <v>44075</v>
      </c>
    </row>
    <row r="749" spans="1:13">
      <c r="A749">
        <f t="shared" si="34"/>
        <v>30</v>
      </c>
      <c r="B749" s="429"/>
      <c r="C749" s="195"/>
      <c r="D749" s="196"/>
      <c r="E749" s="196"/>
      <c r="F749" s="197">
        <v>44075</v>
      </c>
      <c r="H749">
        <f t="shared" si="35"/>
        <v>30</v>
      </c>
      <c r="I749" s="429"/>
      <c r="J749" s="195"/>
      <c r="K749" s="196"/>
      <c r="L749" s="196"/>
      <c r="M749" s="197">
        <f t="shared" si="33"/>
        <v>44075</v>
      </c>
    </row>
    <row r="750" spans="1:13">
      <c r="A750">
        <f t="shared" si="34"/>
        <v>31</v>
      </c>
      <c r="B750" s="429"/>
      <c r="C750" s="195"/>
      <c r="D750" s="196"/>
      <c r="E750" s="196"/>
      <c r="F750" s="197">
        <v>44075</v>
      </c>
      <c r="H750">
        <f t="shared" si="35"/>
        <v>31</v>
      </c>
      <c r="I750" s="429"/>
      <c r="J750" s="195"/>
      <c r="K750" s="196"/>
      <c r="L750" s="196"/>
      <c r="M750" s="197">
        <f t="shared" si="33"/>
        <v>44075</v>
      </c>
    </row>
    <row r="751" spans="1:13">
      <c r="A751">
        <f t="shared" si="34"/>
        <v>32</v>
      </c>
      <c r="B751" s="429"/>
      <c r="C751" s="195"/>
      <c r="D751" s="196"/>
      <c r="E751" s="196"/>
      <c r="F751" s="197">
        <v>44075</v>
      </c>
      <c r="H751">
        <f t="shared" si="35"/>
        <v>32</v>
      </c>
      <c r="I751" s="429"/>
      <c r="J751" s="195"/>
      <c r="K751" s="196"/>
      <c r="L751" s="196"/>
      <c r="M751" s="197">
        <f t="shared" si="33"/>
        <v>44075</v>
      </c>
    </row>
    <row r="752" spans="1:13">
      <c r="A752">
        <f t="shared" si="34"/>
        <v>33</v>
      </c>
      <c r="B752" s="429"/>
      <c r="C752" s="195"/>
      <c r="D752" s="196"/>
      <c r="E752" s="196"/>
      <c r="F752" s="197">
        <v>44075</v>
      </c>
      <c r="H752">
        <f t="shared" si="35"/>
        <v>33</v>
      </c>
      <c r="I752" s="429"/>
      <c r="J752" s="195"/>
      <c r="K752" s="196"/>
      <c r="L752" s="196"/>
      <c r="M752" s="197">
        <f t="shared" si="33"/>
        <v>44075</v>
      </c>
    </row>
    <row r="753" spans="1:13">
      <c r="A753">
        <f t="shared" si="34"/>
        <v>34</v>
      </c>
      <c r="B753" s="429"/>
      <c r="C753" s="195"/>
      <c r="D753" s="196"/>
      <c r="E753" s="196"/>
      <c r="F753" s="197">
        <v>44075</v>
      </c>
      <c r="H753">
        <f t="shared" si="35"/>
        <v>34</v>
      </c>
      <c r="I753" s="429"/>
      <c r="J753" s="195"/>
      <c r="K753" s="196"/>
      <c r="L753" s="196"/>
      <c r="M753" s="197">
        <f t="shared" si="33"/>
        <v>44075</v>
      </c>
    </row>
    <row r="754" spans="1:13">
      <c r="A754">
        <f t="shared" si="34"/>
        <v>35</v>
      </c>
      <c r="B754" s="429"/>
      <c r="C754" s="195"/>
      <c r="D754" s="196"/>
      <c r="E754" s="196"/>
      <c r="F754" s="197">
        <v>44075</v>
      </c>
      <c r="H754">
        <f t="shared" si="35"/>
        <v>35</v>
      </c>
      <c r="I754" s="429"/>
      <c r="J754" s="195"/>
      <c r="K754" s="196"/>
      <c r="L754" s="196"/>
      <c r="M754" s="197">
        <f t="shared" si="33"/>
        <v>44075</v>
      </c>
    </row>
    <row r="755" spans="1:13">
      <c r="A755">
        <f t="shared" si="34"/>
        <v>36</v>
      </c>
      <c r="B755" s="429"/>
      <c r="C755" s="195"/>
      <c r="D755" s="196"/>
      <c r="E755" s="196"/>
      <c r="F755" s="197">
        <v>44075</v>
      </c>
      <c r="H755">
        <f t="shared" si="35"/>
        <v>36</v>
      </c>
      <c r="I755" s="429"/>
      <c r="J755" s="195"/>
      <c r="K755" s="196"/>
      <c r="L755" s="196"/>
      <c r="M755" s="197">
        <f t="shared" si="33"/>
        <v>44075</v>
      </c>
    </row>
    <row r="756" spans="1:13">
      <c r="A756">
        <f t="shared" si="34"/>
        <v>37</v>
      </c>
      <c r="B756" s="429"/>
      <c r="C756" s="195"/>
      <c r="D756" s="196"/>
      <c r="E756" s="196"/>
      <c r="F756" s="197">
        <v>44075</v>
      </c>
      <c r="H756">
        <f t="shared" si="35"/>
        <v>37</v>
      </c>
      <c r="I756" s="429"/>
      <c r="J756" s="195"/>
      <c r="K756" s="196"/>
      <c r="L756" s="196"/>
      <c r="M756" s="197">
        <f t="shared" si="33"/>
        <v>44075</v>
      </c>
    </row>
    <row r="757" spans="1:13">
      <c r="A757">
        <f t="shared" si="34"/>
        <v>38</v>
      </c>
      <c r="B757" s="429"/>
      <c r="C757" s="195"/>
      <c r="D757" s="196"/>
      <c r="E757" s="196"/>
      <c r="F757" s="197">
        <v>44075</v>
      </c>
      <c r="H757">
        <f t="shared" si="35"/>
        <v>38</v>
      </c>
      <c r="I757" s="429"/>
      <c r="J757" s="195"/>
      <c r="K757" s="196"/>
      <c r="L757" s="196"/>
      <c r="M757" s="197">
        <f t="shared" si="33"/>
        <v>44075</v>
      </c>
    </row>
    <row r="758" spans="1:13">
      <c r="A758">
        <f t="shared" si="34"/>
        <v>39</v>
      </c>
      <c r="B758" s="429"/>
      <c r="C758" s="195"/>
      <c r="D758" s="196"/>
      <c r="E758" s="196"/>
      <c r="F758" s="197">
        <v>44075</v>
      </c>
      <c r="H758">
        <f t="shared" si="35"/>
        <v>39</v>
      </c>
      <c r="I758" s="429"/>
      <c r="J758" s="195"/>
      <c r="K758" s="196"/>
      <c r="L758" s="196"/>
      <c r="M758" s="197">
        <f t="shared" si="33"/>
        <v>44075</v>
      </c>
    </row>
    <row r="759" spans="1:13">
      <c r="A759">
        <f t="shared" si="34"/>
        <v>40</v>
      </c>
      <c r="B759" s="429"/>
      <c r="C759" s="195"/>
      <c r="D759" s="196"/>
      <c r="E759" s="196"/>
      <c r="F759" s="197">
        <v>44075</v>
      </c>
      <c r="H759">
        <f t="shared" si="35"/>
        <v>40</v>
      </c>
      <c r="I759" s="429"/>
      <c r="J759" s="195"/>
      <c r="K759" s="196"/>
      <c r="L759" s="196"/>
      <c r="M759" s="197">
        <f t="shared" si="33"/>
        <v>44075</v>
      </c>
    </row>
    <row r="760" spans="1:13">
      <c r="A760">
        <f t="shared" si="34"/>
        <v>41</v>
      </c>
      <c r="B760" s="429"/>
      <c r="C760" s="195"/>
      <c r="D760" s="196"/>
      <c r="E760" s="196"/>
      <c r="F760" s="197">
        <v>44075</v>
      </c>
      <c r="H760">
        <f t="shared" si="35"/>
        <v>41</v>
      </c>
      <c r="I760" s="429"/>
      <c r="J760" s="195"/>
      <c r="K760" s="196"/>
      <c r="L760" s="196"/>
      <c r="M760" s="197">
        <f t="shared" si="33"/>
        <v>44075</v>
      </c>
    </row>
    <row r="761" spans="1:13">
      <c r="A761">
        <f t="shared" si="34"/>
        <v>42</v>
      </c>
      <c r="B761" s="429"/>
      <c r="C761" s="195"/>
      <c r="D761" s="196"/>
      <c r="E761" s="196"/>
      <c r="F761" s="197">
        <v>44075</v>
      </c>
      <c r="H761">
        <f t="shared" si="35"/>
        <v>42</v>
      </c>
      <c r="I761" s="429"/>
      <c r="J761" s="195"/>
      <c r="K761" s="196"/>
      <c r="L761" s="196"/>
      <c r="M761" s="197">
        <f t="shared" si="33"/>
        <v>44075</v>
      </c>
    </row>
    <row r="762" spans="1:13">
      <c r="A762">
        <f t="shared" si="34"/>
        <v>43</v>
      </c>
      <c r="B762" s="429"/>
      <c r="C762" s="195"/>
      <c r="D762" s="196"/>
      <c r="E762" s="196"/>
      <c r="F762" s="197">
        <v>44075</v>
      </c>
      <c r="H762">
        <f t="shared" si="35"/>
        <v>43</v>
      </c>
      <c r="I762" s="429"/>
      <c r="J762" s="195"/>
      <c r="K762" s="196"/>
      <c r="L762" s="196"/>
      <c r="M762" s="197">
        <f t="shared" si="33"/>
        <v>44075</v>
      </c>
    </row>
    <row r="763" spans="1:13">
      <c r="A763">
        <f t="shared" si="34"/>
        <v>44</v>
      </c>
      <c r="B763" s="429"/>
      <c r="C763" s="195"/>
      <c r="D763" s="196"/>
      <c r="E763" s="196"/>
      <c r="F763" s="197">
        <v>44075</v>
      </c>
      <c r="H763">
        <f t="shared" si="35"/>
        <v>44</v>
      </c>
      <c r="I763" s="429"/>
      <c r="J763" s="195"/>
      <c r="K763" s="196"/>
      <c r="L763" s="196"/>
      <c r="M763" s="197">
        <f t="shared" si="33"/>
        <v>44075</v>
      </c>
    </row>
    <row r="764" spans="1:13">
      <c r="A764">
        <f t="shared" si="34"/>
        <v>45</v>
      </c>
      <c r="B764" s="429"/>
      <c r="C764" s="195"/>
      <c r="D764" s="196"/>
      <c r="E764" s="196"/>
      <c r="F764" s="197">
        <v>44075</v>
      </c>
      <c r="H764">
        <f t="shared" si="35"/>
        <v>45</v>
      </c>
      <c r="I764" s="429"/>
      <c r="J764" s="195"/>
      <c r="K764" s="196"/>
      <c r="L764" s="196"/>
      <c r="M764" s="197">
        <f t="shared" si="33"/>
        <v>44075</v>
      </c>
    </row>
    <row r="765" spans="1:13">
      <c r="A765">
        <f t="shared" si="34"/>
        <v>46</v>
      </c>
      <c r="B765" s="429"/>
      <c r="C765" s="195"/>
      <c r="D765" s="196"/>
      <c r="E765" s="196"/>
      <c r="F765" s="197">
        <v>44075</v>
      </c>
      <c r="H765">
        <f t="shared" si="35"/>
        <v>46</v>
      </c>
      <c r="I765" s="429"/>
      <c r="J765" s="195"/>
      <c r="K765" s="196"/>
      <c r="L765" s="196"/>
      <c r="M765" s="197">
        <f t="shared" si="33"/>
        <v>44075</v>
      </c>
    </row>
    <row r="766" spans="1:13">
      <c r="A766">
        <f t="shared" si="34"/>
        <v>47</v>
      </c>
      <c r="B766" s="429"/>
      <c r="C766" s="195"/>
      <c r="D766" s="196"/>
      <c r="E766" s="196"/>
      <c r="F766" s="197">
        <v>44075</v>
      </c>
      <c r="H766">
        <f t="shared" si="35"/>
        <v>47</v>
      </c>
      <c r="I766" s="429"/>
      <c r="J766" s="195"/>
      <c r="K766" s="196"/>
      <c r="L766" s="196"/>
      <c r="M766" s="197">
        <f t="shared" si="33"/>
        <v>44075</v>
      </c>
    </row>
    <row r="767" spans="1:13">
      <c r="A767">
        <f t="shared" si="34"/>
        <v>48</v>
      </c>
      <c r="B767" s="429"/>
      <c r="C767" s="195"/>
      <c r="D767" s="196"/>
      <c r="E767" s="196"/>
      <c r="F767" s="197">
        <v>44075</v>
      </c>
      <c r="H767">
        <f t="shared" si="35"/>
        <v>48</v>
      </c>
      <c r="I767" s="429"/>
      <c r="J767" s="195"/>
      <c r="K767" s="196"/>
      <c r="L767" s="196"/>
      <c r="M767" s="197">
        <f t="shared" si="33"/>
        <v>44075</v>
      </c>
    </row>
    <row r="768" spans="1:13">
      <c r="A768">
        <f t="shared" si="34"/>
        <v>49</v>
      </c>
      <c r="B768" s="429"/>
      <c r="C768" s="195"/>
      <c r="D768" s="196"/>
      <c r="E768" s="196"/>
      <c r="F768" s="197">
        <v>44075</v>
      </c>
      <c r="H768">
        <f t="shared" si="35"/>
        <v>49</v>
      </c>
      <c r="I768" s="429"/>
      <c r="J768" s="195"/>
      <c r="K768" s="196"/>
      <c r="L768" s="196"/>
      <c r="M768" s="197">
        <f t="shared" si="33"/>
        <v>44075</v>
      </c>
    </row>
    <row r="769" spans="1:13">
      <c r="A769">
        <f t="shared" si="34"/>
        <v>50</v>
      </c>
      <c r="B769" s="429"/>
      <c r="C769" s="195"/>
      <c r="D769" s="196"/>
      <c r="E769" s="196"/>
      <c r="F769" s="197">
        <v>44075</v>
      </c>
      <c r="H769">
        <f t="shared" si="35"/>
        <v>50</v>
      </c>
      <c r="I769" s="429"/>
      <c r="J769" s="195"/>
      <c r="K769" s="196"/>
      <c r="L769" s="196"/>
      <c r="M769" s="197">
        <f t="shared" si="33"/>
        <v>44075</v>
      </c>
    </row>
    <row r="770" spans="1:13">
      <c r="A770">
        <f t="shared" si="34"/>
        <v>51</v>
      </c>
      <c r="B770" s="429"/>
      <c r="C770" s="195"/>
      <c r="D770" s="196"/>
      <c r="E770" s="196"/>
      <c r="F770" s="197">
        <v>44075</v>
      </c>
      <c r="H770">
        <f t="shared" si="35"/>
        <v>51</v>
      </c>
      <c r="I770" s="429"/>
      <c r="J770" s="195"/>
      <c r="K770" s="196"/>
      <c r="L770" s="196"/>
      <c r="M770" s="197">
        <f t="shared" si="33"/>
        <v>44075</v>
      </c>
    </row>
    <row r="771" spans="1:13">
      <c r="A771">
        <f t="shared" si="34"/>
        <v>52</v>
      </c>
      <c r="B771" s="429"/>
      <c r="C771" s="195"/>
      <c r="D771" s="196"/>
      <c r="E771" s="196"/>
      <c r="F771" s="197">
        <v>44075</v>
      </c>
      <c r="H771">
        <f t="shared" si="35"/>
        <v>52</v>
      </c>
      <c r="I771" s="429"/>
      <c r="J771" s="195"/>
      <c r="K771" s="196"/>
      <c r="L771" s="196"/>
      <c r="M771" s="197">
        <f t="shared" si="33"/>
        <v>44075</v>
      </c>
    </row>
    <row r="772" spans="1:13">
      <c r="A772">
        <f t="shared" si="34"/>
        <v>53</v>
      </c>
      <c r="B772" s="429"/>
      <c r="C772" s="195"/>
      <c r="D772" s="196"/>
      <c r="E772" s="196"/>
      <c r="F772" s="197">
        <v>44075</v>
      </c>
      <c r="H772">
        <f t="shared" si="35"/>
        <v>53</v>
      </c>
      <c r="I772" s="429"/>
      <c r="J772" s="195"/>
      <c r="K772" s="196"/>
      <c r="L772" s="196"/>
      <c r="M772" s="197">
        <f t="shared" si="33"/>
        <v>44075</v>
      </c>
    </row>
    <row r="773" spans="1:13">
      <c r="A773">
        <f t="shared" si="34"/>
        <v>54</v>
      </c>
      <c r="B773" s="429"/>
      <c r="C773" s="195"/>
      <c r="D773" s="196"/>
      <c r="E773" s="196"/>
      <c r="F773" s="197">
        <v>44075</v>
      </c>
      <c r="H773">
        <f t="shared" si="35"/>
        <v>54</v>
      </c>
      <c r="I773" s="429"/>
      <c r="J773" s="195"/>
      <c r="K773" s="196"/>
      <c r="L773" s="196"/>
      <c r="M773" s="197">
        <f t="shared" si="33"/>
        <v>44075</v>
      </c>
    </row>
    <row r="774" spans="1:13">
      <c r="A774">
        <f t="shared" si="34"/>
        <v>55</v>
      </c>
      <c r="B774" s="429"/>
      <c r="C774" s="195"/>
      <c r="D774" s="196"/>
      <c r="E774" s="196"/>
      <c r="F774" s="197">
        <v>44075</v>
      </c>
      <c r="H774">
        <f t="shared" si="35"/>
        <v>55</v>
      </c>
      <c r="I774" s="429"/>
      <c r="J774" s="195"/>
      <c r="K774" s="196"/>
      <c r="L774" s="196"/>
      <c r="M774" s="197">
        <f t="shared" ref="M774:M784" si="36">F774</f>
        <v>44075</v>
      </c>
    </row>
    <row r="775" spans="1:13">
      <c r="A775">
        <f t="shared" si="34"/>
        <v>56</v>
      </c>
      <c r="B775" s="429"/>
      <c r="C775" s="196"/>
      <c r="D775" s="196"/>
      <c r="E775" s="196"/>
      <c r="F775" s="197">
        <v>44075</v>
      </c>
      <c r="H775">
        <f t="shared" si="35"/>
        <v>56</v>
      </c>
      <c r="I775" s="429"/>
      <c r="J775" s="196"/>
      <c r="K775" s="196"/>
      <c r="L775" s="196"/>
      <c r="M775" s="197">
        <f t="shared" si="36"/>
        <v>44075</v>
      </c>
    </row>
    <row r="776" spans="1:13">
      <c r="A776">
        <f t="shared" si="34"/>
        <v>57</v>
      </c>
      <c r="B776" s="429"/>
      <c r="C776" s="196"/>
      <c r="D776" s="196"/>
      <c r="E776" s="196"/>
      <c r="F776" s="197">
        <v>44075</v>
      </c>
      <c r="H776">
        <f t="shared" si="35"/>
        <v>57</v>
      </c>
      <c r="I776" s="429"/>
      <c r="J776" s="196"/>
      <c r="K776" s="196"/>
      <c r="L776" s="196"/>
      <c r="M776" s="197">
        <f t="shared" si="36"/>
        <v>44075</v>
      </c>
    </row>
    <row r="777" spans="1:13">
      <c r="A777">
        <f t="shared" si="34"/>
        <v>58</v>
      </c>
      <c r="B777" s="429"/>
      <c r="C777" s="196"/>
      <c r="D777" s="196"/>
      <c r="E777" s="196"/>
      <c r="F777" s="197">
        <v>44075</v>
      </c>
      <c r="H777">
        <f t="shared" si="35"/>
        <v>58</v>
      </c>
      <c r="I777" s="429"/>
      <c r="J777" s="196"/>
      <c r="K777" s="196"/>
      <c r="L777" s="196"/>
      <c r="M777" s="197">
        <f t="shared" si="36"/>
        <v>44075</v>
      </c>
    </row>
    <row r="778" spans="1:13">
      <c r="A778">
        <f t="shared" si="34"/>
        <v>59</v>
      </c>
      <c r="B778" s="429"/>
      <c r="C778" s="196"/>
      <c r="D778" s="196"/>
      <c r="E778" s="196"/>
      <c r="F778" s="197">
        <v>44075</v>
      </c>
      <c r="H778">
        <f t="shared" si="35"/>
        <v>59</v>
      </c>
      <c r="I778" s="429"/>
      <c r="J778" s="196"/>
      <c r="K778" s="196"/>
      <c r="L778" s="196"/>
      <c r="M778" s="197">
        <f t="shared" si="36"/>
        <v>44075</v>
      </c>
    </row>
    <row r="779" spans="1:13">
      <c r="A779">
        <f t="shared" si="34"/>
        <v>60</v>
      </c>
      <c r="B779" s="429"/>
      <c r="C779" s="196"/>
      <c r="D779" s="196"/>
      <c r="E779" s="196"/>
      <c r="F779" s="197">
        <v>44075</v>
      </c>
      <c r="H779">
        <f t="shared" si="35"/>
        <v>60</v>
      </c>
      <c r="I779" s="429"/>
      <c r="J779" s="196"/>
      <c r="K779" s="196"/>
      <c r="L779" s="196"/>
      <c r="M779" s="197">
        <f t="shared" si="36"/>
        <v>44075</v>
      </c>
    </row>
    <row r="780" spans="1:13">
      <c r="A780">
        <f t="shared" si="34"/>
        <v>61</v>
      </c>
      <c r="B780" s="429"/>
      <c r="C780" s="196"/>
      <c r="D780" s="196"/>
      <c r="E780" s="196"/>
      <c r="F780" s="197">
        <v>44075</v>
      </c>
      <c r="H780">
        <f t="shared" si="35"/>
        <v>61</v>
      </c>
      <c r="I780" s="429"/>
      <c r="J780" s="196"/>
      <c r="K780" s="196"/>
      <c r="L780" s="196"/>
      <c r="M780" s="197">
        <f t="shared" si="36"/>
        <v>44075</v>
      </c>
    </row>
    <row r="781" spans="1:13">
      <c r="A781">
        <f t="shared" si="34"/>
        <v>62</v>
      </c>
      <c r="B781" s="429"/>
      <c r="C781" s="196"/>
      <c r="D781" s="196"/>
      <c r="E781" s="196"/>
      <c r="F781" s="197">
        <v>44075</v>
      </c>
      <c r="H781">
        <f t="shared" si="35"/>
        <v>62</v>
      </c>
      <c r="I781" s="429"/>
      <c r="J781" s="196"/>
      <c r="K781" s="196"/>
      <c r="L781" s="196"/>
      <c r="M781" s="197">
        <f t="shared" si="36"/>
        <v>44075</v>
      </c>
    </row>
    <row r="782" spans="1:13">
      <c r="A782">
        <f t="shared" si="34"/>
        <v>63</v>
      </c>
      <c r="B782" s="429"/>
      <c r="C782" s="196"/>
      <c r="D782" s="196"/>
      <c r="E782" s="196"/>
      <c r="F782" s="197">
        <v>44075</v>
      </c>
      <c r="H782">
        <f t="shared" si="35"/>
        <v>63</v>
      </c>
      <c r="I782" s="429"/>
      <c r="J782" s="196"/>
      <c r="K782" s="196"/>
      <c r="L782" s="196"/>
      <c r="M782" s="197">
        <f t="shared" si="36"/>
        <v>44075</v>
      </c>
    </row>
    <row r="783" spans="1:13">
      <c r="A783">
        <f>A782+1</f>
        <v>64</v>
      </c>
      <c r="B783" s="429"/>
      <c r="C783" s="196"/>
      <c r="D783" s="196"/>
      <c r="E783" s="196"/>
      <c r="F783" s="197">
        <v>44075</v>
      </c>
      <c r="H783">
        <f>H782+1</f>
        <v>64</v>
      </c>
      <c r="I783" s="429"/>
      <c r="J783" s="196"/>
      <c r="K783" s="196"/>
      <c r="L783" s="196"/>
      <c r="M783" s="197">
        <f t="shared" si="36"/>
        <v>44075</v>
      </c>
    </row>
    <row r="784" spans="1:13">
      <c r="A784">
        <f>A783+1</f>
        <v>65</v>
      </c>
      <c r="B784" s="429"/>
      <c r="C784" s="196"/>
      <c r="D784" s="196"/>
      <c r="E784" s="196"/>
      <c r="F784" s="197">
        <v>44075</v>
      </c>
      <c r="H784">
        <f>H783+1</f>
        <v>65</v>
      </c>
      <c r="I784" s="429"/>
      <c r="J784" s="196"/>
      <c r="K784" s="196"/>
      <c r="L784" s="196"/>
      <c r="M784" s="197">
        <f t="shared" si="36"/>
        <v>44075</v>
      </c>
    </row>
  </sheetData>
  <mergeCells count="30">
    <mergeCell ref="B590:B654"/>
    <mergeCell ref="I590:I654"/>
    <mergeCell ref="B655:B719"/>
    <mergeCell ref="I655:I719"/>
    <mergeCell ref="B720:B784"/>
    <mergeCell ref="I720:I784"/>
    <mergeCell ref="B395:B459"/>
    <mergeCell ref="I395:I459"/>
    <mergeCell ref="B460:B524"/>
    <mergeCell ref="I460:I524"/>
    <mergeCell ref="B525:B589"/>
    <mergeCell ref="I525:I589"/>
    <mergeCell ref="B200:B264"/>
    <mergeCell ref="I200:I264"/>
    <mergeCell ref="B265:B329"/>
    <mergeCell ref="I265:I329"/>
    <mergeCell ref="B330:B394"/>
    <mergeCell ref="I330:I394"/>
    <mergeCell ref="B5:B69"/>
    <mergeCell ref="I5:I69"/>
    <mergeCell ref="B70:B134"/>
    <mergeCell ref="I70:I134"/>
    <mergeCell ref="B135:B199"/>
    <mergeCell ref="I135:I199"/>
    <mergeCell ref="M3:M4"/>
    <mergeCell ref="B3:B4"/>
    <mergeCell ref="C3:E3"/>
    <mergeCell ref="F3:F4"/>
    <mergeCell ref="I3:I4"/>
    <mergeCell ref="J3:L3"/>
  </mergeCells>
  <conditionalFormatting sqref="B3:E4">
    <cfRule type="containsText" dxfId="1527" priority="4" operator="containsText" text="LOW-CV">
      <formula>NOT(ISERROR(SEARCH("LOW-CV",B3)))</formula>
    </cfRule>
  </conditionalFormatting>
  <conditionalFormatting sqref="I3:L4">
    <cfRule type="containsText" dxfId="1526" priority="3" operator="containsText" text="LOW-CV">
      <formula>NOT(ISERROR(SEARCH("LOW-CV",I3)))</formula>
    </cfRule>
  </conditionalFormatting>
  <conditionalFormatting sqref="F3:F4">
    <cfRule type="containsText" dxfId="1525" priority="2" operator="containsText" text="LOW-CV">
      <formula>NOT(ISERROR(SEARCH("LOW-CV",F3)))</formula>
    </cfRule>
  </conditionalFormatting>
  <conditionalFormatting sqref="M3:M4">
    <cfRule type="containsText" dxfId="1524" priority="1" operator="containsText" text="LOW-CV">
      <formula>NOT(ISERROR(SEARCH("LOW-CV",M3)))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R110"/>
  <sheetViews>
    <sheetView showGridLines="0" tabSelected="1" topLeftCell="B2" zoomScaleNormal="100" workbookViewId="0">
      <selection activeCell="B3" sqref="B3"/>
    </sheetView>
  </sheetViews>
  <sheetFormatPr defaultColWidth="13.140625" defaultRowHeight="15"/>
  <cols>
    <col min="1" max="1" width="1.85546875" customWidth="1"/>
    <col min="2" max="3" width="9.85546875" customWidth="1"/>
    <col min="4" max="4" width="11.28515625" customWidth="1"/>
    <col min="5" max="5" width="7" customWidth="1"/>
    <col min="6" max="6" width="7.85546875" customWidth="1"/>
    <col min="7" max="7" width="1.42578125" customWidth="1"/>
    <col min="8" max="8" width="9" customWidth="1"/>
    <col min="9" max="9" width="9.85546875" customWidth="1"/>
    <col min="10" max="10" width="11.28515625" customWidth="1"/>
    <col min="11" max="11" width="7" customWidth="1"/>
    <col min="12" max="12" width="7.85546875" customWidth="1"/>
    <col min="13" max="13" width="1.5703125" customWidth="1"/>
    <col min="14" max="14" width="9" customWidth="1"/>
    <col min="15" max="15" width="9.85546875" customWidth="1"/>
    <col min="16" max="16" width="11.28515625" customWidth="1"/>
    <col min="17" max="17" width="7" customWidth="1"/>
    <col min="18" max="18" width="7.85546875" customWidth="1"/>
    <col min="19" max="19" width="1.42578125" customWidth="1"/>
    <col min="20" max="20" width="7.7109375" customWidth="1"/>
    <col min="21" max="21" width="9.85546875" customWidth="1"/>
    <col min="22" max="22" width="11.7109375" customWidth="1"/>
    <col min="23" max="23" width="6.5703125" customWidth="1"/>
    <col min="24" max="24" width="7.140625" customWidth="1"/>
    <col min="25" max="25" width="1.42578125" customWidth="1"/>
    <col min="26" max="26" width="11.7109375" hidden="1" customWidth="1"/>
    <col min="27" max="27" width="8" hidden="1" customWidth="1"/>
    <col min="28" max="28" width="11.7109375" hidden="1" customWidth="1"/>
    <col min="29" max="29" width="6.42578125" hidden="1" customWidth="1"/>
    <col min="30" max="30" width="7.140625" hidden="1" customWidth="1"/>
    <col min="31" max="31" width="1.42578125" hidden="1" customWidth="1"/>
    <col min="32" max="32" width="7.7109375" hidden="1" customWidth="1"/>
    <col min="33" max="33" width="9.85546875" hidden="1" customWidth="1"/>
    <col min="34" max="34" width="9.5703125" hidden="1" customWidth="1"/>
    <col min="35" max="35" width="6.42578125" hidden="1" customWidth="1"/>
    <col min="36" max="36" width="7.140625" hidden="1" customWidth="1"/>
    <col min="37" max="37" width="1.42578125" hidden="1" customWidth="1"/>
    <col min="38" max="38" width="7.7109375" hidden="1" customWidth="1"/>
    <col min="39" max="39" width="9.85546875" hidden="1" customWidth="1"/>
    <col min="40" max="40" width="9.5703125" hidden="1" customWidth="1"/>
    <col min="41" max="41" width="6.42578125" hidden="1" customWidth="1"/>
    <col min="42" max="42" width="7.140625" hidden="1" customWidth="1"/>
    <col min="43" max="43" width="1.42578125" hidden="1" customWidth="1"/>
    <col min="44" max="44" width="12.85546875" customWidth="1"/>
    <col min="45" max="45" width="9.85546875" customWidth="1"/>
    <col min="46" max="46" width="12.85546875" customWidth="1"/>
    <col min="47" max="47" width="6.42578125" customWidth="1"/>
    <col min="48" max="48" width="7.140625" customWidth="1"/>
    <col min="49" max="49" width="1.42578125" customWidth="1"/>
    <col min="50" max="50" width="9" customWidth="1"/>
    <col min="51" max="51" width="9.85546875" customWidth="1"/>
    <col min="52" max="52" width="11.28515625" customWidth="1"/>
    <col min="53" max="53" width="7" customWidth="1"/>
    <col min="54" max="54" width="7.85546875" customWidth="1"/>
    <col min="55" max="55" width="1.42578125" customWidth="1"/>
    <col min="56" max="56" width="9" customWidth="1"/>
    <col min="57" max="57" width="9.85546875" customWidth="1"/>
    <col min="58" max="58" width="11.28515625" customWidth="1"/>
    <col min="59" max="59" width="7" customWidth="1"/>
    <col min="60" max="60" width="7.85546875" customWidth="1"/>
    <col min="61" max="61" width="1.28515625" hidden="1" customWidth="1"/>
    <col min="62" max="64" width="11.5703125" hidden="1" customWidth="1"/>
    <col min="65" max="66" width="6.5703125" hidden="1" customWidth="1"/>
    <col min="67" max="67" width="3.5703125" customWidth="1"/>
    <col min="68" max="71" width="13.7109375" hidden="1" customWidth="1"/>
    <col min="72" max="72" width="3.42578125" hidden="1" customWidth="1"/>
    <col min="73" max="76" width="13.7109375" hidden="1" customWidth="1"/>
    <col min="77" max="77" width="3.42578125" hidden="1" customWidth="1"/>
    <col min="78" max="81" width="13.7109375" hidden="1" customWidth="1"/>
    <col min="82" max="82" width="4.85546875" hidden="1" customWidth="1"/>
    <col min="83" max="86" width="13.7109375" hidden="1" customWidth="1"/>
    <col min="87" max="87" width="4.28515625" hidden="1" customWidth="1"/>
    <col min="88" max="91" width="13.7109375" hidden="1" customWidth="1"/>
    <col min="92" max="92" width="3.140625" hidden="1" customWidth="1"/>
    <col min="93" max="96" width="13.7109375" hidden="1" customWidth="1"/>
  </cols>
  <sheetData>
    <row r="1" spans="1:96" s="341" customFormat="1" ht="18.75" customHeight="1">
      <c r="B1" s="346"/>
      <c r="C1" s="346"/>
      <c r="D1" s="346"/>
      <c r="E1" s="346"/>
      <c r="F1" s="346"/>
      <c r="G1" s="346"/>
      <c r="H1" s="346"/>
      <c r="I1" s="346"/>
      <c r="J1" s="346"/>
      <c r="K1" s="346"/>
      <c r="L1" s="346"/>
      <c r="M1" s="346"/>
      <c r="N1" s="346"/>
      <c r="O1" s="346"/>
      <c r="P1" s="346"/>
      <c r="Q1" s="346"/>
      <c r="R1" s="346"/>
      <c r="S1" s="346"/>
      <c r="T1" s="346"/>
      <c r="U1" s="346"/>
      <c r="V1" s="346"/>
      <c r="W1" s="346"/>
      <c r="X1" s="346"/>
      <c r="Y1" s="346"/>
      <c r="BH1" s="338"/>
      <c r="BI1" s="338"/>
      <c r="BJ1" s="338"/>
      <c r="BK1" s="338"/>
      <c r="BL1" s="342"/>
    </row>
    <row r="2" spans="1:96" s="341" customFormat="1" ht="21.75" customHeight="1">
      <c r="B2" s="524" t="s">
        <v>1861</v>
      </c>
      <c r="C2" s="347"/>
      <c r="D2" s="347"/>
      <c r="E2" s="347"/>
      <c r="F2" s="347"/>
      <c r="G2" s="347"/>
      <c r="H2" s="347"/>
      <c r="I2" s="347"/>
      <c r="J2" s="347"/>
      <c r="K2" s="347"/>
      <c r="L2" s="347"/>
      <c r="M2" s="347"/>
      <c r="N2" s="347"/>
      <c r="O2" s="347"/>
      <c r="P2" s="347"/>
      <c r="Q2" s="347"/>
      <c r="R2" s="347"/>
      <c r="S2" s="347"/>
      <c r="T2" s="347"/>
      <c r="U2" s="347"/>
      <c r="V2" s="347"/>
      <c r="W2" s="347"/>
      <c r="X2" s="347"/>
      <c r="Y2" s="347"/>
      <c r="AT2" s="473"/>
      <c r="AU2" s="473"/>
      <c r="AV2" s="338"/>
      <c r="AW2" s="338"/>
      <c r="AX2" s="338"/>
      <c r="AY2" s="338"/>
      <c r="AZ2" s="342"/>
      <c r="BA2" s="342"/>
      <c r="BB2" s="338"/>
      <c r="BC2" s="338"/>
      <c r="BD2" s="476" t="s">
        <v>1847</v>
      </c>
      <c r="BE2" s="477"/>
      <c r="BG2" s="342"/>
    </row>
    <row r="3" spans="1:96" s="341" customFormat="1" ht="21.75" customHeight="1">
      <c r="B3" s="348"/>
      <c r="C3" s="348"/>
      <c r="D3" s="348"/>
      <c r="E3" s="348"/>
      <c r="F3" s="348"/>
      <c r="G3" s="348"/>
      <c r="H3" s="348"/>
      <c r="I3" s="348"/>
      <c r="J3" s="348"/>
      <c r="K3" s="348"/>
      <c r="L3" s="348"/>
      <c r="M3" s="348"/>
      <c r="N3" s="348"/>
      <c r="O3" s="348"/>
      <c r="P3" s="348"/>
      <c r="Q3" s="348"/>
      <c r="R3" s="348"/>
      <c r="S3" s="348"/>
      <c r="T3" s="348"/>
      <c r="U3" s="348"/>
      <c r="V3" s="348"/>
      <c r="W3" s="348"/>
      <c r="X3" s="348"/>
      <c r="Y3" s="348"/>
      <c r="AT3" s="343"/>
      <c r="AU3" s="344"/>
      <c r="BD3" s="476" t="s">
        <v>1848</v>
      </c>
      <c r="BE3" s="477"/>
    </row>
    <row r="4" spans="1:96" s="341" customFormat="1" ht="9.75" customHeight="1">
      <c r="B4" s="349"/>
      <c r="C4" s="349"/>
      <c r="D4" s="349"/>
      <c r="E4" s="349"/>
      <c r="F4" s="349"/>
      <c r="G4" s="349"/>
      <c r="H4" s="349"/>
      <c r="I4" s="349"/>
      <c r="J4" s="349"/>
      <c r="K4" s="349"/>
      <c r="L4" s="349"/>
      <c r="M4" s="349"/>
      <c r="N4" s="349"/>
      <c r="O4" s="349"/>
      <c r="P4" s="349"/>
      <c r="Q4" s="349"/>
      <c r="R4" s="349"/>
      <c r="S4" s="349"/>
      <c r="T4" s="349"/>
      <c r="U4" s="349"/>
      <c r="V4" s="349"/>
      <c r="W4" s="349"/>
      <c r="X4" s="349"/>
      <c r="Y4" s="349"/>
      <c r="AT4" s="343"/>
      <c r="AU4" s="344"/>
      <c r="BD4" s="345"/>
      <c r="BE4" s="344"/>
    </row>
    <row r="5" spans="1:96" ht="9.75" hidden="1" customHeight="1">
      <c r="A5" s="341"/>
      <c r="B5" s="349"/>
      <c r="C5" s="350"/>
      <c r="D5" s="350"/>
      <c r="E5" s="350"/>
      <c r="F5" s="350"/>
      <c r="G5" s="350"/>
      <c r="H5" s="350"/>
      <c r="I5" s="350"/>
      <c r="J5" s="350"/>
      <c r="K5" s="350"/>
      <c r="L5" s="350"/>
      <c r="M5" s="350"/>
      <c r="N5" s="350"/>
      <c r="O5" s="350"/>
      <c r="P5" s="350"/>
      <c r="Q5" s="350"/>
      <c r="R5" s="350"/>
      <c r="S5" s="299"/>
      <c r="T5" s="348"/>
      <c r="U5" s="348"/>
      <c r="V5" s="348"/>
      <c r="W5" s="348"/>
      <c r="X5" s="299"/>
      <c r="Y5" s="301"/>
      <c r="AR5" s="478" t="s">
        <v>1816</v>
      </c>
      <c r="AS5" s="478"/>
      <c r="AT5" s="339" t="s">
        <v>1324</v>
      </c>
      <c r="AU5" s="340" t="s">
        <v>1324</v>
      </c>
    </row>
    <row r="6" spans="1:96" ht="15.75" customHeight="1">
      <c r="B6" s="454" t="s">
        <v>1817</v>
      </c>
      <c r="C6" s="455"/>
      <c r="D6" s="456"/>
      <c r="E6" s="301"/>
      <c r="F6" s="301"/>
      <c r="G6" s="301"/>
      <c r="L6" s="301"/>
      <c r="M6" s="301"/>
      <c r="R6" s="301"/>
      <c r="S6" s="301"/>
      <c r="T6" s="348"/>
      <c r="U6" s="348"/>
      <c r="V6" s="348"/>
      <c r="W6" s="348"/>
      <c r="Y6" s="301"/>
      <c r="AR6" s="302" t="s">
        <v>1818</v>
      </c>
      <c r="AS6" s="205"/>
      <c r="AT6" s="296" t="s">
        <v>1324</v>
      </c>
      <c r="AU6" s="296" t="s">
        <v>1324</v>
      </c>
    </row>
    <row r="7" spans="1:96" ht="21" customHeight="1">
      <c r="B7" s="444" t="s">
        <v>1775</v>
      </c>
      <c r="C7" s="445"/>
      <c r="D7" s="445"/>
      <c r="E7" s="445"/>
      <c r="F7" s="446"/>
      <c r="G7" s="301"/>
      <c r="H7" s="444" t="s">
        <v>1714</v>
      </c>
      <c r="I7" s="445"/>
      <c r="J7" s="445"/>
      <c r="K7" s="445"/>
      <c r="L7" s="446"/>
      <c r="M7" s="303"/>
      <c r="N7" s="444" t="s">
        <v>1776</v>
      </c>
      <c r="O7" s="445"/>
      <c r="P7" s="445"/>
      <c r="Q7" s="445"/>
      <c r="R7" s="446"/>
      <c r="S7" s="301"/>
      <c r="T7" s="444" t="s">
        <v>1819</v>
      </c>
      <c r="U7" s="445"/>
      <c r="V7" s="445"/>
      <c r="W7" s="445"/>
      <c r="X7" s="446"/>
      <c r="Y7" s="301"/>
      <c r="Z7" s="444" t="s">
        <v>1778</v>
      </c>
      <c r="AA7" s="445"/>
      <c r="AB7" s="445"/>
      <c r="AC7" s="445"/>
      <c r="AD7" s="446"/>
      <c r="AF7" s="444" t="s">
        <v>1779</v>
      </c>
      <c r="AG7" s="445"/>
      <c r="AH7" s="445"/>
      <c r="AI7" s="445"/>
      <c r="AJ7" s="446"/>
      <c r="AL7" s="444" t="s">
        <v>1780</v>
      </c>
      <c r="AM7" s="445"/>
      <c r="AN7" s="445"/>
      <c r="AO7" s="445"/>
      <c r="AP7" s="446"/>
      <c r="AR7" s="444" t="s">
        <v>1781</v>
      </c>
      <c r="AS7" s="445"/>
      <c r="AT7" s="445"/>
      <c r="AU7" s="445"/>
      <c r="AV7" s="446"/>
      <c r="AX7" s="444" t="s">
        <v>1782</v>
      </c>
      <c r="AY7" s="445"/>
      <c r="AZ7" s="445"/>
      <c r="BA7" s="445"/>
      <c r="BB7" s="446"/>
      <c r="BD7" s="444" t="s">
        <v>1783</v>
      </c>
      <c r="BE7" s="445"/>
      <c r="BF7" s="445"/>
      <c r="BG7" s="445"/>
      <c r="BH7" s="446"/>
      <c r="BJ7" s="444" t="s">
        <v>1715</v>
      </c>
      <c r="BK7" s="445"/>
      <c r="BL7" s="445"/>
      <c r="BM7" s="445"/>
      <c r="BN7" s="446"/>
      <c r="BP7" s="444" t="s">
        <v>1820</v>
      </c>
      <c r="BQ7" s="445"/>
      <c r="BR7" s="445"/>
      <c r="BS7" s="446"/>
      <c r="BU7" s="440" t="s">
        <v>1716</v>
      </c>
      <c r="BV7" s="440"/>
      <c r="BW7" s="440"/>
      <c r="BX7" s="440"/>
      <c r="BZ7" s="440" t="s">
        <v>1821</v>
      </c>
      <c r="CA7" s="440"/>
      <c r="CB7" s="440"/>
      <c r="CC7" s="440"/>
      <c r="CE7" s="440" t="s">
        <v>1822</v>
      </c>
      <c r="CF7" s="440"/>
      <c r="CG7" s="440"/>
      <c r="CH7" s="440"/>
      <c r="CJ7" s="440" t="s">
        <v>1773</v>
      </c>
      <c r="CK7" s="440"/>
      <c r="CL7" s="440"/>
      <c r="CM7" s="440"/>
      <c r="CO7" s="440" t="s">
        <v>1823</v>
      </c>
      <c r="CP7" s="440"/>
      <c r="CQ7" s="440"/>
      <c r="CR7" s="444"/>
    </row>
    <row r="8" spans="1:96" ht="15.75" customHeight="1">
      <c r="B8" s="304" t="s">
        <v>1824</v>
      </c>
      <c r="C8" s="305" t="s">
        <v>1825</v>
      </c>
      <c r="D8" s="305" t="s">
        <v>233</v>
      </c>
      <c r="E8" s="305" t="s">
        <v>1826</v>
      </c>
      <c r="F8" s="305" t="s">
        <v>1827</v>
      </c>
      <c r="G8" s="301"/>
      <c r="H8" s="304" t="s">
        <v>1824</v>
      </c>
      <c r="I8" s="305" t="s">
        <v>1825</v>
      </c>
      <c r="J8" s="305" t="s">
        <v>233</v>
      </c>
      <c r="K8" s="305" t="s">
        <v>1826</v>
      </c>
      <c r="L8" s="305" t="s">
        <v>1827</v>
      </c>
      <c r="M8" s="303"/>
      <c r="N8" s="304" t="s">
        <v>1824</v>
      </c>
      <c r="O8" s="305" t="s">
        <v>1825</v>
      </c>
      <c r="P8" s="305" t="s">
        <v>233</v>
      </c>
      <c r="Q8" s="305" t="s">
        <v>1826</v>
      </c>
      <c r="R8" s="305" t="s">
        <v>1827</v>
      </c>
      <c r="S8" s="301"/>
      <c r="T8" s="304" t="s">
        <v>1824</v>
      </c>
      <c r="U8" s="305" t="s">
        <v>1825</v>
      </c>
      <c r="V8" s="305" t="s">
        <v>233</v>
      </c>
      <c r="W8" s="305" t="s">
        <v>1826</v>
      </c>
      <c r="X8" s="305" t="s">
        <v>1827</v>
      </c>
      <c r="Y8" s="301"/>
      <c r="Z8" s="304" t="s">
        <v>1824</v>
      </c>
      <c r="AA8" s="305" t="s">
        <v>1825</v>
      </c>
      <c r="AB8" s="305" t="s">
        <v>233</v>
      </c>
      <c r="AC8" s="305" t="s">
        <v>1826</v>
      </c>
      <c r="AD8" s="305" t="s">
        <v>1827</v>
      </c>
      <c r="AF8" s="304" t="s">
        <v>1824</v>
      </c>
      <c r="AG8" s="305" t="s">
        <v>1825</v>
      </c>
      <c r="AH8" s="305" t="s">
        <v>233</v>
      </c>
      <c r="AI8" s="305" t="s">
        <v>1826</v>
      </c>
      <c r="AJ8" s="305" t="s">
        <v>1827</v>
      </c>
      <c r="AL8" s="304" t="s">
        <v>1824</v>
      </c>
      <c r="AM8" s="305" t="s">
        <v>1825</v>
      </c>
      <c r="AN8" s="305" t="s">
        <v>233</v>
      </c>
      <c r="AO8" s="305" t="s">
        <v>1826</v>
      </c>
      <c r="AP8" s="305" t="s">
        <v>1827</v>
      </c>
      <c r="AR8" s="304" t="s">
        <v>1824</v>
      </c>
      <c r="AS8" s="305" t="s">
        <v>1825</v>
      </c>
      <c r="AT8" s="305" t="s">
        <v>233</v>
      </c>
      <c r="AU8" s="305" t="s">
        <v>1826</v>
      </c>
      <c r="AV8" s="305" t="s">
        <v>1827</v>
      </c>
      <c r="AX8" s="304" t="s">
        <v>1824</v>
      </c>
      <c r="AY8" s="305" t="s">
        <v>1825</v>
      </c>
      <c r="AZ8" s="305" t="s">
        <v>233</v>
      </c>
      <c r="BA8" s="305" t="s">
        <v>1826</v>
      </c>
      <c r="BB8" s="305" t="s">
        <v>1827</v>
      </c>
      <c r="BD8" s="304" t="s">
        <v>1824</v>
      </c>
      <c r="BE8" s="305" t="s">
        <v>1825</v>
      </c>
      <c r="BF8" s="305" t="s">
        <v>233</v>
      </c>
      <c r="BG8" s="305" t="s">
        <v>1826</v>
      </c>
      <c r="BH8" s="305" t="s">
        <v>1827</v>
      </c>
      <c r="BJ8" s="304" t="s">
        <v>1824</v>
      </c>
      <c r="BK8" s="305" t="s">
        <v>1825</v>
      </c>
      <c r="BL8" s="305" t="s">
        <v>233</v>
      </c>
      <c r="BM8" s="305" t="s">
        <v>1826</v>
      </c>
      <c r="BN8" s="305" t="s">
        <v>1827</v>
      </c>
      <c r="BP8" s="305" t="s">
        <v>1824</v>
      </c>
      <c r="BQ8" s="305" t="s">
        <v>1828</v>
      </c>
      <c r="BR8" s="305" t="s">
        <v>1829</v>
      </c>
      <c r="BS8" s="305" t="s">
        <v>1827</v>
      </c>
      <c r="BU8" s="305" t="s">
        <v>1824</v>
      </c>
      <c r="BV8" s="305" t="s">
        <v>1828</v>
      </c>
      <c r="BW8" s="305" t="s">
        <v>1829</v>
      </c>
      <c r="BX8" s="305" t="s">
        <v>1827</v>
      </c>
      <c r="BZ8" s="305" t="s">
        <v>1824</v>
      </c>
      <c r="CA8" s="305" t="s">
        <v>1828</v>
      </c>
      <c r="CB8" s="305" t="s">
        <v>1829</v>
      </c>
      <c r="CC8" s="305" t="s">
        <v>1827</v>
      </c>
      <c r="CE8" s="305" t="s">
        <v>1824</v>
      </c>
      <c r="CF8" s="305" t="s">
        <v>1828</v>
      </c>
      <c r="CG8" s="305" t="s">
        <v>1829</v>
      </c>
      <c r="CH8" s="305" t="s">
        <v>1827</v>
      </c>
      <c r="CJ8" s="305" t="s">
        <v>1824</v>
      </c>
      <c r="CK8" s="305" t="s">
        <v>1828</v>
      </c>
      <c r="CL8" s="305" t="s">
        <v>1829</v>
      </c>
      <c r="CM8" s="305" t="s">
        <v>1827</v>
      </c>
      <c r="CO8" s="305" t="s">
        <v>1824</v>
      </c>
      <c r="CP8" s="305" t="s">
        <v>1828</v>
      </c>
      <c r="CQ8" s="305" t="s">
        <v>1829</v>
      </c>
      <c r="CR8" s="306" t="s">
        <v>1827</v>
      </c>
    </row>
    <row r="9" spans="1:96" ht="15.75" customHeight="1">
      <c r="B9" s="296">
        <v>0</v>
      </c>
      <c r="C9" s="296">
        <v>290</v>
      </c>
      <c r="D9" s="351" t="s">
        <v>35</v>
      </c>
      <c r="E9" s="296" t="s">
        <v>244</v>
      </c>
      <c r="F9" s="296" t="s">
        <v>1845</v>
      </c>
      <c r="G9" s="310"/>
      <c r="H9" s="296">
        <v>1</v>
      </c>
      <c r="I9" s="296">
        <v>355</v>
      </c>
      <c r="J9" s="351" t="s">
        <v>35</v>
      </c>
      <c r="K9" s="296" t="s">
        <v>244</v>
      </c>
      <c r="L9" s="296" t="s">
        <v>1845</v>
      </c>
      <c r="M9" s="310"/>
      <c r="N9" s="296">
        <v>0</v>
      </c>
      <c r="O9" s="296">
        <v>265</v>
      </c>
      <c r="P9" s="352" t="s">
        <v>1753</v>
      </c>
      <c r="Q9" s="296" t="s">
        <v>244</v>
      </c>
      <c r="R9" s="296" t="s">
        <v>1845</v>
      </c>
      <c r="S9" s="310"/>
      <c r="T9" s="205"/>
      <c r="U9" s="205"/>
      <c r="V9" s="205"/>
      <c r="W9" s="296" t="s">
        <v>1324</v>
      </c>
      <c r="X9" s="296" t="s">
        <v>1324</v>
      </c>
      <c r="Y9" s="310"/>
      <c r="Z9" s="205"/>
      <c r="AA9" s="205"/>
      <c r="AB9" s="312"/>
      <c r="AC9" s="296" t="s">
        <v>1324</v>
      </c>
      <c r="AD9" s="296" t="s">
        <v>1324</v>
      </c>
      <c r="AF9" s="205"/>
      <c r="AG9" s="205"/>
      <c r="AH9" s="312"/>
      <c r="AI9" s="296" t="s">
        <v>1324</v>
      </c>
      <c r="AJ9" s="296" t="s">
        <v>1324</v>
      </c>
      <c r="AL9" s="205"/>
      <c r="AM9" s="205"/>
      <c r="AN9" s="205"/>
      <c r="AO9" s="296" t="s">
        <v>1324</v>
      </c>
      <c r="AP9" s="296" t="s">
        <v>1324</v>
      </c>
      <c r="AR9" s="205">
        <v>0</v>
      </c>
      <c r="AS9" s="308">
        <v>418</v>
      </c>
      <c r="AT9" s="297" t="s">
        <v>1771</v>
      </c>
      <c r="AU9" s="313">
        <v>3</v>
      </c>
      <c r="AV9" s="296" t="s">
        <v>1324</v>
      </c>
      <c r="AX9" s="296">
        <v>0</v>
      </c>
      <c r="AY9" s="354">
        <v>303</v>
      </c>
      <c r="AZ9" s="353" t="s">
        <v>15</v>
      </c>
      <c r="BA9" s="296" t="s">
        <v>243</v>
      </c>
      <c r="BB9" s="296" t="s">
        <v>1845</v>
      </c>
      <c r="BD9" s="296">
        <v>17</v>
      </c>
      <c r="BE9" s="296">
        <v>304</v>
      </c>
      <c r="BF9" s="355" t="s">
        <v>95</v>
      </c>
      <c r="BG9" s="296" t="s">
        <v>243</v>
      </c>
      <c r="BH9" s="296" t="s">
        <v>1845</v>
      </c>
      <c r="BJ9" s="205"/>
      <c r="BK9" s="205"/>
      <c r="BL9" s="205"/>
      <c r="BM9" s="296" t="s">
        <v>1324</v>
      </c>
      <c r="BN9" s="296" t="s">
        <v>1324</v>
      </c>
      <c r="BP9" s="205"/>
      <c r="BQ9" s="205"/>
      <c r="BR9" s="205"/>
      <c r="BS9" s="205"/>
      <c r="BU9" s="205"/>
      <c r="BV9" s="205"/>
      <c r="BW9" s="205"/>
      <c r="BX9" s="205"/>
      <c r="BZ9" s="205"/>
      <c r="CA9" s="205"/>
      <c r="CB9" s="205"/>
      <c r="CC9" s="205"/>
      <c r="CE9" s="205"/>
      <c r="CF9" s="205"/>
      <c r="CG9" s="205"/>
      <c r="CH9" s="205"/>
      <c r="CJ9" s="205"/>
      <c r="CK9" s="205"/>
      <c r="CL9" s="205"/>
      <c r="CM9" s="205"/>
      <c r="CO9" s="205"/>
      <c r="CP9" s="205"/>
      <c r="CQ9" s="205"/>
      <c r="CR9" s="317"/>
    </row>
    <row r="10" spans="1:96" ht="15.75" customHeight="1">
      <c r="B10" s="296">
        <v>0</v>
      </c>
      <c r="C10" s="296">
        <v>417</v>
      </c>
      <c r="D10" s="351" t="s">
        <v>35</v>
      </c>
      <c r="E10" s="296" t="s">
        <v>243</v>
      </c>
      <c r="F10" s="296" t="s">
        <v>1845</v>
      </c>
      <c r="G10" s="310"/>
      <c r="H10" s="296">
        <v>44</v>
      </c>
      <c r="I10" s="296">
        <v>301</v>
      </c>
      <c r="J10" s="351" t="s">
        <v>35</v>
      </c>
      <c r="K10" s="296" t="s">
        <v>243</v>
      </c>
      <c r="L10" s="296" t="s">
        <v>1845</v>
      </c>
      <c r="M10" s="310"/>
      <c r="N10" s="296">
        <v>0</v>
      </c>
      <c r="O10" s="296">
        <v>314</v>
      </c>
      <c r="P10" s="352" t="s">
        <v>1753</v>
      </c>
      <c r="Q10" s="296" t="s">
        <v>244</v>
      </c>
      <c r="R10" s="296" t="s">
        <v>1845</v>
      </c>
      <c r="S10" s="310"/>
      <c r="T10" s="205"/>
      <c r="U10" s="205"/>
      <c r="V10" s="205"/>
      <c r="W10" s="296" t="s">
        <v>1324</v>
      </c>
      <c r="X10" s="296" t="s">
        <v>1324</v>
      </c>
      <c r="Y10" s="310"/>
      <c r="Z10" s="205"/>
      <c r="AA10" s="205"/>
      <c r="AB10" s="318"/>
      <c r="AC10" s="296" t="s">
        <v>1324</v>
      </c>
      <c r="AD10" s="296" t="s">
        <v>1324</v>
      </c>
      <c r="AF10" s="205"/>
      <c r="AG10" s="205"/>
      <c r="AH10" s="318"/>
      <c r="AI10" s="296" t="s">
        <v>1324</v>
      </c>
      <c r="AJ10" s="296" t="s">
        <v>1324</v>
      </c>
      <c r="AL10" s="205"/>
      <c r="AM10" s="205"/>
      <c r="AN10" s="205"/>
      <c r="AO10" s="296" t="s">
        <v>1324</v>
      </c>
      <c r="AP10" s="296" t="s">
        <v>1324</v>
      </c>
      <c r="AR10" s="205">
        <v>0</v>
      </c>
      <c r="AS10" s="308">
        <v>322</v>
      </c>
      <c r="AT10" s="295" t="s">
        <v>1730</v>
      </c>
      <c r="AU10" s="319">
        <v>5</v>
      </c>
      <c r="AV10" s="296" t="s">
        <v>1324</v>
      </c>
      <c r="AX10" s="296">
        <v>5</v>
      </c>
      <c r="AY10" s="354">
        <v>271</v>
      </c>
      <c r="AZ10" s="353" t="s">
        <v>15</v>
      </c>
      <c r="BA10" s="296" t="s">
        <v>244</v>
      </c>
      <c r="BB10" s="296" t="s">
        <v>1845</v>
      </c>
      <c r="BD10" s="296">
        <v>18</v>
      </c>
      <c r="BE10" s="296">
        <v>407</v>
      </c>
      <c r="BF10" s="355" t="s">
        <v>95</v>
      </c>
      <c r="BG10" s="296" t="s">
        <v>243</v>
      </c>
      <c r="BH10" s="296" t="s">
        <v>1845</v>
      </c>
      <c r="BJ10" s="205"/>
      <c r="BK10" s="205"/>
      <c r="BL10" s="205"/>
      <c r="BM10" s="296" t="s">
        <v>1324</v>
      </c>
      <c r="BN10" s="296" t="s">
        <v>1324</v>
      </c>
      <c r="BP10" s="205"/>
      <c r="BQ10" s="205"/>
      <c r="BR10" s="205"/>
      <c r="BS10" s="205"/>
      <c r="BU10" s="205"/>
      <c r="BV10" s="205"/>
      <c r="BW10" s="205"/>
      <c r="BX10" s="205"/>
      <c r="BZ10" s="205"/>
      <c r="CA10" s="205"/>
      <c r="CB10" s="205"/>
      <c r="CC10" s="205"/>
      <c r="CE10" s="205"/>
      <c r="CF10" s="205"/>
      <c r="CG10" s="205"/>
      <c r="CH10" s="205"/>
      <c r="CJ10" s="205"/>
      <c r="CK10" s="205"/>
      <c r="CL10" s="205"/>
      <c r="CM10" s="205"/>
      <c r="CO10" s="205"/>
      <c r="CP10" s="205"/>
      <c r="CQ10" s="205"/>
      <c r="CR10" s="317"/>
    </row>
    <row r="11" spans="1:96" ht="15.75" customHeight="1">
      <c r="B11" s="296">
        <v>13</v>
      </c>
      <c r="C11" s="296">
        <v>362</v>
      </c>
      <c r="D11" s="351" t="s">
        <v>35</v>
      </c>
      <c r="E11" s="296" t="s">
        <v>244</v>
      </c>
      <c r="F11" s="296" t="s">
        <v>1845</v>
      </c>
      <c r="G11" s="310"/>
      <c r="H11" s="296"/>
      <c r="I11" s="296"/>
      <c r="J11" s="205"/>
      <c r="K11" s="296" t="s">
        <v>1324</v>
      </c>
      <c r="L11" s="296" t="s">
        <v>1324</v>
      </c>
      <c r="M11" s="310"/>
      <c r="N11" s="296">
        <v>4</v>
      </c>
      <c r="O11" s="296">
        <v>364</v>
      </c>
      <c r="P11" s="352" t="s">
        <v>1753</v>
      </c>
      <c r="Q11" s="296" t="s">
        <v>244</v>
      </c>
      <c r="R11" s="296" t="s">
        <v>1846</v>
      </c>
      <c r="S11" s="310"/>
      <c r="T11" s="205"/>
      <c r="U11" s="205"/>
      <c r="V11" s="205"/>
      <c r="W11" s="296" t="s">
        <v>1324</v>
      </c>
      <c r="X11" s="296" t="s">
        <v>1324</v>
      </c>
      <c r="Y11" s="310"/>
      <c r="Z11" s="205"/>
      <c r="AA11" s="205"/>
      <c r="AB11" s="312"/>
      <c r="AC11" s="296" t="s">
        <v>1324</v>
      </c>
      <c r="AD11" s="296" t="s">
        <v>1324</v>
      </c>
      <c r="AF11" s="205"/>
      <c r="AG11" s="205"/>
      <c r="AH11" s="312"/>
      <c r="AI11" s="296" t="s">
        <v>1324</v>
      </c>
      <c r="AJ11" s="296" t="s">
        <v>1324</v>
      </c>
      <c r="AL11" s="205"/>
      <c r="AM11" s="205"/>
      <c r="AN11" s="205"/>
      <c r="AO11" s="296" t="s">
        <v>1324</v>
      </c>
      <c r="AP11" s="296" t="s">
        <v>1324</v>
      </c>
      <c r="AR11" s="205">
        <v>1</v>
      </c>
      <c r="AS11" s="308">
        <v>289</v>
      </c>
      <c r="AT11" s="297" t="s">
        <v>1771</v>
      </c>
      <c r="AU11" s="313">
        <v>4</v>
      </c>
      <c r="AV11" s="296" t="s">
        <v>1324</v>
      </c>
      <c r="AX11" s="296">
        <v>25</v>
      </c>
      <c r="AY11" s="354">
        <v>307</v>
      </c>
      <c r="AZ11" s="353" t="s">
        <v>15</v>
      </c>
      <c r="BA11" s="296" t="s">
        <v>1842</v>
      </c>
      <c r="BB11" s="296" t="s">
        <v>1845</v>
      </c>
      <c r="BD11" s="296">
        <v>18</v>
      </c>
      <c r="BE11" s="296">
        <v>414</v>
      </c>
      <c r="BF11" s="355" t="s">
        <v>95</v>
      </c>
      <c r="BG11" s="296" t="s">
        <v>243</v>
      </c>
      <c r="BH11" s="296" t="s">
        <v>1845</v>
      </c>
      <c r="BJ11" s="205"/>
      <c r="BK11" s="205"/>
      <c r="BL11" s="205"/>
      <c r="BM11" s="296" t="s">
        <v>1324</v>
      </c>
      <c r="BN11" s="296" t="s">
        <v>1324</v>
      </c>
      <c r="BP11" s="205"/>
      <c r="BQ11" s="205"/>
      <c r="BR11" s="205"/>
      <c r="BS11" s="205"/>
      <c r="BU11" s="205"/>
      <c r="BV11" s="205"/>
      <c r="BW11" s="205"/>
      <c r="BX11" s="205"/>
      <c r="BZ11" s="205"/>
      <c r="CA11" s="205"/>
      <c r="CB11" s="205"/>
      <c r="CC11" s="205"/>
      <c r="CE11" s="205"/>
      <c r="CF11" s="205"/>
      <c r="CG11" s="205"/>
      <c r="CH11" s="205"/>
      <c r="CJ11" s="205"/>
      <c r="CK11" s="205"/>
      <c r="CL11" s="205"/>
      <c r="CM11" s="205"/>
      <c r="CO11" s="205"/>
      <c r="CP11" s="205"/>
      <c r="CQ11" s="205"/>
      <c r="CR11" s="317"/>
    </row>
    <row r="12" spans="1:96" ht="15.75" customHeight="1">
      <c r="B12" s="296">
        <v>20</v>
      </c>
      <c r="C12" s="296">
        <v>274</v>
      </c>
      <c r="D12" s="351" t="s">
        <v>35</v>
      </c>
      <c r="E12" s="296" t="s">
        <v>244</v>
      </c>
      <c r="F12" s="296" t="s">
        <v>1845</v>
      </c>
      <c r="G12" s="310"/>
      <c r="H12" s="296"/>
      <c r="I12" s="296"/>
      <c r="J12" s="205"/>
      <c r="K12" s="296" t="s">
        <v>1324</v>
      </c>
      <c r="L12" s="296" t="s">
        <v>1324</v>
      </c>
      <c r="M12" s="310"/>
      <c r="N12" s="296"/>
      <c r="O12" s="296"/>
      <c r="P12" s="318"/>
      <c r="Q12" s="296" t="s">
        <v>1324</v>
      </c>
      <c r="R12" s="296" t="s">
        <v>1324</v>
      </c>
      <c r="S12" s="310"/>
      <c r="T12" s="205"/>
      <c r="U12" s="205"/>
      <c r="V12" s="205"/>
      <c r="W12" s="296" t="s">
        <v>1324</v>
      </c>
      <c r="X12" s="296" t="s">
        <v>1324</v>
      </c>
      <c r="Y12" s="310"/>
      <c r="Z12" s="205"/>
      <c r="AA12" s="205"/>
      <c r="AB12" s="318"/>
      <c r="AC12" s="296" t="s">
        <v>1324</v>
      </c>
      <c r="AD12" s="296" t="s">
        <v>1324</v>
      </c>
      <c r="AF12" s="205"/>
      <c r="AG12" s="205"/>
      <c r="AH12" s="318"/>
      <c r="AI12" s="296" t="s">
        <v>1324</v>
      </c>
      <c r="AJ12" s="296" t="s">
        <v>1324</v>
      </c>
      <c r="AL12" s="205"/>
      <c r="AM12" s="205"/>
      <c r="AN12" s="205"/>
      <c r="AO12" s="296" t="s">
        <v>1324</v>
      </c>
      <c r="AP12" s="296" t="s">
        <v>1324</v>
      </c>
      <c r="AR12" s="205">
        <v>1</v>
      </c>
      <c r="AS12" s="308">
        <v>359</v>
      </c>
      <c r="AT12" s="295" t="s">
        <v>1730</v>
      </c>
      <c r="AU12" s="319">
        <v>6</v>
      </c>
      <c r="AV12" s="296" t="s">
        <v>1324</v>
      </c>
      <c r="AX12" s="296"/>
      <c r="AY12" s="296"/>
      <c r="AZ12" s="205"/>
      <c r="BA12" s="296" t="s">
        <v>1324</v>
      </c>
      <c r="BB12" s="296" t="s">
        <v>1324</v>
      </c>
      <c r="BD12" s="296">
        <v>22</v>
      </c>
      <c r="BE12" s="296">
        <v>166</v>
      </c>
      <c r="BF12" s="355" t="s">
        <v>95</v>
      </c>
      <c r="BG12" s="296" t="s">
        <v>244</v>
      </c>
      <c r="BH12" s="296" t="s">
        <v>1843</v>
      </c>
      <c r="BJ12" s="205"/>
      <c r="BK12" s="205"/>
      <c r="BL12" s="205"/>
      <c r="BM12" s="296" t="s">
        <v>1324</v>
      </c>
      <c r="BN12" s="296" t="s">
        <v>1324</v>
      </c>
      <c r="BP12" s="205"/>
      <c r="BQ12" s="205"/>
      <c r="BR12" s="205"/>
      <c r="BS12" s="205"/>
      <c r="BU12" s="205"/>
      <c r="BV12" s="205"/>
      <c r="BW12" s="205"/>
      <c r="BX12" s="205"/>
      <c r="BZ12" s="205"/>
      <c r="CA12" s="205"/>
      <c r="CB12" s="205"/>
      <c r="CC12" s="205"/>
      <c r="CE12" s="205"/>
      <c r="CF12" s="205"/>
      <c r="CG12" s="205"/>
      <c r="CH12" s="205"/>
      <c r="CJ12" s="205"/>
      <c r="CK12" s="205"/>
      <c r="CL12" s="205"/>
      <c r="CM12" s="205"/>
      <c r="CO12" s="205"/>
      <c r="CP12" s="205"/>
      <c r="CQ12" s="205"/>
      <c r="CR12" s="317"/>
    </row>
    <row r="13" spans="1:96" ht="15.75" customHeight="1">
      <c r="B13" s="296">
        <v>50</v>
      </c>
      <c r="C13" s="296">
        <v>399</v>
      </c>
      <c r="D13" s="351" t="s">
        <v>35</v>
      </c>
      <c r="E13" s="296" t="s">
        <v>243</v>
      </c>
      <c r="F13" s="296" t="s">
        <v>1845</v>
      </c>
      <c r="G13" s="310"/>
      <c r="H13" s="296"/>
      <c r="I13" s="296"/>
      <c r="J13" s="205"/>
      <c r="K13" s="296" t="s">
        <v>1324</v>
      </c>
      <c r="L13" s="296" t="s">
        <v>1324</v>
      </c>
      <c r="M13" s="310"/>
      <c r="N13" s="296"/>
      <c r="O13" s="296"/>
      <c r="P13" s="312"/>
      <c r="Q13" s="296" t="s">
        <v>1324</v>
      </c>
      <c r="R13" s="296" t="s">
        <v>1324</v>
      </c>
      <c r="S13" s="310"/>
      <c r="T13" s="205"/>
      <c r="U13" s="205"/>
      <c r="V13" s="205"/>
      <c r="W13" s="296" t="s">
        <v>1324</v>
      </c>
      <c r="X13" s="296" t="s">
        <v>1324</v>
      </c>
      <c r="Y13" s="310"/>
      <c r="Z13" s="205"/>
      <c r="AA13" s="205"/>
      <c r="AB13" s="312"/>
      <c r="AC13" s="296" t="s">
        <v>1324</v>
      </c>
      <c r="AD13" s="296" t="s">
        <v>1324</v>
      </c>
      <c r="AF13" s="205"/>
      <c r="AG13" s="205"/>
      <c r="AH13" s="312"/>
      <c r="AI13" s="296" t="s">
        <v>1324</v>
      </c>
      <c r="AJ13" s="296" t="s">
        <v>1324</v>
      </c>
      <c r="AL13" s="205"/>
      <c r="AM13" s="205"/>
      <c r="AN13" s="205"/>
      <c r="AO13" s="296" t="s">
        <v>1324</v>
      </c>
      <c r="AP13" s="296" t="s">
        <v>1324</v>
      </c>
      <c r="AR13" s="205">
        <v>2</v>
      </c>
      <c r="AS13" s="308">
        <v>284</v>
      </c>
      <c r="AT13" s="297" t="s">
        <v>1771</v>
      </c>
      <c r="AU13" s="313">
        <v>5</v>
      </c>
      <c r="AV13" s="296" t="s">
        <v>1324</v>
      </c>
      <c r="AX13" s="296"/>
      <c r="AY13" s="296"/>
      <c r="AZ13" s="205"/>
      <c r="BA13" s="296" t="s">
        <v>1324</v>
      </c>
      <c r="BB13" s="296" t="s">
        <v>1324</v>
      </c>
      <c r="BD13" s="296">
        <v>22</v>
      </c>
      <c r="BE13" s="296">
        <v>219</v>
      </c>
      <c r="BF13" s="355" t="s">
        <v>95</v>
      </c>
      <c r="BG13" s="296" t="s">
        <v>1842</v>
      </c>
      <c r="BH13" s="296" t="s">
        <v>1845</v>
      </c>
      <c r="BJ13" s="205"/>
      <c r="BK13" s="205"/>
      <c r="BL13" s="205"/>
      <c r="BM13" s="296" t="s">
        <v>1324</v>
      </c>
      <c r="BN13" s="296" t="s">
        <v>1324</v>
      </c>
      <c r="BP13" s="205"/>
      <c r="BQ13" s="205"/>
      <c r="BR13" s="205"/>
      <c r="BS13" s="205"/>
      <c r="BU13" s="205"/>
      <c r="BV13" s="205"/>
      <c r="BW13" s="205"/>
      <c r="BX13" s="205"/>
      <c r="BZ13" s="205"/>
      <c r="CA13" s="205"/>
      <c r="CB13" s="205"/>
      <c r="CC13" s="205"/>
      <c r="CE13" s="205"/>
      <c r="CF13" s="205"/>
      <c r="CG13" s="205"/>
      <c r="CH13" s="205"/>
      <c r="CJ13" s="205"/>
      <c r="CK13" s="205"/>
      <c r="CL13" s="205"/>
      <c r="CM13" s="205"/>
      <c r="CO13" s="205"/>
      <c r="CP13" s="205"/>
      <c r="CQ13" s="205"/>
      <c r="CR13" s="317"/>
    </row>
    <row r="14" spans="1:96" ht="15.75" customHeight="1">
      <c r="B14" s="296"/>
      <c r="C14" s="296"/>
      <c r="D14" s="205"/>
      <c r="E14" s="296" t="s">
        <v>1324</v>
      </c>
      <c r="F14" s="296" t="s">
        <v>1324</v>
      </c>
      <c r="G14" s="310"/>
      <c r="H14" s="296"/>
      <c r="I14" s="296"/>
      <c r="J14" s="205"/>
      <c r="K14" s="296" t="s">
        <v>1324</v>
      </c>
      <c r="L14" s="296" t="s">
        <v>1324</v>
      </c>
      <c r="M14" s="310"/>
      <c r="N14" s="296"/>
      <c r="O14" s="296"/>
      <c r="P14" s="312"/>
      <c r="Q14" s="296" t="s">
        <v>1324</v>
      </c>
      <c r="R14" s="296" t="s">
        <v>1324</v>
      </c>
      <c r="S14" s="310"/>
      <c r="T14" s="205"/>
      <c r="U14" s="205"/>
      <c r="V14" s="205"/>
      <c r="W14" s="296" t="s">
        <v>1324</v>
      </c>
      <c r="X14" s="296" t="s">
        <v>1324</v>
      </c>
      <c r="Y14" s="310"/>
      <c r="Z14" s="205"/>
      <c r="AA14" s="205"/>
      <c r="AB14" s="318"/>
      <c r="AC14" s="296" t="s">
        <v>1324</v>
      </c>
      <c r="AD14" s="296" t="s">
        <v>1324</v>
      </c>
      <c r="AF14" s="205"/>
      <c r="AG14" s="205"/>
      <c r="AH14" s="318"/>
      <c r="AI14" s="296" t="s">
        <v>1324</v>
      </c>
      <c r="AJ14" s="296" t="s">
        <v>1324</v>
      </c>
      <c r="AL14" s="205"/>
      <c r="AM14" s="205"/>
      <c r="AN14" s="205"/>
      <c r="AO14" s="296" t="s">
        <v>1324</v>
      </c>
      <c r="AP14" s="296" t="s">
        <v>1324</v>
      </c>
      <c r="AR14" s="205">
        <v>2</v>
      </c>
      <c r="AS14" s="308">
        <v>313</v>
      </c>
      <c r="AT14" s="295" t="s">
        <v>1730</v>
      </c>
      <c r="AU14" s="319">
        <v>7</v>
      </c>
      <c r="AV14" s="296" t="s">
        <v>1324</v>
      </c>
      <c r="AX14" s="296"/>
      <c r="AY14" s="296"/>
      <c r="AZ14" s="205"/>
      <c r="BA14" s="296" t="s">
        <v>1324</v>
      </c>
      <c r="BB14" s="296" t="s">
        <v>1324</v>
      </c>
      <c r="BD14" s="296">
        <v>32</v>
      </c>
      <c r="BE14" s="296">
        <v>221</v>
      </c>
      <c r="BF14" s="355" t="s">
        <v>95</v>
      </c>
      <c r="BG14" s="296" t="s">
        <v>244</v>
      </c>
      <c r="BH14" s="296" t="s">
        <v>1845</v>
      </c>
      <c r="BJ14" s="205"/>
      <c r="BK14" s="205"/>
      <c r="BL14" s="205"/>
      <c r="BM14" s="296" t="s">
        <v>1324</v>
      </c>
      <c r="BN14" s="296" t="s">
        <v>1324</v>
      </c>
      <c r="BP14" s="205"/>
      <c r="BQ14" s="205"/>
      <c r="BR14" s="205"/>
      <c r="BS14" s="205"/>
      <c r="BU14" s="205"/>
      <c r="BV14" s="205"/>
      <c r="BW14" s="205"/>
      <c r="BX14" s="205"/>
      <c r="BZ14" s="205"/>
      <c r="CA14" s="205"/>
      <c r="CB14" s="205"/>
      <c r="CC14" s="205"/>
      <c r="CE14" s="205"/>
      <c r="CF14" s="205"/>
      <c r="CG14" s="205"/>
      <c r="CH14" s="205"/>
      <c r="CJ14" s="205"/>
      <c r="CK14" s="205"/>
      <c r="CL14" s="205"/>
      <c r="CM14" s="205"/>
      <c r="CO14" s="205"/>
      <c r="CP14" s="205"/>
      <c r="CQ14" s="205"/>
      <c r="CR14" s="317"/>
    </row>
    <row r="15" spans="1:96" ht="15.75" customHeight="1">
      <c r="B15" s="296"/>
      <c r="C15" s="296"/>
      <c r="D15" s="205"/>
      <c r="E15" s="296" t="s">
        <v>1324</v>
      </c>
      <c r="F15" s="296" t="s">
        <v>1324</v>
      </c>
      <c r="G15" s="310"/>
      <c r="H15" s="296"/>
      <c r="I15" s="296"/>
      <c r="J15" s="205"/>
      <c r="K15" s="296" t="s">
        <v>1324</v>
      </c>
      <c r="L15" s="296" t="s">
        <v>1324</v>
      </c>
      <c r="M15" s="310"/>
      <c r="N15" s="296"/>
      <c r="O15" s="296"/>
      <c r="P15" s="312"/>
      <c r="Q15" s="296" t="s">
        <v>1324</v>
      </c>
      <c r="R15" s="296" t="s">
        <v>1324</v>
      </c>
      <c r="S15" s="310"/>
      <c r="T15" s="205"/>
      <c r="U15" s="205"/>
      <c r="V15" s="205"/>
      <c r="W15" s="296" t="s">
        <v>1324</v>
      </c>
      <c r="X15" s="296" t="s">
        <v>1324</v>
      </c>
      <c r="Y15" s="310"/>
      <c r="Z15" s="205"/>
      <c r="AA15" s="205"/>
      <c r="AB15" s="312"/>
      <c r="AC15" s="296" t="s">
        <v>1324</v>
      </c>
      <c r="AD15" s="296" t="s">
        <v>1324</v>
      </c>
      <c r="AF15" s="205"/>
      <c r="AG15" s="205"/>
      <c r="AH15" s="312"/>
      <c r="AI15" s="296" t="s">
        <v>1324</v>
      </c>
      <c r="AJ15" s="296" t="s">
        <v>1324</v>
      </c>
      <c r="AL15" s="205"/>
      <c r="AM15" s="205"/>
      <c r="AN15" s="205"/>
      <c r="AO15" s="296" t="s">
        <v>1324</v>
      </c>
      <c r="AP15" s="296" t="s">
        <v>1324</v>
      </c>
      <c r="AR15" s="205">
        <v>36</v>
      </c>
      <c r="AS15" s="308">
        <v>325</v>
      </c>
      <c r="AT15" s="297" t="s">
        <v>1771</v>
      </c>
      <c r="AU15" s="313">
        <v>6</v>
      </c>
      <c r="AV15" s="296" t="s">
        <v>1324</v>
      </c>
      <c r="AX15" s="296"/>
      <c r="AY15" s="296"/>
      <c r="AZ15" s="205"/>
      <c r="BA15" s="296" t="s">
        <v>1324</v>
      </c>
      <c r="BB15" s="296" t="s">
        <v>1324</v>
      </c>
      <c r="BD15" s="296">
        <v>44</v>
      </c>
      <c r="BE15" s="296">
        <v>198</v>
      </c>
      <c r="BF15" s="355" t="s">
        <v>95</v>
      </c>
      <c r="BG15" s="296" t="s">
        <v>1842</v>
      </c>
      <c r="BH15" s="296" t="s">
        <v>1845</v>
      </c>
      <c r="BJ15" s="205"/>
      <c r="BK15" s="205"/>
      <c r="BL15" s="312"/>
      <c r="BM15" s="296" t="s">
        <v>1324</v>
      </c>
      <c r="BN15" s="296" t="s">
        <v>1324</v>
      </c>
      <c r="BP15" s="205"/>
      <c r="BQ15" s="205"/>
      <c r="BR15" s="205"/>
      <c r="BS15" s="205"/>
      <c r="BU15" s="205"/>
      <c r="BV15" s="205"/>
      <c r="BW15" s="205"/>
      <c r="BX15" s="205"/>
      <c r="BZ15" s="205"/>
      <c r="CA15" s="205"/>
      <c r="CB15" s="205"/>
      <c r="CC15" s="205"/>
      <c r="CE15" s="205"/>
      <c r="CF15" s="205"/>
      <c r="CG15" s="205"/>
      <c r="CH15" s="205"/>
      <c r="CJ15" s="205"/>
      <c r="CK15" s="205"/>
      <c r="CL15" s="205"/>
      <c r="CM15" s="205"/>
      <c r="CO15" s="205"/>
      <c r="CP15" s="205"/>
      <c r="CQ15" s="205"/>
      <c r="CR15" s="317"/>
    </row>
    <row r="16" spans="1:96" ht="15.75" customHeight="1">
      <c r="B16" s="296"/>
      <c r="C16" s="296"/>
      <c r="D16" s="205"/>
      <c r="E16" s="296" t="s">
        <v>1324</v>
      </c>
      <c r="F16" s="296" t="s">
        <v>1324</v>
      </c>
      <c r="G16" s="310"/>
      <c r="H16" s="296"/>
      <c r="I16" s="296"/>
      <c r="J16" s="205"/>
      <c r="K16" s="296" t="s">
        <v>1324</v>
      </c>
      <c r="L16" s="296" t="s">
        <v>1324</v>
      </c>
      <c r="M16" s="310"/>
      <c r="N16" s="296"/>
      <c r="O16" s="296"/>
      <c r="P16" s="318"/>
      <c r="Q16" s="296" t="s">
        <v>1324</v>
      </c>
      <c r="R16" s="296" t="s">
        <v>1324</v>
      </c>
      <c r="S16" s="310"/>
      <c r="T16" s="205"/>
      <c r="U16" s="205"/>
      <c r="V16" s="205"/>
      <c r="W16" s="296" t="s">
        <v>1324</v>
      </c>
      <c r="X16" s="296" t="s">
        <v>1324</v>
      </c>
      <c r="Y16" s="310"/>
      <c r="Z16" s="205"/>
      <c r="AA16" s="205"/>
      <c r="AB16" s="318"/>
      <c r="AC16" s="296" t="s">
        <v>1324</v>
      </c>
      <c r="AD16" s="296" t="s">
        <v>1324</v>
      </c>
      <c r="AF16" s="205"/>
      <c r="AG16" s="205"/>
      <c r="AH16" s="318"/>
      <c r="AI16" s="296" t="s">
        <v>1324</v>
      </c>
      <c r="AJ16" s="296" t="s">
        <v>1324</v>
      </c>
      <c r="AL16" s="205"/>
      <c r="AM16" s="205"/>
      <c r="AN16" s="205"/>
      <c r="AO16" s="296" t="s">
        <v>1324</v>
      </c>
      <c r="AP16" s="296" t="s">
        <v>1324</v>
      </c>
      <c r="AR16" s="205">
        <v>45</v>
      </c>
      <c r="AS16" s="308">
        <v>227</v>
      </c>
      <c r="AT16" s="295" t="s">
        <v>1730</v>
      </c>
      <c r="AU16" s="319">
        <v>8</v>
      </c>
      <c r="AV16" s="296" t="s">
        <v>1324</v>
      </c>
      <c r="AX16" s="296"/>
      <c r="AY16" s="296"/>
      <c r="AZ16" s="318"/>
      <c r="BA16" s="296" t="s">
        <v>1324</v>
      </c>
      <c r="BB16" s="296" t="s">
        <v>1324</v>
      </c>
      <c r="BD16" s="296">
        <v>44</v>
      </c>
      <c r="BE16" s="296">
        <v>406</v>
      </c>
      <c r="BF16" s="355" t="s">
        <v>95</v>
      </c>
      <c r="BG16" s="296" t="s">
        <v>244</v>
      </c>
      <c r="BH16" s="296" t="s">
        <v>1845</v>
      </c>
      <c r="BJ16" s="205"/>
      <c r="BK16" s="205"/>
      <c r="BL16" s="318"/>
      <c r="BM16" s="296" t="s">
        <v>1324</v>
      </c>
      <c r="BN16" s="296" t="s">
        <v>1324</v>
      </c>
      <c r="BP16" s="205"/>
      <c r="BQ16" s="205"/>
      <c r="BR16" s="205"/>
      <c r="BS16" s="205"/>
      <c r="BU16" s="205"/>
      <c r="BV16" s="205"/>
      <c r="BW16" s="205"/>
      <c r="BX16" s="205"/>
      <c r="BZ16" s="205"/>
      <c r="CA16" s="205"/>
      <c r="CB16" s="205"/>
      <c r="CC16" s="205"/>
      <c r="CE16" s="205"/>
      <c r="CF16" s="205"/>
      <c r="CG16" s="205"/>
      <c r="CH16" s="205"/>
      <c r="CJ16" s="205"/>
      <c r="CK16" s="205"/>
      <c r="CL16" s="205"/>
      <c r="CM16" s="205"/>
      <c r="CO16" s="205"/>
      <c r="CP16" s="205"/>
      <c r="CQ16" s="205"/>
      <c r="CR16" s="317"/>
    </row>
    <row r="17" spans="2:96" ht="15.75" customHeight="1">
      <c r="B17" s="296"/>
      <c r="C17" s="296"/>
      <c r="D17" s="205"/>
      <c r="E17" s="296" t="s">
        <v>1324</v>
      </c>
      <c r="F17" s="296" t="s">
        <v>1324</v>
      </c>
      <c r="G17" s="310"/>
      <c r="H17" s="296"/>
      <c r="I17" s="296"/>
      <c r="J17" s="205"/>
      <c r="K17" s="296" t="s">
        <v>1324</v>
      </c>
      <c r="L17" s="296" t="s">
        <v>1324</v>
      </c>
      <c r="M17" s="310"/>
      <c r="N17" s="296"/>
      <c r="O17" s="296"/>
      <c r="P17" s="312"/>
      <c r="Q17" s="296" t="s">
        <v>1324</v>
      </c>
      <c r="R17" s="296" t="s">
        <v>1324</v>
      </c>
      <c r="S17" s="310"/>
      <c r="T17" s="205"/>
      <c r="U17" s="205"/>
      <c r="V17" s="205"/>
      <c r="W17" s="296" t="s">
        <v>1324</v>
      </c>
      <c r="X17" s="296" t="s">
        <v>1324</v>
      </c>
      <c r="Y17" s="310"/>
      <c r="Z17" s="205"/>
      <c r="AA17" s="205"/>
      <c r="AB17" s="312"/>
      <c r="AC17" s="296" t="s">
        <v>1324</v>
      </c>
      <c r="AD17" s="296" t="s">
        <v>1324</v>
      </c>
      <c r="AF17" s="205"/>
      <c r="AG17" s="205"/>
      <c r="AH17" s="312"/>
      <c r="AI17" s="296" t="s">
        <v>1324</v>
      </c>
      <c r="AJ17" s="296" t="s">
        <v>1324</v>
      </c>
      <c r="AL17" s="205"/>
      <c r="AM17" s="205"/>
      <c r="AN17" s="312"/>
      <c r="AO17" s="296" t="s">
        <v>1324</v>
      </c>
      <c r="AP17" s="296" t="s">
        <v>1324</v>
      </c>
      <c r="AR17" s="205">
        <v>50</v>
      </c>
      <c r="AS17" s="308">
        <v>344</v>
      </c>
      <c r="AT17" s="297" t="s">
        <v>1771</v>
      </c>
      <c r="AU17" s="313">
        <v>7</v>
      </c>
      <c r="AV17" s="296" t="s">
        <v>1324</v>
      </c>
      <c r="AX17" s="296"/>
      <c r="AY17" s="296"/>
      <c r="AZ17" s="312"/>
      <c r="BA17" s="296" t="s">
        <v>1324</v>
      </c>
      <c r="BB17" s="296" t="s">
        <v>1324</v>
      </c>
      <c r="BD17" s="296">
        <v>44</v>
      </c>
      <c r="BE17" s="296">
        <v>300</v>
      </c>
      <c r="BF17" s="355" t="s">
        <v>95</v>
      </c>
      <c r="BG17" s="296" t="s">
        <v>1842</v>
      </c>
      <c r="BH17" s="296" t="s">
        <v>1845</v>
      </c>
      <c r="BJ17" s="205"/>
      <c r="BK17" s="205"/>
      <c r="BL17" s="312"/>
      <c r="BM17" s="296" t="s">
        <v>1324</v>
      </c>
      <c r="BN17" s="296" t="s">
        <v>1324</v>
      </c>
      <c r="BP17" s="205"/>
      <c r="BQ17" s="205"/>
      <c r="BR17" s="205"/>
      <c r="BS17" s="205"/>
      <c r="BU17" s="205"/>
      <c r="BV17" s="205"/>
      <c r="BW17" s="205"/>
      <c r="BX17" s="205"/>
      <c r="BZ17" s="205"/>
      <c r="CA17" s="205"/>
      <c r="CB17" s="205"/>
      <c r="CC17" s="205"/>
      <c r="CE17" s="205"/>
      <c r="CF17" s="205"/>
      <c r="CG17" s="205"/>
      <c r="CH17" s="205"/>
      <c r="CJ17" s="205"/>
      <c r="CK17" s="205"/>
      <c r="CL17" s="205"/>
      <c r="CM17" s="205"/>
      <c r="CO17" s="205"/>
      <c r="CP17" s="205"/>
      <c r="CQ17" s="205"/>
      <c r="CR17" s="317"/>
    </row>
    <row r="18" spans="2:96" ht="15.75" customHeight="1">
      <c r="B18" s="296"/>
      <c r="C18" s="296"/>
      <c r="D18" s="205"/>
      <c r="E18" s="296" t="s">
        <v>1324</v>
      </c>
      <c r="F18" s="296" t="s">
        <v>1324</v>
      </c>
      <c r="G18" s="310"/>
      <c r="H18" s="296"/>
      <c r="I18" s="296"/>
      <c r="J18" s="205"/>
      <c r="K18" s="296" t="s">
        <v>1324</v>
      </c>
      <c r="L18" s="296" t="s">
        <v>1324</v>
      </c>
      <c r="M18" s="310"/>
      <c r="N18" s="296"/>
      <c r="O18" s="296"/>
      <c r="P18" s="318"/>
      <c r="Q18" s="296" t="s">
        <v>1324</v>
      </c>
      <c r="R18" s="296" t="s">
        <v>1324</v>
      </c>
      <c r="S18" s="310"/>
      <c r="T18" s="205"/>
      <c r="U18" s="205"/>
      <c r="V18" s="205"/>
      <c r="W18" s="296" t="s">
        <v>1324</v>
      </c>
      <c r="X18" s="296" t="s">
        <v>1324</v>
      </c>
      <c r="Y18" s="310"/>
      <c r="Z18" s="205"/>
      <c r="AA18" s="205"/>
      <c r="AB18" s="318"/>
      <c r="AC18" s="296" t="s">
        <v>1324</v>
      </c>
      <c r="AD18" s="296" t="s">
        <v>1324</v>
      </c>
      <c r="AF18" s="205"/>
      <c r="AG18" s="205"/>
      <c r="AH18" s="318"/>
      <c r="AI18" s="296" t="s">
        <v>1324</v>
      </c>
      <c r="AJ18" s="296" t="s">
        <v>1324</v>
      </c>
      <c r="AL18" s="205"/>
      <c r="AM18" s="205"/>
      <c r="AN18" s="318"/>
      <c r="AO18" s="296" t="s">
        <v>1324</v>
      </c>
      <c r="AP18" s="296" t="s">
        <v>1324</v>
      </c>
      <c r="AR18" s="205"/>
      <c r="AS18" s="205"/>
      <c r="AT18" s="312"/>
      <c r="AU18" s="296" t="s">
        <v>1324</v>
      </c>
      <c r="AV18" s="296" t="s">
        <v>1324</v>
      </c>
      <c r="AX18" s="296"/>
      <c r="AY18" s="296"/>
      <c r="AZ18" s="318"/>
      <c r="BA18" s="296" t="s">
        <v>1324</v>
      </c>
      <c r="BB18" s="296" t="s">
        <v>1324</v>
      </c>
      <c r="BD18" s="296">
        <v>46</v>
      </c>
      <c r="BE18" s="296">
        <v>230</v>
      </c>
      <c r="BF18" s="307" t="s">
        <v>1723</v>
      </c>
      <c r="BG18" s="296" t="s">
        <v>243</v>
      </c>
      <c r="BH18" s="296" t="s">
        <v>1845</v>
      </c>
      <c r="BJ18" s="205"/>
      <c r="BK18" s="205"/>
      <c r="BL18" s="318"/>
      <c r="BM18" s="296" t="s">
        <v>1324</v>
      </c>
      <c r="BN18" s="296" t="s">
        <v>1324</v>
      </c>
      <c r="BP18" s="205"/>
      <c r="BQ18" s="205"/>
      <c r="BR18" s="205"/>
      <c r="BS18" s="205"/>
      <c r="BU18" s="205"/>
      <c r="BV18" s="205"/>
      <c r="BW18" s="205"/>
      <c r="BX18" s="205"/>
      <c r="BZ18" s="205"/>
      <c r="CA18" s="205"/>
      <c r="CB18" s="205"/>
      <c r="CC18" s="205"/>
      <c r="CE18" s="205"/>
      <c r="CF18" s="205"/>
      <c r="CG18" s="205"/>
      <c r="CH18" s="205"/>
      <c r="CJ18" s="205"/>
      <c r="CK18" s="205"/>
      <c r="CL18" s="205"/>
      <c r="CM18" s="205"/>
      <c r="CO18" s="205"/>
      <c r="CP18" s="205"/>
      <c r="CQ18" s="205"/>
      <c r="CR18" s="317"/>
    </row>
    <row r="19" spans="2:96" ht="15.75" customHeight="1">
      <c r="B19" s="296"/>
      <c r="C19" s="296"/>
      <c r="D19" s="205"/>
      <c r="E19" s="296" t="s">
        <v>1324</v>
      </c>
      <c r="F19" s="296" t="s">
        <v>1324</v>
      </c>
      <c r="G19" s="310"/>
      <c r="H19" s="296"/>
      <c r="I19" s="296"/>
      <c r="J19" s="205"/>
      <c r="K19" s="296" t="s">
        <v>1324</v>
      </c>
      <c r="L19" s="296" t="s">
        <v>1324</v>
      </c>
      <c r="M19" s="310"/>
      <c r="N19" s="296"/>
      <c r="O19" s="296"/>
      <c r="P19" s="205"/>
      <c r="Q19" s="296" t="s">
        <v>1324</v>
      </c>
      <c r="R19" s="296" t="s">
        <v>1324</v>
      </c>
      <c r="S19" s="310"/>
      <c r="T19" s="205"/>
      <c r="U19" s="205"/>
      <c r="V19" s="205"/>
      <c r="W19" s="296" t="s">
        <v>1324</v>
      </c>
      <c r="X19" s="296" t="s">
        <v>1324</v>
      </c>
      <c r="Y19" s="310"/>
      <c r="Z19" s="205"/>
      <c r="AA19" s="205"/>
      <c r="AB19" s="205"/>
      <c r="AC19" s="296" t="s">
        <v>1324</v>
      </c>
      <c r="AD19" s="296" t="s">
        <v>1324</v>
      </c>
      <c r="AF19" s="205"/>
      <c r="AG19" s="205"/>
      <c r="AH19" s="205"/>
      <c r="AI19" s="296" t="s">
        <v>1324</v>
      </c>
      <c r="AJ19" s="296" t="s">
        <v>1324</v>
      </c>
      <c r="AL19" s="205"/>
      <c r="AM19" s="205"/>
      <c r="AN19" s="205"/>
      <c r="AO19" s="296" t="s">
        <v>1324</v>
      </c>
      <c r="AP19" s="296" t="s">
        <v>1324</v>
      </c>
      <c r="AR19" s="205"/>
      <c r="AS19" s="205"/>
      <c r="AT19" s="318"/>
      <c r="AU19" s="296" t="s">
        <v>1324</v>
      </c>
      <c r="AV19" s="296" t="s">
        <v>1324</v>
      </c>
      <c r="AX19" s="205"/>
      <c r="AY19" s="205"/>
      <c r="AZ19" s="205"/>
      <c r="BA19" s="296" t="s">
        <v>1324</v>
      </c>
      <c r="BB19" s="296" t="s">
        <v>1324</v>
      </c>
      <c r="BD19" s="296">
        <v>55</v>
      </c>
      <c r="BE19" s="296">
        <v>411</v>
      </c>
      <c r="BF19" s="307" t="s">
        <v>1723</v>
      </c>
      <c r="BG19" s="296" t="s">
        <v>243</v>
      </c>
      <c r="BH19" s="296" t="s">
        <v>1845</v>
      </c>
      <c r="BJ19" s="205"/>
      <c r="BK19" s="205"/>
      <c r="BL19" s="205"/>
      <c r="BM19" s="296" t="s">
        <v>1324</v>
      </c>
      <c r="BN19" s="296" t="s">
        <v>1324</v>
      </c>
      <c r="BP19" s="205"/>
      <c r="BQ19" s="205"/>
      <c r="BR19" s="205"/>
      <c r="BS19" s="205"/>
      <c r="BU19" s="205"/>
      <c r="BV19" s="205"/>
      <c r="BW19" s="205"/>
      <c r="BX19" s="205"/>
      <c r="BZ19" s="205"/>
      <c r="CA19" s="205"/>
      <c r="CB19" s="205"/>
      <c r="CC19" s="205"/>
      <c r="CE19" s="205"/>
      <c r="CF19" s="205"/>
      <c r="CG19" s="205"/>
      <c r="CH19" s="205"/>
      <c r="CJ19" s="205"/>
      <c r="CK19" s="205"/>
      <c r="CL19" s="205"/>
      <c r="CM19" s="205"/>
      <c r="CO19" s="205"/>
      <c r="CP19" s="205"/>
      <c r="CQ19" s="205"/>
      <c r="CR19" s="317"/>
    </row>
    <row r="20" spans="2:96" ht="15.75" customHeight="1">
      <c r="B20" s="205"/>
      <c r="C20" s="205"/>
      <c r="D20" s="205"/>
      <c r="E20" s="296" t="s">
        <v>1324</v>
      </c>
      <c r="F20" s="296" t="s">
        <v>1324</v>
      </c>
      <c r="G20" s="310"/>
      <c r="H20" s="205"/>
      <c r="I20" s="205"/>
      <c r="J20" s="205"/>
      <c r="K20" s="296" t="s">
        <v>1324</v>
      </c>
      <c r="L20" s="296" t="s">
        <v>1324</v>
      </c>
      <c r="M20" s="310"/>
      <c r="N20" s="205"/>
      <c r="O20" s="205"/>
      <c r="P20" s="205"/>
      <c r="Q20" s="296" t="s">
        <v>1324</v>
      </c>
      <c r="R20" s="296" t="s">
        <v>1324</v>
      </c>
      <c r="S20" s="310"/>
      <c r="T20" s="205"/>
      <c r="U20" s="205"/>
      <c r="V20" s="205"/>
      <c r="W20" s="296" t="s">
        <v>1324</v>
      </c>
      <c r="X20" s="296" t="s">
        <v>1324</v>
      </c>
      <c r="Y20" s="310"/>
      <c r="Z20" s="205"/>
      <c r="AA20" s="205"/>
      <c r="AB20" s="205"/>
      <c r="AC20" s="296" t="s">
        <v>1324</v>
      </c>
      <c r="AD20" s="296" t="s">
        <v>1324</v>
      </c>
      <c r="AF20" s="205"/>
      <c r="AG20" s="205"/>
      <c r="AH20" s="205"/>
      <c r="AI20" s="296" t="s">
        <v>1324</v>
      </c>
      <c r="AJ20" s="296" t="s">
        <v>1324</v>
      </c>
      <c r="AL20" s="205"/>
      <c r="AM20" s="205"/>
      <c r="AN20" s="205"/>
      <c r="AO20" s="296" t="s">
        <v>1324</v>
      </c>
      <c r="AP20" s="296" t="s">
        <v>1324</v>
      </c>
      <c r="AR20" s="205"/>
      <c r="AS20" s="205"/>
      <c r="AT20" s="205"/>
      <c r="AU20" s="296" t="s">
        <v>1324</v>
      </c>
      <c r="AV20" s="296" t="s">
        <v>1324</v>
      </c>
      <c r="AX20" s="205"/>
      <c r="AY20" s="205"/>
      <c r="AZ20" s="205"/>
      <c r="BA20" s="296" t="s">
        <v>1324</v>
      </c>
      <c r="BB20" s="296" t="s">
        <v>1324</v>
      </c>
      <c r="BD20" s="205"/>
      <c r="BE20" s="205"/>
      <c r="BF20" s="205"/>
      <c r="BG20" s="296" t="s">
        <v>1324</v>
      </c>
      <c r="BH20" s="296" t="s">
        <v>1324</v>
      </c>
      <c r="BJ20" s="205"/>
      <c r="BK20" s="205"/>
      <c r="BL20" s="205"/>
      <c r="BM20" s="296" t="s">
        <v>1324</v>
      </c>
      <c r="BN20" s="296" t="s">
        <v>1324</v>
      </c>
      <c r="BP20" s="205"/>
      <c r="BQ20" s="205"/>
      <c r="BR20" s="205"/>
      <c r="BS20" s="205"/>
      <c r="BU20" s="205"/>
      <c r="BV20" s="205"/>
      <c r="BW20" s="205"/>
      <c r="BX20" s="205"/>
      <c r="BZ20" s="205"/>
      <c r="CA20" s="205"/>
      <c r="CB20" s="205"/>
      <c r="CC20" s="205"/>
      <c r="CE20" s="205"/>
      <c r="CF20" s="205"/>
      <c r="CG20" s="205"/>
      <c r="CH20" s="205"/>
      <c r="CJ20" s="205"/>
      <c r="CK20" s="205"/>
      <c r="CL20" s="205"/>
      <c r="CM20" s="205"/>
      <c r="CO20" s="205"/>
      <c r="CP20" s="205"/>
      <c r="CQ20" s="205"/>
      <c r="CR20" s="317"/>
    </row>
    <row r="21" spans="2:96" ht="15.75" hidden="1" customHeight="1">
      <c r="B21" s="205"/>
      <c r="C21" s="205"/>
      <c r="D21" s="205"/>
      <c r="E21" s="296" t="s">
        <v>1324</v>
      </c>
      <c r="F21" s="296" t="s">
        <v>1324</v>
      </c>
      <c r="G21" s="310"/>
      <c r="H21" s="205"/>
      <c r="I21" s="205"/>
      <c r="J21" s="205"/>
      <c r="K21" s="296" t="s">
        <v>1324</v>
      </c>
      <c r="L21" s="296" t="s">
        <v>1324</v>
      </c>
      <c r="M21" s="310"/>
      <c r="N21" s="205"/>
      <c r="O21" s="205"/>
      <c r="P21" s="205"/>
      <c r="Q21" s="296" t="s">
        <v>1324</v>
      </c>
      <c r="R21" s="296" t="s">
        <v>1324</v>
      </c>
      <c r="S21" s="310"/>
      <c r="T21" s="205"/>
      <c r="U21" s="205"/>
      <c r="V21" s="205"/>
      <c r="W21" s="296" t="s">
        <v>1324</v>
      </c>
      <c r="X21" s="296" t="s">
        <v>1324</v>
      </c>
      <c r="Y21" s="310"/>
      <c r="Z21" s="205"/>
      <c r="AA21" s="205"/>
      <c r="AB21" s="205"/>
      <c r="AC21" s="296" t="s">
        <v>1324</v>
      </c>
      <c r="AD21" s="296" t="s">
        <v>1324</v>
      </c>
      <c r="AF21" s="205"/>
      <c r="AG21" s="205"/>
      <c r="AH21" s="205"/>
      <c r="AI21" s="296" t="s">
        <v>1324</v>
      </c>
      <c r="AJ21" s="296" t="s">
        <v>1324</v>
      </c>
      <c r="AL21" s="205"/>
      <c r="AM21" s="205"/>
      <c r="AN21" s="205"/>
      <c r="AO21" s="296" t="s">
        <v>1324</v>
      </c>
      <c r="AP21" s="296" t="s">
        <v>1324</v>
      </c>
      <c r="AR21" s="205"/>
      <c r="AS21" s="205"/>
      <c r="AT21" s="205"/>
      <c r="AU21" s="296" t="s">
        <v>1324</v>
      </c>
      <c r="AV21" s="296" t="s">
        <v>1324</v>
      </c>
      <c r="AX21" s="205"/>
      <c r="AY21" s="205"/>
      <c r="AZ21" s="205"/>
      <c r="BA21" s="296" t="s">
        <v>1324</v>
      </c>
      <c r="BB21" s="296" t="s">
        <v>1324</v>
      </c>
      <c r="BD21" s="205"/>
      <c r="BE21" s="205"/>
      <c r="BF21" s="205"/>
      <c r="BG21" s="296" t="s">
        <v>1324</v>
      </c>
      <c r="BH21" s="296" t="s">
        <v>1324</v>
      </c>
      <c r="BJ21" s="205"/>
      <c r="BK21" s="205"/>
      <c r="BL21" s="205"/>
      <c r="BM21" s="296" t="s">
        <v>1324</v>
      </c>
      <c r="BN21" s="296" t="s">
        <v>1324</v>
      </c>
      <c r="BP21" s="205"/>
      <c r="BQ21" s="205"/>
      <c r="BR21" s="205"/>
      <c r="BS21" s="205"/>
      <c r="BU21" s="205"/>
      <c r="BV21" s="205"/>
      <c r="BW21" s="205"/>
      <c r="BX21" s="205"/>
      <c r="BZ21" s="205"/>
      <c r="CA21" s="205"/>
      <c r="CB21" s="205"/>
      <c r="CC21" s="205"/>
      <c r="CE21" s="205"/>
      <c r="CF21" s="205"/>
      <c r="CG21" s="205"/>
      <c r="CH21" s="205"/>
      <c r="CJ21" s="205"/>
      <c r="CK21" s="205"/>
      <c r="CL21" s="205"/>
      <c r="CM21" s="205"/>
      <c r="CO21" s="205"/>
      <c r="CP21" s="205"/>
      <c r="CQ21" s="205"/>
      <c r="CR21" s="317"/>
    </row>
    <row r="22" spans="2:96" ht="15.75" hidden="1" customHeight="1">
      <c r="B22" s="205"/>
      <c r="C22" s="205"/>
      <c r="D22" s="205"/>
      <c r="E22" s="296" t="s">
        <v>1324</v>
      </c>
      <c r="F22" s="296" t="s">
        <v>1324</v>
      </c>
      <c r="G22" s="310"/>
      <c r="H22" s="205"/>
      <c r="I22" s="205"/>
      <c r="J22" s="205"/>
      <c r="K22" s="296" t="s">
        <v>1324</v>
      </c>
      <c r="L22" s="296" t="s">
        <v>1324</v>
      </c>
      <c r="M22" s="310"/>
      <c r="N22" s="205"/>
      <c r="O22" s="205"/>
      <c r="P22" s="205"/>
      <c r="Q22" s="296" t="s">
        <v>1324</v>
      </c>
      <c r="R22" s="296" t="s">
        <v>1324</v>
      </c>
      <c r="S22" s="310"/>
      <c r="T22" s="205"/>
      <c r="U22" s="205"/>
      <c r="V22" s="205"/>
      <c r="W22" s="296" t="s">
        <v>1324</v>
      </c>
      <c r="X22" s="296" t="s">
        <v>1324</v>
      </c>
      <c r="Y22" s="310"/>
      <c r="Z22" s="205"/>
      <c r="AA22" s="205"/>
      <c r="AB22" s="205"/>
      <c r="AC22" s="296" t="s">
        <v>1324</v>
      </c>
      <c r="AD22" s="296" t="s">
        <v>1324</v>
      </c>
      <c r="AF22" s="205"/>
      <c r="AG22" s="205"/>
      <c r="AH22" s="205"/>
      <c r="AI22" s="296" t="s">
        <v>1324</v>
      </c>
      <c r="AJ22" s="296" t="s">
        <v>1324</v>
      </c>
      <c r="AL22" s="205"/>
      <c r="AM22" s="205"/>
      <c r="AN22" s="205"/>
      <c r="AO22" s="296" t="s">
        <v>1324</v>
      </c>
      <c r="AP22" s="296" t="s">
        <v>1324</v>
      </c>
      <c r="AR22" s="205"/>
      <c r="AS22" s="205"/>
      <c r="AT22" s="205"/>
      <c r="AU22" s="296" t="s">
        <v>1324</v>
      </c>
      <c r="AV22" s="296" t="s">
        <v>1324</v>
      </c>
      <c r="AX22" s="205"/>
      <c r="AY22" s="205"/>
      <c r="AZ22" s="205"/>
      <c r="BA22" s="296" t="s">
        <v>1324</v>
      </c>
      <c r="BB22" s="296" t="s">
        <v>1324</v>
      </c>
      <c r="BD22" s="205"/>
      <c r="BE22" s="205"/>
      <c r="BF22" s="205"/>
      <c r="BG22" s="296" t="s">
        <v>1324</v>
      </c>
      <c r="BH22" s="296" t="s">
        <v>1324</v>
      </c>
      <c r="BJ22" s="205"/>
      <c r="BK22" s="205"/>
      <c r="BL22" s="205"/>
      <c r="BM22" s="296" t="s">
        <v>1324</v>
      </c>
      <c r="BN22" s="296" t="s">
        <v>1324</v>
      </c>
      <c r="BP22" s="205"/>
      <c r="BQ22" s="205"/>
      <c r="BR22" s="205"/>
      <c r="BS22" s="205"/>
      <c r="BU22" s="205"/>
      <c r="BV22" s="205"/>
      <c r="BW22" s="205"/>
      <c r="BX22" s="205"/>
      <c r="BZ22" s="205"/>
      <c r="CA22" s="205"/>
      <c r="CB22" s="205"/>
      <c r="CC22" s="205"/>
      <c r="CE22" s="205"/>
      <c r="CF22" s="205"/>
      <c r="CG22" s="205"/>
      <c r="CH22" s="205"/>
      <c r="CJ22" s="205"/>
      <c r="CK22" s="205"/>
      <c r="CL22" s="205"/>
      <c r="CM22" s="205"/>
      <c r="CO22" s="205"/>
      <c r="CP22" s="205"/>
      <c r="CQ22" s="205"/>
      <c r="CR22" s="205"/>
    </row>
    <row r="23" spans="2:96" ht="15.75" hidden="1" customHeight="1">
      <c r="B23" s="205"/>
      <c r="C23" s="205"/>
      <c r="D23" s="205"/>
      <c r="E23" s="296" t="s">
        <v>1324</v>
      </c>
      <c r="F23" s="296" t="s">
        <v>1324</v>
      </c>
      <c r="G23" s="310"/>
      <c r="H23" s="205"/>
      <c r="I23" s="205"/>
      <c r="J23" s="205"/>
      <c r="K23" s="296" t="s">
        <v>1324</v>
      </c>
      <c r="L23" s="296" t="s">
        <v>1324</v>
      </c>
      <c r="M23" s="310"/>
      <c r="N23" s="205"/>
      <c r="O23" s="205"/>
      <c r="P23" s="205"/>
      <c r="Q23" s="296" t="s">
        <v>1324</v>
      </c>
      <c r="R23" s="296" t="s">
        <v>1324</v>
      </c>
      <c r="S23" s="310"/>
      <c r="T23" s="205"/>
      <c r="U23" s="205"/>
      <c r="V23" s="205"/>
      <c r="W23" s="296" t="s">
        <v>1324</v>
      </c>
      <c r="X23" s="296" t="s">
        <v>1324</v>
      </c>
      <c r="Y23" s="310"/>
      <c r="Z23" s="205"/>
      <c r="AA23" s="205"/>
      <c r="AB23" s="205"/>
      <c r="AC23" s="296" t="s">
        <v>1324</v>
      </c>
      <c r="AD23" s="296" t="s">
        <v>1324</v>
      </c>
      <c r="AF23" s="205"/>
      <c r="AG23" s="205"/>
      <c r="AH23" s="205"/>
      <c r="AI23" s="296" t="s">
        <v>1324</v>
      </c>
      <c r="AJ23" s="296" t="s">
        <v>1324</v>
      </c>
      <c r="AL23" s="205"/>
      <c r="AM23" s="205"/>
      <c r="AN23" s="205"/>
      <c r="AO23" s="296" t="s">
        <v>1324</v>
      </c>
      <c r="AP23" s="296" t="s">
        <v>1324</v>
      </c>
      <c r="AR23" s="205"/>
      <c r="AS23" s="205"/>
      <c r="AT23" s="205"/>
      <c r="AU23" s="296" t="s">
        <v>1324</v>
      </c>
      <c r="AV23" s="296" t="s">
        <v>1324</v>
      </c>
      <c r="AX23" s="205"/>
      <c r="AY23" s="205"/>
      <c r="AZ23" s="205"/>
      <c r="BA23" s="296" t="s">
        <v>1324</v>
      </c>
      <c r="BB23" s="296" t="s">
        <v>1324</v>
      </c>
      <c r="BD23" s="205"/>
      <c r="BE23" s="205"/>
      <c r="BF23" s="205"/>
      <c r="BG23" s="296" t="s">
        <v>1324</v>
      </c>
      <c r="BH23" s="296" t="s">
        <v>1324</v>
      </c>
      <c r="BJ23" s="205"/>
      <c r="BK23" s="205"/>
      <c r="BL23" s="205"/>
      <c r="BM23" s="296" t="s">
        <v>1324</v>
      </c>
      <c r="BN23" s="296" t="s">
        <v>1324</v>
      </c>
      <c r="BP23" s="205"/>
      <c r="BQ23" s="205"/>
      <c r="BR23" s="205"/>
      <c r="BS23" s="205"/>
      <c r="BU23" s="205"/>
      <c r="BV23" s="205"/>
      <c r="BW23" s="205"/>
      <c r="BX23" s="205"/>
      <c r="BZ23" s="205"/>
      <c r="CA23" s="205"/>
      <c r="CB23" s="205"/>
      <c r="CC23" s="205"/>
      <c r="CE23" s="205"/>
      <c r="CF23" s="205"/>
      <c r="CG23" s="205"/>
      <c r="CH23" s="205"/>
      <c r="CJ23" s="205"/>
      <c r="CK23" s="205"/>
      <c r="CL23" s="205"/>
      <c r="CM23" s="205"/>
      <c r="CO23" s="205"/>
      <c r="CP23" s="205"/>
      <c r="CQ23" s="205"/>
      <c r="CR23" s="205"/>
    </row>
    <row r="24" spans="2:96" ht="15.75" hidden="1" customHeight="1">
      <c r="B24" s="205"/>
      <c r="C24" s="205"/>
      <c r="D24" s="205"/>
      <c r="E24" s="296" t="s">
        <v>1324</v>
      </c>
      <c r="F24" s="296" t="s">
        <v>1324</v>
      </c>
      <c r="G24" s="310"/>
      <c r="H24" s="205"/>
      <c r="I24" s="205"/>
      <c r="J24" s="205"/>
      <c r="K24" s="296" t="s">
        <v>1324</v>
      </c>
      <c r="L24" s="296" t="s">
        <v>1324</v>
      </c>
      <c r="M24" s="310"/>
      <c r="N24" s="205"/>
      <c r="O24" s="205"/>
      <c r="P24" s="205"/>
      <c r="Q24" s="296" t="s">
        <v>1324</v>
      </c>
      <c r="R24" s="296" t="s">
        <v>1324</v>
      </c>
      <c r="S24" s="310"/>
      <c r="T24" s="205"/>
      <c r="U24" s="205"/>
      <c r="V24" s="205"/>
      <c r="W24" s="296" t="s">
        <v>1324</v>
      </c>
      <c r="X24" s="296" t="s">
        <v>1324</v>
      </c>
      <c r="Y24" s="310"/>
      <c r="Z24" s="205"/>
      <c r="AA24" s="205"/>
      <c r="AB24" s="205"/>
      <c r="AC24" s="296" t="s">
        <v>1324</v>
      </c>
      <c r="AD24" s="296" t="s">
        <v>1324</v>
      </c>
      <c r="AF24" s="205"/>
      <c r="AG24" s="205"/>
      <c r="AH24" s="205"/>
      <c r="AI24" s="296" t="s">
        <v>1324</v>
      </c>
      <c r="AJ24" s="296" t="s">
        <v>1324</v>
      </c>
      <c r="AL24" s="205"/>
      <c r="AM24" s="205"/>
      <c r="AN24" s="205"/>
      <c r="AO24" s="296" t="s">
        <v>1324</v>
      </c>
      <c r="AP24" s="296" t="s">
        <v>1324</v>
      </c>
      <c r="AR24" s="205"/>
      <c r="AS24" s="205"/>
      <c r="AT24" s="205"/>
      <c r="AU24" s="296" t="s">
        <v>1324</v>
      </c>
      <c r="AV24" s="296" t="s">
        <v>1324</v>
      </c>
      <c r="AX24" s="205"/>
      <c r="AY24" s="205"/>
      <c r="AZ24" s="205"/>
      <c r="BA24" s="296" t="s">
        <v>1324</v>
      </c>
      <c r="BB24" s="296" t="s">
        <v>1324</v>
      </c>
      <c r="BD24" s="205"/>
      <c r="BE24" s="205"/>
      <c r="BF24" s="205"/>
      <c r="BG24" s="296" t="s">
        <v>1324</v>
      </c>
      <c r="BH24" s="296" t="s">
        <v>1324</v>
      </c>
      <c r="BJ24" s="205"/>
      <c r="BK24" s="205"/>
      <c r="BL24" s="205"/>
      <c r="BM24" s="296" t="s">
        <v>1324</v>
      </c>
      <c r="BN24" s="296" t="s">
        <v>1324</v>
      </c>
      <c r="BP24" s="205"/>
      <c r="BQ24" s="205"/>
      <c r="BR24" s="205"/>
      <c r="BS24" s="205"/>
      <c r="BU24" s="205"/>
      <c r="BV24" s="205"/>
      <c r="BW24" s="205"/>
      <c r="BX24" s="205"/>
      <c r="BZ24" s="205"/>
      <c r="CA24" s="205"/>
      <c r="CB24" s="205"/>
      <c r="CC24" s="205"/>
      <c r="CE24" s="205"/>
      <c r="CF24" s="205"/>
      <c r="CG24" s="205"/>
      <c r="CH24" s="205"/>
      <c r="CJ24" s="205"/>
      <c r="CK24" s="205"/>
      <c r="CL24" s="205"/>
      <c r="CM24" s="205"/>
      <c r="CO24" s="205"/>
      <c r="CP24" s="205"/>
      <c r="CQ24" s="205"/>
      <c r="CR24" s="205"/>
    </row>
    <row r="25" spans="2:96" ht="15.75" hidden="1" customHeight="1">
      <c r="B25" s="205"/>
      <c r="C25" s="205"/>
      <c r="D25" s="205"/>
      <c r="E25" s="296" t="s">
        <v>1324</v>
      </c>
      <c r="F25" s="296" t="s">
        <v>1324</v>
      </c>
      <c r="G25" s="310"/>
      <c r="H25" s="205"/>
      <c r="I25" s="205"/>
      <c r="J25" s="205"/>
      <c r="K25" s="296" t="s">
        <v>1324</v>
      </c>
      <c r="L25" s="296" t="s">
        <v>1324</v>
      </c>
      <c r="M25" s="310"/>
      <c r="N25" s="205"/>
      <c r="O25" s="205"/>
      <c r="P25" s="205"/>
      <c r="Q25" s="296" t="s">
        <v>1324</v>
      </c>
      <c r="R25" s="296" t="s">
        <v>1324</v>
      </c>
      <c r="S25" s="310"/>
      <c r="T25" s="205"/>
      <c r="U25" s="205"/>
      <c r="V25" s="205"/>
      <c r="W25" s="296" t="s">
        <v>1324</v>
      </c>
      <c r="X25" s="296" t="s">
        <v>1324</v>
      </c>
      <c r="Y25" s="310"/>
      <c r="Z25" s="205"/>
      <c r="AA25" s="205"/>
      <c r="AB25" s="205"/>
      <c r="AC25" s="296" t="s">
        <v>1324</v>
      </c>
      <c r="AD25" s="296" t="s">
        <v>1324</v>
      </c>
      <c r="AF25" s="205"/>
      <c r="AG25" s="205"/>
      <c r="AH25" s="205"/>
      <c r="AI25" s="296" t="s">
        <v>1324</v>
      </c>
      <c r="AJ25" s="296" t="s">
        <v>1324</v>
      </c>
      <c r="AL25" s="205"/>
      <c r="AM25" s="205"/>
      <c r="AN25" s="205"/>
      <c r="AO25" s="296" t="s">
        <v>1324</v>
      </c>
      <c r="AP25" s="296" t="s">
        <v>1324</v>
      </c>
      <c r="AR25" s="205"/>
      <c r="AS25" s="205"/>
      <c r="AT25" s="205"/>
      <c r="AU25" s="296" t="s">
        <v>1324</v>
      </c>
      <c r="AV25" s="296" t="s">
        <v>1324</v>
      </c>
      <c r="AX25" s="205"/>
      <c r="AY25" s="205"/>
      <c r="AZ25" s="205"/>
      <c r="BA25" s="296" t="s">
        <v>1324</v>
      </c>
      <c r="BB25" s="296" t="s">
        <v>1324</v>
      </c>
      <c r="BD25" s="205"/>
      <c r="BE25" s="205"/>
      <c r="BF25" s="205"/>
      <c r="BG25" s="296" t="s">
        <v>1324</v>
      </c>
      <c r="BH25" s="296" t="s">
        <v>1324</v>
      </c>
      <c r="BJ25" s="205"/>
      <c r="BK25" s="205"/>
      <c r="BL25" s="205"/>
      <c r="BM25" s="296" t="s">
        <v>1324</v>
      </c>
      <c r="BN25" s="296" t="s">
        <v>1324</v>
      </c>
      <c r="BP25" s="205"/>
      <c r="BQ25" s="205"/>
      <c r="BR25" s="205"/>
      <c r="BS25" s="205"/>
      <c r="BU25" s="205"/>
      <c r="BV25" s="205"/>
      <c r="BW25" s="205"/>
      <c r="BX25" s="205"/>
      <c r="BZ25" s="205"/>
      <c r="CA25" s="205"/>
      <c r="CB25" s="205"/>
      <c r="CC25" s="205"/>
      <c r="CE25" s="205"/>
      <c r="CF25" s="205"/>
      <c r="CG25" s="205"/>
      <c r="CH25" s="205"/>
      <c r="CJ25" s="205"/>
      <c r="CK25" s="205"/>
      <c r="CL25" s="205"/>
      <c r="CM25" s="205"/>
      <c r="CO25" s="205"/>
      <c r="CP25" s="205"/>
      <c r="CQ25" s="205"/>
      <c r="CR25" s="205"/>
    </row>
    <row r="26" spans="2:96" ht="15.75" hidden="1" customHeight="1">
      <c r="B26" s="205"/>
      <c r="C26" s="205"/>
      <c r="D26" s="205"/>
      <c r="E26" s="296" t="s">
        <v>1324</v>
      </c>
      <c r="F26" s="296" t="s">
        <v>1324</v>
      </c>
      <c r="G26" s="310"/>
      <c r="H26" s="205"/>
      <c r="I26" s="205"/>
      <c r="J26" s="205"/>
      <c r="K26" s="296" t="s">
        <v>1324</v>
      </c>
      <c r="L26" s="296" t="s">
        <v>1324</v>
      </c>
      <c r="M26" s="310"/>
      <c r="N26" s="205"/>
      <c r="O26" s="205"/>
      <c r="P26" s="205"/>
      <c r="Q26" s="296" t="s">
        <v>1324</v>
      </c>
      <c r="R26" s="296" t="s">
        <v>1324</v>
      </c>
      <c r="S26" s="310"/>
      <c r="T26" s="205"/>
      <c r="U26" s="205"/>
      <c r="V26" s="205"/>
      <c r="W26" s="296" t="s">
        <v>1324</v>
      </c>
      <c r="X26" s="296" t="s">
        <v>1324</v>
      </c>
      <c r="Y26" s="310"/>
      <c r="Z26" s="205"/>
      <c r="AA26" s="205"/>
      <c r="AB26" s="205"/>
      <c r="AC26" s="296" t="s">
        <v>1324</v>
      </c>
      <c r="AD26" s="296" t="s">
        <v>1324</v>
      </c>
      <c r="AF26" s="205"/>
      <c r="AG26" s="205"/>
      <c r="AH26" s="205"/>
      <c r="AI26" s="296" t="s">
        <v>1324</v>
      </c>
      <c r="AJ26" s="296" t="s">
        <v>1324</v>
      </c>
      <c r="AL26" s="205"/>
      <c r="AM26" s="205"/>
      <c r="AN26" s="205"/>
      <c r="AO26" s="296" t="s">
        <v>1324</v>
      </c>
      <c r="AP26" s="296" t="s">
        <v>1324</v>
      </c>
      <c r="AR26" s="205"/>
      <c r="AS26" s="205"/>
      <c r="AT26" s="205"/>
      <c r="AU26" s="296" t="s">
        <v>1324</v>
      </c>
      <c r="AV26" s="296" t="s">
        <v>1324</v>
      </c>
      <c r="AX26" s="205"/>
      <c r="AY26" s="205"/>
      <c r="AZ26" s="205"/>
      <c r="BA26" s="296" t="s">
        <v>1324</v>
      </c>
      <c r="BB26" s="296" t="s">
        <v>1324</v>
      </c>
      <c r="BD26" s="205"/>
      <c r="BE26" s="205"/>
      <c r="BF26" s="205"/>
      <c r="BG26" s="296" t="s">
        <v>1324</v>
      </c>
      <c r="BH26" s="296" t="s">
        <v>1324</v>
      </c>
      <c r="BJ26" s="205"/>
      <c r="BK26" s="205"/>
      <c r="BL26" s="205"/>
      <c r="BM26" s="296" t="s">
        <v>1324</v>
      </c>
      <c r="BN26" s="296" t="s">
        <v>1324</v>
      </c>
      <c r="BP26" s="205"/>
      <c r="BQ26" s="205"/>
      <c r="BR26" s="205"/>
      <c r="BS26" s="205"/>
      <c r="BU26" s="205"/>
      <c r="BV26" s="205"/>
      <c r="BW26" s="205"/>
      <c r="BX26" s="205"/>
      <c r="BZ26" s="205"/>
      <c r="CA26" s="205"/>
      <c r="CB26" s="205"/>
      <c r="CC26" s="205"/>
      <c r="CE26" s="205"/>
      <c r="CF26" s="205"/>
      <c r="CG26" s="205"/>
      <c r="CH26" s="205"/>
      <c r="CJ26" s="205"/>
      <c r="CK26" s="205"/>
      <c r="CL26" s="205"/>
      <c r="CM26" s="205"/>
      <c r="CO26" s="205"/>
      <c r="CP26" s="205"/>
      <c r="CQ26" s="205"/>
      <c r="CR26" s="205"/>
    </row>
    <row r="27" spans="2:96" ht="15.75" hidden="1" customHeight="1">
      <c r="B27" s="205"/>
      <c r="C27" s="205"/>
      <c r="D27" s="205"/>
      <c r="E27" s="296" t="s">
        <v>1324</v>
      </c>
      <c r="F27" s="296" t="s">
        <v>1324</v>
      </c>
      <c r="G27" s="310"/>
      <c r="H27" s="205"/>
      <c r="I27" s="205"/>
      <c r="J27" s="205"/>
      <c r="K27" s="296" t="s">
        <v>1324</v>
      </c>
      <c r="L27" s="296" t="s">
        <v>1324</v>
      </c>
      <c r="M27" s="310"/>
      <c r="N27" s="205"/>
      <c r="O27" s="205"/>
      <c r="P27" s="205"/>
      <c r="Q27" s="296" t="s">
        <v>1324</v>
      </c>
      <c r="R27" s="296" t="s">
        <v>1324</v>
      </c>
      <c r="S27" s="310"/>
      <c r="T27" s="205"/>
      <c r="U27" s="205"/>
      <c r="V27" s="205"/>
      <c r="W27" s="296" t="s">
        <v>1324</v>
      </c>
      <c r="X27" s="296" t="s">
        <v>1324</v>
      </c>
      <c r="Y27" s="310"/>
      <c r="Z27" s="205"/>
      <c r="AA27" s="205"/>
      <c r="AB27" s="205"/>
      <c r="AC27" s="296" t="s">
        <v>1324</v>
      </c>
      <c r="AD27" s="296" t="s">
        <v>1324</v>
      </c>
      <c r="AF27" s="205"/>
      <c r="AG27" s="205"/>
      <c r="AH27" s="205"/>
      <c r="AI27" s="296" t="s">
        <v>1324</v>
      </c>
      <c r="AJ27" s="296" t="s">
        <v>1324</v>
      </c>
      <c r="AL27" s="205"/>
      <c r="AM27" s="205"/>
      <c r="AN27" s="205"/>
      <c r="AO27" s="296" t="s">
        <v>1324</v>
      </c>
      <c r="AP27" s="296" t="s">
        <v>1324</v>
      </c>
      <c r="AR27" s="205"/>
      <c r="AS27" s="205"/>
      <c r="AT27" s="205"/>
      <c r="AU27" s="296" t="s">
        <v>1324</v>
      </c>
      <c r="AV27" s="296" t="s">
        <v>1324</v>
      </c>
      <c r="AX27" s="205"/>
      <c r="AY27" s="205"/>
      <c r="AZ27" s="205"/>
      <c r="BA27" s="296" t="s">
        <v>1324</v>
      </c>
      <c r="BB27" s="296" t="s">
        <v>1324</v>
      </c>
      <c r="BD27" s="205"/>
      <c r="BE27" s="205"/>
      <c r="BF27" s="205"/>
      <c r="BG27" s="296" t="s">
        <v>1324</v>
      </c>
      <c r="BH27" s="296" t="s">
        <v>1324</v>
      </c>
      <c r="BJ27" s="205"/>
      <c r="BK27" s="205"/>
      <c r="BL27" s="205"/>
      <c r="BM27" s="296" t="s">
        <v>1324</v>
      </c>
      <c r="BN27" s="296" t="s">
        <v>1324</v>
      </c>
      <c r="BP27" s="205"/>
      <c r="BQ27" s="205"/>
      <c r="BR27" s="205"/>
      <c r="BS27" s="205"/>
      <c r="BU27" s="205"/>
      <c r="BV27" s="205"/>
      <c r="BW27" s="205"/>
      <c r="BX27" s="205"/>
      <c r="BZ27" s="205"/>
      <c r="CA27" s="205"/>
      <c r="CB27" s="205"/>
      <c r="CC27" s="205"/>
      <c r="CE27" s="205"/>
      <c r="CF27" s="205"/>
      <c r="CG27" s="205"/>
      <c r="CH27" s="205"/>
      <c r="CJ27" s="205"/>
      <c r="CK27" s="205"/>
      <c r="CL27" s="205"/>
      <c r="CM27" s="205"/>
      <c r="CO27" s="205"/>
      <c r="CP27" s="205"/>
      <c r="CQ27" s="205"/>
      <c r="CR27" s="205"/>
    </row>
    <row r="28" spans="2:96" ht="15.75" hidden="1" customHeight="1">
      <c r="B28" s="205"/>
      <c r="C28" s="205"/>
      <c r="D28" s="205"/>
      <c r="E28" s="296" t="s">
        <v>1324</v>
      </c>
      <c r="F28" s="296" t="s">
        <v>1324</v>
      </c>
      <c r="G28" s="310"/>
      <c r="H28" s="205"/>
      <c r="I28" s="205"/>
      <c r="J28" s="205"/>
      <c r="K28" s="296" t="s">
        <v>1324</v>
      </c>
      <c r="L28" s="296" t="s">
        <v>1324</v>
      </c>
      <c r="M28" s="310"/>
      <c r="N28" s="205"/>
      <c r="O28" s="205"/>
      <c r="P28" s="205"/>
      <c r="Q28" s="296" t="s">
        <v>1324</v>
      </c>
      <c r="R28" s="296" t="s">
        <v>1324</v>
      </c>
      <c r="S28" s="310"/>
      <c r="T28" s="205"/>
      <c r="U28" s="205"/>
      <c r="V28" s="205"/>
      <c r="W28" s="296" t="s">
        <v>1324</v>
      </c>
      <c r="X28" s="296" t="s">
        <v>1324</v>
      </c>
      <c r="Y28" s="310"/>
      <c r="Z28" s="205"/>
      <c r="AA28" s="205"/>
      <c r="AB28" s="205"/>
      <c r="AC28" s="296" t="s">
        <v>1324</v>
      </c>
      <c r="AD28" s="296" t="s">
        <v>1324</v>
      </c>
      <c r="AF28" s="205"/>
      <c r="AG28" s="205"/>
      <c r="AH28" s="205"/>
      <c r="AI28" s="296" t="s">
        <v>1324</v>
      </c>
      <c r="AJ28" s="296" t="s">
        <v>1324</v>
      </c>
      <c r="AL28" s="205"/>
      <c r="AM28" s="205"/>
      <c r="AN28" s="205"/>
      <c r="AO28" s="296" t="s">
        <v>1324</v>
      </c>
      <c r="AP28" s="296" t="s">
        <v>1324</v>
      </c>
      <c r="AR28" s="205"/>
      <c r="AS28" s="205"/>
      <c r="AT28" s="205"/>
      <c r="AU28" s="296" t="s">
        <v>1324</v>
      </c>
      <c r="AV28" s="296" t="s">
        <v>1324</v>
      </c>
      <c r="AX28" s="205"/>
      <c r="AY28" s="205"/>
      <c r="AZ28" s="205"/>
      <c r="BA28" s="296" t="s">
        <v>1324</v>
      </c>
      <c r="BB28" s="296" t="s">
        <v>1324</v>
      </c>
      <c r="BD28" s="205"/>
      <c r="BE28" s="205"/>
      <c r="BF28" s="205"/>
      <c r="BG28" s="296" t="s">
        <v>1324</v>
      </c>
      <c r="BH28" s="296" t="s">
        <v>1324</v>
      </c>
      <c r="BJ28" s="205"/>
      <c r="BK28" s="205"/>
      <c r="BL28" s="205"/>
      <c r="BM28" s="296" t="s">
        <v>1324</v>
      </c>
      <c r="BN28" s="296" t="s">
        <v>1324</v>
      </c>
      <c r="BP28" s="205"/>
      <c r="BQ28" s="205"/>
      <c r="BR28" s="205"/>
      <c r="BS28" s="205"/>
      <c r="BU28" s="205"/>
      <c r="BV28" s="205"/>
      <c r="BW28" s="205"/>
      <c r="BX28" s="205"/>
      <c r="BZ28" s="205"/>
      <c r="CA28" s="205"/>
      <c r="CB28" s="205"/>
      <c r="CC28" s="205"/>
      <c r="CE28" s="205"/>
      <c r="CF28" s="205"/>
      <c r="CG28" s="205"/>
      <c r="CH28" s="205"/>
      <c r="CJ28" s="205"/>
      <c r="CK28" s="205"/>
      <c r="CL28" s="205"/>
      <c r="CM28" s="205"/>
      <c r="CO28" s="205"/>
      <c r="CP28" s="205"/>
      <c r="CQ28" s="205"/>
      <c r="CR28" s="205"/>
    </row>
    <row r="29" spans="2:96" ht="15.75" customHeight="1">
      <c r="B29" s="322" t="s">
        <v>1829</v>
      </c>
      <c r="C29" s="322" t="s">
        <v>204</v>
      </c>
      <c r="D29" s="322" t="s">
        <v>170</v>
      </c>
      <c r="E29" s="322"/>
      <c r="F29" s="322" t="s">
        <v>1831</v>
      </c>
      <c r="G29" s="301"/>
      <c r="H29" s="322" t="s">
        <v>1829</v>
      </c>
      <c r="I29" s="322" t="s">
        <v>204</v>
      </c>
      <c r="J29" s="322" t="s">
        <v>170</v>
      </c>
      <c r="K29" s="322"/>
      <c r="L29" s="322" t="s">
        <v>1831</v>
      </c>
      <c r="M29" s="303"/>
      <c r="N29" s="322" t="s">
        <v>1829</v>
      </c>
      <c r="O29" s="322" t="s">
        <v>204</v>
      </c>
      <c r="P29" s="322" t="s">
        <v>170</v>
      </c>
      <c r="Q29" s="322"/>
      <c r="R29" s="322" t="s">
        <v>1831</v>
      </c>
      <c r="S29" s="301"/>
      <c r="T29" s="322" t="s">
        <v>1830</v>
      </c>
      <c r="U29" s="322" t="s">
        <v>204</v>
      </c>
      <c r="V29" s="322" t="s">
        <v>170</v>
      </c>
      <c r="W29" s="323"/>
      <c r="X29" s="322" t="s">
        <v>1831</v>
      </c>
      <c r="Y29" s="301"/>
      <c r="Z29" s="322" t="s">
        <v>1830</v>
      </c>
      <c r="AA29" s="322" t="s">
        <v>204</v>
      </c>
      <c r="AB29" s="322" t="s">
        <v>170</v>
      </c>
      <c r="AC29" s="322"/>
      <c r="AD29" s="322" t="s">
        <v>1831</v>
      </c>
      <c r="AF29" s="322" t="s">
        <v>1830</v>
      </c>
      <c r="AG29" s="322" t="s">
        <v>204</v>
      </c>
      <c r="AH29" s="322" t="s">
        <v>170</v>
      </c>
      <c r="AI29" s="322"/>
      <c r="AJ29" s="322" t="s">
        <v>1831</v>
      </c>
      <c r="AL29" s="322" t="s">
        <v>1830</v>
      </c>
      <c r="AM29" s="322" t="s">
        <v>204</v>
      </c>
      <c r="AN29" s="322" t="s">
        <v>170</v>
      </c>
      <c r="AO29" s="322"/>
      <c r="AP29" s="322" t="s">
        <v>1831</v>
      </c>
      <c r="AR29" s="322" t="s">
        <v>1830</v>
      </c>
      <c r="AS29" s="322" t="s">
        <v>204</v>
      </c>
      <c r="AT29" s="322" t="s">
        <v>170</v>
      </c>
      <c r="AU29" s="322"/>
      <c r="AV29" s="322" t="s">
        <v>1831</v>
      </c>
      <c r="AX29" s="322" t="s">
        <v>1829</v>
      </c>
      <c r="AY29" s="322" t="s">
        <v>204</v>
      </c>
      <c r="AZ29" s="322" t="s">
        <v>170</v>
      </c>
      <c r="BA29" s="322"/>
      <c r="BB29" s="322" t="s">
        <v>1831</v>
      </c>
      <c r="BD29" s="322" t="s">
        <v>1829</v>
      </c>
      <c r="BE29" s="322" t="s">
        <v>204</v>
      </c>
      <c r="BF29" s="322" t="s">
        <v>170</v>
      </c>
      <c r="BG29" s="322"/>
      <c r="BH29" s="322" t="s">
        <v>1831</v>
      </c>
      <c r="BJ29" s="322" t="s">
        <v>1830</v>
      </c>
      <c r="BK29" s="322" t="s">
        <v>204</v>
      </c>
      <c r="BL29" s="322" t="s">
        <v>170</v>
      </c>
      <c r="BM29" s="322"/>
      <c r="BN29" s="322" t="s">
        <v>1831</v>
      </c>
      <c r="BP29" s="324" t="s">
        <v>1830</v>
      </c>
      <c r="BQ29" s="322" t="s">
        <v>204</v>
      </c>
      <c r="BR29" s="322" t="s">
        <v>170</v>
      </c>
      <c r="BS29" s="322" t="s">
        <v>1831</v>
      </c>
      <c r="BU29" s="324" t="s">
        <v>1830</v>
      </c>
      <c r="BV29" s="322" t="s">
        <v>204</v>
      </c>
      <c r="BW29" s="322" t="s">
        <v>170</v>
      </c>
      <c r="BX29" s="322" t="s">
        <v>1831</v>
      </c>
      <c r="BZ29" s="324" t="s">
        <v>1830</v>
      </c>
      <c r="CA29" s="322" t="s">
        <v>204</v>
      </c>
      <c r="CB29" s="322" t="s">
        <v>170</v>
      </c>
      <c r="CC29" s="322" t="s">
        <v>1831</v>
      </c>
      <c r="CE29" s="324" t="s">
        <v>1830</v>
      </c>
      <c r="CF29" s="322" t="s">
        <v>204</v>
      </c>
      <c r="CG29" s="322" t="s">
        <v>170</v>
      </c>
      <c r="CH29" s="322" t="s">
        <v>1831</v>
      </c>
      <c r="CJ29" s="324" t="s">
        <v>1830</v>
      </c>
      <c r="CK29" s="322" t="s">
        <v>204</v>
      </c>
      <c r="CL29" s="322" t="s">
        <v>170</v>
      </c>
      <c r="CM29" s="322" t="s">
        <v>1831</v>
      </c>
      <c r="CO29" s="324" t="s">
        <v>1830</v>
      </c>
      <c r="CP29" s="322" t="s">
        <v>204</v>
      </c>
      <c r="CQ29" s="322" t="s">
        <v>170</v>
      </c>
      <c r="CR29" s="322" t="s">
        <v>1831</v>
      </c>
    </row>
    <row r="30" spans="2:96" ht="15.75" customHeight="1">
      <c r="B30" s="351" t="s">
        <v>35</v>
      </c>
      <c r="C30" s="205">
        <v>4</v>
      </c>
      <c r="D30" s="325">
        <v>5</v>
      </c>
      <c r="E30" s="326"/>
      <c r="F30" s="296">
        <v>-1</v>
      </c>
      <c r="G30" s="310"/>
      <c r="H30" s="351" t="s">
        <v>35</v>
      </c>
      <c r="I30" s="205">
        <v>3</v>
      </c>
      <c r="J30" s="325">
        <v>2</v>
      </c>
      <c r="K30" s="326"/>
      <c r="L30" s="296">
        <v>1</v>
      </c>
      <c r="M30" s="310"/>
      <c r="N30" s="352" t="s">
        <v>1753</v>
      </c>
      <c r="O30" s="205">
        <v>3</v>
      </c>
      <c r="P30" s="326">
        <v>3</v>
      </c>
      <c r="Q30" s="326"/>
      <c r="R30" s="296">
        <v>0</v>
      </c>
      <c r="S30" s="310"/>
      <c r="T30" s="205"/>
      <c r="U30" s="205"/>
      <c r="V30" s="325" t="s">
        <v>1324</v>
      </c>
      <c r="W30" s="326"/>
      <c r="X30" s="296" t="s">
        <v>1324</v>
      </c>
      <c r="Y30" s="310"/>
      <c r="Z30" s="312"/>
      <c r="AA30" s="205"/>
      <c r="AB30" s="326" t="s">
        <v>1324</v>
      </c>
      <c r="AC30" s="326"/>
      <c r="AD30" s="296" t="s">
        <v>1324</v>
      </c>
      <c r="AF30" s="312"/>
      <c r="AG30" s="205"/>
      <c r="AH30" s="326" t="s">
        <v>1324</v>
      </c>
      <c r="AI30" s="326"/>
      <c r="AJ30" s="296" t="s">
        <v>1324</v>
      </c>
      <c r="AL30" s="205"/>
      <c r="AM30" s="205"/>
      <c r="AN30" s="325" t="s">
        <v>1324</v>
      </c>
      <c r="AO30" s="326"/>
      <c r="AP30" s="296" t="s">
        <v>1324</v>
      </c>
      <c r="AR30" s="295" t="s">
        <v>1730</v>
      </c>
      <c r="AS30" s="205">
        <v>4</v>
      </c>
      <c r="AT30" s="326">
        <v>4</v>
      </c>
      <c r="AU30" s="326"/>
      <c r="AV30" s="296">
        <v>0</v>
      </c>
      <c r="AX30" s="353" t="s">
        <v>15</v>
      </c>
      <c r="AY30" s="205">
        <v>3</v>
      </c>
      <c r="AZ30" s="325">
        <v>3</v>
      </c>
      <c r="BA30" s="326"/>
      <c r="BB30" s="296">
        <v>0</v>
      </c>
      <c r="BD30" s="307" t="s">
        <v>1723</v>
      </c>
      <c r="BE30" s="205">
        <v>2</v>
      </c>
      <c r="BF30" s="326">
        <v>2</v>
      </c>
      <c r="BG30" s="326"/>
      <c r="BH30" s="296">
        <v>0</v>
      </c>
      <c r="BJ30" s="318"/>
      <c r="BK30" s="205"/>
      <c r="BL30" s="326" t="s">
        <v>1324</v>
      </c>
      <c r="BM30" s="326"/>
      <c r="BN30" s="296" t="s">
        <v>1324</v>
      </c>
      <c r="BP30" s="205"/>
      <c r="BQ30" s="205"/>
      <c r="BR30" s="325">
        <v>0</v>
      </c>
      <c r="BS30" s="205">
        <v>0</v>
      </c>
      <c r="BU30" s="205"/>
      <c r="BV30" s="205"/>
      <c r="BW30" s="325">
        <v>0</v>
      </c>
      <c r="BX30" s="205">
        <v>0</v>
      </c>
      <c r="BZ30" s="205"/>
      <c r="CA30" s="205"/>
      <c r="CB30" s="325">
        <v>0</v>
      </c>
      <c r="CC30" s="205">
        <v>0</v>
      </c>
      <c r="CE30" s="205"/>
      <c r="CF30" s="205"/>
      <c r="CG30" s="325">
        <v>0</v>
      </c>
      <c r="CH30" s="205">
        <v>0</v>
      </c>
      <c r="CJ30" s="205"/>
      <c r="CK30" s="205"/>
      <c r="CL30" s="325">
        <v>0</v>
      </c>
      <c r="CM30" s="205">
        <v>0</v>
      </c>
      <c r="CO30" s="205"/>
      <c r="CP30" s="205"/>
      <c r="CQ30" s="325">
        <v>0</v>
      </c>
      <c r="CR30" s="205">
        <v>0</v>
      </c>
    </row>
    <row r="31" spans="2:96" ht="15.75" customHeight="1">
      <c r="B31" s="356" t="s">
        <v>7</v>
      </c>
      <c r="C31" s="205">
        <v>2</v>
      </c>
      <c r="D31" s="326">
        <v>0</v>
      </c>
      <c r="E31" s="326"/>
      <c r="F31" s="296">
        <v>-2</v>
      </c>
      <c r="G31" s="310"/>
      <c r="H31" s="318"/>
      <c r="I31" s="205"/>
      <c r="J31" s="326" t="s">
        <v>1324</v>
      </c>
      <c r="K31" s="326"/>
      <c r="L31" s="296" t="s">
        <v>1324</v>
      </c>
      <c r="M31" s="310"/>
      <c r="N31" s="318"/>
      <c r="O31" s="205"/>
      <c r="P31" s="326" t="s">
        <v>1324</v>
      </c>
      <c r="Q31" s="326"/>
      <c r="R31" s="296" t="s">
        <v>1324</v>
      </c>
      <c r="S31" s="310"/>
      <c r="T31" s="318"/>
      <c r="U31" s="205"/>
      <c r="V31" s="326" t="s">
        <v>1324</v>
      </c>
      <c r="W31" s="326"/>
      <c r="X31" s="296" t="s">
        <v>1324</v>
      </c>
      <c r="Y31" s="310"/>
      <c r="Z31" s="318"/>
      <c r="AA31" s="205"/>
      <c r="AB31" s="326" t="s">
        <v>1324</v>
      </c>
      <c r="AC31" s="326"/>
      <c r="AD31" s="296" t="s">
        <v>1324</v>
      </c>
      <c r="AF31" s="318"/>
      <c r="AG31" s="205"/>
      <c r="AH31" s="326" t="s">
        <v>1324</v>
      </c>
      <c r="AI31" s="326"/>
      <c r="AJ31" s="296" t="s">
        <v>1324</v>
      </c>
      <c r="AL31" s="318"/>
      <c r="AM31" s="205"/>
      <c r="AN31" s="326" t="s">
        <v>1324</v>
      </c>
      <c r="AO31" s="326"/>
      <c r="AP31" s="296" t="s">
        <v>1324</v>
      </c>
      <c r="AR31" s="297" t="s">
        <v>1771</v>
      </c>
      <c r="AS31" s="205">
        <v>5</v>
      </c>
      <c r="AT31" s="326">
        <v>5</v>
      </c>
      <c r="AU31" s="326"/>
      <c r="AV31" s="296">
        <v>0</v>
      </c>
      <c r="AX31" s="318"/>
      <c r="AY31" s="205"/>
      <c r="AZ31" s="326" t="s">
        <v>1324</v>
      </c>
      <c r="BA31" s="326"/>
      <c r="BB31" s="296" t="s">
        <v>1324</v>
      </c>
      <c r="BD31" s="355" t="s">
        <v>95</v>
      </c>
      <c r="BE31" s="205">
        <v>7</v>
      </c>
      <c r="BF31" s="326">
        <v>9</v>
      </c>
      <c r="BG31" s="326"/>
      <c r="BH31" s="296">
        <v>-2</v>
      </c>
      <c r="BJ31" s="318"/>
      <c r="BK31" s="205"/>
      <c r="BL31" s="326" t="s">
        <v>1324</v>
      </c>
      <c r="BM31" s="326"/>
      <c r="BN31" s="296" t="s">
        <v>1324</v>
      </c>
      <c r="BP31" s="205"/>
      <c r="BQ31" s="205"/>
      <c r="BR31" s="325">
        <v>0</v>
      </c>
      <c r="BS31" s="205">
        <v>0</v>
      </c>
      <c r="BU31" s="205"/>
      <c r="BV31" s="205"/>
      <c r="BW31" s="325">
        <v>0</v>
      </c>
      <c r="BX31" s="205">
        <v>0</v>
      </c>
      <c r="BZ31" s="205"/>
      <c r="CA31" s="205"/>
      <c r="CB31" s="325">
        <v>0</v>
      </c>
      <c r="CC31" s="205">
        <v>0</v>
      </c>
      <c r="CE31" s="205"/>
      <c r="CF31" s="205"/>
      <c r="CG31" s="325">
        <v>0</v>
      </c>
      <c r="CH31" s="205">
        <v>0</v>
      </c>
      <c r="CJ31" s="205"/>
      <c r="CK31" s="205"/>
      <c r="CL31" s="325">
        <v>0</v>
      </c>
      <c r="CM31" s="205">
        <v>0</v>
      </c>
      <c r="CO31" s="205"/>
      <c r="CP31" s="205"/>
      <c r="CQ31" s="325">
        <v>0</v>
      </c>
      <c r="CR31" s="205">
        <v>0</v>
      </c>
    </row>
    <row r="32" spans="2:96" ht="15.75" hidden="1" customHeight="1">
      <c r="B32" s="205"/>
      <c r="C32" s="205"/>
      <c r="D32" s="326" t="s">
        <v>1324</v>
      </c>
      <c r="E32" s="326"/>
      <c r="F32" s="296" t="s">
        <v>1324</v>
      </c>
      <c r="G32" s="310"/>
      <c r="H32" s="205"/>
      <c r="I32" s="205"/>
      <c r="J32" s="326" t="s">
        <v>1324</v>
      </c>
      <c r="K32" s="326"/>
      <c r="L32" s="296" t="s">
        <v>1324</v>
      </c>
      <c r="M32" s="310"/>
      <c r="N32" s="205"/>
      <c r="O32" s="205"/>
      <c r="P32" s="326" t="s">
        <v>1324</v>
      </c>
      <c r="Q32" s="326"/>
      <c r="R32" s="296" t="s">
        <v>1324</v>
      </c>
      <c r="S32" s="310"/>
      <c r="T32" s="205"/>
      <c r="U32" s="205"/>
      <c r="V32" s="326" t="s">
        <v>1324</v>
      </c>
      <c r="W32" s="326"/>
      <c r="X32" s="296" t="s">
        <v>1324</v>
      </c>
      <c r="Y32" s="310"/>
      <c r="Z32" s="205"/>
      <c r="AA32" s="205"/>
      <c r="AB32" s="326" t="s">
        <v>1324</v>
      </c>
      <c r="AC32" s="326"/>
      <c r="AD32" s="296" t="s">
        <v>1324</v>
      </c>
      <c r="AF32" s="205"/>
      <c r="AG32" s="205"/>
      <c r="AH32" s="326" t="s">
        <v>1324</v>
      </c>
      <c r="AI32" s="326"/>
      <c r="AJ32" s="296" t="s">
        <v>1324</v>
      </c>
      <c r="AL32" s="205"/>
      <c r="AM32" s="205"/>
      <c r="AN32" s="326" t="s">
        <v>1324</v>
      </c>
      <c r="AO32" s="326"/>
      <c r="AP32" s="296" t="s">
        <v>1324</v>
      </c>
      <c r="AR32" s="205"/>
      <c r="AS32" s="205"/>
      <c r="AT32" s="326" t="s">
        <v>1324</v>
      </c>
      <c r="AU32" s="326"/>
      <c r="AV32" s="296" t="s">
        <v>1324</v>
      </c>
      <c r="AX32" s="205"/>
      <c r="AY32" s="205"/>
      <c r="AZ32" s="326" t="s">
        <v>1324</v>
      </c>
      <c r="BA32" s="326"/>
      <c r="BB32" s="296" t="s">
        <v>1324</v>
      </c>
      <c r="BD32" s="205"/>
      <c r="BE32" s="205"/>
      <c r="BF32" s="326" t="s">
        <v>1324</v>
      </c>
      <c r="BG32" s="326"/>
      <c r="BH32" s="296" t="s">
        <v>1324</v>
      </c>
      <c r="BJ32" s="205"/>
      <c r="BK32" s="205"/>
      <c r="BL32" s="326" t="s">
        <v>1324</v>
      </c>
      <c r="BM32" s="326"/>
      <c r="BN32" s="296" t="s">
        <v>1324</v>
      </c>
      <c r="BP32" s="205"/>
      <c r="BQ32" s="205"/>
      <c r="BR32" s="325">
        <v>0</v>
      </c>
      <c r="BS32" s="205">
        <v>0</v>
      </c>
      <c r="BU32" s="205"/>
      <c r="BV32" s="205"/>
      <c r="BW32" s="325">
        <v>0</v>
      </c>
      <c r="BX32" s="205">
        <v>0</v>
      </c>
      <c r="BZ32" s="205"/>
      <c r="CA32" s="205"/>
      <c r="CB32" s="325">
        <v>0</v>
      </c>
      <c r="CC32" s="205">
        <v>0</v>
      </c>
      <c r="CE32" s="205"/>
      <c r="CF32" s="205"/>
      <c r="CG32" s="325">
        <v>0</v>
      </c>
      <c r="CH32" s="205">
        <v>0</v>
      </c>
      <c r="CJ32" s="205"/>
      <c r="CK32" s="205"/>
      <c r="CL32" s="325">
        <v>0</v>
      </c>
      <c r="CM32" s="205">
        <v>0</v>
      </c>
      <c r="CO32" s="205"/>
      <c r="CP32" s="205"/>
      <c r="CQ32" s="325">
        <v>0</v>
      </c>
      <c r="CR32" s="205">
        <v>0</v>
      </c>
    </row>
    <row r="33" spans="2:96" s="187" customFormat="1" ht="15.75" customHeight="1">
      <c r="B33" s="327" t="s">
        <v>1832</v>
      </c>
      <c r="C33" s="328">
        <v>4</v>
      </c>
      <c r="D33" s="328">
        <v>5</v>
      </c>
      <c r="E33" s="329"/>
      <c r="G33" s="301"/>
      <c r="H33" s="327" t="s">
        <v>1832</v>
      </c>
      <c r="I33" s="328">
        <v>3</v>
      </c>
      <c r="J33" s="328">
        <v>2</v>
      </c>
      <c r="K33" s="329"/>
      <c r="N33" s="327" t="s">
        <v>1832</v>
      </c>
      <c r="O33" s="328">
        <v>3</v>
      </c>
      <c r="P33" s="328">
        <v>3</v>
      </c>
      <c r="Q33" s="329"/>
      <c r="S33" s="301"/>
      <c r="T33" s="327" t="s">
        <v>1832</v>
      </c>
      <c r="U33" s="328">
        <v>0</v>
      </c>
      <c r="V33" s="328">
        <v>0</v>
      </c>
      <c r="W33" s="329"/>
      <c r="Y33" s="301"/>
      <c r="Z33" s="327" t="s">
        <v>1832</v>
      </c>
      <c r="AA33" s="328">
        <v>0</v>
      </c>
      <c r="AB33" s="328">
        <v>0</v>
      </c>
      <c r="AC33" s="329"/>
      <c r="AF33" s="327" t="s">
        <v>1832</v>
      </c>
      <c r="AG33" s="328">
        <v>0</v>
      </c>
      <c r="AH33" s="328">
        <v>0</v>
      </c>
      <c r="AI33" s="329"/>
      <c r="AL33" s="327" t="s">
        <v>1832</v>
      </c>
      <c r="AM33" s="328">
        <v>0</v>
      </c>
      <c r="AN33" s="328">
        <v>0</v>
      </c>
      <c r="AO33" s="329"/>
      <c r="AR33" s="327" t="s">
        <v>1832</v>
      </c>
      <c r="AS33" s="328">
        <v>9</v>
      </c>
      <c r="AT33" s="328">
        <v>9</v>
      </c>
      <c r="AU33" s="329"/>
      <c r="AX33" s="327" t="s">
        <v>1832</v>
      </c>
      <c r="AY33" s="328">
        <v>3</v>
      </c>
      <c r="AZ33" s="328">
        <v>3</v>
      </c>
      <c r="BA33" s="329"/>
      <c r="BD33" s="327" t="s">
        <v>1832</v>
      </c>
      <c r="BE33" s="328">
        <v>9</v>
      </c>
      <c r="BF33" s="328">
        <v>11</v>
      </c>
      <c r="BG33" s="329"/>
      <c r="BJ33" s="327" t="s">
        <v>1832</v>
      </c>
      <c r="BK33" s="328">
        <v>0</v>
      </c>
      <c r="BL33" s="328">
        <v>0</v>
      </c>
      <c r="BM33" s="329"/>
      <c r="BP33" s="327" t="s">
        <v>1832</v>
      </c>
      <c r="BQ33" s="328">
        <v>0</v>
      </c>
      <c r="BR33" s="328">
        <v>0</v>
      </c>
      <c r="BU33" s="327" t="s">
        <v>1832</v>
      </c>
      <c r="BV33" s="328">
        <v>0</v>
      </c>
      <c r="BW33" s="328">
        <v>0</v>
      </c>
      <c r="BZ33" s="327" t="s">
        <v>1832</v>
      </c>
      <c r="CA33" s="328">
        <v>0</v>
      </c>
      <c r="CB33" s="328">
        <v>0</v>
      </c>
      <c r="CE33" s="327" t="s">
        <v>1832</v>
      </c>
      <c r="CF33" s="328">
        <v>0</v>
      </c>
      <c r="CG33" s="328">
        <v>0</v>
      </c>
      <c r="CJ33" s="327" t="s">
        <v>1832</v>
      </c>
      <c r="CK33" s="328">
        <v>0</v>
      </c>
      <c r="CL33" s="328">
        <v>0</v>
      </c>
      <c r="CO33" s="327" t="s">
        <v>1832</v>
      </c>
      <c r="CP33" s="328">
        <v>0</v>
      </c>
      <c r="CQ33" s="328">
        <v>0</v>
      </c>
    </row>
    <row r="34" spans="2:96" ht="15.75" customHeight="1">
      <c r="B34" s="474" t="s">
        <v>1833</v>
      </c>
      <c r="C34" s="475"/>
      <c r="D34" s="330">
        <v>31</v>
      </c>
      <c r="E34" s="331"/>
      <c r="H34" s="206">
        <v>137</v>
      </c>
      <c r="S34" s="301"/>
      <c r="T34" s="206">
        <v>137</v>
      </c>
      <c r="Y34" s="301"/>
    </row>
    <row r="35" spans="2:96" ht="15.75" customHeight="1">
      <c r="B35" s="442" t="s">
        <v>1834</v>
      </c>
      <c r="C35" s="443"/>
      <c r="D35" s="330">
        <v>33</v>
      </c>
      <c r="E35" s="331"/>
    </row>
    <row r="36" spans="2:96" ht="7.9" customHeight="1">
      <c r="B36" s="331"/>
      <c r="C36" s="331"/>
      <c r="D36" s="331"/>
      <c r="E36" s="331"/>
      <c r="F36" s="331"/>
      <c r="G36" s="331"/>
      <c r="H36" s="331"/>
      <c r="L36" s="331"/>
      <c r="P36" s="331"/>
      <c r="Q36" s="331"/>
      <c r="R36" s="331"/>
      <c r="S36" s="331"/>
      <c r="T36" s="331"/>
      <c r="X36" s="331"/>
      <c r="AB36" s="331"/>
      <c r="AC36" s="331"/>
      <c r="AF36" s="331"/>
      <c r="AG36" s="331"/>
      <c r="AH36" s="331"/>
      <c r="AI36" s="331"/>
      <c r="AL36" s="331"/>
      <c r="AM36" s="331"/>
      <c r="AN36" s="331"/>
      <c r="AO36" s="331"/>
      <c r="AR36" s="331"/>
      <c r="AS36" s="331"/>
      <c r="AT36" s="331"/>
      <c r="AU36" s="331"/>
      <c r="AX36" s="331"/>
      <c r="AY36" s="331"/>
      <c r="AZ36" s="331"/>
      <c r="BA36" s="331"/>
      <c r="BD36" s="331"/>
      <c r="BE36" s="331"/>
      <c r="BF36" s="331"/>
      <c r="BG36" s="331"/>
      <c r="BJ36" s="331"/>
      <c r="BK36" s="331"/>
      <c r="BL36" s="331"/>
      <c r="BM36" s="331"/>
    </row>
    <row r="37" spans="2:96" ht="18" customHeight="1">
      <c r="B37" s="332" t="s">
        <v>1835</v>
      </c>
      <c r="C37" s="469" t="s">
        <v>1836</v>
      </c>
      <c r="D37" s="470"/>
      <c r="E37" s="471" t="s">
        <v>1837</v>
      </c>
      <c r="F37" s="472"/>
      <c r="G37" s="331"/>
      <c r="L37" s="331"/>
      <c r="P37" s="331"/>
      <c r="Q37" s="331"/>
      <c r="R37" s="331"/>
      <c r="S37" s="331"/>
      <c r="T37" s="331"/>
      <c r="X37" s="331"/>
      <c r="AB37" s="331"/>
      <c r="AC37" s="331"/>
      <c r="AF37" s="469" t="s">
        <v>1836</v>
      </c>
      <c r="AG37" s="470"/>
      <c r="AH37" s="331"/>
      <c r="AI37" s="331"/>
      <c r="AL37" s="469" t="s">
        <v>1836</v>
      </c>
      <c r="AM37" s="470"/>
      <c r="AN37" s="331"/>
      <c r="AO37" s="331"/>
      <c r="AR37" s="469" t="s">
        <v>1836</v>
      </c>
      <c r="AS37" s="470"/>
      <c r="AT37" s="447" t="s">
        <v>1815</v>
      </c>
      <c r="AU37" s="449"/>
      <c r="AV37" s="293"/>
      <c r="AW37" s="293"/>
      <c r="AX37" s="293"/>
      <c r="AY37" s="293"/>
      <c r="AZ37" s="294"/>
      <c r="BA37" s="294"/>
      <c r="BB37" s="293"/>
      <c r="BC37" s="293"/>
      <c r="BD37" s="293"/>
      <c r="BE37" s="293"/>
      <c r="BF37" s="294"/>
      <c r="BG37" s="294"/>
      <c r="BJ37" s="331"/>
      <c r="BK37" s="331"/>
      <c r="BL37" s="331"/>
      <c r="BM37" s="331"/>
    </row>
    <row r="38" spans="2:96" ht="18" customHeight="1">
      <c r="B38" s="333" t="s">
        <v>1719</v>
      </c>
      <c r="C38" s="461">
        <v>4775.6153846153848</v>
      </c>
      <c r="D38" s="462"/>
      <c r="E38" s="463">
        <v>0</v>
      </c>
      <c r="F38" s="464"/>
      <c r="AF38" s="467">
        <v>4247.9444444444443</v>
      </c>
      <c r="AG38" s="468"/>
      <c r="AL38" s="461">
        <v>4247.9444444444443</v>
      </c>
      <c r="AM38" s="462"/>
      <c r="AR38" s="467">
        <v>4247.9444444444443</v>
      </c>
      <c r="AS38" s="468"/>
      <c r="AT38" s="295" t="s">
        <v>1730</v>
      </c>
      <c r="AU38" s="296">
        <v>10</v>
      </c>
    </row>
    <row r="39" spans="2:96" ht="18" customHeight="1">
      <c r="B39" s="334" t="s">
        <v>1838</v>
      </c>
      <c r="C39" s="457">
        <v>4775.6153846153848</v>
      </c>
      <c r="D39" s="458"/>
      <c r="E39" s="465"/>
      <c r="F39" s="466"/>
      <c r="AF39" s="459">
        <v>4250.1499999999996</v>
      </c>
      <c r="AG39" s="460"/>
      <c r="AL39" s="457">
        <v>4250.1499999999996</v>
      </c>
      <c r="AM39" s="458"/>
      <c r="AR39" s="459">
        <v>4250.1499999999996</v>
      </c>
      <c r="AS39" s="460"/>
      <c r="AT39" s="297" t="s">
        <v>1771</v>
      </c>
      <c r="AU39" s="296">
        <v>15</v>
      </c>
    </row>
    <row r="40" spans="2:96">
      <c r="T40" s="452" t="s">
        <v>1816</v>
      </c>
      <c r="U40" s="453"/>
      <c r="V40" s="300" t="s">
        <v>1324</v>
      </c>
      <c r="W40" s="296" t="s">
        <v>1324</v>
      </c>
      <c r="X40" s="299"/>
      <c r="AR40" s="452" t="s">
        <v>1816</v>
      </c>
      <c r="AS40" s="453"/>
      <c r="AT40" s="300" t="s">
        <v>1324</v>
      </c>
      <c r="AU40" s="296" t="s">
        <v>1324</v>
      </c>
      <c r="BD40" s="331"/>
      <c r="BE40" s="331"/>
    </row>
    <row r="41" spans="2:96" ht="18.75">
      <c r="B41" s="454" t="s">
        <v>1839</v>
      </c>
      <c r="C41" s="455"/>
      <c r="D41" s="456"/>
      <c r="F41" s="301"/>
      <c r="G41" s="301"/>
      <c r="L41" s="301"/>
      <c r="M41" s="301"/>
      <c r="R41" s="301"/>
      <c r="S41" s="301"/>
      <c r="T41" s="302" t="s">
        <v>1818</v>
      </c>
      <c r="U41" s="205"/>
      <c r="V41" s="296" t="s">
        <v>1324</v>
      </c>
      <c r="W41" s="296" t="s">
        <v>1324</v>
      </c>
      <c r="Y41" s="301"/>
      <c r="Z41" s="331"/>
      <c r="AA41" s="331"/>
      <c r="AB41" s="331"/>
      <c r="AD41" s="301"/>
      <c r="AF41" s="331"/>
      <c r="AG41" s="331"/>
      <c r="AH41" s="331"/>
      <c r="AJ41" s="301"/>
      <c r="AL41" s="331"/>
      <c r="AM41" s="331"/>
      <c r="AN41" s="331"/>
      <c r="AP41" s="301"/>
      <c r="AR41" s="302" t="s">
        <v>1818</v>
      </c>
      <c r="AS41" s="205"/>
      <c r="AT41" s="296" t="s">
        <v>1324</v>
      </c>
      <c r="AU41" s="296" t="s">
        <v>1324</v>
      </c>
      <c r="AV41" s="301"/>
      <c r="AX41" s="331"/>
      <c r="AY41" s="331"/>
      <c r="AZ41" s="331"/>
      <c r="BB41" s="301"/>
      <c r="BD41" s="331"/>
      <c r="BE41" s="331"/>
      <c r="BF41" s="331"/>
      <c r="BH41" s="301"/>
      <c r="BJ41" s="331"/>
      <c r="BK41" s="331"/>
      <c r="BL41" s="331"/>
      <c r="BN41" s="301"/>
    </row>
    <row r="42" spans="2:96" ht="21">
      <c r="B42" s="444" t="s">
        <v>1775</v>
      </c>
      <c r="C42" s="445"/>
      <c r="D42" s="445"/>
      <c r="E42" s="445"/>
      <c r="F42" s="446"/>
      <c r="G42" s="301"/>
      <c r="H42" s="444" t="s">
        <v>1714</v>
      </c>
      <c r="I42" s="445"/>
      <c r="J42" s="445"/>
      <c r="K42" s="445"/>
      <c r="L42" s="446"/>
      <c r="M42" s="301"/>
      <c r="N42" s="444" t="s">
        <v>1776</v>
      </c>
      <c r="O42" s="445"/>
      <c r="P42" s="445"/>
      <c r="Q42" s="445"/>
      <c r="R42" s="446"/>
      <c r="S42" s="301"/>
      <c r="T42" s="444" t="s">
        <v>1819</v>
      </c>
      <c r="U42" s="445"/>
      <c r="V42" s="445"/>
      <c r="W42" s="445"/>
      <c r="X42" s="446"/>
      <c r="Y42" s="301"/>
      <c r="Z42" s="444" t="s">
        <v>1778</v>
      </c>
      <c r="AA42" s="445"/>
      <c r="AB42" s="445"/>
      <c r="AC42" s="445"/>
      <c r="AD42" s="446"/>
      <c r="AF42" s="444" t="s">
        <v>1779</v>
      </c>
      <c r="AG42" s="445"/>
      <c r="AH42" s="445"/>
      <c r="AI42" s="445"/>
      <c r="AJ42" s="446"/>
      <c r="AL42" s="444" t="s">
        <v>1780</v>
      </c>
      <c r="AM42" s="445"/>
      <c r="AN42" s="445"/>
      <c r="AO42" s="445"/>
      <c r="AP42" s="446"/>
      <c r="AR42" s="444" t="s">
        <v>1781</v>
      </c>
      <c r="AS42" s="445"/>
      <c r="AT42" s="445"/>
      <c r="AU42" s="445"/>
      <c r="AV42" s="446"/>
      <c r="AX42" s="444" t="s">
        <v>1782</v>
      </c>
      <c r="AY42" s="445"/>
      <c r="AZ42" s="445"/>
      <c r="BA42" s="445"/>
      <c r="BB42" s="446"/>
      <c r="BD42" s="444" t="s">
        <v>1783</v>
      </c>
      <c r="BE42" s="445"/>
      <c r="BF42" s="445"/>
      <c r="BG42" s="445"/>
      <c r="BH42" s="446"/>
      <c r="BJ42" s="444" t="s">
        <v>1715</v>
      </c>
      <c r="BK42" s="445"/>
      <c r="BL42" s="445"/>
      <c r="BM42" s="445"/>
      <c r="BN42" s="446"/>
      <c r="BP42" s="440" t="s">
        <v>1820</v>
      </c>
      <c r="BQ42" s="440"/>
      <c r="BR42" s="440"/>
      <c r="BS42" s="440"/>
      <c r="BU42" s="440" t="s">
        <v>1716</v>
      </c>
      <c r="BV42" s="440"/>
      <c r="BW42" s="440"/>
      <c r="BX42" s="440"/>
      <c r="BZ42" s="440" t="s">
        <v>1821</v>
      </c>
      <c r="CA42" s="440"/>
      <c r="CB42" s="440"/>
      <c r="CC42" s="440"/>
      <c r="CE42" s="440" t="s">
        <v>1822</v>
      </c>
      <c r="CF42" s="440"/>
      <c r="CG42" s="440"/>
      <c r="CH42" s="440"/>
      <c r="CJ42" s="440" t="s">
        <v>1773</v>
      </c>
      <c r="CK42" s="440"/>
      <c r="CL42" s="440"/>
      <c r="CM42" s="440"/>
      <c r="CO42" s="440" t="s">
        <v>1823</v>
      </c>
      <c r="CP42" s="440"/>
      <c r="CQ42" s="440"/>
      <c r="CR42" s="440"/>
    </row>
    <row r="43" spans="2:96" ht="15.75">
      <c r="B43" s="304" t="s">
        <v>1824</v>
      </c>
      <c r="C43" s="305" t="s">
        <v>1825</v>
      </c>
      <c r="D43" s="305" t="s">
        <v>233</v>
      </c>
      <c r="E43" s="305" t="s">
        <v>1826</v>
      </c>
      <c r="F43" s="305" t="s">
        <v>1827</v>
      </c>
      <c r="G43" s="301"/>
      <c r="H43" s="304" t="s">
        <v>1824</v>
      </c>
      <c r="I43" s="305" t="s">
        <v>1825</v>
      </c>
      <c r="J43" s="305" t="s">
        <v>233</v>
      </c>
      <c r="K43" s="305" t="s">
        <v>1826</v>
      </c>
      <c r="L43" s="305" t="s">
        <v>1827</v>
      </c>
      <c r="M43" s="301"/>
      <c r="N43" s="304" t="s">
        <v>1824</v>
      </c>
      <c r="O43" s="305" t="s">
        <v>1825</v>
      </c>
      <c r="P43" s="305" t="s">
        <v>233</v>
      </c>
      <c r="Q43" s="305" t="s">
        <v>1826</v>
      </c>
      <c r="R43" s="305" t="s">
        <v>1827</v>
      </c>
      <c r="S43" s="301"/>
      <c r="T43" s="304" t="s">
        <v>1824</v>
      </c>
      <c r="U43" s="305" t="s">
        <v>1825</v>
      </c>
      <c r="V43" s="305" t="s">
        <v>233</v>
      </c>
      <c r="W43" s="305" t="s">
        <v>1826</v>
      </c>
      <c r="X43" s="305" t="s">
        <v>1827</v>
      </c>
      <c r="Y43" s="301"/>
      <c r="Z43" s="304" t="s">
        <v>1824</v>
      </c>
      <c r="AA43" s="305" t="s">
        <v>1825</v>
      </c>
      <c r="AB43" s="305" t="s">
        <v>233</v>
      </c>
      <c r="AC43" s="305" t="s">
        <v>1826</v>
      </c>
      <c r="AD43" s="305" t="s">
        <v>1827</v>
      </c>
      <c r="AF43" s="304" t="s">
        <v>1824</v>
      </c>
      <c r="AG43" s="305" t="s">
        <v>1825</v>
      </c>
      <c r="AH43" s="305" t="s">
        <v>233</v>
      </c>
      <c r="AI43" s="305" t="s">
        <v>1826</v>
      </c>
      <c r="AJ43" s="305" t="s">
        <v>1827</v>
      </c>
      <c r="AL43" s="304" t="s">
        <v>1824</v>
      </c>
      <c r="AM43" s="305" t="s">
        <v>1825</v>
      </c>
      <c r="AN43" s="305" t="s">
        <v>233</v>
      </c>
      <c r="AO43" s="305" t="s">
        <v>1826</v>
      </c>
      <c r="AP43" s="305" t="s">
        <v>1827</v>
      </c>
      <c r="AR43" s="304" t="s">
        <v>1824</v>
      </c>
      <c r="AS43" s="305" t="s">
        <v>1825</v>
      </c>
      <c r="AT43" s="305" t="s">
        <v>233</v>
      </c>
      <c r="AU43" s="305" t="s">
        <v>1826</v>
      </c>
      <c r="AV43" s="305" t="s">
        <v>1827</v>
      </c>
      <c r="AX43" s="304" t="s">
        <v>1824</v>
      </c>
      <c r="AY43" s="305" t="s">
        <v>1825</v>
      </c>
      <c r="AZ43" s="305" t="s">
        <v>233</v>
      </c>
      <c r="BA43" s="305" t="s">
        <v>1826</v>
      </c>
      <c r="BB43" s="305" t="s">
        <v>1827</v>
      </c>
      <c r="BD43" s="304" t="s">
        <v>1824</v>
      </c>
      <c r="BE43" s="305" t="s">
        <v>1825</v>
      </c>
      <c r="BF43" s="305" t="s">
        <v>233</v>
      </c>
      <c r="BG43" s="305" t="s">
        <v>1826</v>
      </c>
      <c r="BH43" s="305" t="s">
        <v>1827</v>
      </c>
      <c r="BJ43" s="304" t="s">
        <v>1824</v>
      </c>
      <c r="BK43" s="305" t="s">
        <v>1825</v>
      </c>
      <c r="BL43" s="305" t="s">
        <v>233</v>
      </c>
      <c r="BM43" s="305" t="s">
        <v>1826</v>
      </c>
      <c r="BN43" s="305" t="s">
        <v>1827</v>
      </c>
      <c r="BP43" s="305" t="s">
        <v>1824</v>
      </c>
      <c r="BQ43" s="305" t="s">
        <v>1828</v>
      </c>
      <c r="BR43" s="305" t="s">
        <v>1829</v>
      </c>
      <c r="BS43" s="305" t="s">
        <v>1827</v>
      </c>
      <c r="BU43" s="305" t="s">
        <v>1824</v>
      </c>
      <c r="BV43" s="305" t="s">
        <v>1828</v>
      </c>
      <c r="BW43" s="305" t="s">
        <v>1829</v>
      </c>
      <c r="BX43" s="305" t="s">
        <v>1827</v>
      </c>
      <c r="BZ43" s="305" t="s">
        <v>1824</v>
      </c>
      <c r="CA43" s="305" t="s">
        <v>1828</v>
      </c>
      <c r="CB43" s="305" t="s">
        <v>1829</v>
      </c>
      <c r="CC43" s="305" t="s">
        <v>1827</v>
      </c>
      <c r="CE43" s="305" t="s">
        <v>1824</v>
      </c>
      <c r="CF43" s="305" t="s">
        <v>1828</v>
      </c>
      <c r="CG43" s="305" t="s">
        <v>1829</v>
      </c>
      <c r="CH43" s="305" t="s">
        <v>1827</v>
      </c>
      <c r="CJ43" s="305" t="s">
        <v>1824</v>
      </c>
      <c r="CK43" s="305" t="s">
        <v>1828</v>
      </c>
      <c r="CL43" s="305" t="s">
        <v>1829</v>
      </c>
      <c r="CM43" s="305" t="s">
        <v>1827</v>
      </c>
      <c r="CO43" s="305" t="s">
        <v>1824</v>
      </c>
      <c r="CP43" s="305" t="s">
        <v>1828</v>
      </c>
      <c r="CQ43" s="305" t="s">
        <v>1829</v>
      </c>
      <c r="CR43" s="305" t="s">
        <v>1827</v>
      </c>
    </row>
    <row r="44" spans="2:96">
      <c r="B44" s="205">
        <v>37</v>
      </c>
      <c r="C44" s="308">
        <v>295</v>
      </c>
      <c r="D44" s="309" t="s">
        <v>35</v>
      </c>
      <c r="E44" s="296" t="s">
        <v>243</v>
      </c>
      <c r="F44" s="296" t="s">
        <v>1324</v>
      </c>
      <c r="G44" s="310"/>
      <c r="H44" s="205">
        <v>31</v>
      </c>
      <c r="I44" s="308">
        <v>249</v>
      </c>
      <c r="J44" s="309" t="s">
        <v>1746</v>
      </c>
      <c r="K44" s="296" t="s">
        <v>243</v>
      </c>
      <c r="L44" s="296" t="s">
        <v>1324</v>
      </c>
      <c r="M44" s="310"/>
      <c r="N44" s="205">
        <v>1</v>
      </c>
      <c r="O44" s="308">
        <v>283</v>
      </c>
      <c r="P44" s="311" t="s">
        <v>1753</v>
      </c>
      <c r="Q44" s="296" t="s">
        <v>244</v>
      </c>
      <c r="R44" s="296" t="s">
        <v>1324</v>
      </c>
      <c r="S44" s="310"/>
      <c r="T44" s="205"/>
      <c r="U44" s="205"/>
      <c r="V44" s="205"/>
      <c r="W44" s="296" t="s">
        <v>1324</v>
      </c>
      <c r="X44" s="296" t="s">
        <v>1324</v>
      </c>
      <c r="Y44" s="310"/>
      <c r="Z44" s="205"/>
      <c r="AA44" s="205"/>
      <c r="AB44" s="312"/>
      <c r="AC44" s="296" t="s">
        <v>1324</v>
      </c>
      <c r="AD44" s="296" t="s">
        <v>1324</v>
      </c>
      <c r="AF44" s="205"/>
      <c r="AG44" s="205"/>
      <c r="AH44" s="312"/>
      <c r="AI44" s="296" t="s">
        <v>1324</v>
      </c>
      <c r="AJ44" s="296" t="s">
        <v>1324</v>
      </c>
      <c r="AL44" s="205"/>
      <c r="AM44" s="205"/>
      <c r="AN44" s="205"/>
      <c r="AO44" s="296" t="s">
        <v>1324</v>
      </c>
      <c r="AP44" s="296" t="s">
        <v>1324</v>
      </c>
      <c r="AR44" s="205">
        <v>0</v>
      </c>
      <c r="AS44" s="308">
        <v>419</v>
      </c>
      <c r="AT44" s="297" t="s">
        <v>1771</v>
      </c>
      <c r="AU44" s="313">
        <v>8</v>
      </c>
      <c r="AV44" s="296" t="s">
        <v>1324</v>
      </c>
      <c r="AX44" s="205">
        <v>6</v>
      </c>
      <c r="AY44" s="314">
        <v>184</v>
      </c>
      <c r="AZ44" s="315" t="s">
        <v>15</v>
      </c>
      <c r="BA44" s="296" t="s">
        <v>243</v>
      </c>
      <c r="BB44" s="296" t="s">
        <v>1324</v>
      </c>
      <c r="BD44" s="205">
        <v>1</v>
      </c>
      <c r="BE44" s="308">
        <v>332</v>
      </c>
      <c r="BF44" s="307" t="s">
        <v>1723</v>
      </c>
      <c r="BG44" s="296" t="s">
        <v>243</v>
      </c>
      <c r="BH44" s="296" t="s">
        <v>1324</v>
      </c>
      <c r="BJ44" s="205"/>
      <c r="BK44" s="205"/>
      <c r="BL44" s="205"/>
      <c r="BM44" s="296" t="s">
        <v>1324</v>
      </c>
      <c r="BN44" s="296" t="s">
        <v>1843</v>
      </c>
      <c r="BP44" s="205"/>
      <c r="BQ44" s="205"/>
      <c r="BR44" s="205"/>
      <c r="BS44" s="205"/>
      <c r="BU44" s="205"/>
      <c r="BV44" s="205"/>
      <c r="BW44" s="205"/>
      <c r="BX44" s="205"/>
      <c r="BZ44" s="205"/>
      <c r="CA44" s="205"/>
      <c r="CB44" s="205"/>
      <c r="CC44" s="205"/>
      <c r="CE44" s="205"/>
      <c r="CF44" s="205"/>
      <c r="CG44" s="205"/>
      <c r="CH44" s="205"/>
      <c r="CJ44" s="205"/>
      <c r="CK44" s="205"/>
      <c r="CL44" s="205"/>
      <c r="CM44" s="205"/>
      <c r="CO44" s="205"/>
      <c r="CP44" s="205"/>
      <c r="CQ44" s="205"/>
      <c r="CR44" s="205"/>
    </row>
    <row r="45" spans="2:96">
      <c r="B45" s="205"/>
      <c r="C45" s="205"/>
      <c r="D45" s="205"/>
      <c r="E45" s="296" t="s">
        <v>1324</v>
      </c>
      <c r="F45" s="296" t="s">
        <v>1324</v>
      </c>
      <c r="G45" s="310"/>
      <c r="H45" s="205"/>
      <c r="I45" s="205"/>
      <c r="J45" s="205"/>
      <c r="K45" s="296" t="s">
        <v>1324</v>
      </c>
      <c r="L45" s="296" t="s">
        <v>1324</v>
      </c>
      <c r="M45" s="310"/>
      <c r="N45" s="205">
        <v>48</v>
      </c>
      <c r="O45" s="308">
        <v>191</v>
      </c>
      <c r="P45" s="311" t="s">
        <v>1753</v>
      </c>
      <c r="Q45" s="296" t="s">
        <v>244</v>
      </c>
      <c r="R45" s="296" t="s">
        <v>1324</v>
      </c>
      <c r="S45" s="310"/>
      <c r="T45" s="205"/>
      <c r="U45" s="205"/>
      <c r="V45" s="205"/>
      <c r="W45" s="296" t="s">
        <v>1324</v>
      </c>
      <c r="X45" s="296" t="s">
        <v>1324</v>
      </c>
      <c r="Y45" s="310"/>
      <c r="Z45" s="205"/>
      <c r="AA45" s="205"/>
      <c r="AB45" s="318"/>
      <c r="AC45" s="296" t="s">
        <v>1324</v>
      </c>
      <c r="AD45" s="296" t="s">
        <v>1324</v>
      </c>
      <c r="AF45" s="205"/>
      <c r="AG45" s="205"/>
      <c r="AH45" s="318"/>
      <c r="AI45" s="296" t="s">
        <v>1324</v>
      </c>
      <c r="AJ45" s="296" t="s">
        <v>1324</v>
      </c>
      <c r="AL45" s="205"/>
      <c r="AM45" s="205"/>
      <c r="AN45" s="205"/>
      <c r="AO45" s="296" t="s">
        <v>1324</v>
      </c>
      <c r="AP45" s="296" t="s">
        <v>1324</v>
      </c>
      <c r="AR45" s="205">
        <v>5</v>
      </c>
      <c r="AS45" s="308">
        <v>279</v>
      </c>
      <c r="AT45" s="295" t="s">
        <v>1730</v>
      </c>
      <c r="AU45" s="319">
        <v>9</v>
      </c>
      <c r="AV45" s="296" t="s">
        <v>1324</v>
      </c>
      <c r="AX45" s="205">
        <v>7</v>
      </c>
      <c r="AY45" s="314">
        <v>291</v>
      </c>
      <c r="AZ45" s="315" t="s">
        <v>15</v>
      </c>
      <c r="BA45" s="296" t="s">
        <v>243</v>
      </c>
      <c r="BB45" s="296" t="s">
        <v>1324</v>
      </c>
      <c r="BD45" s="205">
        <v>1</v>
      </c>
      <c r="BE45" s="308">
        <v>347</v>
      </c>
      <c r="BF45" s="307" t="s">
        <v>1723</v>
      </c>
      <c r="BG45" s="296" t="s">
        <v>243</v>
      </c>
      <c r="BH45" s="296" t="s">
        <v>1324</v>
      </c>
      <c r="BJ45" s="205"/>
      <c r="BK45" s="205"/>
      <c r="BL45" s="205"/>
      <c r="BM45" s="296" t="s">
        <v>1324</v>
      </c>
      <c r="BN45" s="296" t="s">
        <v>1843</v>
      </c>
      <c r="BP45" s="205"/>
      <c r="BQ45" s="205"/>
      <c r="BR45" s="205"/>
      <c r="BS45" s="205"/>
      <c r="BU45" s="205"/>
      <c r="BV45" s="205"/>
      <c r="BW45" s="205"/>
      <c r="BX45" s="205"/>
      <c r="BZ45" s="205"/>
      <c r="CA45" s="205"/>
      <c r="CB45" s="205"/>
      <c r="CC45" s="205"/>
      <c r="CE45" s="205"/>
      <c r="CF45" s="205"/>
      <c r="CG45" s="205"/>
      <c r="CH45" s="205"/>
      <c r="CJ45" s="205"/>
      <c r="CK45" s="205"/>
      <c r="CL45" s="205"/>
      <c r="CM45" s="205"/>
      <c r="CO45" s="205"/>
      <c r="CP45" s="205"/>
      <c r="CQ45" s="205"/>
      <c r="CR45" s="205"/>
    </row>
    <row r="46" spans="2:96">
      <c r="B46" s="205"/>
      <c r="C46" s="205"/>
      <c r="D46" s="205"/>
      <c r="E46" s="296" t="s">
        <v>1324</v>
      </c>
      <c r="F46" s="296" t="s">
        <v>1324</v>
      </c>
      <c r="G46" s="310"/>
      <c r="H46" s="205"/>
      <c r="I46" s="205"/>
      <c r="J46" s="205"/>
      <c r="K46" s="296" t="s">
        <v>1324</v>
      </c>
      <c r="L46" s="296" t="s">
        <v>1324</v>
      </c>
      <c r="M46" s="310"/>
      <c r="N46" s="205"/>
      <c r="O46" s="205"/>
      <c r="P46" s="312"/>
      <c r="Q46" s="296" t="s">
        <v>1324</v>
      </c>
      <c r="R46" s="296" t="s">
        <v>1324</v>
      </c>
      <c r="S46" s="310"/>
      <c r="T46" s="205"/>
      <c r="U46" s="205"/>
      <c r="V46" s="205"/>
      <c r="W46" s="296" t="s">
        <v>1324</v>
      </c>
      <c r="X46" s="296" t="s">
        <v>1324</v>
      </c>
      <c r="Y46" s="310"/>
      <c r="Z46" s="205"/>
      <c r="AA46" s="205"/>
      <c r="AB46" s="312"/>
      <c r="AC46" s="296" t="s">
        <v>1324</v>
      </c>
      <c r="AD46" s="296" t="s">
        <v>1324</v>
      </c>
      <c r="AF46" s="205"/>
      <c r="AG46" s="205"/>
      <c r="AH46" s="312"/>
      <c r="AI46" s="296" t="s">
        <v>1324</v>
      </c>
      <c r="AJ46" s="296" t="s">
        <v>1324</v>
      </c>
      <c r="AL46" s="205"/>
      <c r="AM46" s="205"/>
      <c r="AN46" s="205"/>
      <c r="AO46" s="296" t="s">
        <v>1324</v>
      </c>
      <c r="AP46" s="296" t="s">
        <v>1324</v>
      </c>
      <c r="AR46" s="205">
        <v>5</v>
      </c>
      <c r="AS46" s="308">
        <v>245</v>
      </c>
      <c r="AT46" s="297" t="s">
        <v>1771</v>
      </c>
      <c r="AU46" s="313">
        <v>9</v>
      </c>
      <c r="AV46" s="296" t="s">
        <v>1324</v>
      </c>
      <c r="AX46" s="205">
        <v>8</v>
      </c>
      <c r="AY46" s="314">
        <v>260</v>
      </c>
      <c r="AZ46" s="315" t="s">
        <v>15</v>
      </c>
      <c r="BA46" s="296" t="s">
        <v>243</v>
      </c>
      <c r="BB46" s="296" t="s">
        <v>1324</v>
      </c>
      <c r="BD46" s="205">
        <v>23</v>
      </c>
      <c r="BE46" s="308">
        <v>181</v>
      </c>
      <c r="BF46" s="298" t="s">
        <v>95</v>
      </c>
      <c r="BG46" s="316">
        <v>12</v>
      </c>
      <c r="BH46" s="296" t="s">
        <v>1324</v>
      </c>
      <c r="BJ46" s="205"/>
      <c r="BK46" s="205"/>
      <c r="BL46" s="205"/>
      <c r="BM46" s="296" t="s">
        <v>1324</v>
      </c>
      <c r="BN46" s="296" t="s">
        <v>1843</v>
      </c>
      <c r="BP46" s="205"/>
      <c r="BQ46" s="205"/>
      <c r="BR46" s="205"/>
      <c r="BS46" s="205"/>
      <c r="BU46" s="205"/>
      <c r="BV46" s="205"/>
      <c r="BW46" s="205"/>
      <c r="BX46" s="205"/>
      <c r="BZ46" s="205"/>
      <c r="CA46" s="205"/>
      <c r="CB46" s="205"/>
      <c r="CC46" s="205"/>
      <c r="CE46" s="205"/>
      <c r="CF46" s="205"/>
      <c r="CG46" s="205"/>
      <c r="CH46" s="205"/>
      <c r="CJ46" s="205"/>
      <c r="CK46" s="205"/>
      <c r="CL46" s="205"/>
      <c r="CM46" s="205"/>
      <c r="CO46" s="205"/>
      <c r="CP46" s="205"/>
      <c r="CQ46" s="205"/>
      <c r="CR46" s="205"/>
    </row>
    <row r="47" spans="2:96">
      <c r="B47" s="205"/>
      <c r="C47" s="205"/>
      <c r="D47" s="205"/>
      <c r="E47" s="296" t="s">
        <v>1324</v>
      </c>
      <c r="F47" s="296" t="s">
        <v>1324</v>
      </c>
      <c r="G47" s="310"/>
      <c r="H47" s="205"/>
      <c r="I47" s="205"/>
      <c r="J47" s="205"/>
      <c r="K47" s="296" t="s">
        <v>1324</v>
      </c>
      <c r="L47" s="296" t="s">
        <v>1324</v>
      </c>
      <c r="M47" s="310"/>
      <c r="N47" s="205"/>
      <c r="O47" s="205"/>
      <c r="P47" s="318"/>
      <c r="Q47" s="296" t="s">
        <v>1324</v>
      </c>
      <c r="R47" s="296" t="s">
        <v>1324</v>
      </c>
      <c r="S47" s="310"/>
      <c r="T47" s="205"/>
      <c r="U47" s="205"/>
      <c r="V47" s="205"/>
      <c r="W47" s="296" t="s">
        <v>1324</v>
      </c>
      <c r="X47" s="296" t="s">
        <v>1324</v>
      </c>
      <c r="Y47" s="310"/>
      <c r="Z47" s="205"/>
      <c r="AA47" s="205"/>
      <c r="AB47" s="318"/>
      <c r="AC47" s="296" t="s">
        <v>1324</v>
      </c>
      <c r="AD47" s="296" t="s">
        <v>1324</v>
      </c>
      <c r="AF47" s="205"/>
      <c r="AG47" s="205"/>
      <c r="AH47" s="318"/>
      <c r="AI47" s="296" t="s">
        <v>1324</v>
      </c>
      <c r="AJ47" s="296" t="s">
        <v>1324</v>
      </c>
      <c r="AL47" s="205"/>
      <c r="AM47" s="205"/>
      <c r="AN47" s="205"/>
      <c r="AO47" s="296" t="s">
        <v>1324</v>
      </c>
      <c r="AP47" s="296" t="s">
        <v>1324</v>
      </c>
      <c r="AR47" s="205">
        <v>11</v>
      </c>
      <c r="AS47" s="308">
        <v>231</v>
      </c>
      <c r="AT47" s="295" t="s">
        <v>1730</v>
      </c>
      <c r="AU47" s="319">
        <v>10</v>
      </c>
      <c r="AV47" s="296" t="s">
        <v>1324</v>
      </c>
      <c r="AX47" s="205"/>
      <c r="AY47" s="205"/>
      <c r="AZ47" s="205"/>
      <c r="BA47" s="296" t="s">
        <v>1324</v>
      </c>
      <c r="BB47" s="296" t="s">
        <v>1324</v>
      </c>
      <c r="BD47" s="205">
        <v>30</v>
      </c>
      <c r="BE47" s="308">
        <v>305</v>
      </c>
      <c r="BF47" s="298" t="s">
        <v>95</v>
      </c>
      <c r="BG47" s="316">
        <v>13</v>
      </c>
      <c r="BH47" s="296" t="s">
        <v>1324</v>
      </c>
      <c r="BJ47" s="205"/>
      <c r="BK47" s="205"/>
      <c r="BL47" s="205"/>
      <c r="BM47" s="296" t="s">
        <v>1324</v>
      </c>
      <c r="BN47" s="296" t="s">
        <v>1843</v>
      </c>
      <c r="BP47" s="205"/>
      <c r="BQ47" s="205"/>
      <c r="BR47" s="205"/>
      <c r="BS47" s="205"/>
      <c r="BU47" s="205"/>
      <c r="BV47" s="205"/>
      <c r="BW47" s="205"/>
      <c r="BX47" s="205"/>
      <c r="BZ47" s="205"/>
      <c r="CA47" s="205"/>
      <c r="CB47" s="205"/>
      <c r="CC47" s="205"/>
      <c r="CE47" s="205"/>
      <c r="CF47" s="205"/>
      <c r="CG47" s="205"/>
      <c r="CH47" s="205"/>
      <c r="CJ47" s="205"/>
      <c r="CK47" s="205"/>
      <c r="CL47" s="205"/>
      <c r="CM47" s="205"/>
      <c r="CO47" s="205"/>
      <c r="CP47" s="205"/>
      <c r="CQ47" s="205"/>
      <c r="CR47" s="205"/>
    </row>
    <row r="48" spans="2:96">
      <c r="B48" s="205"/>
      <c r="C48" s="205"/>
      <c r="D48" s="205"/>
      <c r="E48" s="296" t="s">
        <v>1324</v>
      </c>
      <c r="F48" s="296" t="s">
        <v>1324</v>
      </c>
      <c r="G48" s="310"/>
      <c r="H48" s="205"/>
      <c r="I48" s="205"/>
      <c r="J48" s="205"/>
      <c r="K48" s="296" t="s">
        <v>1324</v>
      </c>
      <c r="L48" s="296" t="s">
        <v>1324</v>
      </c>
      <c r="M48" s="310"/>
      <c r="N48" s="205"/>
      <c r="O48" s="205"/>
      <c r="P48" s="312"/>
      <c r="Q48" s="296" t="s">
        <v>1324</v>
      </c>
      <c r="R48" s="296" t="s">
        <v>1324</v>
      </c>
      <c r="S48" s="310"/>
      <c r="T48" s="205"/>
      <c r="U48" s="205"/>
      <c r="V48" s="205"/>
      <c r="W48" s="296" t="s">
        <v>1324</v>
      </c>
      <c r="X48" s="296" t="s">
        <v>1324</v>
      </c>
      <c r="Y48" s="310"/>
      <c r="Z48" s="205"/>
      <c r="AA48" s="205"/>
      <c r="AB48" s="312"/>
      <c r="AC48" s="296" t="s">
        <v>1324</v>
      </c>
      <c r="AD48" s="296" t="s">
        <v>1324</v>
      </c>
      <c r="AF48" s="205"/>
      <c r="AG48" s="205"/>
      <c r="AH48" s="312"/>
      <c r="AI48" s="296" t="s">
        <v>1324</v>
      </c>
      <c r="AJ48" s="296" t="s">
        <v>1324</v>
      </c>
      <c r="AL48" s="205"/>
      <c r="AM48" s="205"/>
      <c r="AN48" s="205"/>
      <c r="AO48" s="296" t="s">
        <v>1324</v>
      </c>
      <c r="AP48" s="296" t="s">
        <v>1324</v>
      </c>
      <c r="AR48" s="205">
        <v>17</v>
      </c>
      <c r="AS48" s="308">
        <v>213</v>
      </c>
      <c r="AT48" s="297" t="s">
        <v>1771</v>
      </c>
      <c r="AU48" s="313">
        <v>10</v>
      </c>
      <c r="AV48" s="296" t="s">
        <v>1324</v>
      </c>
      <c r="AX48" s="205"/>
      <c r="AY48" s="205"/>
      <c r="AZ48" s="205"/>
      <c r="BA48" s="296" t="s">
        <v>1324</v>
      </c>
      <c r="BB48" s="296" t="s">
        <v>1324</v>
      </c>
      <c r="BD48" s="205">
        <v>30</v>
      </c>
      <c r="BE48" s="308">
        <v>173</v>
      </c>
      <c r="BF48" s="298" t="s">
        <v>95</v>
      </c>
      <c r="BG48" s="316">
        <v>14</v>
      </c>
      <c r="BH48" s="296" t="s">
        <v>1324</v>
      </c>
      <c r="BJ48" s="205"/>
      <c r="BK48" s="205"/>
      <c r="BL48" s="205"/>
      <c r="BM48" s="296" t="s">
        <v>1324</v>
      </c>
      <c r="BN48" s="296" t="s">
        <v>1843</v>
      </c>
      <c r="BP48" s="205"/>
      <c r="BQ48" s="205"/>
      <c r="BR48" s="205"/>
      <c r="BS48" s="205"/>
      <c r="BU48" s="205"/>
      <c r="BV48" s="205"/>
      <c r="BW48" s="205"/>
      <c r="BX48" s="205"/>
      <c r="BZ48" s="205"/>
      <c r="CA48" s="205"/>
      <c r="CB48" s="205"/>
      <c r="CC48" s="205"/>
      <c r="CE48" s="205"/>
      <c r="CF48" s="205"/>
      <c r="CG48" s="205"/>
      <c r="CH48" s="205"/>
      <c r="CJ48" s="205"/>
      <c r="CK48" s="205"/>
      <c r="CL48" s="205"/>
      <c r="CM48" s="205"/>
      <c r="CO48" s="205"/>
      <c r="CP48" s="205"/>
      <c r="CQ48" s="205"/>
      <c r="CR48" s="205"/>
    </row>
    <row r="49" spans="2:96">
      <c r="B49" s="205"/>
      <c r="C49" s="205"/>
      <c r="D49" s="205"/>
      <c r="E49" s="296" t="s">
        <v>1324</v>
      </c>
      <c r="F49" s="296" t="s">
        <v>1324</v>
      </c>
      <c r="G49" s="310"/>
      <c r="H49" s="205"/>
      <c r="I49" s="205"/>
      <c r="J49" s="205"/>
      <c r="K49" s="296" t="s">
        <v>1324</v>
      </c>
      <c r="L49" s="296" t="s">
        <v>1324</v>
      </c>
      <c r="M49" s="310"/>
      <c r="N49" s="205"/>
      <c r="O49" s="205"/>
      <c r="P49" s="318"/>
      <c r="Q49" s="296" t="s">
        <v>1324</v>
      </c>
      <c r="R49" s="296" t="s">
        <v>1324</v>
      </c>
      <c r="S49" s="310"/>
      <c r="T49" s="205"/>
      <c r="U49" s="205"/>
      <c r="V49" s="205"/>
      <c r="W49" s="296" t="s">
        <v>1324</v>
      </c>
      <c r="X49" s="296" t="s">
        <v>1324</v>
      </c>
      <c r="Y49" s="310"/>
      <c r="Z49" s="205"/>
      <c r="AA49" s="205"/>
      <c r="AB49" s="318"/>
      <c r="AC49" s="296" t="s">
        <v>1324</v>
      </c>
      <c r="AD49" s="296" t="s">
        <v>1324</v>
      </c>
      <c r="AF49" s="205"/>
      <c r="AG49" s="205"/>
      <c r="AH49" s="318"/>
      <c r="AI49" s="296" t="s">
        <v>1324</v>
      </c>
      <c r="AJ49" s="296" t="s">
        <v>1324</v>
      </c>
      <c r="AL49" s="205"/>
      <c r="AM49" s="205"/>
      <c r="AN49" s="205"/>
      <c r="AO49" s="296" t="s">
        <v>1324</v>
      </c>
      <c r="AP49" s="296" t="s">
        <v>1324</v>
      </c>
      <c r="AR49" s="205">
        <v>22</v>
      </c>
      <c r="AS49" s="308">
        <v>337</v>
      </c>
      <c r="AT49" s="297" t="s">
        <v>1771</v>
      </c>
      <c r="AU49" s="313">
        <v>11</v>
      </c>
      <c r="AV49" s="296" t="s">
        <v>1324</v>
      </c>
      <c r="AX49" s="205"/>
      <c r="AY49" s="205"/>
      <c r="AZ49" s="205"/>
      <c r="BA49" s="296" t="s">
        <v>1324</v>
      </c>
      <c r="BB49" s="296" t="s">
        <v>1324</v>
      </c>
      <c r="BD49" s="205">
        <v>33</v>
      </c>
      <c r="BE49" s="308">
        <v>165</v>
      </c>
      <c r="BF49" s="298" t="s">
        <v>95</v>
      </c>
      <c r="BG49" s="316">
        <v>15</v>
      </c>
      <c r="BH49" s="296" t="s">
        <v>1324</v>
      </c>
      <c r="BJ49" s="205"/>
      <c r="BK49" s="205"/>
      <c r="BL49" s="205"/>
      <c r="BM49" s="296" t="s">
        <v>1324</v>
      </c>
      <c r="BN49" s="296" t="s">
        <v>1843</v>
      </c>
      <c r="BP49" s="205"/>
      <c r="BQ49" s="205"/>
      <c r="BR49" s="205"/>
      <c r="BS49" s="205"/>
      <c r="BU49" s="205"/>
      <c r="BV49" s="205"/>
      <c r="BW49" s="205"/>
      <c r="BX49" s="205"/>
      <c r="BZ49" s="205"/>
      <c r="CA49" s="205"/>
      <c r="CB49" s="205"/>
      <c r="CC49" s="205"/>
      <c r="CE49" s="205"/>
      <c r="CF49" s="205"/>
      <c r="CG49" s="205"/>
      <c r="CH49" s="205"/>
      <c r="CJ49" s="205"/>
      <c r="CK49" s="205"/>
      <c r="CL49" s="205"/>
      <c r="CM49" s="205"/>
      <c r="CO49" s="205"/>
      <c r="CP49" s="205"/>
      <c r="CQ49" s="205"/>
      <c r="CR49" s="205"/>
    </row>
    <row r="50" spans="2:96">
      <c r="B50" s="205"/>
      <c r="C50" s="205"/>
      <c r="D50" s="205"/>
      <c r="E50" s="296" t="s">
        <v>1324</v>
      </c>
      <c r="F50" s="296" t="s">
        <v>1324</v>
      </c>
      <c r="G50" s="310"/>
      <c r="H50" s="205"/>
      <c r="I50" s="205"/>
      <c r="J50" s="205"/>
      <c r="K50" s="296" t="s">
        <v>1324</v>
      </c>
      <c r="L50" s="296" t="s">
        <v>1324</v>
      </c>
      <c r="M50" s="310"/>
      <c r="N50" s="205"/>
      <c r="O50" s="205"/>
      <c r="P50" s="312"/>
      <c r="Q50" s="296" t="s">
        <v>1324</v>
      </c>
      <c r="R50" s="296" t="s">
        <v>1324</v>
      </c>
      <c r="S50" s="310"/>
      <c r="T50" s="205"/>
      <c r="U50" s="205"/>
      <c r="V50" s="205"/>
      <c r="W50" s="296" t="s">
        <v>1324</v>
      </c>
      <c r="X50" s="296" t="s">
        <v>1324</v>
      </c>
      <c r="Y50" s="310"/>
      <c r="Z50" s="205"/>
      <c r="AA50" s="205"/>
      <c r="AB50" s="312"/>
      <c r="AC50" s="296" t="s">
        <v>1324</v>
      </c>
      <c r="AD50" s="296" t="s">
        <v>1324</v>
      </c>
      <c r="AF50" s="205"/>
      <c r="AG50" s="205"/>
      <c r="AH50" s="312"/>
      <c r="AI50" s="296" t="s">
        <v>1324</v>
      </c>
      <c r="AJ50" s="296" t="s">
        <v>1324</v>
      </c>
      <c r="AL50" s="205"/>
      <c r="AM50" s="205"/>
      <c r="AN50" s="205"/>
      <c r="AO50" s="296" t="s">
        <v>1324</v>
      </c>
      <c r="AP50" s="296" t="s">
        <v>1324</v>
      </c>
      <c r="AR50" s="205">
        <v>22</v>
      </c>
      <c r="AS50" s="308">
        <v>145</v>
      </c>
      <c r="AT50" s="297" t="s">
        <v>1771</v>
      </c>
      <c r="AU50" s="313">
        <v>12</v>
      </c>
      <c r="AV50" s="296" t="s">
        <v>1324</v>
      </c>
      <c r="AX50" s="205"/>
      <c r="AY50" s="205"/>
      <c r="AZ50" s="205"/>
      <c r="BA50" s="296" t="s">
        <v>1324</v>
      </c>
      <c r="BB50" s="296" t="s">
        <v>1324</v>
      </c>
      <c r="BD50" s="205">
        <v>37</v>
      </c>
      <c r="BE50" s="308">
        <v>176</v>
      </c>
      <c r="BF50" s="298" t="s">
        <v>95</v>
      </c>
      <c r="BG50" s="316">
        <v>16</v>
      </c>
      <c r="BH50" s="296" t="s">
        <v>1324</v>
      </c>
      <c r="BJ50" s="205"/>
      <c r="BK50" s="205"/>
      <c r="BL50" s="312"/>
      <c r="BM50" s="296" t="s">
        <v>1324</v>
      </c>
      <c r="BN50" s="296" t="s">
        <v>1843</v>
      </c>
      <c r="BP50" s="205"/>
      <c r="BQ50" s="205"/>
      <c r="BR50" s="205"/>
      <c r="BS50" s="205"/>
      <c r="BU50" s="205"/>
      <c r="BV50" s="205"/>
      <c r="BW50" s="205"/>
      <c r="BX50" s="205"/>
      <c r="BZ50" s="205"/>
      <c r="CA50" s="205"/>
      <c r="CB50" s="205"/>
      <c r="CC50" s="205"/>
      <c r="CE50" s="205"/>
      <c r="CF50" s="205"/>
      <c r="CG50" s="205"/>
      <c r="CH50" s="205"/>
      <c r="CJ50" s="205"/>
      <c r="CK50" s="205"/>
      <c r="CL50" s="205"/>
      <c r="CM50" s="205"/>
      <c r="CO50" s="205"/>
      <c r="CP50" s="205"/>
      <c r="CQ50" s="205"/>
      <c r="CR50" s="205"/>
    </row>
    <row r="51" spans="2:96">
      <c r="B51" s="205"/>
      <c r="C51" s="205"/>
      <c r="D51" s="205"/>
      <c r="E51" s="296" t="s">
        <v>1324</v>
      </c>
      <c r="F51" s="296" t="s">
        <v>1324</v>
      </c>
      <c r="G51" s="310"/>
      <c r="H51" s="205"/>
      <c r="I51" s="205"/>
      <c r="J51" s="205"/>
      <c r="K51" s="296" t="s">
        <v>1324</v>
      </c>
      <c r="L51" s="296" t="s">
        <v>1324</v>
      </c>
      <c r="M51" s="310"/>
      <c r="N51" s="205"/>
      <c r="O51" s="205"/>
      <c r="P51" s="318"/>
      <c r="Q51" s="296" t="s">
        <v>1324</v>
      </c>
      <c r="R51" s="296" t="s">
        <v>1324</v>
      </c>
      <c r="S51" s="310"/>
      <c r="T51" s="205"/>
      <c r="U51" s="205"/>
      <c r="V51" s="205"/>
      <c r="W51" s="296" t="s">
        <v>1324</v>
      </c>
      <c r="X51" s="296" t="s">
        <v>1324</v>
      </c>
      <c r="Y51" s="310"/>
      <c r="Z51" s="205"/>
      <c r="AA51" s="205"/>
      <c r="AB51" s="318"/>
      <c r="AC51" s="296" t="s">
        <v>1324</v>
      </c>
      <c r="AD51" s="296" t="s">
        <v>1324</v>
      </c>
      <c r="AF51" s="205"/>
      <c r="AG51" s="205"/>
      <c r="AH51" s="318"/>
      <c r="AI51" s="296" t="s">
        <v>1324</v>
      </c>
      <c r="AJ51" s="296" t="s">
        <v>1324</v>
      </c>
      <c r="AL51" s="205"/>
      <c r="AM51" s="205"/>
      <c r="AN51" s="205"/>
      <c r="AO51" s="296" t="s">
        <v>1324</v>
      </c>
      <c r="AP51" s="296" t="s">
        <v>1324</v>
      </c>
      <c r="AR51" s="205">
        <v>25</v>
      </c>
      <c r="AS51" s="308">
        <v>270</v>
      </c>
      <c r="AT51" s="297" t="s">
        <v>1771</v>
      </c>
      <c r="AU51" s="313">
        <v>13</v>
      </c>
      <c r="AV51" s="296" t="s">
        <v>1324</v>
      </c>
      <c r="AX51" s="205"/>
      <c r="AY51" s="205"/>
      <c r="AZ51" s="318"/>
      <c r="BA51" s="296" t="s">
        <v>1324</v>
      </c>
      <c r="BB51" s="296" t="s">
        <v>1324</v>
      </c>
      <c r="BD51" s="205">
        <v>48</v>
      </c>
      <c r="BE51" s="308">
        <v>370</v>
      </c>
      <c r="BF51" s="298" t="s">
        <v>95</v>
      </c>
      <c r="BG51" s="316">
        <v>17</v>
      </c>
      <c r="BH51" s="296" t="s">
        <v>1324</v>
      </c>
      <c r="BJ51" s="205"/>
      <c r="BK51" s="205"/>
      <c r="BL51" s="318"/>
      <c r="BM51" s="296" t="s">
        <v>1324</v>
      </c>
      <c r="BN51" s="296" t="s">
        <v>1843</v>
      </c>
      <c r="BP51" s="205"/>
      <c r="BQ51" s="205"/>
      <c r="BR51" s="205"/>
      <c r="BS51" s="205"/>
      <c r="BU51" s="205"/>
      <c r="BV51" s="205"/>
      <c r="BW51" s="205"/>
      <c r="BX51" s="205"/>
      <c r="BZ51" s="205"/>
      <c r="CA51" s="205"/>
      <c r="CB51" s="205"/>
      <c r="CC51" s="205"/>
      <c r="CE51" s="205"/>
      <c r="CF51" s="205"/>
      <c r="CG51" s="205"/>
      <c r="CH51" s="205"/>
      <c r="CJ51" s="205"/>
      <c r="CK51" s="205"/>
      <c r="CL51" s="205"/>
      <c r="CM51" s="205"/>
      <c r="CO51" s="205"/>
      <c r="CP51" s="205"/>
      <c r="CQ51" s="205"/>
      <c r="CR51" s="205"/>
    </row>
    <row r="52" spans="2:96">
      <c r="B52" s="205"/>
      <c r="C52" s="205"/>
      <c r="D52" s="205"/>
      <c r="E52" s="296" t="s">
        <v>1324</v>
      </c>
      <c r="F52" s="296" t="s">
        <v>1324</v>
      </c>
      <c r="G52" s="310"/>
      <c r="H52" s="205"/>
      <c r="I52" s="205"/>
      <c r="J52" s="205"/>
      <c r="K52" s="296" t="s">
        <v>1324</v>
      </c>
      <c r="L52" s="296" t="s">
        <v>1324</v>
      </c>
      <c r="M52" s="310"/>
      <c r="N52" s="205"/>
      <c r="O52" s="205"/>
      <c r="P52" s="312"/>
      <c r="Q52" s="296" t="s">
        <v>1324</v>
      </c>
      <c r="R52" s="296" t="s">
        <v>1324</v>
      </c>
      <c r="S52" s="310"/>
      <c r="T52" s="205"/>
      <c r="U52" s="205"/>
      <c r="V52" s="205"/>
      <c r="W52" s="296" t="s">
        <v>1324</v>
      </c>
      <c r="X52" s="296" t="s">
        <v>1324</v>
      </c>
      <c r="Y52" s="310"/>
      <c r="Z52" s="205"/>
      <c r="AA52" s="205"/>
      <c r="AB52" s="312"/>
      <c r="AC52" s="296" t="s">
        <v>1324</v>
      </c>
      <c r="AD52" s="296" t="s">
        <v>1324</v>
      </c>
      <c r="AF52" s="205"/>
      <c r="AG52" s="205"/>
      <c r="AH52" s="312"/>
      <c r="AI52" s="296" t="s">
        <v>1324</v>
      </c>
      <c r="AJ52" s="296" t="s">
        <v>1324</v>
      </c>
      <c r="AL52" s="205"/>
      <c r="AM52" s="205"/>
      <c r="AN52" s="312"/>
      <c r="AO52" s="296" t="s">
        <v>1324</v>
      </c>
      <c r="AP52" s="296" t="s">
        <v>1324</v>
      </c>
      <c r="AR52" s="205">
        <v>35</v>
      </c>
      <c r="AS52" s="308">
        <v>268</v>
      </c>
      <c r="AT52" s="297" t="s">
        <v>1771</v>
      </c>
      <c r="AU52" s="313">
        <v>14</v>
      </c>
      <c r="AV52" s="296" t="s">
        <v>1324</v>
      </c>
      <c r="AX52" s="205"/>
      <c r="AY52" s="205"/>
      <c r="AZ52" s="312"/>
      <c r="BA52" s="296" t="s">
        <v>1324</v>
      </c>
      <c r="BB52" s="296" t="s">
        <v>1324</v>
      </c>
      <c r="BD52" s="205">
        <v>48</v>
      </c>
      <c r="BE52" s="308">
        <v>331</v>
      </c>
      <c r="BF52" s="298" t="s">
        <v>95</v>
      </c>
      <c r="BG52" s="316">
        <v>18</v>
      </c>
      <c r="BH52" s="296" t="s">
        <v>1324</v>
      </c>
      <c r="BJ52" s="205"/>
      <c r="BK52" s="205"/>
      <c r="BL52" s="312"/>
      <c r="BM52" s="296" t="s">
        <v>1324</v>
      </c>
      <c r="BN52" s="296" t="s">
        <v>1843</v>
      </c>
      <c r="BP52" s="205"/>
      <c r="BQ52" s="205"/>
      <c r="BR52" s="205"/>
      <c r="BS52" s="205"/>
      <c r="BU52" s="205"/>
      <c r="BV52" s="205"/>
      <c r="BW52" s="205"/>
      <c r="BX52" s="205"/>
      <c r="BZ52" s="205"/>
      <c r="CA52" s="205"/>
      <c r="CB52" s="205"/>
      <c r="CC52" s="205"/>
      <c r="CE52" s="205"/>
      <c r="CF52" s="205"/>
      <c r="CG52" s="205"/>
      <c r="CH52" s="205"/>
      <c r="CJ52" s="205"/>
      <c r="CK52" s="205"/>
      <c r="CL52" s="205"/>
      <c r="CM52" s="205"/>
      <c r="CO52" s="205"/>
      <c r="CP52" s="205"/>
      <c r="CQ52" s="205"/>
      <c r="CR52" s="205"/>
    </row>
    <row r="53" spans="2:96">
      <c r="B53" s="205"/>
      <c r="C53" s="205"/>
      <c r="D53" s="205"/>
      <c r="E53" s="296" t="s">
        <v>1324</v>
      </c>
      <c r="F53" s="296" t="s">
        <v>1324</v>
      </c>
      <c r="G53" s="310"/>
      <c r="H53" s="205"/>
      <c r="I53" s="205"/>
      <c r="J53" s="205"/>
      <c r="K53" s="296" t="s">
        <v>1324</v>
      </c>
      <c r="L53" s="296" t="s">
        <v>1324</v>
      </c>
      <c r="M53" s="310"/>
      <c r="N53" s="205"/>
      <c r="O53" s="205"/>
      <c r="P53" s="318"/>
      <c r="Q53" s="296" t="s">
        <v>1324</v>
      </c>
      <c r="R53" s="296" t="s">
        <v>1324</v>
      </c>
      <c r="S53" s="310"/>
      <c r="T53" s="205"/>
      <c r="U53" s="205"/>
      <c r="V53" s="205"/>
      <c r="W53" s="296" t="s">
        <v>1324</v>
      </c>
      <c r="X53" s="296" t="s">
        <v>1324</v>
      </c>
      <c r="Y53" s="310"/>
      <c r="Z53" s="205"/>
      <c r="AA53" s="205"/>
      <c r="AB53" s="318"/>
      <c r="AC53" s="296" t="s">
        <v>1324</v>
      </c>
      <c r="AD53" s="296" t="s">
        <v>1324</v>
      </c>
      <c r="AF53" s="205"/>
      <c r="AG53" s="205"/>
      <c r="AH53" s="318"/>
      <c r="AI53" s="296" t="s">
        <v>1324</v>
      </c>
      <c r="AJ53" s="296" t="s">
        <v>1324</v>
      </c>
      <c r="AL53" s="205"/>
      <c r="AM53" s="205"/>
      <c r="AN53" s="318"/>
      <c r="AO53" s="296" t="s">
        <v>1324</v>
      </c>
      <c r="AP53" s="296" t="s">
        <v>1324</v>
      </c>
      <c r="AR53" s="205">
        <v>40</v>
      </c>
      <c r="AS53" s="308">
        <v>317</v>
      </c>
      <c r="AT53" s="297" t="s">
        <v>1771</v>
      </c>
      <c r="AU53" s="313">
        <v>15</v>
      </c>
      <c r="AV53" s="296" t="s">
        <v>1324</v>
      </c>
      <c r="AX53" s="205"/>
      <c r="AY53" s="205"/>
      <c r="AZ53" s="318"/>
      <c r="BA53" s="296" t="s">
        <v>1324</v>
      </c>
      <c r="BB53" s="296" t="s">
        <v>1324</v>
      </c>
      <c r="BD53" s="205">
        <v>48</v>
      </c>
      <c r="BE53" s="308">
        <v>121</v>
      </c>
      <c r="BF53" s="298" t="s">
        <v>95</v>
      </c>
      <c r="BG53" s="316">
        <v>19</v>
      </c>
      <c r="BH53" s="296" t="s">
        <v>1324</v>
      </c>
      <c r="BJ53" s="205"/>
      <c r="BK53" s="205"/>
      <c r="BL53" s="318"/>
      <c r="BM53" s="296" t="s">
        <v>1324</v>
      </c>
      <c r="BN53" s="296" t="s">
        <v>1843</v>
      </c>
      <c r="BP53" s="205"/>
      <c r="BQ53" s="205"/>
      <c r="BR53" s="205"/>
      <c r="BS53" s="205"/>
      <c r="BU53" s="205"/>
      <c r="BV53" s="205"/>
      <c r="BW53" s="205"/>
      <c r="BX53" s="205"/>
      <c r="BZ53" s="205"/>
      <c r="CA53" s="205"/>
      <c r="CB53" s="205"/>
      <c r="CC53" s="205"/>
      <c r="CE53" s="205"/>
      <c r="CF53" s="205"/>
      <c r="CG53" s="205"/>
      <c r="CH53" s="205"/>
      <c r="CJ53" s="205"/>
      <c r="CK53" s="205"/>
      <c r="CL53" s="205"/>
      <c r="CM53" s="205"/>
      <c r="CO53" s="205"/>
      <c r="CP53" s="205"/>
      <c r="CQ53" s="205"/>
      <c r="CR53" s="205"/>
    </row>
    <row r="54" spans="2:96">
      <c r="B54" s="205"/>
      <c r="C54" s="205"/>
      <c r="D54" s="205"/>
      <c r="E54" s="296" t="s">
        <v>1324</v>
      </c>
      <c r="F54" s="296" t="s">
        <v>1324</v>
      </c>
      <c r="G54" s="310"/>
      <c r="H54" s="205"/>
      <c r="I54" s="205"/>
      <c r="J54" s="205"/>
      <c r="K54" s="296" t="s">
        <v>1324</v>
      </c>
      <c r="L54" s="296" t="s">
        <v>1324</v>
      </c>
      <c r="M54" s="310"/>
      <c r="N54" s="205"/>
      <c r="O54" s="205"/>
      <c r="P54" s="205"/>
      <c r="Q54" s="296" t="s">
        <v>1324</v>
      </c>
      <c r="R54" s="296" t="s">
        <v>1324</v>
      </c>
      <c r="S54" s="310"/>
      <c r="T54" s="205"/>
      <c r="U54" s="205"/>
      <c r="V54" s="205"/>
      <c r="W54" s="296" t="s">
        <v>1324</v>
      </c>
      <c r="X54" s="296" t="s">
        <v>1324</v>
      </c>
      <c r="Y54" s="310"/>
      <c r="Z54" s="205"/>
      <c r="AA54" s="205"/>
      <c r="AB54" s="205"/>
      <c r="AC54" s="296" t="s">
        <v>1324</v>
      </c>
      <c r="AD54" s="296" t="s">
        <v>1324</v>
      </c>
      <c r="AF54" s="205"/>
      <c r="AG54" s="205"/>
      <c r="AH54" s="205"/>
      <c r="AI54" s="296" t="s">
        <v>1324</v>
      </c>
      <c r="AJ54" s="296" t="s">
        <v>1324</v>
      </c>
      <c r="AL54" s="205"/>
      <c r="AM54" s="205"/>
      <c r="AN54" s="205"/>
      <c r="AO54" s="296" t="s">
        <v>1324</v>
      </c>
      <c r="AP54" s="296" t="s">
        <v>1324</v>
      </c>
      <c r="AR54" s="205"/>
      <c r="AS54" s="205"/>
      <c r="AT54" s="318"/>
      <c r="AU54" s="296" t="s">
        <v>1324</v>
      </c>
      <c r="AV54" s="296" t="s">
        <v>1324</v>
      </c>
      <c r="AX54" s="205"/>
      <c r="AY54" s="205"/>
      <c r="AZ54" s="205"/>
      <c r="BA54" s="296" t="s">
        <v>1324</v>
      </c>
      <c r="BB54" s="296" t="s">
        <v>1324</v>
      </c>
      <c r="BD54" s="205">
        <v>50</v>
      </c>
      <c r="BE54" s="308">
        <v>168</v>
      </c>
      <c r="BF54" s="298" t="s">
        <v>95</v>
      </c>
      <c r="BG54" s="316">
        <v>20</v>
      </c>
      <c r="BH54" s="296" t="s">
        <v>1324</v>
      </c>
      <c r="BJ54" s="205"/>
      <c r="BK54" s="205"/>
      <c r="BL54" s="205"/>
      <c r="BM54" s="296" t="s">
        <v>1324</v>
      </c>
      <c r="BN54" s="296" t="s">
        <v>1843</v>
      </c>
      <c r="BP54" s="205"/>
      <c r="BQ54" s="205"/>
      <c r="BR54" s="205"/>
      <c r="BS54" s="205"/>
      <c r="BU54" s="205"/>
      <c r="BV54" s="205"/>
      <c r="BW54" s="205"/>
      <c r="BX54" s="205"/>
      <c r="BZ54" s="205"/>
      <c r="CA54" s="205"/>
      <c r="CB54" s="205"/>
      <c r="CC54" s="205"/>
      <c r="CE54" s="205"/>
      <c r="CF54" s="205"/>
      <c r="CG54" s="205"/>
      <c r="CH54" s="205"/>
      <c r="CJ54" s="205"/>
      <c r="CK54" s="205"/>
      <c r="CL54" s="205"/>
      <c r="CM54" s="205"/>
      <c r="CO54" s="205"/>
      <c r="CP54" s="205"/>
      <c r="CQ54" s="205"/>
      <c r="CR54" s="205"/>
    </row>
    <row r="55" spans="2:96">
      <c r="B55" s="205"/>
      <c r="C55" s="205"/>
      <c r="D55" s="205"/>
      <c r="E55" s="296" t="s">
        <v>1324</v>
      </c>
      <c r="F55" s="296" t="s">
        <v>1324</v>
      </c>
      <c r="G55" s="310"/>
      <c r="H55" s="205"/>
      <c r="I55" s="205"/>
      <c r="J55" s="205"/>
      <c r="K55" s="296" t="s">
        <v>1324</v>
      </c>
      <c r="L55" s="296" t="s">
        <v>1324</v>
      </c>
      <c r="M55" s="310"/>
      <c r="N55" s="205"/>
      <c r="O55" s="205"/>
      <c r="P55" s="205"/>
      <c r="Q55" s="296" t="s">
        <v>1324</v>
      </c>
      <c r="R55" s="296" t="s">
        <v>1324</v>
      </c>
      <c r="S55" s="310"/>
      <c r="T55" s="205"/>
      <c r="U55" s="205"/>
      <c r="V55" s="205"/>
      <c r="W55" s="296" t="s">
        <v>1324</v>
      </c>
      <c r="X55" s="296" t="s">
        <v>1324</v>
      </c>
      <c r="Y55" s="310"/>
      <c r="Z55" s="205"/>
      <c r="AA55" s="205"/>
      <c r="AB55" s="205"/>
      <c r="AC55" s="296" t="s">
        <v>1324</v>
      </c>
      <c r="AD55" s="296" t="s">
        <v>1324</v>
      </c>
      <c r="AF55" s="205"/>
      <c r="AG55" s="205"/>
      <c r="AH55" s="205"/>
      <c r="AI55" s="296" t="s">
        <v>1324</v>
      </c>
      <c r="AJ55" s="296" t="s">
        <v>1324</v>
      </c>
      <c r="AL55" s="205"/>
      <c r="AM55" s="205"/>
      <c r="AN55" s="205"/>
      <c r="AO55" s="296" t="s">
        <v>1324</v>
      </c>
      <c r="AP55" s="296" t="s">
        <v>1324</v>
      </c>
      <c r="AR55" s="205"/>
      <c r="AS55" s="205"/>
      <c r="AT55" s="205"/>
      <c r="AU55" s="296" t="s">
        <v>1324</v>
      </c>
      <c r="AV55" s="296" t="s">
        <v>1324</v>
      </c>
      <c r="AX55" s="205"/>
      <c r="AY55" s="205"/>
      <c r="AZ55" s="205"/>
      <c r="BA55" s="296" t="s">
        <v>1324</v>
      </c>
      <c r="BB55" s="296" t="s">
        <v>1324</v>
      </c>
      <c r="BD55" s="205"/>
      <c r="BE55" s="205"/>
      <c r="BF55" s="205"/>
      <c r="BG55" s="296" t="s">
        <v>1324</v>
      </c>
      <c r="BH55" s="296" t="s">
        <v>1324</v>
      </c>
      <c r="BJ55" s="205"/>
      <c r="BK55" s="205"/>
      <c r="BL55" s="205"/>
      <c r="BM55" s="296" t="s">
        <v>1324</v>
      </c>
      <c r="BN55" s="296" t="s">
        <v>1843</v>
      </c>
      <c r="BP55" s="205"/>
      <c r="BQ55" s="205"/>
      <c r="BR55" s="205"/>
      <c r="BS55" s="205"/>
      <c r="BU55" s="205"/>
      <c r="BV55" s="205"/>
      <c r="BW55" s="205"/>
      <c r="BX55" s="205"/>
      <c r="BZ55" s="205"/>
      <c r="CA55" s="205"/>
      <c r="CB55" s="205"/>
      <c r="CC55" s="205"/>
      <c r="CE55" s="205"/>
      <c r="CF55" s="205"/>
      <c r="CG55" s="205"/>
      <c r="CH55" s="205"/>
      <c r="CJ55" s="205"/>
      <c r="CK55" s="205"/>
      <c r="CL55" s="205"/>
      <c r="CM55" s="205"/>
      <c r="CO55" s="205"/>
      <c r="CP55" s="205"/>
      <c r="CQ55" s="205"/>
      <c r="CR55" s="205"/>
    </row>
    <row r="56" spans="2:96">
      <c r="B56" s="205"/>
      <c r="C56" s="205"/>
      <c r="D56" s="205"/>
      <c r="E56" s="296" t="s">
        <v>1324</v>
      </c>
      <c r="F56" s="296" t="s">
        <v>1324</v>
      </c>
      <c r="G56" s="310"/>
      <c r="H56" s="205"/>
      <c r="I56" s="205"/>
      <c r="J56" s="205"/>
      <c r="K56" s="296" t="s">
        <v>1324</v>
      </c>
      <c r="L56" s="296" t="s">
        <v>1324</v>
      </c>
      <c r="M56" s="310"/>
      <c r="N56" s="205"/>
      <c r="O56" s="205"/>
      <c r="P56" s="205"/>
      <c r="Q56" s="296" t="s">
        <v>1324</v>
      </c>
      <c r="R56" s="296" t="s">
        <v>1324</v>
      </c>
      <c r="S56" s="310"/>
      <c r="T56" s="205"/>
      <c r="U56" s="205"/>
      <c r="V56" s="205"/>
      <c r="W56" s="296" t="s">
        <v>1324</v>
      </c>
      <c r="X56" s="296" t="s">
        <v>1324</v>
      </c>
      <c r="Y56" s="310"/>
      <c r="Z56" s="205"/>
      <c r="AA56" s="205"/>
      <c r="AB56" s="205"/>
      <c r="AC56" s="296" t="s">
        <v>1324</v>
      </c>
      <c r="AD56" s="296" t="s">
        <v>1324</v>
      </c>
      <c r="AF56" s="205"/>
      <c r="AG56" s="205"/>
      <c r="AH56" s="205"/>
      <c r="AI56" s="296" t="s">
        <v>1324</v>
      </c>
      <c r="AJ56" s="296" t="s">
        <v>1324</v>
      </c>
      <c r="AL56" s="205"/>
      <c r="AM56" s="205"/>
      <c r="AN56" s="205"/>
      <c r="AO56" s="296" t="s">
        <v>1324</v>
      </c>
      <c r="AP56" s="296" t="s">
        <v>1324</v>
      </c>
      <c r="AR56" s="447" t="s">
        <v>1840</v>
      </c>
      <c r="AS56" s="448"/>
      <c r="AT56" s="448"/>
      <c r="AU56" s="448"/>
      <c r="AV56" s="449"/>
      <c r="AX56" s="205"/>
      <c r="AY56" s="205"/>
      <c r="AZ56" s="205"/>
      <c r="BA56" s="296" t="s">
        <v>1324</v>
      </c>
      <c r="BB56" s="296" t="s">
        <v>1324</v>
      </c>
      <c r="BD56" s="447" t="s">
        <v>1840</v>
      </c>
      <c r="BE56" s="448"/>
      <c r="BF56" s="448"/>
      <c r="BG56" s="448"/>
      <c r="BH56" s="449"/>
      <c r="BJ56" s="205"/>
      <c r="BK56" s="205"/>
      <c r="BL56" s="205"/>
      <c r="BM56" s="296" t="s">
        <v>1324</v>
      </c>
      <c r="BN56" s="296" t="s">
        <v>1843</v>
      </c>
      <c r="BP56" s="205"/>
      <c r="BQ56" s="205"/>
      <c r="BR56" s="205"/>
      <c r="BS56" s="205"/>
      <c r="BU56" s="205"/>
      <c r="BV56" s="205"/>
      <c r="BW56" s="205"/>
      <c r="BX56" s="205"/>
      <c r="BZ56" s="205"/>
      <c r="CA56" s="205"/>
      <c r="CB56" s="205"/>
      <c r="CC56" s="205"/>
      <c r="CE56" s="205"/>
      <c r="CF56" s="205"/>
      <c r="CG56" s="205"/>
      <c r="CH56" s="205"/>
      <c r="CJ56" s="205"/>
      <c r="CK56" s="205"/>
      <c r="CL56" s="205"/>
      <c r="CM56" s="205"/>
      <c r="CO56" s="205"/>
      <c r="CP56" s="205"/>
      <c r="CQ56" s="205"/>
      <c r="CR56" s="205"/>
    </row>
    <row r="57" spans="2:96">
      <c r="B57" s="205"/>
      <c r="C57" s="205"/>
      <c r="D57" s="205"/>
      <c r="E57" s="296" t="s">
        <v>1324</v>
      </c>
      <c r="F57" s="296" t="s">
        <v>1324</v>
      </c>
      <c r="G57" s="310"/>
      <c r="H57" s="205"/>
      <c r="I57" s="205"/>
      <c r="J57" s="205"/>
      <c r="K57" s="296" t="s">
        <v>1324</v>
      </c>
      <c r="L57" s="296" t="s">
        <v>1324</v>
      </c>
      <c r="M57" s="310"/>
      <c r="N57" s="205"/>
      <c r="O57" s="205"/>
      <c r="P57" s="205"/>
      <c r="Q57" s="296" t="s">
        <v>1324</v>
      </c>
      <c r="R57" s="296" t="s">
        <v>1324</v>
      </c>
      <c r="S57" s="310"/>
      <c r="T57" s="205"/>
      <c r="U57" s="205"/>
      <c r="V57" s="205"/>
      <c r="W57" s="296" t="s">
        <v>1324</v>
      </c>
      <c r="X57" s="296" t="s">
        <v>1324</v>
      </c>
      <c r="Y57" s="310"/>
      <c r="Z57" s="205"/>
      <c r="AA57" s="205"/>
      <c r="AB57" s="205"/>
      <c r="AC57" s="296" t="s">
        <v>1324</v>
      </c>
      <c r="AD57" s="296" t="s">
        <v>1324</v>
      </c>
      <c r="AF57" s="205"/>
      <c r="AG57" s="205"/>
      <c r="AH57" s="205"/>
      <c r="AI57" s="296" t="s">
        <v>1324</v>
      </c>
      <c r="AJ57" s="296" t="s">
        <v>1324</v>
      </c>
      <c r="AL57" s="205"/>
      <c r="AM57" s="205"/>
      <c r="AN57" s="205"/>
      <c r="AO57" s="296" t="s">
        <v>1324</v>
      </c>
      <c r="AP57" s="296" t="s">
        <v>1324</v>
      </c>
      <c r="AR57" s="205"/>
      <c r="AS57" s="205"/>
      <c r="AT57" s="205"/>
      <c r="AU57" s="296" t="s">
        <v>1324</v>
      </c>
      <c r="AV57" s="296" t="s">
        <v>1324</v>
      </c>
      <c r="AX57" s="205"/>
      <c r="AY57" s="205"/>
      <c r="AZ57" s="205"/>
      <c r="BA57" s="296" t="s">
        <v>1324</v>
      </c>
      <c r="BB57" s="296" t="s">
        <v>1324</v>
      </c>
      <c r="BD57" s="205"/>
      <c r="BE57" s="205"/>
      <c r="BF57" s="205"/>
      <c r="BG57" s="296" t="s">
        <v>1324</v>
      </c>
      <c r="BH57" s="296" t="s">
        <v>1324</v>
      </c>
      <c r="BJ57" s="205"/>
      <c r="BK57" s="205"/>
      <c r="BL57" s="205"/>
      <c r="BM57" s="296" t="s">
        <v>1324</v>
      </c>
      <c r="BN57" s="296" t="s">
        <v>1843</v>
      </c>
      <c r="BP57" s="205"/>
      <c r="BQ57" s="205"/>
      <c r="BR57" s="205"/>
      <c r="BS57" s="205"/>
      <c r="BU57" s="205"/>
      <c r="BV57" s="205"/>
      <c r="BW57" s="205"/>
      <c r="BX57" s="205"/>
      <c r="BZ57" s="205"/>
      <c r="CA57" s="205"/>
      <c r="CB57" s="205"/>
      <c r="CC57" s="205"/>
      <c r="CE57" s="205"/>
      <c r="CF57" s="205"/>
      <c r="CG57" s="205"/>
      <c r="CH57" s="205"/>
      <c r="CJ57" s="205"/>
      <c r="CK57" s="205"/>
      <c r="CL57" s="205"/>
      <c r="CM57" s="205"/>
      <c r="CO57" s="205"/>
      <c r="CP57" s="205"/>
      <c r="CQ57" s="205"/>
      <c r="CR57" s="205"/>
    </row>
    <row r="58" spans="2:96" hidden="1">
      <c r="B58" s="205"/>
      <c r="C58" s="205"/>
      <c r="D58" s="205"/>
      <c r="E58" s="296" t="s">
        <v>1324</v>
      </c>
      <c r="F58" s="296" t="s">
        <v>1324</v>
      </c>
      <c r="G58" s="310"/>
      <c r="H58" s="205"/>
      <c r="I58" s="205"/>
      <c r="J58" s="205"/>
      <c r="K58" s="296" t="s">
        <v>1324</v>
      </c>
      <c r="L58" s="296" t="s">
        <v>1324</v>
      </c>
      <c r="M58" s="310"/>
      <c r="N58" s="205"/>
      <c r="O58" s="205"/>
      <c r="P58" s="205"/>
      <c r="Q58" s="296" t="s">
        <v>1324</v>
      </c>
      <c r="R58" s="296" t="s">
        <v>1324</v>
      </c>
      <c r="S58" s="310"/>
      <c r="T58" s="205"/>
      <c r="U58" s="205"/>
      <c r="V58" s="205"/>
      <c r="W58" s="296" t="s">
        <v>1324</v>
      </c>
      <c r="X58" s="296" t="s">
        <v>1324</v>
      </c>
      <c r="Y58" s="310"/>
      <c r="Z58" s="205"/>
      <c r="AA58" s="205"/>
      <c r="AB58" s="205"/>
      <c r="AC58" s="296" t="s">
        <v>1324</v>
      </c>
      <c r="AD58" s="296" t="s">
        <v>1324</v>
      </c>
      <c r="AF58" s="205"/>
      <c r="AG58" s="205"/>
      <c r="AH58" s="205"/>
      <c r="AI58" s="296" t="s">
        <v>1324</v>
      </c>
      <c r="AJ58" s="296" t="s">
        <v>1324</v>
      </c>
      <c r="AL58" s="205"/>
      <c r="AM58" s="205"/>
      <c r="AN58" s="205"/>
      <c r="AO58" s="296" t="s">
        <v>1324</v>
      </c>
      <c r="AP58" s="296" t="s">
        <v>1324</v>
      </c>
      <c r="AR58" s="205"/>
      <c r="AS58" s="205"/>
      <c r="AT58" s="205"/>
      <c r="AU58" s="296" t="s">
        <v>1324</v>
      </c>
      <c r="AV58" s="296" t="s">
        <v>1324</v>
      </c>
      <c r="AX58" s="205"/>
      <c r="AY58" s="205"/>
      <c r="AZ58" s="205"/>
      <c r="BA58" s="296" t="s">
        <v>1324</v>
      </c>
      <c r="BB58" s="296" t="s">
        <v>1324</v>
      </c>
      <c r="BD58" s="205"/>
      <c r="BE58" s="205"/>
      <c r="BF58" s="205"/>
      <c r="BG58" s="296" t="s">
        <v>1324</v>
      </c>
      <c r="BH58" s="296" t="s">
        <v>1324</v>
      </c>
      <c r="BJ58" s="205"/>
      <c r="BK58" s="205"/>
      <c r="BL58" s="205"/>
      <c r="BM58" s="296" t="s">
        <v>1324</v>
      </c>
      <c r="BN58" s="296" t="s">
        <v>1843</v>
      </c>
      <c r="BP58" s="205"/>
      <c r="BQ58" s="205"/>
      <c r="BR58" s="205"/>
      <c r="BS58" s="205"/>
      <c r="BU58" s="205"/>
      <c r="BV58" s="205"/>
      <c r="BW58" s="205"/>
      <c r="BX58" s="205"/>
      <c r="BZ58" s="205"/>
      <c r="CA58" s="205"/>
      <c r="CB58" s="205"/>
      <c r="CC58" s="205"/>
      <c r="CE58" s="205"/>
      <c r="CF58" s="205"/>
      <c r="CG58" s="205"/>
      <c r="CH58" s="205"/>
      <c r="CJ58" s="205"/>
      <c r="CK58" s="205"/>
      <c r="CL58" s="205"/>
      <c r="CM58" s="205"/>
      <c r="CO58" s="205"/>
      <c r="CP58" s="205"/>
      <c r="CQ58" s="205"/>
      <c r="CR58" s="205"/>
    </row>
    <row r="59" spans="2:96" hidden="1">
      <c r="B59" s="205"/>
      <c r="C59" s="205"/>
      <c r="D59" s="205"/>
      <c r="E59" s="296" t="s">
        <v>1324</v>
      </c>
      <c r="F59" s="296" t="s">
        <v>1324</v>
      </c>
      <c r="G59" s="310"/>
      <c r="H59" s="205"/>
      <c r="I59" s="205"/>
      <c r="J59" s="205"/>
      <c r="K59" s="296" t="s">
        <v>1324</v>
      </c>
      <c r="L59" s="296" t="s">
        <v>1324</v>
      </c>
      <c r="M59" s="310"/>
      <c r="N59" s="205"/>
      <c r="O59" s="205"/>
      <c r="P59" s="205"/>
      <c r="Q59" s="296" t="s">
        <v>1324</v>
      </c>
      <c r="R59" s="296" t="s">
        <v>1324</v>
      </c>
      <c r="S59" s="310"/>
      <c r="T59" s="205"/>
      <c r="U59" s="205"/>
      <c r="V59" s="205"/>
      <c r="W59" s="296" t="s">
        <v>1324</v>
      </c>
      <c r="X59" s="296" t="s">
        <v>1324</v>
      </c>
      <c r="Y59" s="310"/>
      <c r="Z59" s="205"/>
      <c r="AA59" s="205"/>
      <c r="AB59" s="205"/>
      <c r="AC59" s="296" t="s">
        <v>1324</v>
      </c>
      <c r="AD59" s="296" t="s">
        <v>1324</v>
      </c>
      <c r="AF59" s="205"/>
      <c r="AG59" s="205"/>
      <c r="AH59" s="205"/>
      <c r="AI59" s="296" t="s">
        <v>1324</v>
      </c>
      <c r="AJ59" s="296" t="s">
        <v>1324</v>
      </c>
      <c r="AL59" s="205"/>
      <c r="AM59" s="205"/>
      <c r="AN59" s="205"/>
      <c r="AO59" s="296" t="s">
        <v>1324</v>
      </c>
      <c r="AP59" s="296" t="s">
        <v>1324</v>
      </c>
      <c r="AR59" s="205"/>
      <c r="AS59" s="205"/>
      <c r="AT59" s="205"/>
      <c r="AU59" s="296" t="s">
        <v>1324</v>
      </c>
      <c r="AV59" s="296" t="s">
        <v>1324</v>
      </c>
      <c r="AX59" s="205"/>
      <c r="AY59" s="205"/>
      <c r="AZ59" s="205"/>
      <c r="BA59" s="296" t="s">
        <v>1324</v>
      </c>
      <c r="BB59" s="296" t="s">
        <v>1324</v>
      </c>
      <c r="BD59" s="205"/>
      <c r="BE59" s="205"/>
      <c r="BF59" s="205"/>
      <c r="BG59" s="296" t="s">
        <v>1324</v>
      </c>
      <c r="BH59" s="296" t="s">
        <v>1324</v>
      </c>
      <c r="BJ59" s="205"/>
      <c r="BK59" s="205"/>
      <c r="BL59" s="205"/>
      <c r="BM59" s="296" t="s">
        <v>1324</v>
      </c>
      <c r="BN59" s="296" t="s">
        <v>1843</v>
      </c>
      <c r="BP59" s="205"/>
      <c r="BQ59" s="205"/>
      <c r="BR59" s="205"/>
      <c r="BS59" s="205"/>
      <c r="BU59" s="205"/>
      <c r="BV59" s="205"/>
      <c r="BW59" s="205"/>
      <c r="BX59" s="205"/>
      <c r="BZ59" s="205"/>
      <c r="CA59" s="205"/>
      <c r="CB59" s="205"/>
      <c r="CC59" s="205"/>
      <c r="CE59" s="205"/>
      <c r="CF59" s="205"/>
      <c r="CG59" s="205"/>
      <c r="CH59" s="205"/>
      <c r="CJ59" s="205"/>
      <c r="CK59" s="205"/>
      <c r="CL59" s="205"/>
      <c r="CM59" s="205"/>
      <c r="CO59" s="205"/>
      <c r="CP59" s="205"/>
      <c r="CQ59" s="205"/>
      <c r="CR59" s="205"/>
    </row>
    <row r="60" spans="2:96" hidden="1">
      <c r="B60" s="205"/>
      <c r="C60" s="205"/>
      <c r="D60" s="205"/>
      <c r="E60" s="296" t="s">
        <v>1324</v>
      </c>
      <c r="F60" s="296" t="s">
        <v>1324</v>
      </c>
      <c r="G60" s="310"/>
      <c r="H60" s="205"/>
      <c r="I60" s="205"/>
      <c r="J60" s="205"/>
      <c r="K60" s="296" t="s">
        <v>1324</v>
      </c>
      <c r="L60" s="296" t="s">
        <v>1324</v>
      </c>
      <c r="M60" s="310"/>
      <c r="N60" s="205"/>
      <c r="O60" s="205"/>
      <c r="P60" s="205"/>
      <c r="Q60" s="296" t="s">
        <v>1324</v>
      </c>
      <c r="R60" s="296" t="s">
        <v>1324</v>
      </c>
      <c r="S60" s="310"/>
      <c r="T60" s="205"/>
      <c r="U60" s="205"/>
      <c r="V60" s="205"/>
      <c r="W60" s="296" t="s">
        <v>1324</v>
      </c>
      <c r="X60" s="296" t="s">
        <v>1324</v>
      </c>
      <c r="Y60" s="310"/>
      <c r="Z60" s="205"/>
      <c r="AA60" s="205"/>
      <c r="AB60" s="205"/>
      <c r="AC60" s="296" t="s">
        <v>1324</v>
      </c>
      <c r="AD60" s="296" t="s">
        <v>1324</v>
      </c>
      <c r="AF60" s="205"/>
      <c r="AG60" s="205"/>
      <c r="AH60" s="205"/>
      <c r="AI60" s="296" t="s">
        <v>1324</v>
      </c>
      <c r="AJ60" s="296" t="s">
        <v>1324</v>
      </c>
      <c r="AL60" s="205"/>
      <c r="AM60" s="205"/>
      <c r="AN60" s="205"/>
      <c r="AO60" s="296" t="s">
        <v>1324</v>
      </c>
      <c r="AP60" s="296" t="s">
        <v>1324</v>
      </c>
      <c r="AR60" s="205"/>
      <c r="AS60" s="205"/>
      <c r="AT60" s="205"/>
      <c r="AU60" s="296" t="s">
        <v>1324</v>
      </c>
      <c r="AV60" s="296" t="s">
        <v>1324</v>
      </c>
      <c r="AX60" s="205"/>
      <c r="AY60" s="205"/>
      <c r="AZ60" s="205"/>
      <c r="BA60" s="296" t="s">
        <v>1324</v>
      </c>
      <c r="BB60" s="296" t="s">
        <v>1324</v>
      </c>
      <c r="BD60" s="205"/>
      <c r="BE60" s="205"/>
      <c r="BF60" s="205"/>
      <c r="BG60" s="296" t="s">
        <v>1324</v>
      </c>
      <c r="BH60" s="296" t="s">
        <v>1324</v>
      </c>
      <c r="BJ60" s="205"/>
      <c r="BK60" s="205"/>
      <c r="BL60" s="205"/>
      <c r="BM60" s="296" t="s">
        <v>1324</v>
      </c>
      <c r="BN60" s="296" t="s">
        <v>1843</v>
      </c>
      <c r="BP60" s="205"/>
      <c r="BQ60" s="205"/>
      <c r="BR60" s="205"/>
      <c r="BS60" s="205"/>
      <c r="BU60" s="205"/>
      <c r="BV60" s="205"/>
      <c r="BW60" s="205"/>
      <c r="BX60" s="205"/>
      <c r="BZ60" s="205"/>
      <c r="CA60" s="205"/>
      <c r="CB60" s="205"/>
      <c r="CC60" s="205"/>
      <c r="CE60" s="205"/>
      <c r="CF60" s="205"/>
      <c r="CG60" s="205"/>
      <c r="CH60" s="205"/>
      <c r="CJ60" s="205"/>
      <c r="CK60" s="205"/>
      <c r="CL60" s="205"/>
      <c r="CM60" s="205"/>
      <c r="CO60" s="205"/>
      <c r="CP60" s="205"/>
      <c r="CQ60" s="205"/>
      <c r="CR60" s="205"/>
    </row>
    <row r="61" spans="2:96" hidden="1">
      <c r="B61" s="205"/>
      <c r="C61" s="205"/>
      <c r="D61" s="205"/>
      <c r="E61" s="296" t="s">
        <v>1324</v>
      </c>
      <c r="F61" s="296" t="s">
        <v>1324</v>
      </c>
      <c r="G61" s="310"/>
      <c r="H61" s="205"/>
      <c r="I61" s="205"/>
      <c r="J61" s="205"/>
      <c r="K61" s="296" t="s">
        <v>1324</v>
      </c>
      <c r="L61" s="296" t="s">
        <v>1324</v>
      </c>
      <c r="M61" s="310"/>
      <c r="N61" s="205"/>
      <c r="O61" s="205"/>
      <c r="P61" s="205"/>
      <c r="Q61" s="296" t="s">
        <v>1324</v>
      </c>
      <c r="R61" s="296" t="s">
        <v>1324</v>
      </c>
      <c r="S61" s="310"/>
      <c r="T61" s="205"/>
      <c r="U61" s="205"/>
      <c r="V61" s="205"/>
      <c r="W61" s="296" t="s">
        <v>1324</v>
      </c>
      <c r="X61" s="296" t="s">
        <v>1324</v>
      </c>
      <c r="Y61" s="310"/>
      <c r="Z61" s="205"/>
      <c r="AA61" s="205"/>
      <c r="AB61" s="205"/>
      <c r="AC61" s="296" t="s">
        <v>1324</v>
      </c>
      <c r="AD61" s="296" t="s">
        <v>1324</v>
      </c>
      <c r="AF61" s="205"/>
      <c r="AG61" s="205"/>
      <c r="AH61" s="205"/>
      <c r="AI61" s="296" t="s">
        <v>1324</v>
      </c>
      <c r="AJ61" s="296" t="s">
        <v>1324</v>
      </c>
      <c r="AL61" s="205"/>
      <c r="AM61" s="205"/>
      <c r="AN61" s="205"/>
      <c r="AO61" s="296" t="s">
        <v>1324</v>
      </c>
      <c r="AP61" s="296" t="s">
        <v>1324</v>
      </c>
      <c r="AR61" s="205"/>
      <c r="AS61" s="205"/>
      <c r="AT61" s="205"/>
      <c r="AU61" s="296" t="s">
        <v>1324</v>
      </c>
      <c r="AV61" s="296" t="s">
        <v>1324</v>
      </c>
      <c r="AX61" s="205"/>
      <c r="AY61" s="205"/>
      <c r="AZ61" s="205"/>
      <c r="BA61" s="296" t="s">
        <v>1324</v>
      </c>
      <c r="BB61" s="296" t="s">
        <v>1324</v>
      </c>
      <c r="BD61" s="205"/>
      <c r="BE61" s="205"/>
      <c r="BF61" s="205"/>
      <c r="BG61" s="296" t="s">
        <v>1324</v>
      </c>
      <c r="BH61" s="296" t="s">
        <v>1324</v>
      </c>
      <c r="BJ61" s="205"/>
      <c r="BK61" s="205"/>
      <c r="BL61" s="205"/>
      <c r="BM61" s="296" t="s">
        <v>1324</v>
      </c>
      <c r="BN61" s="296" t="s">
        <v>1843</v>
      </c>
      <c r="BP61" s="205"/>
      <c r="BQ61" s="205"/>
      <c r="BR61" s="205"/>
      <c r="BS61" s="205"/>
      <c r="BU61" s="205"/>
      <c r="BV61" s="205"/>
      <c r="BW61" s="205"/>
      <c r="BX61" s="205"/>
      <c r="BZ61" s="205"/>
      <c r="CA61" s="205"/>
      <c r="CB61" s="205"/>
      <c r="CC61" s="205"/>
      <c r="CE61" s="205"/>
      <c r="CF61" s="205"/>
      <c r="CG61" s="205"/>
      <c r="CH61" s="205"/>
      <c r="CJ61" s="205"/>
      <c r="CK61" s="205"/>
      <c r="CL61" s="205"/>
      <c r="CM61" s="205"/>
      <c r="CO61" s="205"/>
      <c r="CP61" s="205"/>
      <c r="CQ61" s="205"/>
      <c r="CR61" s="205"/>
    </row>
    <row r="62" spans="2:96" hidden="1">
      <c r="B62" s="205"/>
      <c r="C62" s="205"/>
      <c r="D62" s="205"/>
      <c r="E62" s="296" t="s">
        <v>1324</v>
      </c>
      <c r="F62" s="296" t="s">
        <v>1324</v>
      </c>
      <c r="G62" s="310"/>
      <c r="H62" s="205"/>
      <c r="I62" s="205"/>
      <c r="J62" s="205"/>
      <c r="K62" s="296" t="s">
        <v>1324</v>
      </c>
      <c r="L62" s="296" t="s">
        <v>1324</v>
      </c>
      <c r="M62" s="310"/>
      <c r="N62" s="205"/>
      <c r="O62" s="205"/>
      <c r="P62" s="205"/>
      <c r="Q62" s="296" t="s">
        <v>1324</v>
      </c>
      <c r="R62" s="296" t="s">
        <v>1324</v>
      </c>
      <c r="S62" s="310"/>
      <c r="T62" s="205"/>
      <c r="U62" s="205"/>
      <c r="V62" s="205"/>
      <c r="W62" s="296" t="s">
        <v>1324</v>
      </c>
      <c r="X62" s="296" t="s">
        <v>1324</v>
      </c>
      <c r="Y62" s="310"/>
      <c r="Z62" s="205"/>
      <c r="AA62" s="205"/>
      <c r="AB62" s="205"/>
      <c r="AC62" s="296" t="s">
        <v>1324</v>
      </c>
      <c r="AD62" s="296" t="s">
        <v>1324</v>
      </c>
      <c r="AF62" s="205"/>
      <c r="AG62" s="205"/>
      <c r="AH62" s="205"/>
      <c r="AI62" s="296" t="s">
        <v>1324</v>
      </c>
      <c r="AJ62" s="296" t="s">
        <v>1324</v>
      </c>
      <c r="AL62" s="205"/>
      <c r="AM62" s="205"/>
      <c r="AN62" s="205"/>
      <c r="AO62" s="296" t="s">
        <v>1324</v>
      </c>
      <c r="AP62" s="296" t="s">
        <v>1324</v>
      </c>
      <c r="AR62" s="205"/>
      <c r="AS62" s="205"/>
      <c r="AT62" s="205"/>
      <c r="AU62" s="296" t="s">
        <v>1324</v>
      </c>
      <c r="AV62" s="296" t="s">
        <v>1324</v>
      </c>
      <c r="AX62" s="205"/>
      <c r="AY62" s="205"/>
      <c r="AZ62" s="205"/>
      <c r="BA62" s="296" t="s">
        <v>1324</v>
      </c>
      <c r="BB62" s="296" t="s">
        <v>1324</v>
      </c>
      <c r="BD62" s="205"/>
      <c r="BE62" s="205"/>
      <c r="BF62" s="205"/>
      <c r="BG62" s="296" t="s">
        <v>1324</v>
      </c>
      <c r="BH62" s="296" t="s">
        <v>1324</v>
      </c>
      <c r="BJ62" s="205"/>
      <c r="BK62" s="205"/>
      <c r="BL62" s="205"/>
      <c r="BM62" s="296" t="s">
        <v>1324</v>
      </c>
      <c r="BN62" s="296" t="s">
        <v>1843</v>
      </c>
      <c r="BP62" s="205"/>
      <c r="BQ62" s="205"/>
      <c r="BR62" s="205"/>
      <c r="BS62" s="205"/>
      <c r="BU62" s="205"/>
      <c r="BV62" s="205"/>
      <c r="BW62" s="205"/>
      <c r="BX62" s="205"/>
      <c r="BZ62" s="205"/>
      <c r="CA62" s="205"/>
      <c r="CB62" s="205"/>
      <c r="CC62" s="205"/>
      <c r="CE62" s="205"/>
      <c r="CF62" s="205"/>
      <c r="CG62" s="205"/>
      <c r="CH62" s="205"/>
      <c r="CJ62" s="205"/>
      <c r="CK62" s="205"/>
      <c r="CL62" s="205"/>
      <c r="CM62" s="205"/>
      <c r="CO62" s="205"/>
      <c r="CP62" s="205"/>
      <c r="CQ62" s="205"/>
      <c r="CR62" s="205"/>
    </row>
    <row r="63" spans="2:96" hidden="1">
      <c r="B63" s="205"/>
      <c r="C63" s="205"/>
      <c r="D63" s="205"/>
      <c r="E63" s="296" t="s">
        <v>1324</v>
      </c>
      <c r="F63" s="296" t="s">
        <v>1324</v>
      </c>
      <c r="G63" s="310"/>
      <c r="H63" s="205"/>
      <c r="I63" s="205"/>
      <c r="J63" s="205"/>
      <c r="K63" s="296" t="s">
        <v>1324</v>
      </c>
      <c r="L63" s="296" t="s">
        <v>1324</v>
      </c>
      <c r="M63" s="310"/>
      <c r="N63" s="205"/>
      <c r="O63" s="205"/>
      <c r="P63" s="205"/>
      <c r="Q63" s="296" t="s">
        <v>1324</v>
      </c>
      <c r="R63" s="296" t="s">
        <v>1324</v>
      </c>
      <c r="S63" s="310"/>
      <c r="T63" s="205"/>
      <c r="U63" s="205"/>
      <c r="V63" s="205"/>
      <c r="W63" s="296" t="s">
        <v>1324</v>
      </c>
      <c r="X63" s="296" t="s">
        <v>1324</v>
      </c>
      <c r="Y63" s="310"/>
      <c r="Z63" s="205"/>
      <c r="AA63" s="205"/>
      <c r="AB63" s="205"/>
      <c r="AC63" s="296" t="s">
        <v>1324</v>
      </c>
      <c r="AD63" s="296" t="s">
        <v>1324</v>
      </c>
      <c r="AF63" s="205"/>
      <c r="AG63" s="205"/>
      <c r="AH63" s="205"/>
      <c r="AI63" s="296" t="s">
        <v>1324</v>
      </c>
      <c r="AJ63" s="296" t="s">
        <v>1324</v>
      </c>
      <c r="AL63" s="205"/>
      <c r="AM63" s="205"/>
      <c r="AN63" s="205"/>
      <c r="AO63" s="296" t="s">
        <v>1324</v>
      </c>
      <c r="AP63" s="296" t="s">
        <v>1324</v>
      </c>
      <c r="AR63" s="205"/>
      <c r="AS63" s="205"/>
      <c r="AT63" s="205"/>
      <c r="AU63" s="296" t="s">
        <v>1324</v>
      </c>
      <c r="AV63" s="296" t="s">
        <v>1324</v>
      </c>
      <c r="AX63" s="205"/>
      <c r="AY63" s="205"/>
      <c r="AZ63" s="205"/>
      <c r="BA63" s="296" t="s">
        <v>1324</v>
      </c>
      <c r="BB63" s="296" t="s">
        <v>1324</v>
      </c>
      <c r="BD63" s="205"/>
      <c r="BE63" s="205"/>
      <c r="BF63" s="205"/>
      <c r="BG63" s="296" t="s">
        <v>1324</v>
      </c>
      <c r="BH63" s="296" t="s">
        <v>1324</v>
      </c>
      <c r="BJ63" s="205"/>
      <c r="BK63" s="205"/>
      <c r="BL63" s="205"/>
      <c r="BM63" s="296" t="s">
        <v>1324</v>
      </c>
      <c r="BN63" s="296" t="s">
        <v>1843</v>
      </c>
      <c r="BP63" s="205"/>
      <c r="BQ63" s="205"/>
      <c r="BR63" s="205"/>
      <c r="BS63" s="205"/>
      <c r="BU63" s="205"/>
      <c r="BV63" s="205"/>
      <c r="BW63" s="205"/>
      <c r="BX63" s="205"/>
      <c r="BZ63" s="205"/>
      <c r="CA63" s="205"/>
      <c r="CB63" s="205"/>
      <c r="CC63" s="205"/>
      <c r="CE63" s="205"/>
      <c r="CF63" s="205"/>
      <c r="CG63" s="205"/>
      <c r="CH63" s="205"/>
      <c r="CJ63" s="205"/>
      <c r="CK63" s="205"/>
      <c r="CL63" s="205"/>
      <c r="CM63" s="205"/>
      <c r="CO63" s="205"/>
      <c r="CP63" s="205"/>
      <c r="CQ63" s="205"/>
      <c r="CR63" s="205"/>
    </row>
    <row r="64" spans="2:96" ht="15.75">
      <c r="B64" s="322" t="s">
        <v>1830</v>
      </c>
      <c r="C64" s="322" t="s">
        <v>204</v>
      </c>
      <c r="D64" s="322" t="s">
        <v>170</v>
      </c>
      <c r="E64" s="323"/>
      <c r="F64" s="322" t="s">
        <v>1831</v>
      </c>
      <c r="G64" s="301"/>
      <c r="H64" s="322" t="s">
        <v>1830</v>
      </c>
      <c r="I64" s="322" t="s">
        <v>204</v>
      </c>
      <c r="J64" s="322" t="s">
        <v>170</v>
      </c>
      <c r="K64" s="323"/>
      <c r="L64" s="322" t="s">
        <v>1831</v>
      </c>
      <c r="M64" s="303"/>
      <c r="N64" s="322" t="s">
        <v>1830</v>
      </c>
      <c r="O64" s="322" t="s">
        <v>204</v>
      </c>
      <c r="P64" s="322" t="s">
        <v>170</v>
      </c>
      <c r="Q64" s="323"/>
      <c r="R64" s="322" t="s">
        <v>1831</v>
      </c>
      <c r="S64" s="301"/>
      <c r="T64" s="322" t="s">
        <v>1830</v>
      </c>
      <c r="U64" s="322" t="s">
        <v>204</v>
      </c>
      <c r="V64" s="322" t="s">
        <v>170</v>
      </c>
      <c r="W64" s="323"/>
      <c r="X64" s="322" t="s">
        <v>1831</v>
      </c>
      <c r="Y64" s="301"/>
      <c r="Z64" s="322" t="s">
        <v>1830</v>
      </c>
      <c r="AA64" s="322" t="s">
        <v>204</v>
      </c>
      <c r="AB64" s="322" t="s">
        <v>170</v>
      </c>
      <c r="AC64" s="322"/>
      <c r="AD64" s="322" t="s">
        <v>1831</v>
      </c>
      <c r="AF64" s="322" t="s">
        <v>1830</v>
      </c>
      <c r="AG64" s="322" t="s">
        <v>204</v>
      </c>
      <c r="AH64" s="322" t="s">
        <v>170</v>
      </c>
      <c r="AI64" s="322"/>
      <c r="AJ64" s="322" t="s">
        <v>1831</v>
      </c>
      <c r="AL64" s="322" t="s">
        <v>1830</v>
      </c>
      <c r="AM64" s="322" t="s">
        <v>204</v>
      </c>
      <c r="AN64" s="322" t="s">
        <v>170</v>
      </c>
      <c r="AO64" s="322"/>
      <c r="AP64" s="322" t="s">
        <v>1831</v>
      </c>
      <c r="AR64" s="322" t="s">
        <v>1830</v>
      </c>
      <c r="AS64" s="322" t="s">
        <v>204</v>
      </c>
      <c r="AT64" s="322" t="s">
        <v>170</v>
      </c>
      <c r="AU64" s="322"/>
      <c r="AV64" s="322" t="s">
        <v>1831</v>
      </c>
      <c r="AX64" s="322" t="s">
        <v>1830</v>
      </c>
      <c r="AY64" s="322" t="s">
        <v>204</v>
      </c>
      <c r="AZ64" s="322" t="s">
        <v>170</v>
      </c>
      <c r="BA64" s="322"/>
      <c r="BB64" s="322" t="s">
        <v>1831</v>
      </c>
      <c r="BD64" s="322" t="s">
        <v>1830</v>
      </c>
      <c r="BE64" s="322" t="s">
        <v>204</v>
      </c>
      <c r="BF64" s="322" t="s">
        <v>170</v>
      </c>
      <c r="BG64" s="322"/>
      <c r="BH64" s="322" t="s">
        <v>1831</v>
      </c>
      <c r="BJ64" s="322" t="s">
        <v>1830</v>
      </c>
      <c r="BK64" s="322" t="s">
        <v>204</v>
      </c>
      <c r="BL64" s="322" t="s">
        <v>170</v>
      </c>
      <c r="BM64" s="322"/>
      <c r="BN64" s="322" t="s">
        <v>1831</v>
      </c>
      <c r="BP64" s="324" t="s">
        <v>1830</v>
      </c>
      <c r="BQ64" s="322" t="s">
        <v>204</v>
      </c>
      <c r="BR64" s="322" t="s">
        <v>170</v>
      </c>
      <c r="BS64" s="322" t="s">
        <v>1831</v>
      </c>
      <c r="BU64" s="324" t="s">
        <v>1830</v>
      </c>
      <c r="BV64" s="322" t="s">
        <v>204</v>
      </c>
      <c r="BW64" s="322" t="s">
        <v>170</v>
      </c>
      <c r="BX64" s="322" t="s">
        <v>1831</v>
      </c>
      <c r="BZ64" s="324" t="s">
        <v>1830</v>
      </c>
      <c r="CA64" s="322" t="s">
        <v>204</v>
      </c>
      <c r="CB64" s="322" t="s">
        <v>170</v>
      </c>
      <c r="CC64" s="322" t="s">
        <v>1831</v>
      </c>
      <c r="CE64" s="324" t="s">
        <v>1830</v>
      </c>
      <c r="CF64" s="322" t="s">
        <v>204</v>
      </c>
      <c r="CG64" s="322" t="s">
        <v>170</v>
      </c>
      <c r="CH64" s="322" t="s">
        <v>1831</v>
      </c>
      <c r="CJ64" s="324" t="s">
        <v>1830</v>
      </c>
      <c r="CK64" s="322" t="s">
        <v>204</v>
      </c>
      <c r="CL64" s="322" t="s">
        <v>170</v>
      </c>
      <c r="CM64" s="322" t="s">
        <v>1831</v>
      </c>
      <c r="CO64" s="324" t="s">
        <v>1830</v>
      </c>
      <c r="CP64" s="322" t="s">
        <v>204</v>
      </c>
      <c r="CQ64" s="322" t="s">
        <v>170</v>
      </c>
      <c r="CR64" s="322" t="s">
        <v>1831</v>
      </c>
    </row>
    <row r="65" spans="2:96">
      <c r="B65" s="309" t="s">
        <v>35</v>
      </c>
      <c r="C65" s="205">
        <v>4</v>
      </c>
      <c r="D65" s="325">
        <v>1</v>
      </c>
      <c r="E65" s="326"/>
      <c r="F65" s="296">
        <v>3</v>
      </c>
      <c r="G65" s="310"/>
      <c r="H65" s="309" t="s">
        <v>1746</v>
      </c>
      <c r="I65" s="205">
        <v>3</v>
      </c>
      <c r="J65" s="325">
        <v>1</v>
      </c>
      <c r="K65" s="326"/>
      <c r="L65" s="296">
        <v>2</v>
      </c>
      <c r="M65" s="310"/>
      <c r="N65" s="311" t="s">
        <v>1753</v>
      </c>
      <c r="O65" s="205">
        <v>3</v>
      </c>
      <c r="P65" s="326">
        <v>2</v>
      </c>
      <c r="Q65" s="326"/>
      <c r="R65" s="296">
        <v>1</v>
      </c>
      <c r="S65" s="310"/>
      <c r="T65" s="205"/>
      <c r="U65" s="205"/>
      <c r="V65" s="325" t="s">
        <v>1324</v>
      </c>
      <c r="W65" s="326"/>
      <c r="X65" s="296" t="s">
        <v>1324</v>
      </c>
      <c r="Y65" s="310"/>
      <c r="Z65" s="312"/>
      <c r="AA65" s="205"/>
      <c r="AB65" s="326" t="s">
        <v>1324</v>
      </c>
      <c r="AC65" s="326"/>
      <c r="AD65" s="296" t="s">
        <v>1324</v>
      </c>
      <c r="AF65" s="312"/>
      <c r="AG65" s="205"/>
      <c r="AH65" s="326" t="s">
        <v>1324</v>
      </c>
      <c r="AI65" s="326"/>
      <c r="AJ65" s="296" t="s">
        <v>1324</v>
      </c>
      <c r="AL65" s="205"/>
      <c r="AM65" s="205"/>
      <c r="AN65" s="325" t="s">
        <v>1324</v>
      </c>
      <c r="AO65" s="326"/>
      <c r="AP65" s="296" t="s">
        <v>1324</v>
      </c>
      <c r="AR65" s="295" t="s">
        <v>1730</v>
      </c>
      <c r="AS65" s="205">
        <v>4</v>
      </c>
      <c r="AT65" s="326">
        <v>2</v>
      </c>
      <c r="AU65" s="326"/>
      <c r="AV65" s="296">
        <v>2</v>
      </c>
      <c r="AX65" s="315" t="s">
        <v>15</v>
      </c>
      <c r="AY65" s="205">
        <v>3</v>
      </c>
      <c r="AZ65" s="325">
        <v>3</v>
      </c>
      <c r="BA65" s="326"/>
      <c r="BB65" s="296">
        <v>0</v>
      </c>
      <c r="BD65" s="307" t="s">
        <v>1723</v>
      </c>
      <c r="BE65" s="205">
        <v>2</v>
      </c>
      <c r="BF65" s="326">
        <v>2</v>
      </c>
      <c r="BG65" s="326"/>
      <c r="BH65" s="296">
        <v>0</v>
      </c>
      <c r="BJ65" s="318"/>
      <c r="BK65" s="205"/>
      <c r="BL65" s="326" t="s">
        <v>1324</v>
      </c>
      <c r="BM65" s="326"/>
      <c r="BN65" s="296" t="s">
        <v>1324</v>
      </c>
      <c r="BP65" s="205"/>
      <c r="BQ65" s="205"/>
      <c r="BR65" s="335">
        <v>0</v>
      </c>
      <c r="BS65" s="205">
        <v>0</v>
      </c>
      <c r="BU65" s="205"/>
      <c r="BV65" s="205"/>
      <c r="BW65" s="335">
        <v>0</v>
      </c>
      <c r="BX65" s="205">
        <v>0</v>
      </c>
      <c r="BZ65" s="205"/>
      <c r="CA65" s="205"/>
      <c r="CB65" s="335">
        <v>0</v>
      </c>
      <c r="CC65" s="205">
        <v>0</v>
      </c>
      <c r="CE65" s="205"/>
      <c r="CF65" s="205"/>
      <c r="CG65" s="335">
        <v>0</v>
      </c>
      <c r="CH65" s="205">
        <v>0</v>
      </c>
      <c r="CJ65" s="205"/>
      <c r="CK65" s="205"/>
      <c r="CL65" s="335">
        <v>0</v>
      </c>
      <c r="CM65" s="205">
        <v>0</v>
      </c>
      <c r="CO65" s="205"/>
      <c r="CP65" s="205"/>
      <c r="CQ65" s="335">
        <v>0</v>
      </c>
      <c r="CR65" s="205">
        <v>0</v>
      </c>
    </row>
    <row r="66" spans="2:96">
      <c r="B66" s="205"/>
      <c r="C66" s="205"/>
      <c r="D66" s="326" t="s">
        <v>1324</v>
      </c>
      <c r="E66" s="326"/>
      <c r="F66" s="296" t="s">
        <v>1324</v>
      </c>
      <c r="G66" s="310"/>
      <c r="H66" s="318"/>
      <c r="I66" s="205"/>
      <c r="J66" s="326" t="s">
        <v>1324</v>
      </c>
      <c r="K66" s="326"/>
      <c r="L66" s="296" t="s">
        <v>1324</v>
      </c>
      <c r="M66" s="310"/>
      <c r="N66" s="318"/>
      <c r="O66" s="205"/>
      <c r="P66" s="326" t="s">
        <v>1324</v>
      </c>
      <c r="Q66" s="326"/>
      <c r="R66" s="296" t="s">
        <v>1324</v>
      </c>
      <c r="S66" s="310"/>
      <c r="T66" s="318"/>
      <c r="U66" s="205"/>
      <c r="V66" s="326" t="s">
        <v>1324</v>
      </c>
      <c r="W66" s="326"/>
      <c r="X66" s="296" t="s">
        <v>1324</v>
      </c>
      <c r="Y66" s="310"/>
      <c r="Z66" s="318"/>
      <c r="AA66" s="205"/>
      <c r="AB66" s="326" t="s">
        <v>1324</v>
      </c>
      <c r="AC66" s="326"/>
      <c r="AD66" s="296" t="s">
        <v>1324</v>
      </c>
      <c r="AF66" s="318"/>
      <c r="AG66" s="205"/>
      <c r="AH66" s="326" t="s">
        <v>1324</v>
      </c>
      <c r="AI66" s="326"/>
      <c r="AJ66" s="296" t="s">
        <v>1324</v>
      </c>
      <c r="AL66" s="318"/>
      <c r="AM66" s="205"/>
      <c r="AN66" s="326" t="s">
        <v>1324</v>
      </c>
      <c r="AO66" s="326"/>
      <c r="AP66" s="296" t="s">
        <v>1324</v>
      </c>
      <c r="AR66" s="297" t="s">
        <v>1771</v>
      </c>
      <c r="AS66" s="205">
        <v>5</v>
      </c>
      <c r="AT66" s="326">
        <v>8</v>
      </c>
      <c r="AU66" s="326"/>
      <c r="AV66" s="296">
        <v>-3</v>
      </c>
      <c r="AX66" s="318"/>
      <c r="AY66" s="205"/>
      <c r="AZ66" s="326" t="s">
        <v>1324</v>
      </c>
      <c r="BA66" s="326"/>
      <c r="BB66" s="296" t="s">
        <v>1324</v>
      </c>
      <c r="BD66" s="298" t="s">
        <v>95</v>
      </c>
      <c r="BE66" s="205">
        <v>7</v>
      </c>
      <c r="BF66" s="326">
        <v>9</v>
      </c>
      <c r="BG66" s="326"/>
      <c r="BH66" s="296">
        <v>-2</v>
      </c>
      <c r="BJ66" s="318"/>
      <c r="BK66" s="205"/>
      <c r="BL66" s="326" t="s">
        <v>1324</v>
      </c>
      <c r="BM66" s="326"/>
      <c r="BN66" s="296" t="s">
        <v>1324</v>
      </c>
      <c r="BP66" s="205"/>
      <c r="BQ66" s="205"/>
      <c r="BR66" s="335">
        <v>0</v>
      </c>
      <c r="BS66" s="205">
        <v>0</v>
      </c>
      <c r="BU66" s="205"/>
      <c r="BV66" s="205"/>
      <c r="BW66" s="335">
        <v>0</v>
      </c>
      <c r="BX66" s="205">
        <v>0</v>
      </c>
      <c r="BZ66" s="205"/>
      <c r="CA66" s="205"/>
      <c r="CB66" s="335">
        <v>0</v>
      </c>
      <c r="CC66" s="205">
        <v>0</v>
      </c>
      <c r="CE66" s="205"/>
      <c r="CF66" s="205"/>
      <c r="CG66" s="335">
        <v>0</v>
      </c>
      <c r="CH66" s="205">
        <v>0</v>
      </c>
      <c r="CJ66" s="205"/>
      <c r="CK66" s="205"/>
      <c r="CL66" s="335">
        <v>0</v>
      </c>
      <c r="CM66" s="205">
        <v>0</v>
      </c>
      <c r="CO66" s="205"/>
      <c r="CP66" s="205"/>
      <c r="CQ66" s="335">
        <v>0</v>
      </c>
      <c r="CR66" s="205">
        <v>0</v>
      </c>
    </row>
    <row r="67" spans="2:96">
      <c r="B67" s="205"/>
      <c r="C67" s="205"/>
      <c r="D67" s="326" t="s">
        <v>1324</v>
      </c>
      <c r="E67" s="326"/>
      <c r="F67" s="296" t="s">
        <v>1324</v>
      </c>
      <c r="G67" s="310"/>
      <c r="H67" s="205"/>
      <c r="I67" s="205"/>
      <c r="J67" s="326" t="s">
        <v>1324</v>
      </c>
      <c r="K67" s="326"/>
      <c r="L67" s="296" t="s">
        <v>1324</v>
      </c>
      <c r="M67" s="310"/>
      <c r="N67" s="205"/>
      <c r="O67" s="205"/>
      <c r="P67" s="326" t="s">
        <v>1324</v>
      </c>
      <c r="Q67" s="326"/>
      <c r="R67" s="296" t="s">
        <v>1324</v>
      </c>
      <c r="S67" s="310"/>
      <c r="T67" s="205"/>
      <c r="U67" s="205"/>
      <c r="V67" s="326" t="s">
        <v>1324</v>
      </c>
      <c r="W67" s="326"/>
      <c r="X67" s="296" t="s">
        <v>1324</v>
      </c>
      <c r="Y67" s="310"/>
      <c r="Z67" s="205"/>
      <c r="AA67" s="205"/>
      <c r="AB67" s="326" t="s">
        <v>1324</v>
      </c>
      <c r="AC67" s="326"/>
      <c r="AD67" s="296" t="s">
        <v>1324</v>
      </c>
      <c r="AF67" s="205"/>
      <c r="AG67" s="205"/>
      <c r="AH67" s="326" t="s">
        <v>1324</v>
      </c>
      <c r="AI67" s="326"/>
      <c r="AJ67" s="296" t="s">
        <v>1324</v>
      </c>
      <c r="AL67" s="205"/>
      <c r="AM67" s="205"/>
      <c r="AN67" s="326" t="s">
        <v>1324</v>
      </c>
      <c r="AO67" s="326"/>
      <c r="AP67" s="296" t="s">
        <v>1324</v>
      </c>
      <c r="AR67" s="205"/>
      <c r="AS67" s="205"/>
      <c r="AT67" s="326" t="s">
        <v>1324</v>
      </c>
      <c r="AU67" s="326"/>
      <c r="AV67" s="296" t="s">
        <v>1324</v>
      </c>
      <c r="AX67" s="205"/>
      <c r="AY67" s="205"/>
      <c r="AZ67" s="326" t="s">
        <v>1324</v>
      </c>
      <c r="BA67" s="326"/>
      <c r="BB67" s="296" t="s">
        <v>1324</v>
      </c>
      <c r="BD67" s="205"/>
      <c r="BE67" s="205"/>
      <c r="BF67" s="326" t="s">
        <v>1324</v>
      </c>
      <c r="BG67" s="326"/>
      <c r="BH67" s="296" t="s">
        <v>1324</v>
      </c>
      <c r="BJ67" s="205"/>
      <c r="BK67" s="205"/>
      <c r="BL67" s="326" t="s">
        <v>1324</v>
      </c>
      <c r="BM67" s="326"/>
      <c r="BN67" s="296" t="s">
        <v>1324</v>
      </c>
      <c r="BP67" s="205"/>
      <c r="BQ67" s="205"/>
      <c r="BR67" s="335">
        <v>0</v>
      </c>
      <c r="BS67" s="205">
        <v>0</v>
      </c>
      <c r="BU67" s="205"/>
      <c r="BV67" s="205"/>
      <c r="BW67" s="335">
        <v>0</v>
      </c>
      <c r="BX67" s="205">
        <v>0</v>
      </c>
      <c r="BZ67" s="205"/>
      <c r="CA67" s="205"/>
      <c r="CB67" s="335">
        <v>0</v>
      </c>
      <c r="CC67" s="205">
        <v>0</v>
      </c>
      <c r="CE67" s="205"/>
      <c r="CF67" s="205"/>
      <c r="CG67" s="335">
        <v>0</v>
      </c>
      <c r="CH67" s="205">
        <v>0</v>
      </c>
      <c r="CJ67" s="205"/>
      <c r="CK67" s="205"/>
      <c r="CL67" s="335">
        <v>0</v>
      </c>
      <c r="CM67" s="205">
        <v>0</v>
      </c>
      <c r="CO67" s="205"/>
      <c r="CP67" s="205"/>
      <c r="CQ67" s="335">
        <v>0</v>
      </c>
      <c r="CR67" s="205">
        <v>0</v>
      </c>
    </row>
    <row r="68" spans="2:96" s="187" customFormat="1" ht="15.75">
      <c r="B68" s="327" t="s">
        <v>1832</v>
      </c>
      <c r="C68" s="328">
        <v>4</v>
      </c>
      <c r="D68" s="328">
        <v>1</v>
      </c>
      <c r="E68" s="329"/>
      <c r="G68" s="301"/>
      <c r="H68" s="327" t="s">
        <v>1832</v>
      </c>
      <c r="I68" s="328">
        <v>3</v>
      </c>
      <c r="J68" s="328">
        <v>1</v>
      </c>
      <c r="K68" s="329"/>
      <c r="M68" s="301"/>
      <c r="N68" s="327" t="s">
        <v>1832</v>
      </c>
      <c r="O68" s="328">
        <v>3</v>
      </c>
      <c r="P68" s="328">
        <v>2</v>
      </c>
      <c r="Q68" s="329"/>
      <c r="S68" s="301"/>
      <c r="T68" s="327" t="s">
        <v>1832</v>
      </c>
      <c r="U68" s="328">
        <v>0</v>
      </c>
      <c r="V68" s="328">
        <v>0</v>
      </c>
      <c r="W68" s="329"/>
      <c r="Y68" s="301"/>
      <c r="Z68" s="327" t="s">
        <v>1832</v>
      </c>
      <c r="AA68" s="328">
        <v>0</v>
      </c>
      <c r="AB68" s="328">
        <v>0</v>
      </c>
      <c r="AC68" s="329"/>
      <c r="AF68" s="327" t="s">
        <v>1832</v>
      </c>
      <c r="AG68" s="328">
        <v>0</v>
      </c>
      <c r="AH68" s="328">
        <v>0</v>
      </c>
      <c r="AI68" s="329"/>
      <c r="AL68" s="327" t="s">
        <v>1832</v>
      </c>
      <c r="AM68" s="328">
        <v>0</v>
      </c>
      <c r="AN68" s="328">
        <v>0</v>
      </c>
      <c r="AO68" s="329"/>
      <c r="AR68" s="327" t="s">
        <v>1832</v>
      </c>
      <c r="AS68" s="328">
        <v>9</v>
      </c>
      <c r="AT68" s="328">
        <v>10</v>
      </c>
      <c r="AU68" s="329"/>
      <c r="AX68" s="327" t="s">
        <v>1832</v>
      </c>
      <c r="AY68" s="328">
        <v>3</v>
      </c>
      <c r="AZ68" s="328">
        <v>3</v>
      </c>
      <c r="BA68" s="329"/>
      <c r="BD68" s="327" t="s">
        <v>1832</v>
      </c>
      <c r="BE68" s="328">
        <v>9</v>
      </c>
      <c r="BF68" s="328">
        <v>11</v>
      </c>
      <c r="BG68" s="329"/>
      <c r="BJ68" s="327" t="s">
        <v>1832</v>
      </c>
      <c r="BK68" s="328">
        <v>0</v>
      </c>
      <c r="BL68" s="328">
        <v>0</v>
      </c>
      <c r="BM68" s="329"/>
      <c r="BP68" s="327" t="s">
        <v>1832</v>
      </c>
      <c r="BQ68" s="328">
        <v>0</v>
      </c>
      <c r="BR68" s="328">
        <v>0</v>
      </c>
      <c r="BU68" s="327" t="s">
        <v>1832</v>
      </c>
      <c r="BV68" s="328">
        <v>0</v>
      </c>
      <c r="BW68" s="328">
        <v>0</v>
      </c>
      <c r="BZ68" s="327" t="s">
        <v>1832</v>
      </c>
      <c r="CA68" s="328">
        <v>0</v>
      </c>
      <c r="CB68" s="328">
        <v>0</v>
      </c>
      <c r="CE68" s="327" t="s">
        <v>1832</v>
      </c>
      <c r="CF68" s="328">
        <v>0</v>
      </c>
      <c r="CG68" s="328">
        <v>0</v>
      </c>
      <c r="CJ68" s="327" t="s">
        <v>1832</v>
      </c>
      <c r="CK68" s="328">
        <v>0</v>
      </c>
      <c r="CL68" s="328">
        <v>0</v>
      </c>
      <c r="CO68" s="327" t="s">
        <v>1832</v>
      </c>
      <c r="CP68" s="328">
        <v>0</v>
      </c>
      <c r="CQ68" s="328">
        <v>0</v>
      </c>
    </row>
    <row r="69" spans="2:96" ht="15.75">
      <c r="B69" s="441" t="s">
        <v>1833</v>
      </c>
      <c r="C69" s="441"/>
      <c r="D69" s="330">
        <v>31</v>
      </c>
      <c r="E69" s="331"/>
      <c r="H69" s="206">
        <v>137</v>
      </c>
      <c r="S69" s="301"/>
      <c r="T69" s="206">
        <v>137</v>
      </c>
      <c r="Y69" s="301"/>
    </row>
    <row r="70" spans="2:96" ht="15.75">
      <c r="B70" s="442" t="s">
        <v>1834</v>
      </c>
      <c r="C70" s="443"/>
      <c r="D70" s="330">
        <v>28</v>
      </c>
      <c r="E70" s="331"/>
    </row>
    <row r="71" spans="2:96" ht="7.9" customHeight="1">
      <c r="B71" s="331"/>
      <c r="C71" s="331"/>
      <c r="D71" s="331"/>
      <c r="E71" s="331"/>
      <c r="F71" s="331"/>
      <c r="G71" s="331"/>
      <c r="H71" s="331"/>
      <c r="L71" s="331"/>
      <c r="P71" s="331"/>
      <c r="Q71" s="331"/>
      <c r="R71" s="331"/>
      <c r="S71" s="331"/>
      <c r="T71" s="331"/>
      <c r="X71" s="331"/>
      <c r="AB71" s="331"/>
      <c r="AC71" s="331"/>
      <c r="AF71" s="331"/>
      <c r="AG71" s="331"/>
      <c r="AH71" s="331"/>
      <c r="AI71" s="331"/>
      <c r="AL71" s="331"/>
      <c r="AM71" s="331"/>
      <c r="AN71" s="331"/>
      <c r="AO71" s="331"/>
      <c r="AR71" s="331"/>
      <c r="AS71" s="331"/>
      <c r="AT71" s="331"/>
      <c r="AU71" s="331"/>
      <c r="AX71" s="331"/>
      <c r="AY71" s="331"/>
      <c r="AZ71" s="331"/>
      <c r="BA71" s="331"/>
      <c r="BD71" s="331"/>
      <c r="BE71" s="331"/>
      <c r="BF71" s="331"/>
      <c r="BG71" s="331"/>
      <c r="BJ71" s="331"/>
      <c r="BK71" s="331"/>
      <c r="BL71" s="331"/>
      <c r="BM71" s="331"/>
    </row>
    <row r="72" spans="2:96" ht="18" customHeight="1">
      <c r="B72" s="332" t="s">
        <v>1835</v>
      </c>
      <c r="C72" s="439" t="s">
        <v>1836</v>
      </c>
      <c r="D72" s="439"/>
      <c r="E72" s="450" t="s">
        <v>1837</v>
      </c>
      <c r="F72" s="451"/>
      <c r="G72" s="331"/>
      <c r="L72" s="331"/>
      <c r="P72" s="331"/>
      <c r="Q72" s="331"/>
      <c r="R72" s="331"/>
      <c r="S72" s="331"/>
      <c r="T72" s="331"/>
      <c r="X72" s="331"/>
      <c r="AB72" s="331"/>
      <c r="AC72" s="331"/>
      <c r="AF72" s="439" t="s">
        <v>1836</v>
      </c>
      <c r="AG72" s="439"/>
      <c r="AH72" s="331"/>
      <c r="AI72" s="331"/>
      <c r="AL72" s="439" t="s">
        <v>1836</v>
      </c>
      <c r="AM72" s="439"/>
      <c r="AN72" s="331"/>
      <c r="AO72" s="331"/>
      <c r="AR72" s="439" t="s">
        <v>1836</v>
      </c>
      <c r="AS72" s="439"/>
      <c r="AT72" s="331"/>
      <c r="AU72" s="331"/>
      <c r="AX72" s="331"/>
      <c r="AY72" s="331"/>
      <c r="AZ72" s="331"/>
      <c r="BA72" s="331"/>
      <c r="BD72" s="331"/>
      <c r="BE72" s="331"/>
      <c r="BF72" s="331"/>
      <c r="BG72" s="331"/>
      <c r="BJ72" s="331"/>
      <c r="BK72" s="331"/>
      <c r="BL72" s="331"/>
      <c r="BM72" s="331"/>
    </row>
    <row r="73" spans="2:96" ht="18" customHeight="1">
      <c r="B73" s="333" t="s">
        <v>1719</v>
      </c>
      <c r="C73" s="434">
        <v>4775.6153846153848</v>
      </c>
      <c r="D73" s="434"/>
      <c r="E73" s="435">
        <v>17.956043956043686</v>
      </c>
      <c r="F73" s="435"/>
      <c r="AF73" s="436">
        <v>4247.9444444444443</v>
      </c>
      <c r="AG73" s="436"/>
      <c r="AL73" s="434">
        <v>4247.9444444444443</v>
      </c>
      <c r="AM73" s="434"/>
      <c r="AR73" s="436">
        <v>4247.9444444444443</v>
      </c>
      <c r="AS73" s="436"/>
    </row>
    <row r="74" spans="2:96" ht="18" customHeight="1">
      <c r="B74" s="334" t="s">
        <v>1838</v>
      </c>
      <c r="C74" s="437">
        <v>4793.5714285714284</v>
      </c>
      <c r="D74" s="437"/>
      <c r="E74" s="435"/>
      <c r="F74" s="435"/>
      <c r="AF74" s="438">
        <v>4260.666666666667</v>
      </c>
      <c r="AG74" s="438"/>
      <c r="AL74" s="437">
        <v>4260.666666666667</v>
      </c>
      <c r="AM74" s="437"/>
      <c r="AR74" s="438">
        <v>4260.666666666667</v>
      </c>
      <c r="AS74" s="438"/>
    </row>
    <row r="75" spans="2:96">
      <c r="T75" s="430" t="s">
        <v>1816</v>
      </c>
      <c r="U75" s="430"/>
      <c r="V75" s="300" t="s">
        <v>1324</v>
      </c>
      <c r="W75" s="296" t="s">
        <v>1324</v>
      </c>
      <c r="X75" s="299"/>
      <c r="AR75" s="431" t="s">
        <v>1816</v>
      </c>
      <c r="AS75" s="432"/>
      <c r="AT75" s="300">
        <v>0.22916666666666699</v>
      </c>
      <c r="AU75" s="296" t="s">
        <v>1842</v>
      </c>
    </row>
    <row r="76" spans="2:96" ht="18.75">
      <c r="B76" s="433" t="s">
        <v>1841</v>
      </c>
      <c r="C76" s="433"/>
      <c r="D76" s="433"/>
      <c r="F76" s="301"/>
      <c r="G76" s="301"/>
      <c r="L76" s="301"/>
      <c r="M76" s="301"/>
      <c r="R76" s="301"/>
      <c r="S76" s="301"/>
      <c r="T76" s="302" t="s">
        <v>1818</v>
      </c>
      <c r="U76" s="205"/>
      <c r="V76" s="296" t="s">
        <v>1324</v>
      </c>
      <c r="W76" s="296" t="s">
        <v>1324</v>
      </c>
      <c r="Y76" s="301"/>
      <c r="Z76" s="331"/>
      <c r="AA76" s="331"/>
      <c r="AB76" s="331"/>
      <c r="AD76" s="301"/>
      <c r="AF76" s="331"/>
      <c r="AG76" s="331"/>
      <c r="AH76" s="331"/>
      <c r="AJ76" s="301"/>
      <c r="AL76" s="331"/>
      <c r="AM76" s="331"/>
      <c r="AN76" s="331"/>
      <c r="AP76" s="301"/>
      <c r="AR76" s="302" t="s">
        <v>1818</v>
      </c>
      <c r="AS76" s="205">
        <v>349</v>
      </c>
      <c r="AT76" s="296" t="s">
        <v>35</v>
      </c>
      <c r="AU76" s="296" t="s">
        <v>1324</v>
      </c>
      <c r="AV76" s="301"/>
      <c r="AX76" s="331"/>
      <c r="AY76" s="331"/>
      <c r="AZ76" s="331"/>
      <c r="BB76" s="301"/>
      <c r="BD76" s="331"/>
      <c r="BE76" s="331"/>
      <c r="BF76" s="331"/>
      <c r="BH76" s="301"/>
      <c r="BJ76" s="331"/>
      <c r="BK76" s="331"/>
      <c r="BL76" s="331"/>
      <c r="BN76" s="301"/>
    </row>
    <row r="77" spans="2:96" ht="21">
      <c r="B77" s="444" t="s">
        <v>1775</v>
      </c>
      <c r="C77" s="445"/>
      <c r="D77" s="445"/>
      <c r="E77" s="445"/>
      <c r="F77" s="446"/>
      <c r="G77" s="301"/>
      <c r="H77" s="444" t="s">
        <v>1714</v>
      </c>
      <c r="I77" s="445"/>
      <c r="J77" s="445"/>
      <c r="K77" s="445"/>
      <c r="L77" s="446"/>
      <c r="M77" s="301"/>
      <c r="N77" s="444" t="s">
        <v>1776</v>
      </c>
      <c r="O77" s="445"/>
      <c r="P77" s="445"/>
      <c r="Q77" s="445"/>
      <c r="R77" s="446"/>
      <c r="S77" s="301"/>
      <c r="T77" s="444" t="s">
        <v>1819</v>
      </c>
      <c r="U77" s="445"/>
      <c r="V77" s="445"/>
      <c r="W77" s="445"/>
      <c r="X77" s="446"/>
      <c r="Y77" s="301"/>
      <c r="Z77" s="444" t="s">
        <v>1778</v>
      </c>
      <c r="AA77" s="445"/>
      <c r="AB77" s="445"/>
      <c r="AC77" s="445"/>
      <c r="AD77" s="446"/>
      <c r="AF77" s="444" t="s">
        <v>1779</v>
      </c>
      <c r="AG77" s="445"/>
      <c r="AH77" s="445"/>
      <c r="AI77" s="445"/>
      <c r="AJ77" s="446"/>
      <c r="AL77" s="444" t="s">
        <v>1780</v>
      </c>
      <c r="AM77" s="445"/>
      <c r="AN77" s="445"/>
      <c r="AO77" s="445"/>
      <c r="AP77" s="446"/>
      <c r="AR77" s="444" t="s">
        <v>1781</v>
      </c>
      <c r="AS77" s="445"/>
      <c r="AT77" s="445"/>
      <c r="AU77" s="445"/>
      <c r="AV77" s="446"/>
      <c r="AX77" s="444" t="s">
        <v>1782</v>
      </c>
      <c r="AY77" s="445"/>
      <c r="AZ77" s="445"/>
      <c r="BA77" s="445"/>
      <c r="BB77" s="446"/>
      <c r="BD77" s="444" t="s">
        <v>1783</v>
      </c>
      <c r="BE77" s="445"/>
      <c r="BF77" s="445"/>
      <c r="BG77" s="445"/>
      <c r="BH77" s="446"/>
      <c r="BJ77" s="444" t="s">
        <v>1715</v>
      </c>
      <c r="BK77" s="445"/>
      <c r="BL77" s="445"/>
      <c r="BM77" s="445"/>
      <c r="BN77" s="446"/>
      <c r="BP77" s="440" t="s">
        <v>1820</v>
      </c>
      <c r="BQ77" s="440"/>
      <c r="BR77" s="440"/>
      <c r="BS77" s="440"/>
      <c r="BU77" s="440" t="s">
        <v>1716</v>
      </c>
      <c r="BV77" s="440"/>
      <c r="BW77" s="440"/>
      <c r="BX77" s="440"/>
      <c r="BZ77" s="440" t="s">
        <v>1821</v>
      </c>
      <c r="CA77" s="440"/>
      <c r="CB77" s="440"/>
      <c r="CC77" s="440"/>
      <c r="CE77" s="440" t="s">
        <v>1822</v>
      </c>
      <c r="CF77" s="440"/>
      <c r="CG77" s="440"/>
      <c r="CH77" s="440"/>
      <c r="CJ77" s="440" t="s">
        <v>1773</v>
      </c>
      <c r="CK77" s="440"/>
      <c r="CL77" s="440"/>
      <c r="CM77" s="440"/>
      <c r="CO77" s="440" t="s">
        <v>1823</v>
      </c>
      <c r="CP77" s="440"/>
      <c r="CQ77" s="440"/>
      <c r="CR77" s="440"/>
    </row>
    <row r="78" spans="2:96" ht="15.75">
      <c r="B78" s="304" t="s">
        <v>1824</v>
      </c>
      <c r="C78" s="305" t="s">
        <v>1825</v>
      </c>
      <c r="D78" s="305" t="s">
        <v>233</v>
      </c>
      <c r="E78" s="305" t="s">
        <v>1826</v>
      </c>
      <c r="F78" s="305" t="s">
        <v>1827</v>
      </c>
      <c r="G78" s="301"/>
      <c r="H78" s="304" t="s">
        <v>1824</v>
      </c>
      <c r="I78" s="305" t="s">
        <v>1825</v>
      </c>
      <c r="J78" s="305" t="s">
        <v>233</v>
      </c>
      <c r="K78" s="305" t="s">
        <v>1826</v>
      </c>
      <c r="L78" s="305" t="s">
        <v>1827</v>
      </c>
      <c r="M78" s="301"/>
      <c r="N78" s="304" t="s">
        <v>1824</v>
      </c>
      <c r="O78" s="305" t="s">
        <v>1825</v>
      </c>
      <c r="P78" s="305" t="s">
        <v>233</v>
      </c>
      <c r="Q78" s="305" t="s">
        <v>1826</v>
      </c>
      <c r="R78" s="305" t="s">
        <v>1827</v>
      </c>
      <c r="S78" s="301"/>
      <c r="T78" s="304" t="s">
        <v>1824</v>
      </c>
      <c r="U78" s="305" t="s">
        <v>1825</v>
      </c>
      <c r="V78" s="305" t="s">
        <v>233</v>
      </c>
      <c r="W78" s="305" t="s">
        <v>1826</v>
      </c>
      <c r="X78" s="305" t="s">
        <v>1827</v>
      </c>
      <c r="Y78" s="301"/>
      <c r="Z78" s="304" t="s">
        <v>1824</v>
      </c>
      <c r="AA78" s="305" t="s">
        <v>1825</v>
      </c>
      <c r="AB78" s="305" t="s">
        <v>233</v>
      </c>
      <c r="AC78" s="305" t="s">
        <v>1826</v>
      </c>
      <c r="AD78" s="305" t="s">
        <v>1827</v>
      </c>
      <c r="AE78" s="301"/>
      <c r="AF78" s="304" t="s">
        <v>1824</v>
      </c>
      <c r="AG78" s="305" t="s">
        <v>1825</v>
      </c>
      <c r="AH78" s="305" t="s">
        <v>233</v>
      </c>
      <c r="AI78" s="305" t="s">
        <v>1826</v>
      </c>
      <c r="AJ78" s="305" t="s">
        <v>1827</v>
      </c>
      <c r="AK78" s="301"/>
      <c r="AL78" s="304" t="s">
        <v>1824</v>
      </c>
      <c r="AM78" s="305" t="s">
        <v>1825</v>
      </c>
      <c r="AN78" s="305" t="s">
        <v>233</v>
      </c>
      <c r="AO78" s="305" t="s">
        <v>1826</v>
      </c>
      <c r="AP78" s="305" t="s">
        <v>1827</v>
      </c>
      <c r="AR78" s="304" t="s">
        <v>1824</v>
      </c>
      <c r="AS78" s="305" t="s">
        <v>1825</v>
      </c>
      <c r="AT78" s="305" t="s">
        <v>233</v>
      </c>
      <c r="AU78" s="305" t="s">
        <v>1826</v>
      </c>
      <c r="AV78" s="305" t="s">
        <v>1827</v>
      </c>
      <c r="AX78" s="304" t="s">
        <v>1824</v>
      </c>
      <c r="AY78" s="305" t="s">
        <v>1825</v>
      </c>
      <c r="AZ78" s="305" t="s">
        <v>233</v>
      </c>
      <c r="BA78" s="305" t="s">
        <v>1826</v>
      </c>
      <c r="BB78" s="305" t="s">
        <v>1827</v>
      </c>
      <c r="BD78" s="304" t="s">
        <v>1824</v>
      </c>
      <c r="BE78" s="305" t="s">
        <v>1825</v>
      </c>
      <c r="BF78" s="305" t="s">
        <v>233</v>
      </c>
      <c r="BG78" s="305" t="s">
        <v>1826</v>
      </c>
      <c r="BH78" s="305" t="s">
        <v>1827</v>
      </c>
      <c r="BJ78" s="304" t="s">
        <v>1824</v>
      </c>
      <c r="BK78" s="305" t="s">
        <v>1825</v>
      </c>
      <c r="BL78" s="305" t="s">
        <v>233</v>
      </c>
      <c r="BM78" s="305" t="s">
        <v>1826</v>
      </c>
      <c r="BN78" s="305" t="s">
        <v>1827</v>
      </c>
      <c r="BP78" s="305" t="s">
        <v>1824</v>
      </c>
      <c r="BQ78" s="305" t="s">
        <v>1828</v>
      </c>
      <c r="BR78" s="305" t="s">
        <v>1829</v>
      </c>
      <c r="BS78" s="305" t="s">
        <v>1827</v>
      </c>
      <c r="BU78" s="305" t="s">
        <v>1824</v>
      </c>
      <c r="BV78" s="305" t="s">
        <v>1828</v>
      </c>
      <c r="BW78" s="305" t="s">
        <v>1829</v>
      </c>
      <c r="BX78" s="305" t="s">
        <v>1827</v>
      </c>
      <c r="BZ78" s="305" t="s">
        <v>1824</v>
      </c>
      <c r="CA78" s="305" t="s">
        <v>1828</v>
      </c>
      <c r="CB78" s="305" t="s">
        <v>1829</v>
      </c>
      <c r="CC78" s="305" t="s">
        <v>1827</v>
      </c>
      <c r="CE78" s="305" t="s">
        <v>1824</v>
      </c>
      <c r="CF78" s="305" t="s">
        <v>1828</v>
      </c>
      <c r="CG78" s="305" t="s">
        <v>1829</v>
      </c>
      <c r="CH78" s="305" t="s">
        <v>1827</v>
      </c>
      <c r="CJ78" s="305" t="s">
        <v>1824</v>
      </c>
      <c r="CK78" s="305" t="s">
        <v>1828</v>
      </c>
      <c r="CL78" s="305" t="s">
        <v>1829</v>
      </c>
      <c r="CM78" s="305" t="s">
        <v>1827</v>
      </c>
      <c r="CO78" s="305" t="s">
        <v>1824</v>
      </c>
      <c r="CP78" s="305" t="s">
        <v>1828</v>
      </c>
      <c r="CQ78" s="305" t="s">
        <v>1829</v>
      </c>
      <c r="CR78" s="305" t="s">
        <v>1827</v>
      </c>
    </row>
    <row r="79" spans="2:96">
      <c r="B79" s="205">
        <v>0</v>
      </c>
      <c r="C79" s="308">
        <v>382</v>
      </c>
      <c r="D79" s="309" t="s">
        <v>35</v>
      </c>
      <c r="E79" s="296" t="s">
        <v>1842</v>
      </c>
      <c r="F79" s="296" t="s">
        <v>1324</v>
      </c>
      <c r="G79" s="310"/>
      <c r="H79" s="205">
        <v>1</v>
      </c>
      <c r="I79" s="336">
        <v>186</v>
      </c>
      <c r="J79" s="309" t="s">
        <v>1746</v>
      </c>
      <c r="K79" s="296" t="s">
        <v>243</v>
      </c>
      <c r="L79" s="296" t="s">
        <v>1324</v>
      </c>
      <c r="M79" s="310"/>
      <c r="N79" s="205">
        <v>3</v>
      </c>
      <c r="O79" s="308">
        <v>388</v>
      </c>
      <c r="P79" s="311" t="s">
        <v>1753</v>
      </c>
      <c r="Q79" s="296" t="s">
        <v>244</v>
      </c>
      <c r="R79" s="296" t="s">
        <v>1324</v>
      </c>
      <c r="S79" s="310"/>
      <c r="T79" s="205">
        <v>4</v>
      </c>
      <c r="U79" s="308">
        <v>250</v>
      </c>
      <c r="V79" s="321" t="s">
        <v>150</v>
      </c>
      <c r="W79" s="296" t="s">
        <v>1844</v>
      </c>
      <c r="X79" s="296" t="s">
        <v>1324</v>
      </c>
      <c r="Y79" s="310"/>
      <c r="Z79" s="205"/>
      <c r="AA79" s="205"/>
      <c r="AB79" s="312"/>
      <c r="AC79" s="296" t="s">
        <v>1324</v>
      </c>
      <c r="AD79" s="296" t="s">
        <v>1324</v>
      </c>
      <c r="AF79" s="205"/>
      <c r="AG79" s="205"/>
      <c r="AH79" s="312"/>
      <c r="AI79" s="296" t="s">
        <v>1324</v>
      </c>
      <c r="AJ79" s="296" t="s">
        <v>1324</v>
      </c>
      <c r="AL79" s="205"/>
      <c r="AM79" s="205"/>
      <c r="AN79" s="205"/>
      <c r="AO79" s="296" t="s">
        <v>1324</v>
      </c>
      <c r="AP79" s="296" t="s">
        <v>1324</v>
      </c>
      <c r="AR79" s="205"/>
      <c r="AS79" s="205"/>
      <c r="AT79" s="205"/>
      <c r="AU79" s="296" t="s">
        <v>1324</v>
      </c>
      <c r="AV79" s="296" t="s">
        <v>1324</v>
      </c>
      <c r="AX79" s="205"/>
      <c r="AY79" s="317"/>
      <c r="AZ79" s="205"/>
      <c r="BA79" s="296" t="s">
        <v>1324</v>
      </c>
      <c r="BB79" s="296" t="s">
        <v>1324</v>
      </c>
      <c r="BD79" s="205">
        <v>0</v>
      </c>
      <c r="BE79" s="308">
        <v>93</v>
      </c>
      <c r="BF79" s="298" t="s">
        <v>95</v>
      </c>
      <c r="BG79" s="296" t="s">
        <v>1842</v>
      </c>
      <c r="BH79" s="296" t="s">
        <v>1324</v>
      </c>
      <c r="BJ79" s="205"/>
      <c r="BK79" s="205"/>
      <c r="BL79" s="205"/>
      <c r="BM79" s="296" t="s">
        <v>1324</v>
      </c>
      <c r="BN79" s="296" t="s">
        <v>1843</v>
      </c>
      <c r="BP79" s="205"/>
      <c r="BQ79" s="205"/>
      <c r="BR79" s="205"/>
      <c r="BS79" s="205"/>
      <c r="BU79" s="205"/>
      <c r="BV79" s="205"/>
      <c r="BW79" s="205"/>
      <c r="BX79" s="205"/>
      <c r="BZ79" s="205"/>
      <c r="CA79" s="205"/>
      <c r="CB79" s="205"/>
      <c r="CC79" s="205"/>
      <c r="CE79" s="205"/>
      <c r="CF79" s="205"/>
      <c r="CG79" s="205"/>
      <c r="CH79" s="205"/>
      <c r="CJ79" s="205"/>
      <c r="CK79" s="205"/>
      <c r="CL79" s="205"/>
      <c r="CM79" s="205"/>
      <c r="CO79" s="205"/>
      <c r="CP79" s="205"/>
      <c r="CQ79" s="205"/>
      <c r="CR79" s="205"/>
    </row>
    <row r="80" spans="2:96">
      <c r="B80" s="205">
        <v>2</v>
      </c>
      <c r="C80" s="308">
        <v>349</v>
      </c>
      <c r="D80" s="309" t="s">
        <v>35</v>
      </c>
      <c r="E80" s="296" t="s">
        <v>1842</v>
      </c>
      <c r="F80" s="296" t="s">
        <v>1324</v>
      </c>
      <c r="G80" s="310"/>
      <c r="H80" s="205">
        <v>3</v>
      </c>
      <c r="I80" s="336">
        <v>310</v>
      </c>
      <c r="J80" s="309" t="s">
        <v>1746</v>
      </c>
      <c r="K80" s="296" t="s">
        <v>244</v>
      </c>
      <c r="L80" s="296" t="s">
        <v>1324</v>
      </c>
      <c r="M80" s="310"/>
      <c r="N80" s="205">
        <v>3</v>
      </c>
      <c r="O80" s="308">
        <v>286</v>
      </c>
      <c r="P80" s="311" t="s">
        <v>1753</v>
      </c>
      <c r="Q80" s="296" t="s">
        <v>244</v>
      </c>
      <c r="R80" s="296" t="s">
        <v>1324</v>
      </c>
      <c r="S80" s="310"/>
      <c r="T80" s="205">
        <v>5</v>
      </c>
      <c r="U80" s="308">
        <v>92</v>
      </c>
      <c r="V80" s="321" t="s">
        <v>150</v>
      </c>
      <c r="W80" s="296" t="s">
        <v>243</v>
      </c>
      <c r="X80" s="296" t="s">
        <v>1324</v>
      </c>
      <c r="Y80" s="310"/>
      <c r="Z80" s="205"/>
      <c r="AA80" s="205"/>
      <c r="AB80" s="318"/>
      <c r="AC80" s="296" t="s">
        <v>1324</v>
      </c>
      <c r="AD80" s="296" t="s">
        <v>1324</v>
      </c>
      <c r="AF80" s="205"/>
      <c r="AG80" s="205"/>
      <c r="AH80" s="318"/>
      <c r="AI80" s="296" t="s">
        <v>1324</v>
      </c>
      <c r="AJ80" s="296" t="s">
        <v>1324</v>
      </c>
      <c r="AL80" s="205"/>
      <c r="AM80" s="205"/>
      <c r="AN80" s="205"/>
      <c r="AO80" s="296" t="s">
        <v>1324</v>
      </c>
      <c r="AP80" s="296" t="s">
        <v>1324</v>
      </c>
      <c r="AR80" s="205"/>
      <c r="AS80" s="205"/>
      <c r="AT80" s="205"/>
      <c r="AU80" s="296" t="s">
        <v>1324</v>
      </c>
      <c r="AV80" s="296" t="s">
        <v>1324</v>
      </c>
      <c r="AX80" s="205"/>
      <c r="AY80" s="317"/>
      <c r="AZ80" s="205"/>
      <c r="BA80" s="296" t="s">
        <v>1324</v>
      </c>
      <c r="BB80" s="296" t="s">
        <v>1324</v>
      </c>
      <c r="BD80" s="205">
        <v>31</v>
      </c>
      <c r="BE80" s="308">
        <v>215</v>
      </c>
      <c r="BF80" s="298" t="s">
        <v>95</v>
      </c>
      <c r="BG80" s="296" t="s">
        <v>1842</v>
      </c>
      <c r="BH80" s="296" t="s">
        <v>1324</v>
      </c>
      <c r="BJ80" s="205"/>
      <c r="BK80" s="205"/>
      <c r="BL80" s="205"/>
      <c r="BM80" s="296" t="s">
        <v>1324</v>
      </c>
      <c r="BN80" s="296" t="s">
        <v>1843</v>
      </c>
      <c r="BP80" s="205"/>
      <c r="BQ80" s="205"/>
      <c r="BR80" s="205"/>
      <c r="BS80" s="205"/>
      <c r="BU80" s="205"/>
      <c r="BV80" s="205"/>
      <c r="BW80" s="205"/>
      <c r="BX80" s="205"/>
      <c r="BZ80" s="205"/>
      <c r="CA80" s="205"/>
      <c r="CB80" s="205"/>
      <c r="CC80" s="205"/>
      <c r="CE80" s="205"/>
      <c r="CF80" s="205"/>
      <c r="CG80" s="205"/>
      <c r="CH80" s="205"/>
      <c r="CJ80" s="205"/>
      <c r="CK80" s="205"/>
      <c r="CL80" s="205"/>
      <c r="CM80" s="205"/>
      <c r="CO80" s="205"/>
      <c r="CP80" s="205"/>
      <c r="CQ80" s="205"/>
      <c r="CR80" s="205"/>
    </row>
    <row r="81" spans="2:96">
      <c r="B81" s="205">
        <v>10</v>
      </c>
      <c r="C81" s="308">
        <v>342</v>
      </c>
      <c r="D81" s="309" t="s">
        <v>35</v>
      </c>
      <c r="E81" s="296" t="s">
        <v>244</v>
      </c>
      <c r="F81" s="296" t="s">
        <v>1324</v>
      </c>
      <c r="G81" s="310"/>
      <c r="H81" s="205">
        <v>8</v>
      </c>
      <c r="I81" s="336">
        <v>150</v>
      </c>
      <c r="J81" s="309" t="s">
        <v>1746</v>
      </c>
      <c r="K81" s="296" t="s">
        <v>244</v>
      </c>
      <c r="L81" s="296" t="s">
        <v>1324</v>
      </c>
      <c r="M81" s="310"/>
      <c r="N81" s="205">
        <v>32</v>
      </c>
      <c r="O81" s="308">
        <v>318</v>
      </c>
      <c r="P81" s="311" t="s">
        <v>1753</v>
      </c>
      <c r="Q81" s="296" t="s">
        <v>243</v>
      </c>
      <c r="R81" s="296" t="s">
        <v>1324</v>
      </c>
      <c r="S81" s="310"/>
      <c r="T81" s="205">
        <v>13</v>
      </c>
      <c r="U81" s="308">
        <v>202</v>
      </c>
      <c r="V81" s="321" t="s">
        <v>150</v>
      </c>
      <c r="W81" s="296" t="s">
        <v>243</v>
      </c>
      <c r="X81" s="296" t="s">
        <v>1324</v>
      </c>
      <c r="Y81" s="310"/>
      <c r="Z81" s="205"/>
      <c r="AA81" s="205"/>
      <c r="AB81" s="312"/>
      <c r="AC81" s="296" t="s">
        <v>1324</v>
      </c>
      <c r="AD81" s="296" t="s">
        <v>1324</v>
      </c>
      <c r="AF81" s="205"/>
      <c r="AG81" s="205"/>
      <c r="AH81" s="312"/>
      <c r="AI81" s="296" t="s">
        <v>1324</v>
      </c>
      <c r="AJ81" s="296" t="s">
        <v>1324</v>
      </c>
      <c r="AL81" s="205"/>
      <c r="AM81" s="205"/>
      <c r="AN81" s="205"/>
      <c r="AO81" s="296" t="s">
        <v>1324</v>
      </c>
      <c r="AP81" s="296" t="s">
        <v>1324</v>
      </c>
      <c r="AR81" s="205"/>
      <c r="AS81" s="205"/>
      <c r="AT81" s="205"/>
      <c r="AU81" s="296" t="s">
        <v>1324</v>
      </c>
      <c r="AV81" s="296" t="s">
        <v>1324</v>
      </c>
      <c r="AX81" s="205"/>
      <c r="AY81" s="317"/>
      <c r="AZ81" s="205"/>
      <c r="BA81" s="296" t="s">
        <v>1324</v>
      </c>
      <c r="BB81" s="296" t="s">
        <v>1324</v>
      </c>
      <c r="BD81" s="205">
        <v>56</v>
      </c>
      <c r="BE81" s="308">
        <v>391</v>
      </c>
      <c r="BF81" s="298" t="s">
        <v>95</v>
      </c>
      <c r="BG81" s="296" t="s">
        <v>244</v>
      </c>
      <c r="BH81" s="296" t="s">
        <v>1324</v>
      </c>
      <c r="BJ81" s="205"/>
      <c r="BK81" s="205"/>
      <c r="BL81" s="205"/>
      <c r="BM81" s="296" t="s">
        <v>1324</v>
      </c>
      <c r="BN81" s="296" t="s">
        <v>1843</v>
      </c>
      <c r="BP81" s="205"/>
      <c r="BQ81" s="205"/>
      <c r="BR81" s="205"/>
      <c r="BS81" s="205"/>
      <c r="BU81" s="205"/>
      <c r="BV81" s="205"/>
      <c r="BW81" s="205"/>
      <c r="BX81" s="205"/>
      <c r="BZ81" s="205"/>
      <c r="CA81" s="205"/>
      <c r="CB81" s="205"/>
      <c r="CC81" s="205"/>
      <c r="CE81" s="205"/>
      <c r="CF81" s="205"/>
      <c r="CG81" s="205"/>
      <c r="CH81" s="205"/>
      <c r="CJ81" s="205"/>
      <c r="CK81" s="205"/>
      <c r="CL81" s="205"/>
      <c r="CM81" s="205"/>
      <c r="CO81" s="205"/>
      <c r="CP81" s="205"/>
      <c r="CQ81" s="205"/>
      <c r="CR81" s="205"/>
    </row>
    <row r="82" spans="2:96">
      <c r="B82" s="205">
        <v>10</v>
      </c>
      <c r="C82" s="308">
        <v>233</v>
      </c>
      <c r="D82" s="309" t="s">
        <v>35</v>
      </c>
      <c r="E82" s="296" t="s">
        <v>1842</v>
      </c>
      <c r="F82" s="296" t="s">
        <v>1324</v>
      </c>
      <c r="G82" s="310"/>
      <c r="H82" s="205">
        <v>19</v>
      </c>
      <c r="I82" s="308">
        <v>244</v>
      </c>
      <c r="J82" s="309" t="s">
        <v>1746</v>
      </c>
      <c r="K82" s="296" t="s">
        <v>244</v>
      </c>
      <c r="L82" s="296" t="s">
        <v>1324</v>
      </c>
      <c r="M82" s="310"/>
      <c r="N82" s="205">
        <v>38</v>
      </c>
      <c r="O82" s="308">
        <v>333</v>
      </c>
      <c r="P82" s="311" t="s">
        <v>1753</v>
      </c>
      <c r="Q82" s="296" t="s">
        <v>243</v>
      </c>
      <c r="R82" s="296" t="s">
        <v>1324</v>
      </c>
      <c r="S82" s="310"/>
      <c r="T82" s="205">
        <v>31</v>
      </c>
      <c r="U82" s="308">
        <v>413</v>
      </c>
      <c r="V82" s="321" t="s">
        <v>150</v>
      </c>
      <c r="W82" s="296" t="s">
        <v>243</v>
      </c>
      <c r="X82" s="296" t="s">
        <v>1324</v>
      </c>
      <c r="Y82" s="310"/>
      <c r="Z82" s="205"/>
      <c r="AA82" s="205"/>
      <c r="AB82" s="318"/>
      <c r="AC82" s="296" t="s">
        <v>1324</v>
      </c>
      <c r="AD82" s="296" t="s">
        <v>1324</v>
      </c>
      <c r="AF82" s="205"/>
      <c r="AG82" s="205"/>
      <c r="AH82" s="318"/>
      <c r="AI82" s="296" t="s">
        <v>1324</v>
      </c>
      <c r="AJ82" s="296" t="s">
        <v>1324</v>
      </c>
      <c r="AL82" s="205"/>
      <c r="AM82" s="205"/>
      <c r="AN82" s="205"/>
      <c r="AO82" s="296" t="s">
        <v>1324</v>
      </c>
      <c r="AP82" s="296" t="s">
        <v>1324</v>
      </c>
      <c r="AR82" s="205"/>
      <c r="AS82" s="205"/>
      <c r="AT82" s="205"/>
      <c r="AU82" s="296" t="s">
        <v>1324</v>
      </c>
      <c r="AV82" s="296" t="s">
        <v>1324</v>
      </c>
      <c r="AX82" s="205"/>
      <c r="AY82" s="205"/>
      <c r="AZ82" s="205"/>
      <c r="BA82" s="296" t="s">
        <v>1324</v>
      </c>
      <c r="BB82" s="296" t="s">
        <v>1324</v>
      </c>
      <c r="BD82" s="205">
        <v>56</v>
      </c>
      <c r="BE82" s="308">
        <v>316</v>
      </c>
      <c r="BF82" s="298" t="s">
        <v>95</v>
      </c>
      <c r="BG82" s="296" t="s">
        <v>244</v>
      </c>
      <c r="BH82" s="296" t="s">
        <v>1324</v>
      </c>
      <c r="BJ82" s="205"/>
      <c r="BK82" s="205"/>
      <c r="BL82" s="205"/>
      <c r="BM82" s="296" t="s">
        <v>1324</v>
      </c>
      <c r="BN82" s="296" t="s">
        <v>1843</v>
      </c>
      <c r="BP82" s="205"/>
      <c r="BQ82" s="205"/>
      <c r="BR82" s="205"/>
      <c r="BS82" s="205"/>
      <c r="BU82" s="205"/>
      <c r="BV82" s="205"/>
      <c r="BW82" s="205"/>
      <c r="BX82" s="205"/>
      <c r="BZ82" s="205"/>
      <c r="CA82" s="205"/>
      <c r="CB82" s="205"/>
      <c r="CC82" s="205"/>
      <c r="CE82" s="205"/>
      <c r="CF82" s="205"/>
      <c r="CG82" s="205"/>
      <c r="CH82" s="205"/>
      <c r="CJ82" s="205"/>
      <c r="CK82" s="205"/>
      <c r="CL82" s="205"/>
      <c r="CM82" s="205"/>
      <c r="CO82" s="205"/>
      <c r="CP82" s="205"/>
      <c r="CQ82" s="205"/>
      <c r="CR82" s="205"/>
    </row>
    <row r="83" spans="2:96">
      <c r="B83" s="205">
        <v>30</v>
      </c>
      <c r="C83" s="308">
        <v>389</v>
      </c>
      <c r="D83" s="309" t="s">
        <v>35</v>
      </c>
      <c r="E83" s="296" t="s">
        <v>244</v>
      </c>
      <c r="F83" s="296" t="s">
        <v>1324</v>
      </c>
      <c r="G83" s="310"/>
      <c r="H83" s="205">
        <v>54</v>
      </c>
      <c r="I83" s="308">
        <v>214</v>
      </c>
      <c r="J83" s="309" t="s">
        <v>1746</v>
      </c>
      <c r="K83" s="296" t="s">
        <v>244</v>
      </c>
      <c r="L83" s="296" t="s">
        <v>1324</v>
      </c>
      <c r="M83" s="310"/>
      <c r="N83" s="205">
        <v>46</v>
      </c>
      <c r="O83" s="308">
        <v>312</v>
      </c>
      <c r="P83" s="311" t="s">
        <v>1753</v>
      </c>
      <c r="Q83" s="296" t="s">
        <v>244</v>
      </c>
      <c r="R83" s="296" t="s">
        <v>1324</v>
      </c>
      <c r="S83" s="310"/>
      <c r="T83" s="205"/>
      <c r="U83" s="205"/>
      <c r="V83" s="205"/>
      <c r="W83" s="296" t="s">
        <v>1324</v>
      </c>
      <c r="X83" s="296" t="s">
        <v>1324</v>
      </c>
      <c r="Y83" s="310"/>
      <c r="Z83" s="205"/>
      <c r="AA83" s="205"/>
      <c r="AB83" s="312"/>
      <c r="AC83" s="296" t="s">
        <v>1324</v>
      </c>
      <c r="AD83" s="296" t="s">
        <v>1324</v>
      </c>
      <c r="AF83" s="205"/>
      <c r="AG83" s="205"/>
      <c r="AH83" s="312"/>
      <c r="AI83" s="296" t="s">
        <v>1324</v>
      </c>
      <c r="AJ83" s="296" t="s">
        <v>1324</v>
      </c>
      <c r="AL83" s="205"/>
      <c r="AM83" s="205"/>
      <c r="AN83" s="205"/>
      <c r="AO83" s="296" t="s">
        <v>1324</v>
      </c>
      <c r="AP83" s="296" t="s">
        <v>1324</v>
      </c>
      <c r="AR83" s="205"/>
      <c r="AS83" s="205"/>
      <c r="AT83" s="205"/>
      <c r="AU83" s="296" t="s">
        <v>1324</v>
      </c>
      <c r="AV83" s="296" t="s">
        <v>1324</v>
      </c>
      <c r="AX83" s="205"/>
      <c r="AY83" s="205"/>
      <c r="AZ83" s="205"/>
      <c r="BA83" s="296" t="s">
        <v>1324</v>
      </c>
      <c r="BB83" s="296" t="s">
        <v>1324</v>
      </c>
      <c r="BD83" s="205"/>
      <c r="BE83" s="205"/>
      <c r="BF83" s="318"/>
      <c r="BG83" s="296" t="s">
        <v>1324</v>
      </c>
      <c r="BH83" s="296" t="s">
        <v>1324</v>
      </c>
      <c r="BJ83" s="205"/>
      <c r="BK83" s="205"/>
      <c r="BL83" s="205"/>
      <c r="BM83" s="296" t="s">
        <v>1324</v>
      </c>
      <c r="BN83" s="296" t="s">
        <v>1843</v>
      </c>
      <c r="BP83" s="205"/>
      <c r="BQ83" s="205"/>
      <c r="BR83" s="205"/>
      <c r="BS83" s="205"/>
      <c r="BU83" s="205"/>
      <c r="BV83" s="205"/>
      <c r="BW83" s="205"/>
      <c r="BX83" s="205"/>
      <c r="BZ83" s="205"/>
      <c r="CA83" s="205"/>
      <c r="CB83" s="205"/>
      <c r="CC83" s="205"/>
      <c r="CE83" s="205"/>
      <c r="CF83" s="205"/>
      <c r="CG83" s="205"/>
      <c r="CH83" s="205"/>
      <c r="CJ83" s="205"/>
      <c r="CK83" s="205"/>
      <c r="CL83" s="205"/>
      <c r="CM83" s="205"/>
      <c r="CO83" s="205"/>
      <c r="CP83" s="205"/>
      <c r="CQ83" s="205"/>
      <c r="CR83" s="205"/>
    </row>
    <row r="84" spans="2:96">
      <c r="B84" s="205">
        <v>43</v>
      </c>
      <c r="C84" s="308">
        <v>410</v>
      </c>
      <c r="D84" s="309" t="s">
        <v>35</v>
      </c>
      <c r="E84" s="296" t="s">
        <v>243</v>
      </c>
      <c r="F84" s="296" t="s">
        <v>1324</v>
      </c>
      <c r="G84" s="310"/>
      <c r="H84" s="205"/>
      <c r="I84" s="205"/>
      <c r="J84" s="205"/>
      <c r="K84" s="296" t="s">
        <v>1324</v>
      </c>
      <c r="L84" s="320" t="s">
        <v>1324</v>
      </c>
      <c r="M84" s="310"/>
      <c r="N84" s="205"/>
      <c r="O84" s="205"/>
      <c r="P84" s="318"/>
      <c r="Q84" s="296" t="s">
        <v>1324</v>
      </c>
      <c r="R84" s="296" t="s">
        <v>1324</v>
      </c>
      <c r="S84" s="310"/>
      <c r="T84" s="205"/>
      <c r="U84" s="205"/>
      <c r="V84" s="205"/>
      <c r="W84" s="296" t="s">
        <v>1324</v>
      </c>
      <c r="X84" s="296" t="s">
        <v>1324</v>
      </c>
      <c r="Y84" s="310"/>
      <c r="Z84" s="205"/>
      <c r="AA84" s="205"/>
      <c r="AB84" s="318"/>
      <c r="AC84" s="296" t="s">
        <v>1324</v>
      </c>
      <c r="AD84" s="296" t="s">
        <v>1324</v>
      </c>
      <c r="AF84" s="205"/>
      <c r="AG84" s="205"/>
      <c r="AH84" s="318"/>
      <c r="AI84" s="296" t="s">
        <v>1324</v>
      </c>
      <c r="AJ84" s="296" t="s">
        <v>1324</v>
      </c>
      <c r="AL84" s="205"/>
      <c r="AM84" s="205"/>
      <c r="AN84" s="205"/>
      <c r="AO84" s="296" t="s">
        <v>1324</v>
      </c>
      <c r="AP84" s="296" t="s">
        <v>1324</v>
      </c>
      <c r="AR84" s="205"/>
      <c r="AS84" s="205"/>
      <c r="AT84" s="205"/>
      <c r="AU84" s="296" t="s">
        <v>1324</v>
      </c>
      <c r="AV84" s="296" t="s">
        <v>1324</v>
      </c>
      <c r="AX84" s="205"/>
      <c r="AY84" s="205"/>
      <c r="AZ84" s="205"/>
      <c r="BA84" s="296" t="s">
        <v>1324</v>
      </c>
      <c r="BB84" s="296" t="s">
        <v>1324</v>
      </c>
      <c r="BD84" s="205"/>
      <c r="BE84" s="205"/>
      <c r="BF84" s="318"/>
      <c r="BG84" s="296" t="s">
        <v>1324</v>
      </c>
      <c r="BH84" s="296" t="s">
        <v>1324</v>
      </c>
      <c r="BJ84" s="205"/>
      <c r="BK84" s="205"/>
      <c r="BL84" s="205"/>
      <c r="BM84" s="296" t="s">
        <v>1324</v>
      </c>
      <c r="BN84" s="296" t="s">
        <v>1843</v>
      </c>
      <c r="BP84" s="205"/>
      <c r="BQ84" s="205"/>
      <c r="BR84" s="205"/>
      <c r="BS84" s="205"/>
      <c r="BU84" s="205"/>
      <c r="BV84" s="205"/>
      <c r="BW84" s="205"/>
      <c r="BX84" s="205"/>
      <c r="BZ84" s="205"/>
      <c r="CA84" s="205"/>
      <c r="CB84" s="205"/>
      <c r="CC84" s="205"/>
      <c r="CE84" s="205"/>
      <c r="CF84" s="205"/>
      <c r="CG84" s="205"/>
      <c r="CH84" s="205"/>
      <c r="CJ84" s="205"/>
      <c r="CK84" s="205"/>
      <c r="CL84" s="205"/>
      <c r="CM84" s="205"/>
      <c r="CO84" s="205"/>
      <c r="CP84" s="205"/>
      <c r="CQ84" s="205"/>
      <c r="CR84" s="205"/>
    </row>
    <row r="85" spans="2:96">
      <c r="B85" s="205">
        <v>49</v>
      </c>
      <c r="C85" s="308">
        <v>373</v>
      </c>
      <c r="D85" s="309" t="s">
        <v>35</v>
      </c>
      <c r="E85" s="296" t="s">
        <v>243</v>
      </c>
      <c r="F85" s="296" t="s">
        <v>1324</v>
      </c>
      <c r="G85" s="310"/>
      <c r="H85" s="205"/>
      <c r="I85" s="205"/>
      <c r="J85" s="205"/>
      <c r="K85" s="296" t="s">
        <v>1324</v>
      </c>
      <c r="L85" s="296" t="s">
        <v>1324</v>
      </c>
      <c r="M85" s="310"/>
      <c r="N85" s="205"/>
      <c r="O85" s="205"/>
      <c r="P85" s="312"/>
      <c r="Q85" s="296" t="s">
        <v>1324</v>
      </c>
      <c r="R85" s="296" t="s">
        <v>1324</v>
      </c>
      <c r="S85" s="310"/>
      <c r="T85" s="205"/>
      <c r="U85" s="205"/>
      <c r="V85" s="205"/>
      <c r="W85" s="296" t="s">
        <v>1324</v>
      </c>
      <c r="X85" s="296" t="s">
        <v>1324</v>
      </c>
      <c r="Y85" s="310"/>
      <c r="Z85" s="205"/>
      <c r="AA85" s="205"/>
      <c r="AB85" s="312"/>
      <c r="AC85" s="296" t="s">
        <v>1324</v>
      </c>
      <c r="AD85" s="296" t="s">
        <v>1324</v>
      </c>
      <c r="AF85" s="205"/>
      <c r="AG85" s="205"/>
      <c r="AH85" s="312"/>
      <c r="AI85" s="296" t="s">
        <v>1324</v>
      </c>
      <c r="AJ85" s="296" t="s">
        <v>1324</v>
      </c>
      <c r="AL85" s="205"/>
      <c r="AM85" s="205"/>
      <c r="AN85" s="205"/>
      <c r="AO85" s="296" t="s">
        <v>1324</v>
      </c>
      <c r="AP85" s="296" t="s">
        <v>1324</v>
      </c>
      <c r="AR85" s="205"/>
      <c r="AS85" s="205"/>
      <c r="AT85" s="205"/>
      <c r="AU85" s="296" t="s">
        <v>1324</v>
      </c>
      <c r="AV85" s="296" t="s">
        <v>1324</v>
      </c>
      <c r="AX85" s="205"/>
      <c r="AY85" s="205"/>
      <c r="AZ85" s="205"/>
      <c r="BA85" s="296" t="s">
        <v>1324</v>
      </c>
      <c r="BB85" s="296" t="s">
        <v>1324</v>
      </c>
      <c r="BD85" s="205"/>
      <c r="BE85" s="205"/>
      <c r="BF85" s="318"/>
      <c r="BG85" s="296" t="s">
        <v>1324</v>
      </c>
      <c r="BH85" s="296" t="s">
        <v>1324</v>
      </c>
      <c r="BJ85" s="205"/>
      <c r="BK85" s="205"/>
      <c r="BL85" s="312"/>
      <c r="BM85" s="296" t="s">
        <v>1324</v>
      </c>
      <c r="BN85" s="296" t="s">
        <v>1843</v>
      </c>
      <c r="BP85" s="205"/>
      <c r="BQ85" s="205"/>
      <c r="BR85" s="205"/>
      <c r="BS85" s="205"/>
      <c r="BU85" s="205"/>
      <c r="BV85" s="205"/>
      <c r="BW85" s="205"/>
      <c r="BX85" s="205"/>
      <c r="BZ85" s="205"/>
      <c r="CA85" s="205"/>
      <c r="CB85" s="205"/>
      <c r="CC85" s="205"/>
      <c r="CE85" s="205"/>
      <c r="CF85" s="205"/>
      <c r="CG85" s="205"/>
      <c r="CH85" s="205"/>
      <c r="CJ85" s="205"/>
      <c r="CK85" s="205"/>
      <c r="CL85" s="205"/>
      <c r="CM85" s="205"/>
      <c r="CO85" s="205"/>
      <c r="CP85" s="205"/>
      <c r="CQ85" s="205"/>
      <c r="CR85" s="205"/>
    </row>
    <row r="86" spans="2:96">
      <c r="B86" s="205">
        <v>49</v>
      </c>
      <c r="C86" s="308">
        <v>367</v>
      </c>
      <c r="D86" s="309" t="s">
        <v>35</v>
      </c>
      <c r="E86" s="296" t="s">
        <v>243</v>
      </c>
      <c r="F86" s="296" t="s">
        <v>1324</v>
      </c>
      <c r="G86" s="310"/>
      <c r="H86" s="205"/>
      <c r="I86" s="205"/>
      <c r="J86" s="205"/>
      <c r="K86" s="296" t="s">
        <v>1324</v>
      </c>
      <c r="L86" s="296" t="s">
        <v>1324</v>
      </c>
      <c r="M86" s="310"/>
      <c r="N86" s="205"/>
      <c r="O86" s="205"/>
      <c r="P86" s="318"/>
      <c r="Q86" s="296" t="s">
        <v>1324</v>
      </c>
      <c r="R86" s="296" t="s">
        <v>1324</v>
      </c>
      <c r="S86" s="310"/>
      <c r="T86" s="205"/>
      <c r="U86" s="205"/>
      <c r="V86" s="205"/>
      <c r="W86" s="296" t="s">
        <v>1324</v>
      </c>
      <c r="X86" s="296" t="s">
        <v>1324</v>
      </c>
      <c r="Y86" s="310"/>
      <c r="Z86" s="205"/>
      <c r="AA86" s="205"/>
      <c r="AB86" s="318"/>
      <c r="AC86" s="296" t="s">
        <v>1324</v>
      </c>
      <c r="AD86" s="296" t="s">
        <v>1324</v>
      </c>
      <c r="AF86" s="205"/>
      <c r="AG86" s="205"/>
      <c r="AH86" s="318"/>
      <c r="AI86" s="296" t="s">
        <v>1324</v>
      </c>
      <c r="AJ86" s="296" t="s">
        <v>1324</v>
      </c>
      <c r="AL86" s="205"/>
      <c r="AM86" s="205"/>
      <c r="AN86" s="205"/>
      <c r="AO86" s="296" t="s">
        <v>1324</v>
      </c>
      <c r="AP86" s="296" t="s">
        <v>1324</v>
      </c>
      <c r="AR86" s="205"/>
      <c r="AS86" s="205"/>
      <c r="AT86" s="205"/>
      <c r="AU86" s="296" t="s">
        <v>1324</v>
      </c>
      <c r="AV86" s="296" t="s">
        <v>1324</v>
      </c>
      <c r="AX86" s="205"/>
      <c r="AY86" s="205"/>
      <c r="AZ86" s="318"/>
      <c r="BA86" s="296" t="s">
        <v>1324</v>
      </c>
      <c r="BB86" s="296" t="s">
        <v>1324</v>
      </c>
      <c r="BD86" s="205"/>
      <c r="BE86" s="205"/>
      <c r="BF86" s="318"/>
      <c r="BG86" s="296" t="s">
        <v>1324</v>
      </c>
      <c r="BH86" s="296" t="s">
        <v>1324</v>
      </c>
      <c r="BJ86" s="205"/>
      <c r="BK86" s="205"/>
      <c r="BL86" s="318"/>
      <c r="BM86" s="296" t="s">
        <v>1324</v>
      </c>
      <c r="BN86" s="296" t="s">
        <v>1843</v>
      </c>
      <c r="BP86" s="205"/>
      <c r="BQ86" s="205"/>
      <c r="BR86" s="205"/>
      <c r="BS86" s="205"/>
      <c r="BU86" s="205"/>
      <c r="BV86" s="205"/>
      <c r="BW86" s="205"/>
      <c r="BX86" s="205"/>
      <c r="BZ86" s="205"/>
      <c r="CA86" s="205"/>
      <c r="CB86" s="205"/>
      <c r="CC86" s="205"/>
      <c r="CE86" s="205"/>
      <c r="CF86" s="205"/>
      <c r="CG86" s="205"/>
      <c r="CH86" s="205"/>
      <c r="CJ86" s="205"/>
      <c r="CK86" s="205"/>
      <c r="CL86" s="205"/>
      <c r="CM86" s="205"/>
      <c r="CO86" s="205"/>
      <c r="CP86" s="205"/>
      <c r="CQ86" s="205"/>
      <c r="CR86" s="205"/>
    </row>
    <row r="87" spans="2:96">
      <c r="B87" s="205"/>
      <c r="C87" s="205"/>
      <c r="D87" s="205"/>
      <c r="E87" s="296" t="s">
        <v>1324</v>
      </c>
      <c r="F87" s="296" t="s">
        <v>1324</v>
      </c>
      <c r="G87" s="310"/>
      <c r="H87" s="205"/>
      <c r="I87" s="205"/>
      <c r="J87" s="205"/>
      <c r="K87" s="296" t="s">
        <v>1324</v>
      </c>
      <c r="L87" s="296" t="s">
        <v>1324</v>
      </c>
      <c r="M87" s="310"/>
      <c r="N87" s="205"/>
      <c r="O87" s="205"/>
      <c r="P87" s="312"/>
      <c r="Q87" s="296" t="s">
        <v>1324</v>
      </c>
      <c r="R87" s="296" t="s">
        <v>1324</v>
      </c>
      <c r="S87" s="310"/>
      <c r="T87" s="205"/>
      <c r="U87" s="205"/>
      <c r="V87" s="205"/>
      <c r="W87" s="296" t="s">
        <v>1324</v>
      </c>
      <c r="X87" s="296" t="s">
        <v>1324</v>
      </c>
      <c r="Y87" s="310"/>
      <c r="Z87" s="205"/>
      <c r="AA87" s="205"/>
      <c r="AB87" s="312"/>
      <c r="AC87" s="296" t="s">
        <v>1324</v>
      </c>
      <c r="AD87" s="296" t="s">
        <v>1324</v>
      </c>
      <c r="AF87" s="205"/>
      <c r="AG87" s="205"/>
      <c r="AH87" s="312"/>
      <c r="AI87" s="296" t="s">
        <v>1324</v>
      </c>
      <c r="AJ87" s="296" t="s">
        <v>1324</v>
      </c>
      <c r="AL87" s="205"/>
      <c r="AM87" s="205"/>
      <c r="AN87" s="312"/>
      <c r="AO87" s="296" t="s">
        <v>1324</v>
      </c>
      <c r="AP87" s="296" t="s">
        <v>1324</v>
      </c>
      <c r="AR87" s="205"/>
      <c r="AS87" s="205"/>
      <c r="AT87" s="205"/>
      <c r="AU87" s="296" t="s">
        <v>1324</v>
      </c>
      <c r="AV87" s="296" t="s">
        <v>1324</v>
      </c>
      <c r="AX87" s="205"/>
      <c r="AY87" s="205"/>
      <c r="AZ87" s="312"/>
      <c r="BA87" s="296" t="s">
        <v>1324</v>
      </c>
      <c r="BB87" s="296" t="s">
        <v>1324</v>
      </c>
      <c r="BD87" s="205"/>
      <c r="BE87" s="205"/>
      <c r="BF87" s="312"/>
      <c r="BG87" s="296" t="s">
        <v>1324</v>
      </c>
      <c r="BH87" s="296" t="s">
        <v>1324</v>
      </c>
      <c r="BJ87" s="205"/>
      <c r="BK87" s="205"/>
      <c r="BL87" s="312"/>
      <c r="BM87" s="296" t="s">
        <v>1324</v>
      </c>
      <c r="BN87" s="296" t="s">
        <v>1843</v>
      </c>
      <c r="BP87" s="205"/>
      <c r="BQ87" s="205"/>
      <c r="BR87" s="205"/>
      <c r="BS87" s="205"/>
      <c r="BU87" s="205"/>
      <c r="BV87" s="205"/>
      <c r="BW87" s="205"/>
      <c r="BX87" s="205"/>
      <c r="BZ87" s="205"/>
      <c r="CA87" s="205"/>
      <c r="CB87" s="205"/>
      <c r="CC87" s="205"/>
      <c r="CE87" s="205"/>
      <c r="CF87" s="205"/>
      <c r="CG87" s="205"/>
      <c r="CH87" s="205"/>
      <c r="CJ87" s="205"/>
      <c r="CK87" s="205"/>
      <c r="CL87" s="205"/>
      <c r="CM87" s="205"/>
      <c r="CO87" s="205"/>
      <c r="CP87" s="205"/>
      <c r="CQ87" s="205"/>
      <c r="CR87" s="205"/>
    </row>
    <row r="88" spans="2:96">
      <c r="B88" s="205"/>
      <c r="C88" s="205"/>
      <c r="D88" s="205"/>
      <c r="E88" s="296" t="s">
        <v>1324</v>
      </c>
      <c r="F88" s="296" t="s">
        <v>1324</v>
      </c>
      <c r="G88" s="310"/>
      <c r="H88" s="205"/>
      <c r="I88" s="205"/>
      <c r="J88" s="205"/>
      <c r="K88" s="296" t="s">
        <v>1324</v>
      </c>
      <c r="L88" s="296" t="s">
        <v>1324</v>
      </c>
      <c r="M88" s="310"/>
      <c r="N88" s="205"/>
      <c r="O88" s="205"/>
      <c r="P88" s="318"/>
      <c r="Q88" s="296" t="s">
        <v>1324</v>
      </c>
      <c r="R88" s="296" t="s">
        <v>1324</v>
      </c>
      <c r="S88" s="310"/>
      <c r="T88" s="205"/>
      <c r="U88" s="205"/>
      <c r="V88" s="205"/>
      <c r="W88" s="296" t="s">
        <v>1324</v>
      </c>
      <c r="X88" s="296" t="s">
        <v>1324</v>
      </c>
      <c r="Y88" s="310"/>
      <c r="Z88" s="205"/>
      <c r="AA88" s="205"/>
      <c r="AB88" s="318"/>
      <c r="AC88" s="296" t="s">
        <v>1324</v>
      </c>
      <c r="AD88" s="296" t="s">
        <v>1324</v>
      </c>
      <c r="AF88" s="205"/>
      <c r="AG88" s="205"/>
      <c r="AH88" s="318"/>
      <c r="AI88" s="296" t="s">
        <v>1324</v>
      </c>
      <c r="AJ88" s="296" t="s">
        <v>1324</v>
      </c>
      <c r="AL88" s="205"/>
      <c r="AM88" s="205"/>
      <c r="AN88" s="318"/>
      <c r="AO88" s="296" t="s">
        <v>1324</v>
      </c>
      <c r="AP88" s="296" t="s">
        <v>1324</v>
      </c>
      <c r="AR88" s="205"/>
      <c r="AS88" s="205"/>
      <c r="AT88" s="205"/>
      <c r="AU88" s="296" t="s">
        <v>1324</v>
      </c>
      <c r="AV88" s="296" t="s">
        <v>1324</v>
      </c>
      <c r="AX88" s="205"/>
      <c r="AY88" s="205"/>
      <c r="AZ88" s="318"/>
      <c r="BA88" s="296" t="s">
        <v>1324</v>
      </c>
      <c r="BB88" s="296" t="s">
        <v>1324</v>
      </c>
      <c r="BD88" s="205"/>
      <c r="BE88" s="205"/>
      <c r="BF88" s="318"/>
      <c r="BG88" s="296" t="s">
        <v>1324</v>
      </c>
      <c r="BH88" s="296" t="s">
        <v>1324</v>
      </c>
      <c r="BJ88" s="205"/>
      <c r="BK88" s="205"/>
      <c r="BL88" s="318"/>
      <c r="BM88" s="296" t="s">
        <v>1324</v>
      </c>
      <c r="BN88" s="296" t="s">
        <v>1843</v>
      </c>
      <c r="BP88" s="205"/>
      <c r="BQ88" s="205"/>
      <c r="BR88" s="205"/>
      <c r="BS88" s="205"/>
      <c r="BU88" s="205"/>
      <c r="BV88" s="205"/>
      <c r="BW88" s="205"/>
      <c r="BX88" s="205"/>
      <c r="BZ88" s="205"/>
      <c r="CA88" s="205"/>
      <c r="CB88" s="205"/>
      <c r="CC88" s="205"/>
      <c r="CE88" s="205"/>
      <c r="CF88" s="205"/>
      <c r="CG88" s="205"/>
      <c r="CH88" s="205"/>
      <c r="CJ88" s="205"/>
      <c r="CK88" s="205"/>
      <c r="CL88" s="205"/>
      <c r="CM88" s="205"/>
      <c r="CO88" s="205"/>
      <c r="CP88" s="205"/>
      <c r="CQ88" s="205"/>
      <c r="CR88" s="205"/>
    </row>
    <row r="89" spans="2:96" hidden="1">
      <c r="B89" s="205"/>
      <c r="C89" s="205"/>
      <c r="D89" s="205"/>
      <c r="E89" s="296" t="s">
        <v>1324</v>
      </c>
      <c r="F89" s="296" t="s">
        <v>1324</v>
      </c>
      <c r="G89" s="310"/>
      <c r="H89" s="205"/>
      <c r="I89" s="205"/>
      <c r="J89" s="205"/>
      <c r="K89" s="296" t="s">
        <v>1324</v>
      </c>
      <c r="L89" s="296" t="s">
        <v>1324</v>
      </c>
      <c r="M89" s="310"/>
      <c r="N89" s="205"/>
      <c r="O89" s="205"/>
      <c r="P89" s="205"/>
      <c r="Q89" s="296" t="s">
        <v>1324</v>
      </c>
      <c r="R89" s="296" t="s">
        <v>1324</v>
      </c>
      <c r="S89" s="310"/>
      <c r="T89" s="205"/>
      <c r="U89" s="205"/>
      <c r="V89" s="205"/>
      <c r="W89" s="296" t="s">
        <v>1324</v>
      </c>
      <c r="X89" s="296" t="s">
        <v>1324</v>
      </c>
      <c r="Y89" s="310"/>
      <c r="Z89" s="205"/>
      <c r="AA89" s="205"/>
      <c r="AB89" s="205"/>
      <c r="AC89" s="296" t="s">
        <v>1324</v>
      </c>
      <c r="AD89" s="296" t="s">
        <v>1324</v>
      </c>
      <c r="AF89" s="205"/>
      <c r="AG89" s="205"/>
      <c r="AH89" s="205"/>
      <c r="AI89" s="296" t="s">
        <v>1324</v>
      </c>
      <c r="AJ89" s="296" t="s">
        <v>1324</v>
      </c>
      <c r="AL89" s="205"/>
      <c r="AM89" s="205"/>
      <c r="AN89" s="205"/>
      <c r="AO89" s="296" t="s">
        <v>1324</v>
      </c>
      <c r="AP89" s="296" t="s">
        <v>1324</v>
      </c>
      <c r="AR89" s="205"/>
      <c r="AS89" s="205"/>
      <c r="AT89" s="205"/>
      <c r="AU89" s="296" t="s">
        <v>1324</v>
      </c>
      <c r="AV89" s="296" t="s">
        <v>1324</v>
      </c>
      <c r="AX89" s="205"/>
      <c r="AY89" s="205"/>
      <c r="AZ89" s="205"/>
      <c r="BA89" s="296" t="s">
        <v>1324</v>
      </c>
      <c r="BB89" s="296" t="s">
        <v>1324</v>
      </c>
      <c r="BD89" s="205"/>
      <c r="BE89" s="205"/>
      <c r="BF89" s="205"/>
      <c r="BG89" s="296" t="s">
        <v>1324</v>
      </c>
      <c r="BH89" s="296" t="s">
        <v>1324</v>
      </c>
      <c r="BJ89" s="205"/>
      <c r="BK89" s="205"/>
      <c r="BL89" s="205"/>
      <c r="BM89" s="296" t="s">
        <v>1324</v>
      </c>
      <c r="BN89" s="296" t="s">
        <v>1843</v>
      </c>
      <c r="BP89" s="205"/>
      <c r="BQ89" s="205"/>
      <c r="BR89" s="205"/>
      <c r="BS89" s="205"/>
      <c r="BU89" s="205"/>
      <c r="BV89" s="205"/>
      <c r="BW89" s="205"/>
      <c r="BX89" s="205"/>
      <c r="BZ89" s="205"/>
      <c r="CA89" s="205"/>
      <c r="CB89" s="205"/>
      <c r="CC89" s="205"/>
      <c r="CE89" s="205"/>
      <c r="CF89" s="205"/>
      <c r="CG89" s="205"/>
      <c r="CH89" s="205"/>
      <c r="CJ89" s="205"/>
      <c r="CK89" s="205"/>
      <c r="CL89" s="205"/>
      <c r="CM89" s="205"/>
      <c r="CO89" s="205"/>
      <c r="CP89" s="205"/>
      <c r="CQ89" s="205"/>
      <c r="CR89" s="205"/>
    </row>
    <row r="90" spans="2:96" hidden="1">
      <c r="B90" s="205"/>
      <c r="C90" s="205"/>
      <c r="D90" s="205"/>
      <c r="E90" s="296" t="s">
        <v>1324</v>
      </c>
      <c r="F90" s="296" t="s">
        <v>1324</v>
      </c>
      <c r="G90" s="310"/>
      <c r="H90" s="205"/>
      <c r="I90" s="205"/>
      <c r="J90" s="205"/>
      <c r="K90" s="296" t="s">
        <v>1324</v>
      </c>
      <c r="L90" s="296" t="s">
        <v>1324</v>
      </c>
      <c r="M90" s="310"/>
      <c r="N90" s="205"/>
      <c r="O90" s="205"/>
      <c r="P90" s="205"/>
      <c r="Q90" s="296" t="s">
        <v>1324</v>
      </c>
      <c r="R90" s="296" t="s">
        <v>1324</v>
      </c>
      <c r="S90" s="310"/>
      <c r="T90" s="205"/>
      <c r="U90" s="205"/>
      <c r="V90" s="205"/>
      <c r="W90" s="296" t="s">
        <v>1324</v>
      </c>
      <c r="X90" s="296" t="s">
        <v>1324</v>
      </c>
      <c r="Y90" s="310"/>
      <c r="Z90" s="205"/>
      <c r="AA90" s="205"/>
      <c r="AB90" s="205"/>
      <c r="AC90" s="296" t="s">
        <v>1324</v>
      </c>
      <c r="AD90" s="296" t="s">
        <v>1324</v>
      </c>
      <c r="AF90" s="205"/>
      <c r="AG90" s="205"/>
      <c r="AH90" s="205"/>
      <c r="AI90" s="296" t="s">
        <v>1324</v>
      </c>
      <c r="AJ90" s="296" t="s">
        <v>1324</v>
      </c>
      <c r="AL90" s="205"/>
      <c r="AM90" s="205"/>
      <c r="AN90" s="205"/>
      <c r="AO90" s="296" t="s">
        <v>1324</v>
      </c>
      <c r="AP90" s="296" t="s">
        <v>1324</v>
      </c>
      <c r="AR90" s="205"/>
      <c r="AS90" s="205"/>
      <c r="AT90" s="205"/>
      <c r="AU90" s="296" t="s">
        <v>1324</v>
      </c>
      <c r="AV90" s="296" t="s">
        <v>1324</v>
      </c>
      <c r="AX90" s="205"/>
      <c r="AY90" s="205"/>
      <c r="AZ90" s="205"/>
      <c r="BA90" s="296" t="s">
        <v>1324</v>
      </c>
      <c r="BB90" s="296" t="s">
        <v>1324</v>
      </c>
      <c r="BD90" s="205"/>
      <c r="BE90" s="205"/>
      <c r="BF90" s="205"/>
      <c r="BG90" s="296" t="s">
        <v>1324</v>
      </c>
      <c r="BH90" s="296" t="s">
        <v>1324</v>
      </c>
      <c r="BJ90" s="205"/>
      <c r="BK90" s="205"/>
      <c r="BL90" s="205"/>
      <c r="BM90" s="296" t="s">
        <v>1324</v>
      </c>
      <c r="BN90" s="296" t="s">
        <v>1843</v>
      </c>
      <c r="BP90" s="205"/>
      <c r="BQ90" s="205"/>
      <c r="BR90" s="205"/>
      <c r="BS90" s="205"/>
      <c r="BU90" s="205"/>
      <c r="BV90" s="205"/>
      <c r="BW90" s="205"/>
      <c r="BX90" s="205"/>
      <c r="BZ90" s="205"/>
      <c r="CA90" s="205"/>
      <c r="CB90" s="205"/>
      <c r="CC90" s="205"/>
      <c r="CE90" s="205"/>
      <c r="CF90" s="205"/>
      <c r="CG90" s="205"/>
      <c r="CH90" s="205"/>
      <c r="CJ90" s="205"/>
      <c r="CK90" s="205"/>
      <c r="CL90" s="205"/>
      <c r="CM90" s="205"/>
      <c r="CO90" s="205"/>
      <c r="CP90" s="205"/>
      <c r="CQ90" s="205"/>
      <c r="CR90" s="205"/>
    </row>
    <row r="91" spans="2:96" hidden="1">
      <c r="B91" s="205"/>
      <c r="C91" s="205"/>
      <c r="D91" s="205"/>
      <c r="E91" s="296" t="s">
        <v>1324</v>
      </c>
      <c r="F91" s="296" t="s">
        <v>1324</v>
      </c>
      <c r="G91" s="310"/>
      <c r="H91" s="205"/>
      <c r="I91" s="205"/>
      <c r="J91" s="205"/>
      <c r="K91" s="296" t="s">
        <v>1324</v>
      </c>
      <c r="L91" s="296" t="s">
        <v>1324</v>
      </c>
      <c r="M91" s="310"/>
      <c r="N91" s="205"/>
      <c r="O91" s="205"/>
      <c r="P91" s="205"/>
      <c r="Q91" s="296" t="s">
        <v>1324</v>
      </c>
      <c r="R91" s="296" t="s">
        <v>1324</v>
      </c>
      <c r="S91" s="310"/>
      <c r="T91" s="205"/>
      <c r="U91" s="205"/>
      <c r="V91" s="205"/>
      <c r="W91" s="296" t="s">
        <v>1324</v>
      </c>
      <c r="X91" s="296" t="s">
        <v>1324</v>
      </c>
      <c r="Y91" s="310"/>
      <c r="Z91" s="205"/>
      <c r="AA91" s="205"/>
      <c r="AB91" s="205"/>
      <c r="AC91" s="296" t="s">
        <v>1324</v>
      </c>
      <c r="AD91" s="296" t="s">
        <v>1324</v>
      </c>
      <c r="AF91" s="205"/>
      <c r="AG91" s="205"/>
      <c r="AH91" s="205"/>
      <c r="AI91" s="296" t="s">
        <v>1324</v>
      </c>
      <c r="AJ91" s="296" t="s">
        <v>1324</v>
      </c>
      <c r="AL91" s="205"/>
      <c r="AM91" s="205"/>
      <c r="AN91" s="205"/>
      <c r="AO91" s="296" t="s">
        <v>1324</v>
      </c>
      <c r="AP91" s="296" t="s">
        <v>1324</v>
      </c>
      <c r="AR91" s="205"/>
      <c r="AS91" s="205"/>
      <c r="AT91" s="205"/>
      <c r="AU91" s="296" t="s">
        <v>1324</v>
      </c>
      <c r="AV91" s="296" t="s">
        <v>1324</v>
      </c>
      <c r="AX91" s="205"/>
      <c r="AY91" s="205"/>
      <c r="AZ91" s="205"/>
      <c r="BA91" s="296" t="s">
        <v>1324</v>
      </c>
      <c r="BB91" s="296" t="s">
        <v>1324</v>
      </c>
      <c r="BD91" s="205"/>
      <c r="BE91" s="205"/>
      <c r="BF91" s="205"/>
      <c r="BG91" s="296" t="s">
        <v>1324</v>
      </c>
      <c r="BH91" s="296" t="s">
        <v>1324</v>
      </c>
      <c r="BJ91" s="205"/>
      <c r="BK91" s="205"/>
      <c r="BL91" s="205"/>
      <c r="BM91" s="296" t="s">
        <v>1324</v>
      </c>
      <c r="BN91" s="296" t="s">
        <v>1843</v>
      </c>
      <c r="BP91" s="205"/>
      <c r="BQ91" s="205"/>
      <c r="BR91" s="205"/>
      <c r="BS91" s="205"/>
      <c r="BU91" s="205"/>
      <c r="BV91" s="205"/>
      <c r="BW91" s="205"/>
      <c r="BX91" s="205"/>
      <c r="BZ91" s="205"/>
      <c r="CA91" s="205"/>
      <c r="CB91" s="205"/>
      <c r="CC91" s="205"/>
      <c r="CE91" s="205"/>
      <c r="CF91" s="205"/>
      <c r="CG91" s="205"/>
      <c r="CH91" s="205"/>
      <c r="CJ91" s="205"/>
      <c r="CK91" s="205"/>
      <c r="CL91" s="205"/>
      <c r="CM91" s="205"/>
      <c r="CO91" s="205"/>
      <c r="CP91" s="205"/>
      <c r="CQ91" s="205"/>
      <c r="CR91" s="205"/>
    </row>
    <row r="92" spans="2:96" hidden="1">
      <c r="B92" s="205"/>
      <c r="C92" s="205"/>
      <c r="D92" s="205"/>
      <c r="E92" s="296" t="s">
        <v>1324</v>
      </c>
      <c r="F92" s="296" t="s">
        <v>1324</v>
      </c>
      <c r="G92" s="310"/>
      <c r="H92" s="205"/>
      <c r="I92" s="205"/>
      <c r="J92" s="205"/>
      <c r="K92" s="296" t="s">
        <v>1324</v>
      </c>
      <c r="L92" s="296" t="s">
        <v>1324</v>
      </c>
      <c r="M92" s="310"/>
      <c r="N92" s="205"/>
      <c r="O92" s="205"/>
      <c r="P92" s="205"/>
      <c r="Q92" s="296" t="s">
        <v>1324</v>
      </c>
      <c r="R92" s="296" t="s">
        <v>1324</v>
      </c>
      <c r="S92" s="310"/>
      <c r="T92" s="205"/>
      <c r="U92" s="205"/>
      <c r="V92" s="205"/>
      <c r="W92" s="296" t="s">
        <v>1324</v>
      </c>
      <c r="X92" s="296" t="s">
        <v>1324</v>
      </c>
      <c r="Y92" s="310"/>
      <c r="Z92" s="205"/>
      <c r="AA92" s="205"/>
      <c r="AB92" s="205"/>
      <c r="AC92" s="296" t="s">
        <v>1324</v>
      </c>
      <c r="AD92" s="296" t="s">
        <v>1324</v>
      </c>
      <c r="AF92" s="205"/>
      <c r="AG92" s="205"/>
      <c r="AH92" s="205"/>
      <c r="AI92" s="296" t="s">
        <v>1324</v>
      </c>
      <c r="AJ92" s="296" t="s">
        <v>1324</v>
      </c>
      <c r="AL92" s="205"/>
      <c r="AM92" s="205"/>
      <c r="AN92" s="205"/>
      <c r="AO92" s="296" t="s">
        <v>1324</v>
      </c>
      <c r="AP92" s="296" t="s">
        <v>1324</v>
      </c>
      <c r="AR92" s="205"/>
      <c r="AS92" s="205"/>
      <c r="AT92" s="205"/>
      <c r="AU92" s="296" t="s">
        <v>1324</v>
      </c>
      <c r="AV92" s="296" t="s">
        <v>1324</v>
      </c>
      <c r="AX92" s="205"/>
      <c r="AY92" s="205"/>
      <c r="AZ92" s="205"/>
      <c r="BA92" s="296" t="s">
        <v>1324</v>
      </c>
      <c r="BB92" s="296" t="s">
        <v>1324</v>
      </c>
      <c r="BD92" s="205"/>
      <c r="BE92" s="205"/>
      <c r="BF92" s="205"/>
      <c r="BG92" s="296" t="s">
        <v>1324</v>
      </c>
      <c r="BH92" s="296" t="s">
        <v>1324</v>
      </c>
      <c r="BJ92" s="205"/>
      <c r="BK92" s="205"/>
      <c r="BL92" s="205"/>
      <c r="BM92" s="296" t="s">
        <v>1324</v>
      </c>
      <c r="BN92" s="296" t="s">
        <v>1843</v>
      </c>
      <c r="BP92" s="205"/>
      <c r="BQ92" s="205"/>
      <c r="BR92" s="205"/>
      <c r="BS92" s="205"/>
      <c r="BU92" s="205"/>
      <c r="BV92" s="205"/>
      <c r="BW92" s="205"/>
      <c r="BX92" s="205"/>
      <c r="BZ92" s="205"/>
      <c r="CA92" s="205"/>
      <c r="CB92" s="205"/>
      <c r="CC92" s="205"/>
      <c r="CE92" s="205"/>
      <c r="CF92" s="205"/>
      <c r="CG92" s="205"/>
      <c r="CH92" s="205"/>
      <c r="CJ92" s="205"/>
      <c r="CK92" s="205"/>
      <c r="CL92" s="205"/>
      <c r="CM92" s="205"/>
      <c r="CO92" s="205"/>
      <c r="CP92" s="205"/>
      <c r="CQ92" s="205"/>
      <c r="CR92" s="205"/>
    </row>
    <row r="93" spans="2:96" hidden="1">
      <c r="B93" s="205"/>
      <c r="C93" s="205"/>
      <c r="D93" s="205"/>
      <c r="E93" s="296" t="s">
        <v>1324</v>
      </c>
      <c r="F93" s="296" t="s">
        <v>1324</v>
      </c>
      <c r="G93" s="310"/>
      <c r="H93" s="205"/>
      <c r="I93" s="205"/>
      <c r="J93" s="205"/>
      <c r="K93" s="296" t="s">
        <v>1324</v>
      </c>
      <c r="L93" s="296" t="s">
        <v>1324</v>
      </c>
      <c r="M93" s="310"/>
      <c r="N93" s="205"/>
      <c r="O93" s="205"/>
      <c r="P93" s="205"/>
      <c r="Q93" s="296" t="s">
        <v>1324</v>
      </c>
      <c r="R93" s="296" t="s">
        <v>1324</v>
      </c>
      <c r="S93" s="310"/>
      <c r="T93" s="205"/>
      <c r="U93" s="205"/>
      <c r="V93" s="205"/>
      <c r="W93" s="296" t="s">
        <v>1324</v>
      </c>
      <c r="X93" s="296" t="s">
        <v>1324</v>
      </c>
      <c r="Y93" s="310"/>
      <c r="Z93" s="205"/>
      <c r="AA93" s="205"/>
      <c r="AB93" s="205"/>
      <c r="AC93" s="296" t="s">
        <v>1324</v>
      </c>
      <c r="AD93" s="296" t="s">
        <v>1324</v>
      </c>
      <c r="AF93" s="205"/>
      <c r="AG93" s="205"/>
      <c r="AH93" s="205"/>
      <c r="AI93" s="296" t="s">
        <v>1324</v>
      </c>
      <c r="AJ93" s="296" t="s">
        <v>1324</v>
      </c>
      <c r="AL93" s="205"/>
      <c r="AM93" s="205"/>
      <c r="AN93" s="205"/>
      <c r="AO93" s="296" t="s">
        <v>1324</v>
      </c>
      <c r="AP93" s="296" t="s">
        <v>1324</v>
      </c>
      <c r="AR93" s="205"/>
      <c r="AS93" s="205"/>
      <c r="AT93" s="205"/>
      <c r="AU93" s="296" t="s">
        <v>1324</v>
      </c>
      <c r="AV93" s="296" t="s">
        <v>1324</v>
      </c>
      <c r="AX93" s="205"/>
      <c r="AY93" s="205"/>
      <c r="AZ93" s="205"/>
      <c r="BA93" s="296" t="s">
        <v>1324</v>
      </c>
      <c r="BB93" s="296" t="s">
        <v>1324</v>
      </c>
      <c r="BD93" s="205"/>
      <c r="BE93" s="205"/>
      <c r="BF93" s="205"/>
      <c r="BG93" s="296" t="s">
        <v>1324</v>
      </c>
      <c r="BH93" s="296" t="s">
        <v>1324</v>
      </c>
      <c r="BJ93" s="205"/>
      <c r="BK93" s="205"/>
      <c r="BL93" s="205"/>
      <c r="BM93" s="296" t="s">
        <v>1324</v>
      </c>
      <c r="BN93" s="296" t="s">
        <v>1843</v>
      </c>
      <c r="BP93" s="205"/>
      <c r="BQ93" s="205"/>
      <c r="BR93" s="205"/>
      <c r="BS93" s="205"/>
      <c r="BU93" s="205"/>
      <c r="BV93" s="205"/>
      <c r="BW93" s="205"/>
      <c r="BX93" s="205"/>
      <c r="BZ93" s="205"/>
      <c r="CA93" s="205"/>
      <c r="CB93" s="205"/>
      <c r="CC93" s="205"/>
      <c r="CE93" s="205"/>
      <c r="CF93" s="205"/>
      <c r="CG93" s="205"/>
      <c r="CH93" s="205"/>
      <c r="CJ93" s="205"/>
      <c r="CK93" s="205"/>
      <c r="CL93" s="205"/>
      <c r="CM93" s="205"/>
      <c r="CO93" s="205"/>
      <c r="CP93" s="205"/>
      <c r="CQ93" s="205"/>
      <c r="CR93" s="205"/>
    </row>
    <row r="94" spans="2:96" hidden="1">
      <c r="B94" s="205"/>
      <c r="C94" s="205"/>
      <c r="D94" s="205"/>
      <c r="E94" s="296" t="s">
        <v>1324</v>
      </c>
      <c r="F94" s="296" t="s">
        <v>1324</v>
      </c>
      <c r="G94" s="310"/>
      <c r="H94" s="205"/>
      <c r="I94" s="205"/>
      <c r="J94" s="205"/>
      <c r="K94" s="296" t="s">
        <v>1324</v>
      </c>
      <c r="L94" s="296" t="s">
        <v>1324</v>
      </c>
      <c r="M94" s="310"/>
      <c r="N94" s="205"/>
      <c r="O94" s="205"/>
      <c r="P94" s="205"/>
      <c r="Q94" s="296" t="s">
        <v>1324</v>
      </c>
      <c r="R94" s="296" t="s">
        <v>1324</v>
      </c>
      <c r="S94" s="310"/>
      <c r="T94" s="205"/>
      <c r="U94" s="205"/>
      <c r="V94" s="205"/>
      <c r="W94" s="296" t="s">
        <v>1324</v>
      </c>
      <c r="X94" s="296" t="s">
        <v>1324</v>
      </c>
      <c r="Y94" s="310"/>
      <c r="Z94" s="205"/>
      <c r="AA94" s="205"/>
      <c r="AB94" s="205"/>
      <c r="AC94" s="296" t="s">
        <v>1324</v>
      </c>
      <c r="AD94" s="296" t="s">
        <v>1324</v>
      </c>
      <c r="AF94" s="205"/>
      <c r="AG94" s="205"/>
      <c r="AH94" s="205"/>
      <c r="AI94" s="296" t="s">
        <v>1324</v>
      </c>
      <c r="AJ94" s="296" t="s">
        <v>1324</v>
      </c>
      <c r="AL94" s="205"/>
      <c r="AM94" s="205"/>
      <c r="AN94" s="205"/>
      <c r="AO94" s="296" t="s">
        <v>1324</v>
      </c>
      <c r="AP94" s="296" t="s">
        <v>1324</v>
      </c>
      <c r="AR94" s="205"/>
      <c r="AS94" s="205"/>
      <c r="AT94" s="205"/>
      <c r="AU94" s="296" t="s">
        <v>1324</v>
      </c>
      <c r="AV94" s="296" t="s">
        <v>1324</v>
      </c>
      <c r="AX94" s="205"/>
      <c r="AY94" s="205"/>
      <c r="AZ94" s="205"/>
      <c r="BA94" s="296" t="s">
        <v>1324</v>
      </c>
      <c r="BB94" s="296" t="s">
        <v>1324</v>
      </c>
      <c r="BD94" s="205"/>
      <c r="BE94" s="205"/>
      <c r="BF94" s="205"/>
      <c r="BG94" s="296" t="s">
        <v>1324</v>
      </c>
      <c r="BH94" s="296" t="s">
        <v>1324</v>
      </c>
      <c r="BJ94" s="205"/>
      <c r="BK94" s="205"/>
      <c r="BL94" s="205"/>
      <c r="BM94" s="296" t="s">
        <v>1324</v>
      </c>
      <c r="BN94" s="296" t="s">
        <v>1843</v>
      </c>
      <c r="BP94" s="205"/>
      <c r="BQ94" s="205"/>
      <c r="BR94" s="205"/>
      <c r="BS94" s="205"/>
      <c r="BU94" s="205"/>
      <c r="BV94" s="205"/>
      <c r="BW94" s="205"/>
      <c r="BX94" s="205"/>
      <c r="BZ94" s="205"/>
      <c r="CA94" s="205"/>
      <c r="CB94" s="205"/>
      <c r="CC94" s="205"/>
      <c r="CE94" s="205"/>
      <c r="CF94" s="205"/>
      <c r="CG94" s="205"/>
      <c r="CH94" s="205"/>
      <c r="CJ94" s="205"/>
      <c r="CK94" s="205"/>
      <c r="CL94" s="205"/>
      <c r="CM94" s="205"/>
      <c r="CO94" s="205"/>
      <c r="CP94" s="205"/>
      <c r="CQ94" s="205"/>
      <c r="CR94" s="205"/>
    </row>
    <row r="95" spans="2:96" hidden="1">
      <c r="B95" s="205"/>
      <c r="C95" s="205"/>
      <c r="D95" s="205"/>
      <c r="E95" s="296" t="s">
        <v>1324</v>
      </c>
      <c r="F95" s="296" t="s">
        <v>1324</v>
      </c>
      <c r="G95" s="310"/>
      <c r="H95" s="205"/>
      <c r="I95" s="205"/>
      <c r="J95" s="205"/>
      <c r="K95" s="296" t="s">
        <v>1324</v>
      </c>
      <c r="L95" s="296" t="s">
        <v>1324</v>
      </c>
      <c r="M95" s="310"/>
      <c r="N95" s="205"/>
      <c r="O95" s="205"/>
      <c r="P95" s="205"/>
      <c r="Q95" s="296" t="s">
        <v>1324</v>
      </c>
      <c r="R95" s="296" t="s">
        <v>1324</v>
      </c>
      <c r="S95" s="310"/>
      <c r="T95" s="205"/>
      <c r="U95" s="205"/>
      <c r="V95" s="205"/>
      <c r="W95" s="296" t="s">
        <v>1324</v>
      </c>
      <c r="X95" s="296" t="s">
        <v>1324</v>
      </c>
      <c r="Y95" s="310"/>
      <c r="Z95" s="205"/>
      <c r="AA95" s="205"/>
      <c r="AB95" s="205"/>
      <c r="AC95" s="296" t="s">
        <v>1324</v>
      </c>
      <c r="AD95" s="296" t="s">
        <v>1324</v>
      </c>
      <c r="AF95" s="205"/>
      <c r="AG95" s="205"/>
      <c r="AH95" s="205"/>
      <c r="AI95" s="296" t="s">
        <v>1324</v>
      </c>
      <c r="AJ95" s="296" t="s">
        <v>1324</v>
      </c>
      <c r="AL95" s="205"/>
      <c r="AM95" s="205"/>
      <c r="AN95" s="205"/>
      <c r="AO95" s="296" t="s">
        <v>1324</v>
      </c>
      <c r="AP95" s="296" t="s">
        <v>1324</v>
      </c>
      <c r="AR95" s="205"/>
      <c r="AS95" s="205"/>
      <c r="AT95" s="205"/>
      <c r="AU95" s="296" t="s">
        <v>1324</v>
      </c>
      <c r="AV95" s="296" t="s">
        <v>1324</v>
      </c>
      <c r="AX95" s="205"/>
      <c r="AY95" s="205"/>
      <c r="AZ95" s="205"/>
      <c r="BA95" s="296" t="s">
        <v>1324</v>
      </c>
      <c r="BB95" s="296" t="s">
        <v>1324</v>
      </c>
      <c r="BD95" s="205"/>
      <c r="BE95" s="205"/>
      <c r="BF95" s="205"/>
      <c r="BG95" s="296" t="s">
        <v>1324</v>
      </c>
      <c r="BH95" s="296" t="s">
        <v>1324</v>
      </c>
      <c r="BJ95" s="205"/>
      <c r="BK95" s="205"/>
      <c r="BL95" s="205"/>
      <c r="BM95" s="296" t="s">
        <v>1324</v>
      </c>
      <c r="BN95" s="296" t="s">
        <v>1843</v>
      </c>
      <c r="BP95" s="205"/>
      <c r="BQ95" s="205"/>
      <c r="BR95" s="205"/>
      <c r="BS95" s="205"/>
      <c r="BU95" s="205"/>
      <c r="BV95" s="205"/>
      <c r="BW95" s="205"/>
      <c r="BX95" s="205"/>
      <c r="BZ95" s="205"/>
      <c r="CA95" s="205"/>
      <c r="CB95" s="205"/>
      <c r="CC95" s="205"/>
      <c r="CE95" s="205"/>
      <c r="CF95" s="205"/>
      <c r="CG95" s="205"/>
      <c r="CH95" s="205"/>
      <c r="CJ95" s="205"/>
      <c r="CK95" s="205"/>
      <c r="CL95" s="205"/>
      <c r="CM95" s="205"/>
      <c r="CO95" s="205"/>
      <c r="CP95" s="205"/>
      <c r="CQ95" s="205"/>
      <c r="CR95" s="205"/>
    </row>
    <row r="96" spans="2:96" hidden="1">
      <c r="B96" s="205"/>
      <c r="C96" s="205"/>
      <c r="D96" s="205"/>
      <c r="E96" s="296" t="s">
        <v>1324</v>
      </c>
      <c r="F96" s="296" t="s">
        <v>1324</v>
      </c>
      <c r="G96" s="310"/>
      <c r="H96" s="205"/>
      <c r="I96" s="205"/>
      <c r="J96" s="205"/>
      <c r="K96" s="296" t="s">
        <v>1324</v>
      </c>
      <c r="L96" s="296" t="s">
        <v>1324</v>
      </c>
      <c r="M96" s="310"/>
      <c r="N96" s="205"/>
      <c r="O96" s="205"/>
      <c r="P96" s="205"/>
      <c r="Q96" s="296" t="s">
        <v>1324</v>
      </c>
      <c r="R96" s="296" t="s">
        <v>1324</v>
      </c>
      <c r="S96" s="310"/>
      <c r="T96" s="205"/>
      <c r="U96" s="205"/>
      <c r="V96" s="205"/>
      <c r="W96" s="296" t="s">
        <v>1324</v>
      </c>
      <c r="X96" s="296" t="s">
        <v>1324</v>
      </c>
      <c r="Y96" s="310"/>
      <c r="Z96" s="205"/>
      <c r="AA96" s="205"/>
      <c r="AB96" s="205"/>
      <c r="AC96" s="296" t="s">
        <v>1324</v>
      </c>
      <c r="AD96" s="296" t="s">
        <v>1324</v>
      </c>
      <c r="AF96" s="205"/>
      <c r="AG96" s="205"/>
      <c r="AH96" s="205"/>
      <c r="AI96" s="296" t="s">
        <v>1324</v>
      </c>
      <c r="AJ96" s="296" t="s">
        <v>1324</v>
      </c>
      <c r="AL96" s="205"/>
      <c r="AM96" s="205"/>
      <c r="AN96" s="205"/>
      <c r="AO96" s="296" t="s">
        <v>1324</v>
      </c>
      <c r="AP96" s="296" t="s">
        <v>1324</v>
      </c>
      <c r="AR96" s="205"/>
      <c r="AS96" s="205"/>
      <c r="AT96" s="205"/>
      <c r="AU96" s="296" t="s">
        <v>1324</v>
      </c>
      <c r="AV96" s="296" t="s">
        <v>1324</v>
      </c>
      <c r="AX96" s="205"/>
      <c r="AY96" s="205"/>
      <c r="AZ96" s="205"/>
      <c r="BA96" s="296" t="s">
        <v>1324</v>
      </c>
      <c r="BB96" s="296" t="s">
        <v>1324</v>
      </c>
      <c r="BD96" s="205"/>
      <c r="BE96" s="205"/>
      <c r="BF96" s="205"/>
      <c r="BG96" s="296" t="s">
        <v>1324</v>
      </c>
      <c r="BH96" s="296" t="s">
        <v>1324</v>
      </c>
      <c r="BJ96" s="205"/>
      <c r="BK96" s="205"/>
      <c r="BL96" s="205"/>
      <c r="BM96" s="296" t="s">
        <v>1324</v>
      </c>
      <c r="BN96" s="296" t="s">
        <v>1843</v>
      </c>
      <c r="BP96" s="205"/>
      <c r="BQ96" s="205"/>
      <c r="BR96" s="205"/>
      <c r="BS96" s="205"/>
      <c r="BU96" s="205"/>
      <c r="BV96" s="205"/>
      <c r="BW96" s="205"/>
      <c r="BX96" s="205"/>
      <c r="BZ96" s="205"/>
      <c r="CA96" s="205"/>
      <c r="CB96" s="205"/>
      <c r="CC96" s="205"/>
      <c r="CE96" s="205"/>
      <c r="CF96" s="205"/>
      <c r="CG96" s="205"/>
      <c r="CH96" s="205"/>
      <c r="CJ96" s="205"/>
      <c r="CK96" s="205"/>
      <c r="CL96" s="205"/>
      <c r="CM96" s="205"/>
      <c r="CO96" s="205"/>
      <c r="CP96" s="205"/>
      <c r="CQ96" s="205"/>
      <c r="CR96" s="205"/>
    </row>
    <row r="97" spans="2:96" hidden="1">
      <c r="B97" s="205"/>
      <c r="C97" s="205"/>
      <c r="D97" s="205"/>
      <c r="E97" s="296" t="s">
        <v>1324</v>
      </c>
      <c r="F97" s="296" t="s">
        <v>1324</v>
      </c>
      <c r="G97" s="310"/>
      <c r="H97" s="205"/>
      <c r="I97" s="205"/>
      <c r="J97" s="205"/>
      <c r="K97" s="296" t="s">
        <v>1324</v>
      </c>
      <c r="L97" s="296" t="s">
        <v>1324</v>
      </c>
      <c r="M97" s="310"/>
      <c r="N97" s="205"/>
      <c r="O97" s="205"/>
      <c r="P97" s="205"/>
      <c r="Q97" s="296" t="s">
        <v>1324</v>
      </c>
      <c r="R97" s="296" t="s">
        <v>1324</v>
      </c>
      <c r="S97" s="310"/>
      <c r="T97" s="205"/>
      <c r="U97" s="205"/>
      <c r="V97" s="205"/>
      <c r="W97" s="296" t="s">
        <v>1324</v>
      </c>
      <c r="X97" s="296" t="s">
        <v>1324</v>
      </c>
      <c r="Y97" s="310"/>
      <c r="Z97" s="205"/>
      <c r="AA97" s="205"/>
      <c r="AB97" s="205"/>
      <c r="AC97" s="296" t="s">
        <v>1324</v>
      </c>
      <c r="AD97" s="296" t="s">
        <v>1324</v>
      </c>
      <c r="AF97" s="205"/>
      <c r="AG97" s="205"/>
      <c r="AH97" s="205"/>
      <c r="AI97" s="296" t="s">
        <v>1324</v>
      </c>
      <c r="AJ97" s="296" t="s">
        <v>1324</v>
      </c>
      <c r="AL97" s="205"/>
      <c r="AM97" s="205"/>
      <c r="AN97" s="205"/>
      <c r="AO97" s="296" t="s">
        <v>1324</v>
      </c>
      <c r="AP97" s="296" t="s">
        <v>1324</v>
      </c>
      <c r="AR97" s="205"/>
      <c r="AS97" s="205"/>
      <c r="AT97" s="205"/>
      <c r="AU97" s="296" t="s">
        <v>1324</v>
      </c>
      <c r="AV97" s="296" t="s">
        <v>1324</v>
      </c>
      <c r="AX97" s="205"/>
      <c r="AY97" s="205"/>
      <c r="AZ97" s="205"/>
      <c r="BA97" s="296" t="s">
        <v>1324</v>
      </c>
      <c r="BB97" s="296" t="s">
        <v>1324</v>
      </c>
      <c r="BD97" s="205"/>
      <c r="BE97" s="205"/>
      <c r="BF97" s="205"/>
      <c r="BG97" s="296" t="s">
        <v>1324</v>
      </c>
      <c r="BH97" s="296" t="s">
        <v>1324</v>
      </c>
      <c r="BJ97" s="205"/>
      <c r="BK97" s="205"/>
      <c r="BL97" s="205"/>
      <c r="BM97" s="296" t="s">
        <v>1324</v>
      </c>
      <c r="BN97" s="296" t="s">
        <v>1843</v>
      </c>
      <c r="BP97" s="205"/>
      <c r="BQ97" s="205"/>
      <c r="BR97" s="205"/>
      <c r="BS97" s="205"/>
      <c r="BU97" s="205"/>
      <c r="BV97" s="205"/>
      <c r="BW97" s="205"/>
      <c r="BX97" s="205"/>
      <c r="BZ97" s="205"/>
      <c r="CA97" s="205"/>
      <c r="CB97" s="205"/>
      <c r="CC97" s="205"/>
      <c r="CE97" s="205"/>
      <c r="CF97" s="205"/>
      <c r="CG97" s="205"/>
      <c r="CH97" s="205"/>
      <c r="CJ97" s="205"/>
      <c r="CK97" s="205"/>
      <c r="CL97" s="205"/>
      <c r="CM97" s="205"/>
      <c r="CO97" s="205"/>
      <c r="CP97" s="205"/>
      <c r="CQ97" s="205"/>
      <c r="CR97" s="205"/>
    </row>
    <row r="98" spans="2:96" hidden="1">
      <c r="B98" s="205"/>
      <c r="C98" s="205"/>
      <c r="D98" s="205"/>
      <c r="E98" s="296" t="s">
        <v>1324</v>
      </c>
      <c r="F98" s="296" t="s">
        <v>1324</v>
      </c>
      <c r="G98" s="310"/>
      <c r="H98" s="205"/>
      <c r="I98" s="205"/>
      <c r="J98" s="205"/>
      <c r="K98" s="296" t="s">
        <v>1324</v>
      </c>
      <c r="L98" s="296" t="s">
        <v>1324</v>
      </c>
      <c r="M98" s="310"/>
      <c r="N98" s="205"/>
      <c r="O98" s="205"/>
      <c r="P98" s="205"/>
      <c r="Q98" s="296" t="s">
        <v>1324</v>
      </c>
      <c r="R98" s="296" t="s">
        <v>1324</v>
      </c>
      <c r="S98" s="310"/>
      <c r="T98" s="205"/>
      <c r="U98" s="205"/>
      <c r="V98" s="205"/>
      <c r="W98" s="296" t="s">
        <v>1324</v>
      </c>
      <c r="X98" s="296" t="s">
        <v>1324</v>
      </c>
      <c r="Y98" s="310"/>
      <c r="Z98" s="205"/>
      <c r="AA98" s="205"/>
      <c r="AB98" s="205"/>
      <c r="AC98" s="296" t="s">
        <v>1324</v>
      </c>
      <c r="AD98" s="296" t="s">
        <v>1324</v>
      </c>
      <c r="AF98" s="205"/>
      <c r="AG98" s="205"/>
      <c r="AH98" s="205"/>
      <c r="AI98" s="296" t="s">
        <v>1324</v>
      </c>
      <c r="AJ98" s="296" t="s">
        <v>1324</v>
      </c>
      <c r="AL98" s="205"/>
      <c r="AM98" s="205"/>
      <c r="AN98" s="205"/>
      <c r="AO98" s="296" t="s">
        <v>1324</v>
      </c>
      <c r="AP98" s="296" t="s">
        <v>1324</v>
      </c>
      <c r="AR98" s="205"/>
      <c r="AS98" s="205"/>
      <c r="AT98" s="205"/>
      <c r="AU98" s="296" t="s">
        <v>1324</v>
      </c>
      <c r="AV98" s="296" t="s">
        <v>1324</v>
      </c>
      <c r="AX98" s="205"/>
      <c r="AY98" s="205"/>
      <c r="AZ98" s="205"/>
      <c r="BA98" s="296" t="s">
        <v>1324</v>
      </c>
      <c r="BB98" s="296" t="s">
        <v>1324</v>
      </c>
      <c r="BD98" s="205"/>
      <c r="BE98" s="205"/>
      <c r="BF98" s="205"/>
      <c r="BG98" s="296" t="s">
        <v>1324</v>
      </c>
      <c r="BH98" s="296" t="s">
        <v>1324</v>
      </c>
      <c r="BJ98" s="205"/>
      <c r="BK98" s="205"/>
      <c r="BL98" s="205"/>
      <c r="BM98" s="296" t="s">
        <v>1324</v>
      </c>
      <c r="BN98" s="296" t="s">
        <v>1843</v>
      </c>
      <c r="BP98" s="205"/>
      <c r="BQ98" s="205"/>
      <c r="BR98" s="205"/>
      <c r="BS98" s="205"/>
      <c r="BU98" s="205"/>
      <c r="BV98" s="205"/>
      <c r="BW98" s="205"/>
      <c r="BX98" s="205"/>
      <c r="BZ98" s="205"/>
      <c r="CA98" s="205"/>
      <c r="CB98" s="205"/>
      <c r="CC98" s="205"/>
      <c r="CE98" s="205"/>
      <c r="CF98" s="205"/>
      <c r="CG98" s="205"/>
      <c r="CH98" s="205"/>
      <c r="CJ98" s="205"/>
      <c r="CK98" s="205"/>
      <c r="CL98" s="205"/>
      <c r="CM98" s="205"/>
      <c r="CO98" s="205"/>
      <c r="CP98" s="205"/>
      <c r="CQ98" s="205"/>
      <c r="CR98" s="205"/>
    </row>
    <row r="99" spans="2:96" ht="15.75">
      <c r="B99" s="322" t="s">
        <v>1830</v>
      </c>
      <c r="C99" s="322" t="s">
        <v>204</v>
      </c>
      <c r="D99" s="322" t="s">
        <v>170</v>
      </c>
      <c r="E99" s="323"/>
      <c r="F99" s="322" t="s">
        <v>1831</v>
      </c>
      <c r="G99" s="301"/>
      <c r="H99" s="322" t="s">
        <v>1830</v>
      </c>
      <c r="I99" s="322" t="s">
        <v>204</v>
      </c>
      <c r="J99" s="322" t="s">
        <v>170</v>
      </c>
      <c r="K99" s="323"/>
      <c r="L99" s="322" t="s">
        <v>1831</v>
      </c>
      <c r="M99" s="303"/>
      <c r="N99" s="322" t="s">
        <v>1830</v>
      </c>
      <c r="O99" s="322" t="s">
        <v>204</v>
      </c>
      <c r="P99" s="322" t="s">
        <v>170</v>
      </c>
      <c r="Q99" s="323"/>
      <c r="R99" s="322" t="s">
        <v>1831</v>
      </c>
      <c r="S99" s="301"/>
      <c r="T99" s="322" t="s">
        <v>1830</v>
      </c>
      <c r="U99" s="322" t="s">
        <v>204</v>
      </c>
      <c r="V99" s="322" t="s">
        <v>170</v>
      </c>
      <c r="W99" s="323"/>
      <c r="X99" s="322" t="s">
        <v>1831</v>
      </c>
      <c r="Y99" s="301"/>
      <c r="Z99" s="322" t="s">
        <v>1830</v>
      </c>
      <c r="AA99" s="322" t="s">
        <v>204</v>
      </c>
      <c r="AB99" s="322" t="s">
        <v>170</v>
      </c>
      <c r="AC99" s="322"/>
      <c r="AD99" s="322" t="s">
        <v>1831</v>
      </c>
      <c r="AF99" s="322" t="s">
        <v>1830</v>
      </c>
      <c r="AG99" s="322" t="s">
        <v>204</v>
      </c>
      <c r="AH99" s="322" t="s">
        <v>170</v>
      </c>
      <c r="AI99" s="322"/>
      <c r="AJ99" s="322" t="s">
        <v>1831</v>
      </c>
      <c r="AL99" s="322" t="s">
        <v>1830</v>
      </c>
      <c r="AM99" s="322" t="s">
        <v>204</v>
      </c>
      <c r="AN99" s="322" t="s">
        <v>170</v>
      </c>
      <c r="AO99" s="322"/>
      <c r="AP99" s="322" t="s">
        <v>1831</v>
      </c>
      <c r="AR99" s="322" t="s">
        <v>1830</v>
      </c>
      <c r="AS99" s="322" t="s">
        <v>204</v>
      </c>
      <c r="AT99" s="322" t="s">
        <v>170</v>
      </c>
      <c r="AU99" s="322"/>
      <c r="AV99" s="322" t="s">
        <v>1831</v>
      </c>
      <c r="AX99" s="322" t="s">
        <v>1830</v>
      </c>
      <c r="AY99" s="322" t="s">
        <v>204</v>
      </c>
      <c r="AZ99" s="322" t="s">
        <v>170</v>
      </c>
      <c r="BA99" s="322"/>
      <c r="BB99" s="322" t="s">
        <v>1831</v>
      </c>
      <c r="BD99" s="322" t="s">
        <v>1830</v>
      </c>
      <c r="BE99" s="322" t="s">
        <v>204</v>
      </c>
      <c r="BF99" s="322" t="s">
        <v>170</v>
      </c>
      <c r="BG99" s="322"/>
      <c r="BH99" s="322" t="s">
        <v>1831</v>
      </c>
      <c r="BJ99" s="322" t="s">
        <v>1830</v>
      </c>
      <c r="BK99" s="322" t="s">
        <v>204</v>
      </c>
      <c r="BL99" s="322" t="s">
        <v>170</v>
      </c>
      <c r="BM99" s="322"/>
      <c r="BN99" s="322" t="s">
        <v>1831</v>
      </c>
      <c r="BP99" s="324" t="s">
        <v>1830</v>
      </c>
      <c r="BQ99" s="322" t="s">
        <v>204</v>
      </c>
      <c r="BR99" s="322" t="s">
        <v>170</v>
      </c>
      <c r="BS99" s="322" t="s">
        <v>1831</v>
      </c>
      <c r="BU99" s="324" t="s">
        <v>1830</v>
      </c>
      <c r="BV99" s="322" t="s">
        <v>204</v>
      </c>
      <c r="BW99" s="322" t="s">
        <v>170</v>
      </c>
      <c r="BX99" s="322" t="s">
        <v>1831</v>
      </c>
      <c r="BZ99" s="324" t="s">
        <v>1830</v>
      </c>
      <c r="CA99" s="322" t="s">
        <v>204</v>
      </c>
      <c r="CB99" s="322" t="s">
        <v>170</v>
      </c>
      <c r="CC99" s="322" t="s">
        <v>1831</v>
      </c>
      <c r="CE99" s="324" t="s">
        <v>1830</v>
      </c>
      <c r="CF99" s="322" t="s">
        <v>204</v>
      </c>
      <c r="CG99" s="322" t="s">
        <v>170</v>
      </c>
      <c r="CH99" s="322" t="s">
        <v>1831</v>
      </c>
      <c r="CJ99" s="324" t="s">
        <v>1830</v>
      </c>
      <c r="CK99" s="322" t="s">
        <v>204</v>
      </c>
      <c r="CL99" s="322" t="s">
        <v>170</v>
      </c>
      <c r="CM99" s="322" t="s">
        <v>1831</v>
      </c>
      <c r="CO99" s="324" t="s">
        <v>1830</v>
      </c>
      <c r="CP99" s="322" t="s">
        <v>204</v>
      </c>
      <c r="CQ99" s="322" t="s">
        <v>170</v>
      </c>
      <c r="CR99" s="322" t="s">
        <v>1831</v>
      </c>
    </row>
    <row r="100" spans="2:96">
      <c r="B100" s="309" t="s">
        <v>35</v>
      </c>
      <c r="C100" s="205">
        <v>8</v>
      </c>
      <c r="D100" s="325">
        <v>8</v>
      </c>
      <c r="E100" s="326"/>
      <c r="F100" s="296">
        <v>0</v>
      </c>
      <c r="G100" s="310"/>
      <c r="H100" s="309" t="s">
        <v>1746</v>
      </c>
      <c r="I100" s="205">
        <v>7</v>
      </c>
      <c r="J100" s="325">
        <v>5</v>
      </c>
      <c r="K100" s="326"/>
      <c r="L100" s="296">
        <v>2</v>
      </c>
      <c r="M100" s="310"/>
      <c r="N100" s="311" t="s">
        <v>1753</v>
      </c>
      <c r="O100" s="205">
        <v>4</v>
      </c>
      <c r="P100" s="326">
        <v>5</v>
      </c>
      <c r="Q100" s="326"/>
      <c r="R100" s="296">
        <v>-1</v>
      </c>
      <c r="S100" s="310"/>
      <c r="T100" s="321" t="s">
        <v>150</v>
      </c>
      <c r="U100" s="205">
        <v>4</v>
      </c>
      <c r="V100" s="325">
        <v>4</v>
      </c>
      <c r="W100" s="326"/>
      <c r="X100" s="296">
        <v>0</v>
      </c>
      <c r="Y100" s="310"/>
      <c r="Z100" s="312"/>
      <c r="AA100" s="205"/>
      <c r="AB100" s="326" t="s">
        <v>1324</v>
      </c>
      <c r="AC100" s="326"/>
      <c r="AD100" s="296" t="s">
        <v>1324</v>
      </c>
      <c r="AF100" s="312"/>
      <c r="AG100" s="205"/>
      <c r="AH100" s="326" t="s">
        <v>1324</v>
      </c>
      <c r="AI100" s="326"/>
      <c r="AJ100" s="296" t="s">
        <v>1324</v>
      </c>
      <c r="AL100" s="205"/>
      <c r="AM100" s="205"/>
      <c r="AN100" s="325" t="s">
        <v>1324</v>
      </c>
      <c r="AO100" s="326"/>
      <c r="AP100" s="296" t="s">
        <v>1324</v>
      </c>
      <c r="AR100" s="205"/>
      <c r="AS100" s="205"/>
      <c r="AT100" s="326" t="s">
        <v>1324</v>
      </c>
      <c r="AU100" s="326"/>
      <c r="AV100" s="296" t="s">
        <v>1324</v>
      </c>
      <c r="AX100" s="315" t="s">
        <v>15</v>
      </c>
      <c r="AY100" s="205">
        <v>4</v>
      </c>
      <c r="AZ100" s="325">
        <v>0</v>
      </c>
      <c r="BA100" s="326"/>
      <c r="BB100" s="296">
        <v>4</v>
      </c>
      <c r="BD100" s="298" t="s">
        <v>95</v>
      </c>
      <c r="BE100" s="205">
        <v>4</v>
      </c>
      <c r="BF100" s="326">
        <v>4</v>
      </c>
      <c r="BG100" s="326"/>
      <c r="BH100" s="296">
        <v>0</v>
      </c>
      <c r="BJ100" s="318"/>
      <c r="BK100" s="205"/>
      <c r="BL100" s="326" t="s">
        <v>1324</v>
      </c>
      <c r="BM100" s="326"/>
      <c r="BN100" s="296" t="s">
        <v>1324</v>
      </c>
      <c r="BP100" s="205"/>
      <c r="BQ100" s="205"/>
      <c r="BR100" s="335">
        <v>0</v>
      </c>
      <c r="BS100" s="205">
        <v>0</v>
      </c>
      <c r="BU100" s="205"/>
      <c r="BV100" s="205"/>
      <c r="BW100" s="335">
        <v>0</v>
      </c>
      <c r="BX100" s="205">
        <v>0</v>
      </c>
      <c r="BZ100" s="205"/>
      <c r="CA100" s="205"/>
      <c r="CB100" s="335">
        <v>0</v>
      </c>
      <c r="CC100" s="205">
        <v>0</v>
      </c>
      <c r="CE100" s="205"/>
      <c r="CF100" s="205"/>
      <c r="CG100" s="335">
        <v>0</v>
      </c>
      <c r="CH100" s="205">
        <v>0</v>
      </c>
      <c r="CJ100" s="205"/>
      <c r="CK100" s="205"/>
      <c r="CL100" s="335">
        <v>0</v>
      </c>
      <c r="CM100" s="205">
        <v>0</v>
      </c>
      <c r="CO100" s="205"/>
      <c r="CP100" s="205"/>
      <c r="CQ100" s="335">
        <v>0</v>
      </c>
      <c r="CR100" s="205">
        <v>0</v>
      </c>
    </row>
    <row r="101" spans="2:96">
      <c r="B101" s="205"/>
      <c r="C101" s="205"/>
      <c r="D101" s="326" t="s">
        <v>1324</v>
      </c>
      <c r="E101" s="326"/>
      <c r="F101" s="296" t="s">
        <v>1324</v>
      </c>
      <c r="G101" s="310"/>
      <c r="H101" s="318"/>
      <c r="I101" s="205"/>
      <c r="J101" s="326" t="s">
        <v>1324</v>
      </c>
      <c r="K101" s="326"/>
      <c r="L101" s="296" t="s">
        <v>1324</v>
      </c>
      <c r="M101" s="310"/>
      <c r="N101" s="318"/>
      <c r="O101" s="205"/>
      <c r="P101" s="326" t="s">
        <v>1324</v>
      </c>
      <c r="Q101" s="326"/>
      <c r="R101" s="296" t="s">
        <v>1324</v>
      </c>
      <c r="S101" s="310"/>
      <c r="T101" s="318"/>
      <c r="U101" s="205"/>
      <c r="V101" s="326" t="s">
        <v>1324</v>
      </c>
      <c r="W101" s="326"/>
      <c r="X101" s="296" t="s">
        <v>1324</v>
      </c>
      <c r="Y101" s="310"/>
      <c r="Z101" s="318"/>
      <c r="AA101" s="205"/>
      <c r="AB101" s="326" t="s">
        <v>1324</v>
      </c>
      <c r="AC101" s="326"/>
      <c r="AD101" s="296" t="s">
        <v>1324</v>
      </c>
      <c r="AF101" s="318"/>
      <c r="AG101" s="205"/>
      <c r="AH101" s="326" t="s">
        <v>1324</v>
      </c>
      <c r="AI101" s="326"/>
      <c r="AJ101" s="296" t="s">
        <v>1324</v>
      </c>
      <c r="AL101" s="318"/>
      <c r="AM101" s="205"/>
      <c r="AN101" s="326" t="s">
        <v>1324</v>
      </c>
      <c r="AO101" s="326"/>
      <c r="AP101" s="296" t="s">
        <v>1324</v>
      </c>
      <c r="AR101" s="205"/>
      <c r="AS101" s="205"/>
      <c r="AT101" s="326" t="s">
        <v>1324</v>
      </c>
      <c r="AU101" s="326"/>
      <c r="AV101" s="296" t="s">
        <v>1324</v>
      </c>
      <c r="AX101" s="318"/>
      <c r="AY101" s="205"/>
      <c r="AZ101" s="326" t="s">
        <v>1324</v>
      </c>
      <c r="BA101" s="326"/>
      <c r="BB101" s="296" t="s">
        <v>1324</v>
      </c>
      <c r="BD101" s="318"/>
      <c r="BE101" s="205"/>
      <c r="BF101" s="326" t="s">
        <v>1324</v>
      </c>
      <c r="BG101" s="326"/>
      <c r="BH101" s="296" t="s">
        <v>1324</v>
      </c>
      <c r="BJ101" s="318"/>
      <c r="BK101" s="205"/>
      <c r="BL101" s="326" t="s">
        <v>1324</v>
      </c>
      <c r="BM101" s="326"/>
      <c r="BN101" s="296" t="s">
        <v>1324</v>
      </c>
      <c r="BP101" s="205"/>
      <c r="BQ101" s="205"/>
      <c r="BR101" s="335">
        <v>0</v>
      </c>
      <c r="BS101" s="205">
        <v>0</v>
      </c>
      <c r="BU101" s="205"/>
      <c r="BV101" s="205"/>
      <c r="BW101" s="335">
        <v>0</v>
      </c>
      <c r="BX101" s="205">
        <v>0</v>
      </c>
      <c r="BZ101" s="205"/>
      <c r="CA101" s="205"/>
      <c r="CB101" s="335">
        <v>0</v>
      </c>
      <c r="CC101" s="205">
        <v>0</v>
      </c>
      <c r="CE101" s="205"/>
      <c r="CF101" s="205"/>
      <c r="CG101" s="335">
        <v>0</v>
      </c>
      <c r="CH101" s="205">
        <v>0</v>
      </c>
      <c r="CJ101" s="205"/>
      <c r="CK101" s="205"/>
      <c r="CL101" s="335">
        <v>0</v>
      </c>
      <c r="CM101" s="205">
        <v>0</v>
      </c>
      <c r="CO101" s="205"/>
      <c r="CP101" s="205"/>
      <c r="CQ101" s="335">
        <v>0</v>
      </c>
      <c r="CR101" s="205">
        <v>0</v>
      </c>
    </row>
    <row r="102" spans="2:96">
      <c r="B102" s="205"/>
      <c r="C102" s="205"/>
      <c r="D102" s="326" t="s">
        <v>1324</v>
      </c>
      <c r="E102" s="326"/>
      <c r="F102" s="296" t="s">
        <v>1324</v>
      </c>
      <c r="G102" s="310"/>
      <c r="H102" s="205"/>
      <c r="I102" s="205"/>
      <c r="J102" s="326" t="s">
        <v>1324</v>
      </c>
      <c r="K102" s="326"/>
      <c r="L102" s="296" t="s">
        <v>1324</v>
      </c>
      <c r="M102" s="310"/>
      <c r="N102" s="205"/>
      <c r="O102" s="205"/>
      <c r="P102" s="326" t="s">
        <v>1324</v>
      </c>
      <c r="Q102" s="326"/>
      <c r="R102" s="296" t="s">
        <v>1324</v>
      </c>
      <c r="S102" s="310"/>
      <c r="T102" s="205"/>
      <c r="U102" s="205"/>
      <c r="V102" s="326" t="s">
        <v>1324</v>
      </c>
      <c r="W102" s="326"/>
      <c r="X102" s="296" t="s">
        <v>1324</v>
      </c>
      <c r="Y102" s="310"/>
      <c r="Z102" s="205"/>
      <c r="AA102" s="205"/>
      <c r="AB102" s="326" t="s">
        <v>1324</v>
      </c>
      <c r="AC102" s="326"/>
      <c r="AD102" s="296" t="s">
        <v>1324</v>
      </c>
      <c r="AF102" s="205"/>
      <c r="AG102" s="205"/>
      <c r="AH102" s="326" t="s">
        <v>1324</v>
      </c>
      <c r="AI102" s="326"/>
      <c r="AJ102" s="296" t="s">
        <v>1324</v>
      </c>
      <c r="AL102" s="205"/>
      <c r="AM102" s="205"/>
      <c r="AN102" s="326" t="s">
        <v>1324</v>
      </c>
      <c r="AO102" s="326"/>
      <c r="AP102" s="296" t="s">
        <v>1324</v>
      </c>
      <c r="AR102" s="205"/>
      <c r="AS102" s="205"/>
      <c r="AT102" s="326" t="s">
        <v>1324</v>
      </c>
      <c r="AU102" s="326"/>
      <c r="AV102" s="296" t="s">
        <v>1324</v>
      </c>
      <c r="AX102" s="205"/>
      <c r="AY102" s="205"/>
      <c r="AZ102" s="326" t="s">
        <v>1324</v>
      </c>
      <c r="BA102" s="326"/>
      <c r="BB102" s="296" t="s">
        <v>1324</v>
      </c>
      <c r="BD102" s="205"/>
      <c r="BE102" s="205"/>
      <c r="BF102" s="326" t="s">
        <v>1324</v>
      </c>
      <c r="BG102" s="326"/>
      <c r="BH102" s="296" t="s">
        <v>1324</v>
      </c>
      <c r="BJ102" s="205"/>
      <c r="BK102" s="205"/>
      <c r="BL102" s="326" t="s">
        <v>1324</v>
      </c>
      <c r="BM102" s="326"/>
      <c r="BN102" s="296" t="s">
        <v>1324</v>
      </c>
      <c r="BP102" s="205"/>
      <c r="BQ102" s="205"/>
      <c r="BR102" s="335">
        <v>0</v>
      </c>
      <c r="BS102" s="205">
        <v>0</v>
      </c>
      <c r="BU102" s="205"/>
      <c r="BV102" s="205"/>
      <c r="BW102" s="335">
        <v>0</v>
      </c>
      <c r="BX102" s="205">
        <v>0</v>
      </c>
      <c r="BZ102" s="205"/>
      <c r="CA102" s="205"/>
      <c r="CB102" s="335">
        <v>0</v>
      </c>
      <c r="CC102" s="205">
        <v>0</v>
      </c>
      <c r="CE102" s="205"/>
      <c r="CF102" s="205"/>
      <c r="CG102" s="335">
        <v>0</v>
      </c>
      <c r="CH102" s="205">
        <v>0</v>
      </c>
      <c r="CJ102" s="205"/>
      <c r="CK102" s="205"/>
      <c r="CL102" s="335">
        <v>0</v>
      </c>
      <c r="CM102" s="205">
        <v>0</v>
      </c>
      <c r="CO102" s="205"/>
      <c r="CP102" s="205"/>
      <c r="CQ102" s="335">
        <v>0</v>
      </c>
      <c r="CR102" s="205">
        <v>0</v>
      </c>
    </row>
    <row r="103" spans="2:96" s="187" customFormat="1" ht="15.75">
      <c r="B103" s="327" t="s">
        <v>1832</v>
      </c>
      <c r="C103" s="328">
        <v>8</v>
      </c>
      <c r="D103" s="328">
        <v>8</v>
      </c>
      <c r="E103" s="329"/>
      <c r="G103" s="301"/>
      <c r="H103" s="327" t="s">
        <v>1832</v>
      </c>
      <c r="I103" s="328">
        <v>7</v>
      </c>
      <c r="J103" s="328">
        <v>5</v>
      </c>
      <c r="K103" s="329"/>
      <c r="M103" s="301"/>
      <c r="N103" s="327" t="s">
        <v>1832</v>
      </c>
      <c r="O103" s="328">
        <v>4</v>
      </c>
      <c r="P103" s="328">
        <v>5</v>
      </c>
      <c r="Q103" s="329"/>
      <c r="S103" s="301"/>
      <c r="T103" s="327" t="s">
        <v>1832</v>
      </c>
      <c r="U103" s="328">
        <v>4</v>
      </c>
      <c r="V103" s="328">
        <v>4</v>
      </c>
      <c r="W103" s="329"/>
      <c r="Y103" s="301"/>
      <c r="Z103" s="327" t="s">
        <v>1832</v>
      </c>
      <c r="AA103" s="328">
        <v>0</v>
      </c>
      <c r="AB103" s="328">
        <v>0</v>
      </c>
      <c r="AC103" s="329"/>
      <c r="AF103" s="327" t="s">
        <v>1832</v>
      </c>
      <c r="AG103" s="328">
        <v>0</v>
      </c>
      <c r="AH103" s="328">
        <v>0</v>
      </c>
      <c r="AI103" s="329"/>
      <c r="AL103" s="327" t="s">
        <v>1832</v>
      </c>
      <c r="AM103" s="328">
        <v>0</v>
      </c>
      <c r="AN103" s="328">
        <v>0</v>
      </c>
      <c r="AO103" s="329"/>
      <c r="AQ103" s="303"/>
      <c r="AR103" s="327" t="s">
        <v>1832</v>
      </c>
      <c r="AS103" s="328">
        <v>0</v>
      </c>
      <c r="AT103" s="328">
        <v>0</v>
      </c>
      <c r="AU103" s="329"/>
      <c r="AX103" s="327" t="s">
        <v>1832</v>
      </c>
      <c r="AY103" s="328">
        <v>4</v>
      </c>
      <c r="AZ103" s="328">
        <v>0</v>
      </c>
      <c r="BA103" s="329"/>
      <c r="BD103" s="327" t="s">
        <v>1832</v>
      </c>
      <c r="BE103" s="328">
        <v>4</v>
      </c>
      <c r="BF103" s="328">
        <v>4</v>
      </c>
      <c r="BG103" s="329"/>
      <c r="BJ103" s="327" t="s">
        <v>1832</v>
      </c>
      <c r="BK103" s="328">
        <v>0</v>
      </c>
      <c r="BL103" s="328">
        <v>0</v>
      </c>
      <c r="BM103" s="329"/>
      <c r="BP103" s="327" t="s">
        <v>1832</v>
      </c>
      <c r="BQ103" s="328">
        <v>0</v>
      </c>
      <c r="BR103" s="328">
        <v>0</v>
      </c>
      <c r="BU103" s="327" t="s">
        <v>1832</v>
      </c>
      <c r="BV103" s="328">
        <v>0</v>
      </c>
      <c r="BW103" s="328">
        <v>0</v>
      </c>
      <c r="BZ103" s="327" t="s">
        <v>1832</v>
      </c>
      <c r="CA103" s="328">
        <v>0</v>
      </c>
      <c r="CB103" s="328">
        <v>0</v>
      </c>
      <c r="CE103" s="327" t="s">
        <v>1832</v>
      </c>
      <c r="CF103" s="328">
        <v>0</v>
      </c>
      <c r="CG103" s="328">
        <v>0</v>
      </c>
      <c r="CJ103" s="327" t="s">
        <v>1832</v>
      </c>
      <c r="CK103" s="328">
        <v>0</v>
      </c>
      <c r="CL103" s="328">
        <v>0</v>
      </c>
      <c r="CO103" s="327" t="s">
        <v>1832</v>
      </c>
      <c r="CP103" s="328">
        <v>0</v>
      </c>
      <c r="CQ103" s="328">
        <v>0</v>
      </c>
    </row>
    <row r="104" spans="2:96" ht="15.75">
      <c r="B104" s="441" t="s">
        <v>1833</v>
      </c>
      <c r="C104" s="441"/>
      <c r="D104" s="330">
        <v>31</v>
      </c>
      <c r="E104" s="331"/>
      <c r="H104" s="206">
        <v>137</v>
      </c>
      <c r="S104" s="301"/>
      <c r="T104" s="206">
        <v>137</v>
      </c>
      <c r="Y104" s="301"/>
    </row>
    <row r="105" spans="2:96" ht="15.75">
      <c r="B105" s="442" t="s">
        <v>1834</v>
      </c>
      <c r="C105" s="443"/>
      <c r="D105" s="330">
        <v>26</v>
      </c>
      <c r="E105" s="331"/>
    </row>
    <row r="106" spans="2:96" ht="7.9" customHeight="1">
      <c r="B106" s="331"/>
      <c r="C106" s="331"/>
      <c r="D106" s="331"/>
      <c r="E106" s="331"/>
      <c r="F106" s="331"/>
      <c r="G106" s="331"/>
      <c r="H106" s="331"/>
      <c r="L106" s="331"/>
      <c r="Q106" s="331"/>
      <c r="R106" s="331"/>
      <c r="S106" s="331"/>
      <c r="T106" s="331"/>
      <c r="X106" s="331"/>
      <c r="AB106" s="331"/>
      <c r="AC106" s="331"/>
      <c r="AF106" s="331"/>
      <c r="AG106" s="331"/>
      <c r="AH106" s="331"/>
      <c r="AI106" s="331"/>
      <c r="AL106" s="331"/>
      <c r="AM106" s="331"/>
      <c r="AN106" s="331"/>
      <c r="AO106" s="331"/>
      <c r="AR106" s="331"/>
      <c r="AS106" s="331"/>
      <c r="AT106" s="331"/>
      <c r="AU106" s="331"/>
      <c r="AX106" s="331"/>
      <c r="AY106" s="331"/>
      <c r="AZ106" s="331"/>
      <c r="BA106" s="331"/>
      <c r="BD106" s="331"/>
      <c r="BE106" s="331"/>
      <c r="BF106" s="331"/>
      <c r="BG106" s="331"/>
      <c r="BJ106" s="331"/>
      <c r="BK106" s="331"/>
      <c r="BL106" s="331"/>
      <c r="BM106" s="331"/>
    </row>
    <row r="107" spans="2:96" ht="18" customHeight="1">
      <c r="B107" s="332" t="s">
        <v>1835</v>
      </c>
      <c r="C107" s="439" t="s">
        <v>1836</v>
      </c>
      <c r="D107" s="439"/>
      <c r="E107" s="439" t="s">
        <v>1837</v>
      </c>
      <c r="F107" s="439"/>
      <c r="G107" s="331"/>
      <c r="L107" s="331"/>
      <c r="Q107" s="331"/>
      <c r="R107" s="331"/>
      <c r="S107" s="331"/>
      <c r="T107" s="331"/>
      <c r="X107" s="331"/>
      <c r="AB107" s="331"/>
      <c r="AC107" s="331"/>
      <c r="AF107" s="439" t="s">
        <v>1836</v>
      </c>
      <c r="AG107" s="439"/>
      <c r="AH107" s="331"/>
      <c r="AI107" s="331"/>
      <c r="AL107" s="439" t="s">
        <v>1836</v>
      </c>
      <c r="AM107" s="439"/>
      <c r="AN107" s="331"/>
      <c r="AO107" s="331"/>
      <c r="AR107" s="439" t="s">
        <v>1836</v>
      </c>
      <c r="AS107" s="439"/>
      <c r="AT107" s="331"/>
      <c r="AU107" s="331"/>
      <c r="AX107" s="331"/>
      <c r="AY107" s="331"/>
      <c r="AZ107" s="331"/>
      <c r="BA107" s="331"/>
      <c r="BD107" s="331"/>
      <c r="BE107" s="331"/>
      <c r="BF107" s="331"/>
      <c r="BG107" s="331"/>
      <c r="BJ107" s="331"/>
      <c r="BK107" s="331"/>
      <c r="BL107" s="331"/>
      <c r="BM107" s="331"/>
    </row>
    <row r="108" spans="2:96" ht="18" customHeight="1">
      <c r="B108" s="333" t="s">
        <v>1719</v>
      </c>
      <c r="C108" s="434">
        <v>4771.0740740740739</v>
      </c>
      <c r="D108" s="434"/>
      <c r="E108" s="435">
        <v>7.8350168350170861</v>
      </c>
      <c r="F108" s="435"/>
      <c r="AF108" s="434">
        <v>4270</v>
      </c>
      <c r="AG108" s="434"/>
      <c r="AL108" s="434">
        <v>4270</v>
      </c>
      <c r="AM108" s="434"/>
      <c r="AR108" s="434">
        <v>4270</v>
      </c>
      <c r="AS108" s="434"/>
    </row>
    <row r="109" spans="2:96" ht="18" customHeight="1">
      <c r="B109" s="334" t="s">
        <v>1838</v>
      </c>
      <c r="C109" s="437">
        <v>4778.909090909091</v>
      </c>
      <c r="D109" s="437"/>
      <c r="E109" s="435"/>
      <c r="F109" s="435"/>
      <c r="T109">
        <v>263</v>
      </c>
      <c r="AF109" s="437">
        <v>4270</v>
      </c>
      <c r="AG109" s="437"/>
      <c r="AL109" s="437">
        <v>4270</v>
      </c>
      <c r="AM109" s="437"/>
      <c r="AR109" s="437">
        <v>4270</v>
      </c>
      <c r="AS109" s="437"/>
    </row>
    <row r="110" spans="2:96">
      <c r="E110" s="337"/>
      <c r="F110" s="337"/>
      <c r="T110" s="430" t="s">
        <v>1816</v>
      </c>
      <c r="U110" s="430"/>
      <c r="V110" s="300" t="s">
        <v>1324</v>
      </c>
      <c r="W110" s="296" t="s">
        <v>1324</v>
      </c>
      <c r="X110" s="299"/>
      <c r="AR110" s="431" t="s">
        <v>1816</v>
      </c>
      <c r="AS110" s="432"/>
      <c r="AT110" s="300" t="s">
        <v>1324</v>
      </c>
      <c r="AU110" s="296" t="s">
        <v>1324</v>
      </c>
    </row>
  </sheetData>
  <sheetProtection selectLockedCells="1" selectUnlockedCells="1"/>
  <mergeCells count="115">
    <mergeCell ref="AT2:AU2"/>
    <mergeCell ref="BU7:BX7"/>
    <mergeCell ref="BZ7:CC7"/>
    <mergeCell ref="CE7:CH7"/>
    <mergeCell ref="CJ7:CM7"/>
    <mergeCell ref="CO7:CR7"/>
    <mergeCell ref="B34:C34"/>
    <mergeCell ref="AL7:AP7"/>
    <mergeCell ref="AR7:AV7"/>
    <mergeCell ref="AX7:BB7"/>
    <mergeCell ref="BD7:BH7"/>
    <mergeCell ref="BJ7:BN7"/>
    <mergeCell ref="BP7:BS7"/>
    <mergeCell ref="BD2:BE2"/>
    <mergeCell ref="BD3:BE3"/>
    <mergeCell ref="AR5:AS5"/>
    <mergeCell ref="B6:D6"/>
    <mergeCell ref="B7:F7"/>
    <mergeCell ref="H7:L7"/>
    <mergeCell ref="N7:R7"/>
    <mergeCell ref="T7:X7"/>
    <mergeCell ref="Z7:AD7"/>
    <mergeCell ref="AF7:AJ7"/>
    <mergeCell ref="AT37:AU37"/>
    <mergeCell ref="C38:D38"/>
    <mergeCell ref="E38:F39"/>
    <mergeCell ref="AF38:AG38"/>
    <mergeCell ref="AL38:AM38"/>
    <mergeCell ref="AR38:AS38"/>
    <mergeCell ref="B35:C35"/>
    <mergeCell ref="C37:D37"/>
    <mergeCell ref="E37:F37"/>
    <mergeCell ref="AF37:AG37"/>
    <mergeCell ref="AL37:AM37"/>
    <mergeCell ref="AR37:AS37"/>
    <mergeCell ref="AR39:AS39"/>
    <mergeCell ref="B41:D41"/>
    <mergeCell ref="B42:F42"/>
    <mergeCell ref="H42:L42"/>
    <mergeCell ref="N42:R42"/>
    <mergeCell ref="T42:X42"/>
    <mergeCell ref="Z42:AD42"/>
    <mergeCell ref="C39:D39"/>
    <mergeCell ref="AF39:AG39"/>
    <mergeCell ref="AL39:AM39"/>
    <mergeCell ref="T40:U40"/>
    <mergeCell ref="AR40:AS40"/>
    <mergeCell ref="BP42:BS42"/>
    <mergeCell ref="BU42:BX42"/>
    <mergeCell ref="BZ42:CC42"/>
    <mergeCell ref="CE42:CH42"/>
    <mergeCell ref="CJ42:CM42"/>
    <mergeCell ref="CO42:CR42"/>
    <mergeCell ref="AF42:AJ42"/>
    <mergeCell ref="AL42:AP42"/>
    <mergeCell ref="AR42:AV42"/>
    <mergeCell ref="AX42:BB42"/>
    <mergeCell ref="BD42:BH42"/>
    <mergeCell ref="BJ42:BN42"/>
    <mergeCell ref="AR56:AV56"/>
    <mergeCell ref="BD56:BH56"/>
    <mergeCell ref="B69:C69"/>
    <mergeCell ref="B70:C70"/>
    <mergeCell ref="C72:D72"/>
    <mergeCell ref="E72:F72"/>
    <mergeCell ref="AF72:AG72"/>
    <mergeCell ref="AL72:AM72"/>
    <mergeCell ref="AR72:AS72"/>
    <mergeCell ref="BZ77:CC77"/>
    <mergeCell ref="CE77:CH77"/>
    <mergeCell ref="CJ77:CM77"/>
    <mergeCell ref="CO77:CR77"/>
    <mergeCell ref="B104:C104"/>
    <mergeCell ref="B105:C105"/>
    <mergeCell ref="AR77:AV77"/>
    <mergeCell ref="AX77:BB77"/>
    <mergeCell ref="BD77:BH77"/>
    <mergeCell ref="BJ77:BN77"/>
    <mergeCell ref="BP77:BS77"/>
    <mergeCell ref="BU77:BX77"/>
    <mergeCell ref="B77:F77"/>
    <mergeCell ref="H77:L77"/>
    <mergeCell ref="N77:R77"/>
    <mergeCell ref="T77:X77"/>
    <mergeCell ref="Z77:AD77"/>
    <mergeCell ref="AF77:AJ77"/>
    <mergeCell ref="AL77:AP77"/>
    <mergeCell ref="T110:U110"/>
    <mergeCell ref="AR110:AS110"/>
    <mergeCell ref="C107:D107"/>
    <mergeCell ref="E107:F107"/>
    <mergeCell ref="AF107:AG107"/>
    <mergeCell ref="AL107:AM107"/>
    <mergeCell ref="AR107:AS107"/>
    <mergeCell ref="C108:D108"/>
    <mergeCell ref="E108:F109"/>
    <mergeCell ref="AF108:AG108"/>
    <mergeCell ref="AL108:AM108"/>
    <mergeCell ref="AR108:AS108"/>
    <mergeCell ref="T75:U75"/>
    <mergeCell ref="AR75:AS75"/>
    <mergeCell ref="B76:D76"/>
    <mergeCell ref="C73:D73"/>
    <mergeCell ref="E73:F74"/>
    <mergeCell ref="AF73:AG73"/>
    <mergeCell ref="AL73:AM73"/>
    <mergeCell ref="C109:D109"/>
    <mergeCell ref="AF109:AG109"/>
    <mergeCell ref="AL109:AM109"/>
    <mergeCell ref="AR109:AS109"/>
    <mergeCell ref="AR73:AS73"/>
    <mergeCell ref="C74:D74"/>
    <mergeCell ref="AF74:AG74"/>
    <mergeCell ref="AL74:AM74"/>
    <mergeCell ref="AR74:AS74"/>
  </mergeCells>
  <conditionalFormatting sqref="F9:F28">
    <cfRule type="cellIs" dxfId="1523" priority="1669" operator="equal">
      <formula>"UNREG"</formula>
    </cfRule>
  </conditionalFormatting>
  <conditionalFormatting sqref="K9:K28">
    <cfRule type="cellIs" dxfId="1522" priority="1668" operator="equal">
      <formula>"KM33"</formula>
    </cfRule>
  </conditionalFormatting>
  <conditionalFormatting sqref="L11:L28">
    <cfRule type="cellIs" dxfId="1521" priority="1667" operator="equal">
      <formula>"UNREG"</formula>
    </cfRule>
  </conditionalFormatting>
  <conditionalFormatting sqref="Q9:Q28">
    <cfRule type="cellIs" dxfId="1520" priority="1666" operator="equal">
      <formula>"KM33"</formula>
    </cfRule>
  </conditionalFormatting>
  <conditionalFormatting sqref="O19:O28">
    <cfRule type="duplicateValues" dxfId="1519" priority="1665"/>
  </conditionalFormatting>
  <conditionalFormatting sqref="O19:O28">
    <cfRule type="duplicateValues" dxfId="1518" priority="1664"/>
  </conditionalFormatting>
  <conditionalFormatting sqref="O19:O28">
    <cfRule type="duplicateValues" dxfId="1517" priority="1663"/>
  </conditionalFormatting>
  <conditionalFormatting sqref="R11:R28">
    <cfRule type="cellIs" dxfId="1516" priority="1662" operator="equal">
      <formula>"UNREG"</formula>
    </cfRule>
  </conditionalFormatting>
  <conditionalFormatting sqref="W9:W28">
    <cfRule type="cellIs" dxfId="1515" priority="1657" operator="equal">
      <formula>"KM33"</formula>
    </cfRule>
  </conditionalFormatting>
  <conditionalFormatting sqref="X9:X28">
    <cfRule type="cellIs" dxfId="1514" priority="1656" operator="equal">
      <formula>"UNREG"</formula>
    </cfRule>
  </conditionalFormatting>
  <conditionalFormatting sqref="AC9:AC28">
    <cfRule type="cellIs" dxfId="1513" priority="1655" operator="equal">
      <formula>"KM33"</formula>
    </cfRule>
  </conditionalFormatting>
  <conditionalFormatting sqref="AA19:AA28">
    <cfRule type="duplicateValues" dxfId="1512" priority="1654"/>
  </conditionalFormatting>
  <conditionalFormatting sqref="AA19:AA28">
    <cfRule type="duplicateValues" dxfId="1511" priority="1653"/>
  </conditionalFormatting>
  <conditionalFormatting sqref="AA19:AA28">
    <cfRule type="duplicateValues" dxfId="1510" priority="1652"/>
  </conditionalFormatting>
  <conditionalFormatting sqref="AD9:AD28">
    <cfRule type="cellIs" dxfId="1509" priority="1651" operator="equal">
      <formula>"UNREG"</formula>
    </cfRule>
  </conditionalFormatting>
  <conditionalFormatting sqref="AA9:AA18">
    <cfRule type="duplicateValues" dxfId="1508" priority="1650"/>
  </conditionalFormatting>
  <conditionalFormatting sqref="AA9:AA18">
    <cfRule type="duplicateValues" dxfId="1507" priority="1649"/>
  </conditionalFormatting>
  <conditionalFormatting sqref="AA9:AA18">
    <cfRule type="duplicateValues" dxfId="1506" priority="1648"/>
  </conditionalFormatting>
  <conditionalFormatting sqref="AA9:AA18">
    <cfRule type="duplicateValues" dxfId="1505" priority="1647"/>
  </conditionalFormatting>
  <conditionalFormatting sqref="AI9:AI28">
    <cfRule type="cellIs" dxfId="1504" priority="1646" operator="equal">
      <formula>"KM33"</formula>
    </cfRule>
  </conditionalFormatting>
  <conditionalFormatting sqref="AG19:AG28">
    <cfRule type="duplicateValues" dxfId="1503" priority="1645"/>
  </conditionalFormatting>
  <conditionalFormatting sqref="AG19:AG28">
    <cfRule type="duplicateValues" dxfId="1502" priority="1644"/>
  </conditionalFormatting>
  <conditionalFormatting sqref="AG19:AG28">
    <cfRule type="duplicateValues" dxfId="1501" priority="1643"/>
  </conditionalFormatting>
  <conditionalFormatting sqref="AJ9:AJ28">
    <cfRule type="cellIs" dxfId="1500" priority="1642" operator="equal">
      <formula>"UNREG"</formula>
    </cfRule>
  </conditionalFormatting>
  <conditionalFormatting sqref="AG9:AG18">
    <cfRule type="duplicateValues" dxfId="1499" priority="1641"/>
  </conditionalFormatting>
  <conditionalFormatting sqref="AG9:AG18">
    <cfRule type="duplicateValues" dxfId="1498" priority="1640"/>
  </conditionalFormatting>
  <conditionalFormatting sqref="AG9:AG18">
    <cfRule type="duplicateValues" dxfId="1497" priority="1639"/>
  </conditionalFormatting>
  <conditionalFormatting sqref="AG9:AG18">
    <cfRule type="duplicateValues" dxfId="1496" priority="1638"/>
  </conditionalFormatting>
  <conditionalFormatting sqref="AO9:AO28">
    <cfRule type="cellIs" dxfId="1495" priority="1637" operator="equal">
      <formula>"KM33"</formula>
    </cfRule>
  </conditionalFormatting>
  <conditionalFormatting sqref="AP9:AP28">
    <cfRule type="cellIs" dxfId="1494" priority="1636" operator="equal">
      <formula>"UNREG"</formula>
    </cfRule>
  </conditionalFormatting>
  <conditionalFormatting sqref="AU18:AU28">
    <cfRule type="cellIs" dxfId="1493" priority="1635" operator="equal">
      <formula>"KM33"</formula>
    </cfRule>
  </conditionalFormatting>
  <conditionalFormatting sqref="AS19:AS28">
    <cfRule type="duplicateValues" dxfId="1492" priority="1634"/>
  </conditionalFormatting>
  <conditionalFormatting sqref="AS19:AS28">
    <cfRule type="duplicateValues" dxfId="1491" priority="1633"/>
  </conditionalFormatting>
  <conditionalFormatting sqref="AS19:AS28">
    <cfRule type="duplicateValues" dxfId="1490" priority="1632"/>
  </conditionalFormatting>
  <conditionalFormatting sqref="AV9:AV28">
    <cfRule type="cellIs" dxfId="1489" priority="1631" operator="equal">
      <formula>"UNREG"</formula>
    </cfRule>
  </conditionalFormatting>
  <conditionalFormatting sqref="AS17:AS18">
    <cfRule type="duplicateValues" dxfId="1488" priority="1630"/>
  </conditionalFormatting>
  <conditionalFormatting sqref="AS17:AS18">
    <cfRule type="duplicateValues" dxfId="1487" priority="1629"/>
  </conditionalFormatting>
  <conditionalFormatting sqref="AS17:AS18">
    <cfRule type="duplicateValues" dxfId="1486" priority="1628"/>
  </conditionalFormatting>
  <conditionalFormatting sqref="AS17:AS18">
    <cfRule type="duplicateValues" dxfId="1485" priority="1627"/>
  </conditionalFormatting>
  <conditionalFormatting sqref="BA9:BA28">
    <cfRule type="cellIs" dxfId="1484" priority="1626" operator="equal">
      <formula>"KM33"</formula>
    </cfRule>
  </conditionalFormatting>
  <conditionalFormatting sqref="BB12:BB28">
    <cfRule type="cellIs" dxfId="1483" priority="1625" operator="equal">
      <formula>"UNREG"</formula>
    </cfRule>
  </conditionalFormatting>
  <conditionalFormatting sqref="BG18:BG28 BG9:BG11">
    <cfRule type="cellIs" dxfId="1482" priority="1624" operator="equal">
      <formula>"KM33"</formula>
    </cfRule>
  </conditionalFormatting>
  <conditionalFormatting sqref="BE19:BE28">
    <cfRule type="duplicateValues" dxfId="1481" priority="1623"/>
  </conditionalFormatting>
  <conditionalFormatting sqref="BE19:BE28">
    <cfRule type="duplicateValues" dxfId="1480" priority="1622"/>
  </conditionalFormatting>
  <conditionalFormatting sqref="BE19:BE28">
    <cfRule type="duplicateValues" dxfId="1479" priority="1621"/>
  </conditionalFormatting>
  <conditionalFormatting sqref="BH9:BH12 BH14:BH28">
    <cfRule type="cellIs" dxfId="1478" priority="1620" operator="equal">
      <formula>"UNREG"</formula>
    </cfRule>
  </conditionalFormatting>
  <conditionalFormatting sqref="BE15:BE18">
    <cfRule type="duplicateValues" dxfId="1477" priority="1619"/>
  </conditionalFormatting>
  <conditionalFormatting sqref="BE15:BE18">
    <cfRule type="duplicateValues" dxfId="1476" priority="1618"/>
  </conditionalFormatting>
  <conditionalFormatting sqref="BE15:BE18">
    <cfRule type="duplicateValues" dxfId="1475" priority="1617"/>
  </conditionalFormatting>
  <conditionalFormatting sqref="BE15:BE18">
    <cfRule type="duplicateValues" dxfId="1474" priority="1616"/>
  </conditionalFormatting>
  <conditionalFormatting sqref="AS9:AS16">
    <cfRule type="duplicateValues" dxfId="1473" priority="1615"/>
  </conditionalFormatting>
  <conditionalFormatting sqref="AS9:AS16">
    <cfRule type="duplicateValues" dxfId="1472" priority="1614"/>
  </conditionalFormatting>
  <conditionalFormatting sqref="AS9:AS16">
    <cfRule type="duplicateValues" dxfId="1471" priority="1613"/>
  </conditionalFormatting>
  <conditionalFormatting sqref="BE9:BE14">
    <cfRule type="duplicateValues" dxfId="1470" priority="1612"/>
  </conditionalFormatting>
  <conditionalFormatting sqref="BE9:BE14">
    <cfRule type="duplicateValues" dxfId="1469" priority="1611"/>
  </conditionalFormatting>
  <conditionalFormatting sqref="BE9:BE14">
    <cfRule type="duplicateValues" dxfId="1468" priority="1610"/>
  </conditionalFormatting>
  <conditionalFormatting sqref="BM9:BM28">
    <cfRule type="cellIs" dxfId="1467" priority="1609" operator="equal">
      <formula>"KM33"</formula>
    </cfRule>
  </conditionalFormatting>
  <conditionalFormatting sqref="BK19:BK28">
    <cfRule type="duplicateValues" dxfId="1466" priority="1608"/>
  </conditionalFormatting>
  <conditionalFormatting sqref="BK19:BK28">
    <cfRule type="duplicateValues" dxfId="1465" priority="1607"/>
  </conditionalFormatting>
  <conditionalFormatting sqref="BK19:BK28">
    <cfRule type="duplicateValues" dxfId="1464" priority="1606"/>
  </conditionalFormatting>
  <conditionalFormatting sqref="BN9:BN28">
    <cfRule type="cellIs" dxfId="1463" priority="1605" operator="equal">
      <formula>"UNREG"</formula>
    </cfRule>
  </conditionalFormatting>
  <conditionalFormatting sqref="BK15:BK18">
    <cfRule type="duplicateValues" dxfId="1462" priority="1604"/>
  </conditionalFormatting>
  <conditionalFormatting sqref="BK15:BK18">
    <cfRule type="duplicateValues" dxfId="1461" priority="1603"/>
  </conditionalFormatting>
  <conditionalFormatting sqref="BK15:BK18">
    <cfRule type="duplicateValues" dxfId="1460" priority="1602"/>
  </conditionalFormatting>
  <conditionalFormatting sqref="BK15:BK18">
    <cfRule type="duplicateValues" dxfId="1459" priority="1601"/>
  </conditionalFormatting>
  <conditionalFormatting sqref="BK9:BK14">
    <cfRule type="duplicateValues" dxfId="1458" priority="1600"/>
  </conditionalFormatting>
  <conditionalFormatting sqref="BK9:BK14">
    <cfRule type="duplicateValues" dxfId="1457" priority="1599"/>
  </conditionalFormatting>
  <conditionalFormatting sqref="BK9:BK14">
    <cfRule type="duplicateValues" dxfId="1456" priority="1598"/>
  </conditionalFormatting>
  <conditionalFormatting sqref="BM44:BM63">
    <cfRule type="cellIs" dxfId="1455" priority="1597" operator="equal">
      <formula>"KM33"</formula>
    </cfRule>
  </conditionalFormatting>
  <conditionalFormatting sqref="BK54:BK63">
    <cfRule type="duplicateValues" dxfId="1454" priority="1596"/>
  </conditionalFormatting>
  <conditionalFormatting sqref="BK54:BK63">
    <cfRule type="duplicateValues" dxfId="1453" priority="1595"/>
  </conditionalFormatting>
  <conditionalFormatting sqref="BK54:BK63">
    <cfRule type="duplicateValues" dxfId="1452" priority="1594"/>
  </conditionalFormatting>
  <conditionalFormatting sqref="BN44:BN63">
    <cfRule type="cellIs" dxfId="1451" priority="1593" operator="equal">
      <formula>"UNREG"</formula>
    </cfRule>
  </conditionalFormatting>
  <conditionalFormatting sqref="BK50:BK53">
    <cfRule type="duplicateValues" dxfId="1450" priority="1592"/>
  </conditionalFormatting>
  <conditionalFormatting sqref="BK50:BK53">
    <cfRule type="duplicateValues" dxfId="1449" priority="1591"/>
  </conditionalFormatting>
  <conditionalFormatting sqref="BK50:BK53">
    <cfRule type="duplicateValues" dxfId="1448" priority="1590"/>
  </conditionalFormatting>
  <conditionalFormatting sqref="BK50:BK53">
    <cfRule type="duplicateValues" dxfId="1447" priority="1589"/>
  </conditionalFormatting>
  <conditionalFormatting sqref="BK44:BK49">
    <cfRule type="duplicateValues" dxfId="1446" priority="1588"/>
  </conditionalFormatting>
  <conditionalFormatting sqref="BK44:BK49">
    <cfRule type="duplicateValues" dxfId="1445" priority="1587"/>
  </conditionalFormatting>
  <conditionalFormatting sqref="BK44:BK49">
    <cfRule type="duplicateValues" dxfId="1444" priority="1586"/>
  </conditionalFormatting>
  <conditionalFormatting sqref="BM79:BM98">
    <cfRule type="cellIs" dxfId="1443" priority="1585" operator="equal">
      <formula>"KM33"</formula>
    </cfRule>
  </conditionalFormatting>
  <conditionalFormatting sqref="BK89:BK98">
    <cfRule type="duplicateValues" dxfId="1442" priority="1584"/>
  </conditionalFormatting>
  <conditionalFormatting sqref="BK89:BK98">
    <cfRule type="duplicateValues" dxfId="1441" priority="1583"/>
  </conditionalFormatting>
  <conditionalFormatting sqref="BK89:BK98">
    <cfRule type="duplicateValues" dxfId="1440" priority="1582"/>
  </conditionalFormatting>
  <conditionalFormatting sqref="BN79:BN98">
    <cfRule type="cellIs" dxfId="1439" priority="1581" operator="equal">
      <formula>"UNREG"</formula>
    </cfRule>
  </conditionalFormatting>
  <conditionalFormatting sqref="BK85:BK88">
    <cfRule type="duplicateValues" dxfId="1438" priority="1580"/>
  </conditionalFormatting>
  <conditionalFormatting sqref="BK85:BK88">
    <cfRule type="duplicateValues" dxfId="1437" priority="1579"/>
  </conditionalFormatting>
  <conditionalFormatting sqref="BK85:BK88">
    <cfRule type="duplicateValues" dxfId="1436" priority="1578"/>
  </conditionalFormatting>
  <conditionalFormatting sqref="BK85:BK88">
    <cfRule type="duplicateValues" dxfId="1435" priority="1577"/>
  </conditionalFormatting>
  <conditionalFormatting sqref="BK79:BK84">
    <cfRule type="duplicateValues" dxfId="1434" priority="1576"/>
  </conditionalFormatting>
  <conditionalFormatting sqref="BK79:BK84">
    <cfRule type="duplicateValues" dxfId="1433" priority="1575"/>
  </conditionalFormatting>
  <conditionalFormatting sqref="BK79:BK84">
    <cfRule type="duplicateValues" dxfId="1432" priority="1574"/>
  </conditionalFormatting>
  <conditionalFormatting sqref="C22:C28">
    <cfRule type="duplicateValues" dxfId="1431" priority="1465"/>
  </conditionalFormatting>
  <conditionalFormatting sqref="C22:C28">
    <cfRule type="duplicateValues" dxfId="1430" priority="1464"/>
  </conditionalFormatting>
  <conditionalFormatting sqref="C22:C28">
    <cfRule type="duplicateValues" dxfId="1429" priority="1463"/>
  </conditionalFormatting>
  <conditionalFormatting sqref="I21:I28">
    <cfRule type="duplicateValues" dxfId="1428" priority="1462"/>
  </conditionalFormatting>
  <conditionalFormatting sqref="I21:I28">
    <cfRule type="duplicateValues" dxfId="1427" priority="1461"/>
  </conditionalFormatting>
  <conditionalFormatting sqref="I21:I28">
    <cfRule type="duplicateValues" dxfId="1426" priority="1460"/>
  </conditionalFormatting>
  <conditionalFormatting sqref="U22:U28">
    <cfRule type="duplicateValues" dxfId="1425" priority="1459"/>
  </conditionalFormatting>
  <conditionalFormatting sqref="U22:U28">
    <cfRule type="duplicateValues" dxfId="1424" priority="1458"/>
  </conditionalFormatting>
  <conditionalFormatting sqref="U22:U28">
    <cfRule type="duplicateValues" dxfId="1423" priority="1457"/>
  </conditionalFormatting>
  <conditionalFormatting sqref="AM19:AM28">
    <cfRule type="duplicateValues" dxfId="1422" priority="1456"/>
  </conditionalFormatting>
  <conditionalFormatting sqref="AM19:AM28">
    <cfRule type="duplicateValues" dxfId="1421" priority="1455"/>
  </conditionalFormatting>
  <conditionalFormatting sqref="AM19:AM28">
    <cfRule type="duplicateValues" dxfId="1420" priority="1454"/>
  </conditionalFormatting>
  <conditionalFormatting sqref="AM17:AM18">
    <cfRule type="duplicateValues" dxfId="1419" priority="1453"/>
  </conditionalFormatting>
  <conditionalFormatting sqref="AM17:AM18">
    <cfRule type="duplicateValues" dxfId="1418" priority="1452"/>
  </conditionalFormatting>
  <conditionalFormatting sqref="AM17:AM18">
    <cfRule type="duplicateValues" dxfId="1417" priority="1451"/>
  </conditionalFormatting>
  <conditionalFormatting sqref="AM17:AM18">
    <cfRule type="duplicateValues" dxfId="1416" priority="1450"/>
  </conditionalFormatting>
  <conditionalFormatting sqref="AY19:AY28">
    <cfRule type="duplicateValues" dxfId="1415" priority="1449"/>
  </conditionalFormatting>
  <conditionalFormatting sqref="AY19:AY28">
    <cfRule type="duplicateValues" dxfId="1414" priority="1448"/>
  </conditionalFormatting>
  <conditionalFormatting sqref="AY19:AY28">
    <cfRule type="duplicateValues" dxfId="1413" priority="1447"/>
  </conditionalFormatting>
  <conditionalFormatting sqref="AY16:AY18">
    <cfRule type="duplicateValues" dxfId="1412" priority="1446"/>
  </conditionalFormatting>
  <conditionalFormatting sqref="AY16:AY18">
    <cfRule type="duplicateValues" dxfId="1411" priority="1445"/>
  </conditionalFormatting>
  <conditionalFormatting sqref="AY16:AY18">
    <cfRule type="duplicateValues" dxfId="1410" priority="1444"/>
  </conditionalFormatting>
  <conditionalFormatting sqref="AY16:AY18">
    <cfRule type="duplicateValues" dxfId="1409" priority="1443"/>
  </conditionalFormatting>
  <conditionalFormatting sqref="BA5:BA36 AO1:AO43 AI1:AI43 AC1:AC43 W1:W4 Q1:Q4 K1:K4 E1:E4 C37:C39 E40:E43 C72:C74 E75:E78 C107:C109 K7:K28 K42:K43 K77:K78 K68:K75 E68:E71 Q68:Q75 W68:W74 AC68:AC78 AI68:AI78 AO68:AO78 AU68:AU71 BA68:BA71 BG68:BG71 AU103:AU109 W103:W109 E103:E106 W7:W39 W42:W43 Q42:Q43 W77:W78 Q77:Q78 Q7:Q28 E30:E36 E6:E8 AU7:AU8 AU42:AU43 AU77:AU78 BG18:BG36 AU18:AU36 BG40:BG43 BA40:BA43 BG75:BG78 BA75:BA78 BG5:BG11 K30:K40 Q30:Q40 BM4:BM1048576 E110:E1048576 Q103:Q1048576 W111:W1048576 AC103:AC1048576 AI103:AI1048576 AO103:AO1048576 AU111:AU1048576 BA103:BA1048576 BG103:BG1048576 K103:K1048576">
    <cfRule type="cellIs" dxfId="1408" priority="1441" operator="equal">
      <formula>"KM 69"</formula>
    </cfRule>
    <cfRule type="cellIs" dxfId="1407" priority="1442" operator="equal">
      <formula>"KM 65"</formula>
    </cfRule>
  </conditionalFormatting>
  <conditionalFormatting sqref="K1:K4 Q1:Q4 W1:W4 AC1:AC43 AI1:AI43 AO1:AO43 BA5:BA36 E1:E4 C37:C39 E40:E43 C72:C74 E75:E78 C107:C109 K7:K28 K42:K43 K77:K78 K68:K75 E68:E71 BG68:BG71 BA68:BA71 AU68:AU71 AO68:AO78 AI68:AI78 AC68:AC78 W68:W74 Q68:Q75 W103:W109 AU103:AU109 E103:E106 W7:W39 W42:W43 Q42:Q43 Q77:Q78 W77:W78 Q7:Q28 E30:E36 E6:E8 AU7:AU8 AU42:AU43 AU77:AU78 BG18:BG36 AU18:AU36 BG40:BG43 BA40:BA43 BA75:BA78 BG75:BG78 BG5:BG11 K30:K40 Q30:Q40 BM4:BM1048576 E110:E1048576 BG103:BG1048576 BA103:BA1048576 AU111:AU1048576 AO103:AO1048576 AI103:AI1048576 AC103:AC1048576 W111:W1048576 Q103:Q1048576 K103:K1048576">
    <cfRule type="cellIs" dxfId="1406" priority="1440" operator="equal">
      <formula>"KM 34"</formula>
    </cfRule>
  </conditionalFormatting>
  <conditionalFormatting sqref="E38">
    <cfRule type="cellIs" dxfId="1405" priority="1438" operator="lessThan">
      <formula>-50</formula>
    </cfRule>
    <cfRule type="cellIs" dxfId="1404" priority="1439" operator="greaterThan">
      <formula>50</formula>
    </cfRule>
  </conditionalFormatting>
  <conditionalFormatting sqref="J38:J39">
    <cfRule type="cellIs" dxfId="1403" priority="1436" operator="lessThan">
      <formula>-50</formula>
    </cfRule>
    <cfRule type="cellIs" dxfId="1402" priority="1437" operator="greaterThan">
      <formula>50</formula>
    </cfRule>
  </conditionalFormatting>
  <conditionalFormatting sqref="B38:B39">
    <cfRule type="cellIs" dxfId="1401" priority="1434" operator="equal">
      <formula>"KM 69"</formula>
    </cfRule>
    <cfRule type="cellIs" dxfId="1400" priority="1435" operator="equal">
      <formula>"KM 65"</formula>
    </cfRule>
  </conditionalFormatting>
  <conditionalFormatting sqref="B38:B39">
    <cfRule type="cellIs" dxfId="1399" priority="1433" operator="equal">
      <formula>"KM 34"</formula>
    </cfRule>
  </conditionalFormatting>
  <conditionalFormatting sqref="B37">
    <cfRule type="cellIs" dxfId="1398" priority="1431" operator="equal">
      <formula>"KM 69"</formula>
    </cfRule>
    <cfRule type="cellIs" dxfId="1397" priority="1432" operator="equal">
      <formula>"KM 65"</formula>
    </cfRule>
  </conditionalFormatting>
  <conditionalFormatting sqref="B37">
    <cfRule type="cellIs" dxfId="1396" priority="1430" operator="equal">
      <formula>"KM 34"</formula>
    </cfRule>
  </conditionalFormatting>
  <conditionalFormatting sqref="B72">
    <cfRule type="cellIs" dxfId="1395" priority="1428" operator="equal">
      <formula>"KM 69"</formula>
    </cfRule>
    <cfRule type="cellIs" dxfId="1394" priority="1429" operator="equal">
      <formula>"KM 65"</formula>
    </cfRule>
  </conditionalFormatting>
  <conditionalFormatting sqref="B72">
    <cfRule type="cellIs" dxfId="1393" priority="1427" operator="equal">
      <formula>"KM 34"</formula>
    </cfRule>
  </conditionalFormatting>
  <conditionalFormatting sqref="B107">
    <cfRule type="cellIs" dxfId="1392" priority="1425" operator="equal">
      <formula>"KM 69"</formula>
    </cfRule>
    <cfRule type="cellIs" dxfId="1391" priority="1426" operator="equal">
      <formula>"KM 65"</formula>
    </cfRule>
  </conditionalFormatting>
  <conditionalFormatting sqref="B107">
    <cfRule type="cellIs" dxfId="1390" priority="1424" operator="equal">
      <formula>"KM 34"</formula>
    </cfRule>
  </conditionalFormatting>
  <conditionalFormatting sqref="B73:B74">
    <cfRule type="cellIs" dxfId="1389" priority="1422" operator="equal">
      <formula>"KM 69"</formula>
    </cfRule>
    <cfRule type="cellIs" dxfId="1388" priority="1423" operator="equal">
      <formula>"KM 65"</formula>
    </cfRule>
  </conditionalFormatting>
  <conditionalFormatting sqref="B73:B74">
    <cfRule type="cellIs" dxfId="1387" priority="1421" operator="equal">
      <formula>"KM 34"</formula>
    </cfRule>
  </conditionalFormatting>
  <conditionalFormatting sqref="B108:B109">
    <cfRule type="cellIs" dxfId="1386" priority="1419" operator="equal">
      <formula>"KM 69"</formula>
    </cfRule>
    <cfRule type="cellIs" dxfId="1385" priority="1420" operator="equal">
      <formula>"KM 65"</formula>
    </cfRule>
  </conditionalFormatting>
  <conditionalFormatting sqref="B108:B109">
    <cfRule type="cellIs" dxfId="1384" priority="1418" operator="equal">
      <formula>"KM 34"</formula>
    </cfRule>
  </conditionalFormatting>
  <conditionalFormatting sqref="E38:F39">
    <cfRule type="cellIs" dxfId="1383" priority="1363" operator="between">
      <formula>50</formula>
      <formula>-50</formula>
    </cfRule>
  </conditionalFormatting>
  <conditionalFormatting sqref="E73">
    <cfRule type="cellIs" dxfId="1382" priority="1361" operator="lessThan">
      <formula>-50</formula>
    </cfRule>
    <cfRule type="cellIs" dxfId="1381" priority="1362" operator="greaterThan">
      <formula>50</formula>
    </cfRule>
  </conditionalFormatting>
  <conditionalFormatting sqref="E73:F74">
    <cfRule type="cellIs" dxfId="1380" priority="1360" operator="between">
      <formula>50</formula>
      <formula>-50</formula>
    </cfRule>
  </conditionalFormatting>
  <conditionalFormatting sqref="E108">
    <cfRule type="cellIs" dxfId="1379" priority="1358" operator="lessThan">
      <formula>-50</formula>
    </cfRule>
    <cfRule type="cellIs" dxfId="1378" priority="1359" operator="greaterThan">
      <formula>50</formula>
    </cfRule>
  </conditionalFormatting>
  <conditionalFormatting sqref="E108:F109">
    <cfRule type="cellIs" dxfId="1377" priority="1357" operator="between">
      <formula>50</formula>
      <formula>-50</formula>
    </cfRule>
  </conditionalFormatting>
  <conditionalFormatting sqref="BG44:BG45 BG55 BG57:BG63">
    <cfRule type="cellIs" dxfId="1376" priority="1329" operator="equal">
      <formula>"KM33"</formula>
    </cfRule>
  </conditionalFormatting>
  <conditionalFormatting sqref="BH44:BH55 BH57:BH63">
    <cfRule type="cellIs" dxfId="1375" priority="1328" operator="equal">
      <formula>"UNREG"</formula>
    </cfRule>
  </conditionalFormatting>
  <conditionalFormatting sqref="BG44:BG45 BA67 AU67 AO67 AI67 AC67 W67 Q67 E67 K67 BG55 BG57:BG67">
    <cfRule type="cellIs" dxfId="1374" priority="1326" operator="equal">
      <formula>"KM 69"</formula>
    </cfRule>
    <cfRule type="cellIs" dxfId="1373" priority="1327" operator="equal">
      <formula>"KM 65"</formula>
    </cfRule>
  </conditionalFormatting>
  <conditionalFormatting sqref="Q67 W67 AC67 AI67 AO67 AU67 BA67 BG44:BG45 E67 K67 BG55 BG57:BG67">
    <cfRule type="cellIs" dxfId="1372" priority="1325" operator="equal">
      <formula>"KM 34"</formula>
    </cfRule>
  </conditionalFormatting>
  <conditionalFormatting sqref="F79:F98">
    <cfRule type="cellIs" dxfId="1371" priority="1324" operator="equal">
      <formula>"UNREG"</formula>
    </cfRule>
  </conditionalFormatting>
  <conditionalFormatting sqref="K79:K98">
    <cfRule type="cellIs" dxfId="1370" priority="1323" operator="equal">
      <formula>"KM33"</formula>
    </cfRule>
  </conditionalFormatting>
  <conditionalFormatting sqref="L79:L98">
    <cfRule type="cellIs" dxfId="1369" priority="1322" operator="equal">
      <formula>"UNREG"</formula>
    </cfRule>
  </conditionalFormatting>
  <conditionalFormatting sqref="Q79:Q98">
    <cfRule type="cellIs" dxfId="1368" priority="1321" operator="equal">
      <formula>"KM33"</formula>
    </cfRule>
  </conditionalFormatting>
  <conditionalFormatting sqref="O89:O98">
    <cfRule type="duplicateValues" dxfId="1367" priority="1320"/>
  </conditionalFormatting>
  <conditionalFormatting sqref="O89:O98">
    <cfRule type="duplicateValues" dxfId="1366" priority="1319"/>
  </conditionalFormatting>
  <conditionalFormatting sqref="O89:O98">
    <cfRule type="duplicateValues" dxfId="1365" priority="1318"/>
  </conditionalFormatting>
  <conditionalFormatting sqref="R79:R98">
    <cfRule type="cellIs" dxfId="1364" priority="1317" operator="equal">
      <formula>"UNREG"</formula>
    </cfRule>
  </conditionalFormatting>
  <conditionalFormatting sqref="O79:O88">
    <cfRule type="duplicateValues" dxfId="1363" priority="1316"/>
  </conditionalFormatting>
  <conditionalFormatting sqref="O79:O88">
    <cfRule type="duplicateValues" dxfId="1362" priority="1315"/>
  </conditionalFormatting>
  <conditionalFormatting sqref="O79:O88">
    <cfRule type="duplicateValues" dxfId="1361" priority="1314"/>
  </conditionalFormatting>
  <conditionalFormatting sqref="O79:O88">
    <cfRule type="duplicateValues" dxfId="1360" priority="1313"/>
  </conditionalFormatting>
  <conditionalFormatting sqref="W79:W98">
    <cfRule type="cellIs" dxfId="1359" priority="1312" operator="equal">
      <formula>"KM33"</formula>
    </cfRule>
  </conditionalFormatting>
  <conditionalFormatting sqref="X79:X98">
    <cfRule type="cellIs" dxfId="1358" priority="1311" operator="equal">
      <formula>"UNREG"</formula>
    </cfRule>
  </conditionalFormatting>
  <conditionalFormatting sqref="AC79:AC98">
    <cfRule type="cellIs" dxfId="1357" priority="1310" operator="equal">
      <formula>"KM33"</formula>
    </cfRule>
  </conditionalFormatting>
  <conditionalFormatting sqref="AA89:AA98">
    <cfRule type="duplicateValues" dxfId="1356" priority="1309"/>
  </conditionalFormatting>
  <conditionalFormatting sqref="AA89:AA98">
    <cfRule type="duplicateValues" dxfId="1355" priority="1308"/>
  </conditionalFormatting>
  <conditionalFormatting sqref="AA89:AA98">
    <cfRule type="duplicateValues" dxfId="1354" priority="1307"/>
  </conditionalFormatting>
  <conditionalFormatting sqref="AD79:AD98">
    <cfRule type="cellIs" dxfId="1353" priority="1306" operator="equal">
      <formula>"UNREG"</formula>
    </cfRule>
  </conditionalFormatting>
  <conditionalFormatting sqref="AA79:AA88">
    <cfRule type="duplicateValues" dxfId="1352" priority="1305"/>
  </conditionalFormatting>
  <conditionalFormatting sqref="AA79:AA88">
    <cfRule type="duplicateValues" dxfId="1351" priority="1304"/>
  </conditionalFormatting>
  <conditionalFormatting sqref="AA79:AA88">
    <cfRule type="duplicateValues" dxfId="1350" priority="1303"/>
  </conditionalFormatting>
  <conditionalFormatting sqref="AA79:AA88">
    <cfRule type="duplicateValues" dxfId="1349" priority="1302"/>
  </conditionalFormatting>
  <conditionalFormatting sqref="AI79:AI98">
    <cfRule type="cellIs" dxfId="1348" priority="1301" operator="equal">
      <formula>"KM33"</formula>
    </cfRule>
  </conditionalFormatting>
  <conditionalFormatting sqref="AG89:AG98">
    <cfRule type="duplicateValues" dxfId="1347" priority="1300"/>
  </conditionalFormatting>
  <conditionalFormatting sqref="AG89:AG98">
    <cfRule type="duplicateValues" dxfId="1346" priority="1299"/>
  </conditionalFormatting>
  <conditionalFormatting sqref="AG89:AG98">
    <cfRule type="duplicateValues" dxfId="1345" priority="1298"/>
  </conditionalFormatting>
  <conditionalFormatting sqref="AJ79:AJ98">
    <cfRule type="cellIs" dxfId="1344" priority="1297" operator="equal">
      <formula>"UNREG"</formula>
    </cfRule>
  </conditionalFormatting>
  <conditionalFormatting sqref="AG79:AG88">
    <cfRule type="duplicateValues" dxfId="1343" priority="1296"/>
  </conditionalFormatting>
  <conditionalFormatting sqref="AG79:AG88">
    <cfRule type="duplicateValues" dxfId="1342" priority="1295"/>
  </conditionalFormatting>
  <conditionalFormatting sqref="AG79:AG88">
    <cfRule type="duplicateValues" dxfId="1341" priority="1294"/>
  </conditionalFormatting>
  <conditionalFormatting sqref="AG79:AG88">
    <cfRule type="duplicateValues" dxfId="1340" priority="1293"/>
  </conditionalFormatting>
  <conditionalFormatting sqref="AO79:AO98">
    <cfRule type="cellIs" dxfId="1339" priority="1292" operator="equal">
      <formula>"KM33"</formula>
    </cfRule>
  </conditionalFormatting>
  <conditionalFormatting sqref="AP79:AP98">
    <cfRule type="cellIs" dxfId="1338" priority="1291" operator="equal">
      <formula>"UNREG"</formula>
    </cfRule>
  </conditionalFormatting>
  <conditionalFormatting sqref="AU79:AU98">
    <cfRule type="cellIs" dxfId="1337" priority="1290" operator="equal">
      <formula>"KM33"</formula>
    </cfRule>
  </conditionalFormatting>
  <conditionalFormatting sqref="AV79:AV98">
    <cfRule type="cellIs" dxfId="1336" priority="1289" operator="equal">
      <formula>"UNREG"</formula>
    </cfRule>
  </conditionalFormatting>
  <conditionalFormatting sqref="BA79:BA98">
    <cfRule type="cellIs" dxfId="1335" priority="1288" operator="equal">
      <formula>"KM33"</formula>
    </cfRule>
  </conditionalFormatting>
  <conditionalFormatting sqref="BB79:BB98">
    <cfRule type="cellIs" dxfId="1334" priority="1287" operator="equal">
      <formula>"UNREG"</formula>
    </cfRule>
  </conditionalFormatting>
  <conditionalFormatting sqref="BG83:BG98">
    <cfRule type="cellIs" dxfId="1333" priority="1286" operator="equal">
      <formula>"KM33"</formula>
    </cfRule>
  </conditionalFormatting>
  <conditionalFormatting sqref="BE89:BE98">
    <cfRule type="duplicateValues" dxfId="1332" priority="1285"/>
  </conditionalFormatting>
  <conditionalFormatting sqref="BE89:BE98">
    <cfRule type="duplicateValues" dxfId="1331" priority="1284"/>
  </conditionalFormatting>
  <conditionalFormatting sqref="BE89:BE98">
    <cfRule type="duplicateValues" dxfId="1330" priority="1283"/>
  </conditionalFormatting>
  <conditionalFormatting sqref="BH83:BH98">
    <cfRule type="cellIs" dxfId="1329" priority="1282" operator="equal">
      <formula>"UNREG"</formula>
    </cfRule>
  </conditionalFormatting>
  <conditionalFormatting sqref="BE88">
    <cfRule type="duplicateValues" dxfId="1328" priority="1281"/>
  </conditionalFormatting>
  <conditionalFormatting sqref="BE88">
    <cfRule type="duplicateValues" dxfId="1327" priority="1280"/>
  </conditionalFormatting>
  <conditionalFormatting sqref="BE88">
    <cfRule type="duplicateValues" dxfId="1326" priority="1279"/>
  </conditionalFormatting>
  <conditionalFormatting sqref="BE88">
    <cfRule type="duplicateValues" dxfId="1325" priority="1278"/>
  </conditionalFormatting>
  <conditionalFormatting sqref="BE79:BE87">
    <cfRule type="duplicateValues" dxfId="1324" priority="1277"/>
  </conditionalFormatting>
  <conditionalFormatting sqref="BE79:BE87">
    <cfRule type="duplicateValues" dxfId="1323" priority="1276"/>
  </conditionalFormatting>
  <conditionalFormatting sqref="BE79:BE87">
    <cfRule type="duplicateValues" dxfId="1322" priority="1275"/>
  </conditionalFormatting>
  <conditionalFormatting sqref="C92:C98">
    <cfRule type="duplicateValues" dxfId="1321" priority="1274"/>
  </conditionalFormatting>
  <conditionalFormatting sqref="C92:C98">
    <cfRule type="duplicateValues" dxfId="1320" priority="1273"/>
  </conditionalFormatting>
  <conditionalFormatting sqref="C92:C98">
    <cfRule type="duplicateValues" dxfId="1319" priority="1272"/>
  </conditionalFormatting>
  <conditionalFormatting sqref="I91:I98">
    <cfRule type="duplicateValues" dxfId="1318" priority="1271"/>
  </conditionalFormatting>
  <conditionalFormatting sqref="I91:I98">
    <cfRule type="duplicateValues" dxfId="1317" priority="1270"/>
  </conditionalFormatting>
  <conditionalFormatting sqref="I91:I98">
    <cfRule type="duplicateValues" dxfId="1316" priority="1269"/>
  </conditionalFormatting>
  <conditionalFormatting sqref="U92:U98">
    <cfRule type="duplicateValues" dxfId="1315" priority="1268"/>
  </conditionalFormatting>
  <conditionalFormatting sqref="U92:U98">
    <cfRule type="duplicateValues" dxfId="1314" priority="1267"/>
  </conditionalFormatting>
  <conditionalFormatting sqref="U92:U98">
    <cfRule type="duplicateValues" dxfId="1313" priority="1266"/>
  </conditionalFormatting>
  <conditionalFormatting sqref="AM89:AM98">
    <cfRule type="duplicateValues" dxfId="1312" priority="1265"/>
  </conditionalFormatting>
  <conditionalFormatting sqref="AM89:AM98">
    <cfRule type="duplicateValues" dxfId="1311" priority="1264"/>
  </conditionalFormatting>
  <conditionalFormatting sqref="AM89:AM98">
    <cfRule type="duplicateValues" dxfId="1310" priority="1263"/>
  </conditionalFormatting>
  <conditionalFormatting sqref="AM87:AM88">
    <cfRule type="duplicateValues" dxfId="1309" priority="1262"/>
  </conditionalFormatting>
  <conditionalFormatting sqref="AM87:AM88">
    <cfRule type="duplicateValues" dxfId="1308" priority="1261"/>
  </conditionalFormatting>
  <conditionalFormatting sqref="AM87:AM88">
    <cfRule type="duplicateValues" dxfId="1307" priority="1260"/>
  </conditionalFormatting>
  <conditionalFormatting sqref="AM87:AM88">
    <cfRule type="duplicateValues" dxfId="1306" priority="1259"/>
  </conditionalFormatting>
  <conditionalFormatting sqref="BA79:BA102 AU79:AU102 AO79:AO102 AI79:AI102 AC79:AC102 W79:W102 Q79:Q102 E99:E102 BG83:BG102 K79:K102">
    <cfRule type="cellIs" dxfId="1305" priority="1257" operator="equal">
      <formula>"KM 69"</formula>
    </cfRule>
    <cfRule type="cellIs" dxfId="1304" priority="1258" operator="equal">
      <formula>"KM 65"</formula>
    </cfRule>
  </conditionalFormatting>
  <conditionalFormatting sqref="Q79:Q102 W79:W102 AC79:AC102 AI79:AI102 AO79:AO102 AU79:AU102 BA79:BA102 E99:E102 BG83:BG102 K79:K102">
    <cfRule type="cellIs" dxfId="1303" priority="1256" operator="equal">
      <formula>"KM 34"</formula>
    </cfRule>
  </conditionalFormatting>
  <conditionalFormatting sqref="Q41">
    <cfRule type="cellIs" dxfId="1302" priority="1066" operator="equal">
      <formula>"KM 69"</formula>
    </cfRule>
    <cfRule type="cellIs" dxfId="1301" priority="1067" operator="equal">
      <formula>"KM 65"</formula>
    </cfRule>
  </conditionalFormatting>
  <conditionalFormatting sqref="Q41">
    <cfRule type="cellIs" dxfId="1300" priority="1065" operator="equal">
      <formula>"KM 34"</formula>
    </cfRule>
  </conditionalFormatting>
  <conditionalFormatting sqref="K41">
    <cfRule type="cellIs" dxfId="1299" priority="1063" operator="equal">
      <formula>"KM 69"</formula>
    </cfRule>
    <cfRule type="cellIs" dxfId="1298" priority="1064" operator="equal">
      <formula>"KM 65"</formula>
    </cfRule>
  </conditionalFormatting>
  <conditionalFormatting sqref="K41">
    <cfRule type="cellIs" dxfId="1297" priority="1062" operator="equal">
      <formula>"KM 34"</formula>
    </cfRule>
  </conditionalFormatting>
  <conditionalFormatting sqref="Q76">
    <cfRule type="cellIs" dxfId="1296" priority="1060" operator="equal">
      <formula>"KM 69"</formula>
    </cfRule>
    <cfRule type="cellIs" dxfId="1295" priority="1061" operator="equal">
      <formula>"KM 65"</formula>
    </cfRule>
  </conditionalFormatting>
  <conditionalFormatting sqref="Q76">
    <cfRule type="cellIs" dxfId="1294" priority="1059" operator="equal">
      <formula>"KM 34"</formula>
    </cfRule>
  </conditionalFormatting>
  <conditionalFormatting sqref="K76">
    <cfRule type="cellIs" dxfId="1293" priority="1057" operator="equal">
      <formula>"KM 69"</formula>
    </cfRule>
    <cfRule type="cellIs" dxfId="1292" priority="1058" operator="equal">
      <formula>"KM 65"</formula>
    </cfRule>
  </conditionalFormatting>
  <conditionalFormatting sqref="K76">
    <cfRule type="cellIs" dxfId="1291" priority="1056" operator="equal">
      <formula>"KM 34"</formula>
    </cfRule>
  </conditionalFormatting>
  <conditionalFormatting sqref="Q6">
    <cfRule type="cellIs" dxfId="1290" priority="1000" operator="equal">
      <formula>"KM 69"</formula>
    </cfRule>
    <cfRule type="cellIs" dxfId="1289" priority="1001" operator="equal">
      <formula>"KM 65"</formula>
    </cfRule>
  </conditionalFormatting>
  <conditionalFormatting sqref="Q6">
    <cfRule type="cellIs" dxfId="1288" priority="999" operator="equal">
      <formula>"KM 34"</formula>
    </cfRule>
  </conditionalFormatting>
  <conditionalFormatting sqref="K6">
    <cfRule type="cellIs" dxfId="1287" priority="997" operator="equal">
      <formula>"KM 69"</formula>
    </cfRule>
    <cfRule type="cellIs" dxfId="1286" priority="998" operator="equal">
      <formula>"KM 65"</formula>
    </cfRule>
  </conditionalFormatting>
  <conditionalFormatting sqref="K6">
    <cfRule type="cellIs" dxfId="1285" priority="996" operator="equal">
      <formula>"KM 34"</formula>
    </cfRule>
  </conditionalFormatting>
  <conditionalFormatting sqref="E79:E98">
    <cfRule type="cellIs" dxfId="1284" priority="987" operator="equal">
      <formula>"KM33"</formula>
    </cfRule>
  </conditionalFormatting>
  <conditionalFormatting sqref="E79:E98">
    <cfRule type="cellIs" dxfId="1283" priority="985" operator="equal">
      <formula>"KM 69"</formula>
    </cfRule>
    <cfRule type="cellIs" dxfId="1282" priority="986" operator="equal">
      <formula>"KM 65"</formula>
    </cfRule>
  </conditionalFormatting>
  <conditionalFormatting sqref="E79:E98">
    <cfRule type="cellIs" dxfId="1281" priority="984" operator="equal">
      <formula>"KM 34"</formula>
    </cfRule>
  </conditionalFormatting>
  <conditionalFormatting sqref="E9:E28">
    <cfRule type="cellIs" dxfId="1280" priority="983" operator="equal">
      <formula>"KM33"</formula>
    </cfRule>
  </conditionalFormatting>
  <conditionalFormatting sqref="E9:E28">
    <cfRule type="cellIs" dxfId="1279" priority="981" operator="equal">
      <formula>"KM 69"</formula>
    </cfRule>
    <cfRule type="cellIs" dxfId="1278" priority="982" operator="equal">
      <formula>"KM 65"</formula>
    </cfRule>
  </conditionalFormatting>
  <conditionalFormatting sqref="E9:E28">
    <cfRule type="cellIs" dxfId="1277" priority="980" operator="equal">
      <formula>"KM 34"</formula>
    </cfRule>
  </conditionalFormatting>
  <conditionalFormatting sqref="V41">
    <cfRule type="cellIs" dxfId="1276" priority="943" operator="equal">
      <formula>"LOW CV CT"</formula>
    </cfRule>
    <cfRule type="cellIs" dxfId="1275" priority="944" operator="equal">
      <formula>"LOW CV CT.."</formula>
    </cfRule>
    <cfRule type="cellIs" dxfId="1274" priority="945" operator="equal">
      <formula>"LOW CV CT."</formula>
    </cfRule>
    <cfRule type="cellIs" dxfId="1273" priority="946" operator="equal">
      <formula>"T200 CT2"</formula>
    </cfRule>
    <cfRule type="cellIs" dxfId="1272" priority="947" operator="equal">
      <formula>"T300 CT2"</formula>
    </cfRule>
    <cfRule type="cellIs" dxfId="1271" priority="948" operator="equal">
      <formula>"T200 CT1."</formula>
    </cfRule>
    <cfRule type="cellIs" dxfId="1270" priority="949" operator="equal">
      <formula>"T200 CT1"</formula>
    </cfRule>
    <cfRule type="cellIs" dxfId="1269" priority="950" operator="equal">
      <formula>"T300 CT1."</formula>
    </cfRule>
    <cfRule type="cellIs" dxfId="1268" priority="951" operator="equal">
      <formula>"T300 CT1"</formula>
    </cfRule>
    <cfRule type="cellIs" dxfId="1267" priority="952" operator="equal">
      <formula>"HIASH PRG"</formula>
    </cfRule>
    <cfRule type="cellIs" dxfId="1266" priority="953" operator="equal">
      <formula>"LOW CV HI TS"</formula>
    </cfRule>
    <cfRule type="cellIs" dxfId="1265" priority="954" operator="equal">
      <formula>"LOW CA PRG"</formula>
    </cfRule>
    <cfRule type="cellIs" dxfId="1264" priority="955" operator="equal">
      <formula>"PB 700"</formula>
    </cfRule>
    <cfRule type="cellIs" dxfId="1263" priority="956" operator="equal">
      <formula>"PB 600"</formula>
    </cfRule>
  </conditionalFormatting>
  <conditionalFormatting sqref="W40">
    <cfRule type="cellIs" dxfId="1262" priority="942" operator="equal">
      <formula>"KM33"</formula>
    </cfRule>
  </conditionalFormatting>
  <conditionalFormatting sqref="W40">
    <cfRule type="cellIs" dxfId="1261" priority="940" operator="equal">
      <formula>"KM 69"</formula>
    </cfRule>
    <cfRule type="cellIs" dxfId="1260" priority="941" operator="equal">
      <formula>"KM 65"</formula>
    </cfRule>
  </conditionalFormatting>
  <conditionalFormatting sqref="W40">
    <cfRule type="cellIs" dxfId="1259" priority="939" operator="equal">
      <formula>"KM 34"</formula>
    </cfRule>
  </conditionalFormatting>
  <conditionalFormatting sqref="W41">
    <cfRule type="cellIs" dxfId="1258" priority="938" operator="equal">
      <formula>"UNREG"</formula>
    </cfRule>
  </conditionalFormatting>
  <conditionalFormatting sqref="V40">
    <cfRule type="cellIs" dxfId="1257" priority="937" operator="equal">
      <formula>"KM33"</formula>
    </cfRule>
  </conditionalFormatting>
  <conditionalFormatting sqref="V40">
    <cfRule type="cellIs" dxfId="1256" priority="935" operator="equal">
      <formula>"KM 69"</formula>
    </cfRule>
    <cfRule type="cellIs" dxfId="1255" priority="936" operator="equal">
      <formula>"KM 65"</formula>
    </cfRule>
  </conditionalFormatting>
  <conditionalFormatting sqref="V40">
    <cfRule type="cellIs" dxfId="1254" priority="934" operator="equal">
      <formula>"KM 34"</formula>
    </cfRule>
  </conditionalFormatting>
  <conditionalFormatting sqref="V76">
    <cfRule type="cellIs" dxfId="1253" priority="920" operator="equal">
      <formula>"LOW CV CT"</formula>
    </cfRule>
    <cfRule type="cellIs" dxfId="1252" priority="921" operator="equal">
      <formula>"LOW CV CT.."</formula>
    </cfRule>
    <cfRule type="cellIs" dxfId="1251" priority="922" operator="equal">
      <formula>"LOW CV CT."</formula>
    </cfRule>
    <cfRule type="cellIs" dxfId="1250" priority="923" operator="equal">
      <formula>"T200 CT2"</formula>
    </cfRule>
    <cfRule type="cellIs" dxfId="1249" priority="924" operator="equal">
      <formula>"T300 CT2"</formula>
    </cfRule>
    <cfRule type="cellIs" dxfId="1248" priority="925" operator="equal">
      <formula>"T200 CT1."</formula>
    </cfRule>
    <cfRule type="cellIs" dxfId="1247" priority="926" operator="equal">
      <formula>"T200 CT1"</formula>
    </cfRule>
    <cfRule type="cellIs" dxfId="1246" priority="927" operator="equal">
      <formula>"T300 CT1."</formula>
    </cfRule>
    <cfRule type="cellIs" dxfId="1245" priority="928" operator="equal">
      <formula>"T300 CT1"</formula>
    </cfRule>
    <cfRule type="cellIs" dxfId="1244" priority="929" operator="equal">
      <formula>"HIASH PRG"</formula>
    </cfRule>
    <cfRule type="cellIs" dxfId="1243" priority="930" operator="equal">
      <formula>"LOW CV HI TS"</formula>
    </cfRule>
    <cfRule type="cellIs" dxfId="1242" priority="931" operator="equal">
      <formula>"LOW CA PRG"</formula>
    </cfRule>
    <cfRule type="cellIs" dxfId="1241" priority="932" operator="equal">
      <formula>"PB 700"</formula>
    </cfRule>
    <cfRule type="cellIs" dxfId="1240" priority="933" operator="equal">
      <formula>"PB 600"</formula>
    </cfRule>
  </conditionalFormatting>
  <conditionalFormatting sqref="W75">
    <cfRule type="cellIs" dxfId="1239" priority="919" operator="equal">
      <formula>"KM33"</formula>
    </cfRule>
  </conditionalFormatting>
  <conditionalFormatting sqref="W75">
    <cfRule type="cellIs" dxfId="1238" priority="917" operator="equal">
      <formula>"KM 69"</formula>
    </cfRule>
    <cfRule type="cellIs" dxfId="1237" priority="918" operator="equal">
      <formula>"KM 65"</formula>
    </cfRule>
  </conditionalFormatting>
  <conditionalFormatting sqref="W75">
    <cfRule type="cellIs" dxfId="1236" priority="916" operator="equal">
      <formula>"KM 34"</formula>
    </cfRule>
  </conditionalFormatting>
  <conditionalFormatting sqref="W76">
    <cfRule type="cellIs" dxfId="1235" priority="915" operator="equal">
      <formula>"UNREG"</formula>
    </cfRule>
  </conditionalFormatting>
  <conditionalFormatting sqref="V75">
    <cfRule type="cellIs" dxfId="1234" priority="914" operator="equal">
      <formula>"KM33"</formula>
    </cfRule>
  </conditionalFormatting>
  <conditionalFormatting sqref="V75">
    <cfRule type="cellIs" dxfId="1233" priority="912" operator="equal">
      <formula>"KM 69"</formula>
    </cfRule>
    <cfRule type="cellIs" dxfId="1232" priority="913" operator="equal">
      <formula>"KM 65"</formula>
    </cfRule>
  </conditionalFormatting>
  <conditionalFormatting sqref="V75">
    <cfRule type="cellIs" dxfId="1231" priority="911" operator="equal">
      <formula>"KM 34"</formula>
    </cfRule>
  </conditionalFormatting>
  <conditionalFormatting sqref="W110">
    <cfRule type="cellIs" dxfId="1230" priority="896" operator="equal">
      <formula>"KM33"</formula>
    </cfRule>
  </conditionalFormatting>
  <conditionalFormatting sqref="W110">
    <cfRule type="cellIs" dxfId="1229" priority="894" operator="equal">
      <formula>"KM 69"</formula>
    </cfRule>
    <cfRule type="cellIs" dxfId="1228" priority="895" operator="equal">
      <formula>"KM 65"</formula>
    </cfRule>
  </conditionalFormatting>
  <conditionalFormatting sqref="W110">
    <cfRule type="cellIs" dxfId="1227" priority="893" operator="equal">
      <formula>"KM 34"</formula>
    </cfRule>
  </conditionalFormatting>
  <conditionalFormatting sqref="V110">
    <cfRule type="cellIs" dxfId="1226" priority="891" operator="equal">
      <formula>"KM33"</formula>
    </cfRule>
  </conditionalFormatting>
  <conditionalFormatting sqref="V110">
    <cfRule type="cellIs" dxfId="1225" priority="889" operator="equal">
      <formula>"KM 69"</formula>
    </cfRule>
    <cfRule type="cellIs" dxfId="1224" priority="890" operator="equal">
      <formula>"KM 65"</formula>
    </cfRule>
  </conditionalFormatting>
  <conditionalFormatting sqref="V110">
    <cfRule type="cellIs" dxfId="1223" priority="888" operator="equal">
      <formula>"KM 34"</formula>
    </cfRule>
  </conditionalFormatting>
  <conditionalFormatting sqref="F44:F63">
    <cfRule type="cellIs" dxfId="1222" priority="703" operator="equal">
      <formula>"UNREG"</formula>
    </cfRule>
  </conditionalFormatting>
  <conditionalFormatting sqref="K44:K63">
    <cfRule type="cellIs" dxfId="1221" priority="702" operator="equal">
      <formula>"KM33"</formula>
    </cfRule>
  </conditionalFormatting>
  <conditionalFormatting sqref="L44:L63">
    <cfRule type="cellIs" dxfId="1220" priority="701" operator="equal">
      <formula>"UNREG"</formula>
    </cfRule>
  </conditionalFormatting>
  <conditionalFormatting sqref="Q44:Q63">
    <cfRule type="cellIs" dxfId="1219" priority="700" operator="equal">
      <formula>"KM33"</formula>
    </cfRule>
  </conditionalFormatting>
  <conditionalFormatting sqref="O54:O63">
    <cfRule type="duplicateValues" dxfId="1218" priority="699"/>
  </conditionalFormatting>
  <conditionalFormatting sqref="O54:O63">
    <cfRule type="duplicateValues" dxfId="1217" priority="698"/>
  </conditionalFormatting>
  <conditionalFormatting sqref="O54:O63">
    <cfRule type="duplicateValues" dxfId="1216" priority="697"/>
  </conditionalFormatting>
  <conditionalFormatting sqref="R44:R63">
    <cfRule type="cellIs" dxfId="1215" priority="696" operator="equal">
      <formula>"UNREG"</formula>
    </cfRule>
  </conditionalFormatting>
  <conditionalFormatting sqref="O44:O53">
    <cfRule type="duplicateValues" dxfId="1214" priority="695"/>
  </conditionalFormatting>
  <conditionalFormatting sqref="O44:O53">
    <cfRule type="duplicateValues" dxfId="1213" priority="694"/>
  </conditionalFormatting>
  <conditionalFormatting sqref="O44:O53">
    <cfRule type="duplicateValues" dxfId="1212" priority="693"/>
  </conditionalFormatting>
  <conditionalFormatting sqref="O44:O53">
    <cfRule type="duplicateValues" dxfId="1211" priority="692"/>
  </conditionalFormatting>
  <conditionalFormatting sqref="W44:W63">
    <cfRule type="cellIs" dxfId="1210" priority="691" operator="equal">
      <formula>"KM33"</formula>
    </cfRule>
  </conditionalFormatting>
  <conditionalFormatting sqref="X44:X63">
    <cfRule type="cellIs" dxfId="1209" priority="690" operator="equal">
      <formula>"UNREG"</formula>
    </cfRule>
  </conditionalFormatting>
  <conditionalFormatting sqref="AC44:AC63">
    <cfRule type="cellIs" dxfId="1208" priority="689" operator="equal">
      <formula>"KM33"</formula>
    </cfRule>
  </conditionalFormatting>
  <conditionalFormatting sqref="AA54:AA63">
    <cfRule type="duplicateValues" dxfId="1207" priority="688"/>
  </conditionalFormatting>
  <conditionalFormatting sqref="AA54:AA63">
    <cfRule type="duplicateValues" dxfId="1206" priority="687"/>
  </conditionalFormatting>
  <conditionalFormatting sqref="AA54:AA63">
    <cfRule type="duplicateValues" dxfId="1205" priority="686"/>
  </conditionalFormatting>
  <conditionalFormatting sqref="AD44:AD63">
    <cfRule type="cellIs" dxfId="1204" priority="685" operator="equal">
      <formula>"UNREG"</formula>
    </cfRule>
  </conditionalFormatting>
  <conditionalFormatting sqref="AA44:AA53">
    <cfRule type="duplicateValues" dxfId="1203" priority="684"/>
  </conditionalFormatting>
  <conditionalFormatting sqref="AA44:AA53">
    <cfRule type="duplicateValues" dxfId="1202" priority="683"/>
  </conditionalFormatting>
  <conditionalFormatting sqref="AA44:AA53">
    <cfRule type="duplicateValues" dxfId="1201" priority="682"/>
  </conditionalFormatting>
  <conditionalFormatting sqref="AA44:AA53">
    <cfRule type="duplicateValues" dxfId="1200" priority="681"/>
  </conditionalFormatting>
  <conditionalFormatting sqref="AI44:AI63">
    <cfRule type="cellIs" dxfId="1199" priority="680" operator="equal">
      <formula>"KM33"</formula>
    </cfRule>
  </conditionalFormatting>
  <conditionalFormatting sqref="AG54:AG63">
    <cfRule type="duplicateValues" dxfId="1198" priority="679"/>
  </conditionalFormatting>
  <conditionalFormatting sqref="AG54:AG63">
    <cfRule type="duplicateValues" dxfId="1197" priority="678"/>
  </conditionalFormatting>
  <conditionalFormatting sqref="AG54:AG63">
    <cfRule type="duplicateValues" dxfId="1196" priority="677"/>
  </conditionalFormatting>
  <conditionalFormatting sqref="AJ44:AJ63">
    <cfRule type="cellIs" dxfId="1195" priority="676" operator="equal">
      <formula>"UNREG"</formula>
    </cfRule>
  </conditionalFormatting>
  <conditionalFormatting sqref="AG44:AG53">
    <cfRule type="duplicateValues" dxfId="1194" priority="675"/>
  </conditionalFormatting>
  <conditionalFormatting sqref="AG44:AG53">
    <cfRule type="duplicateValues" dxfId="1193" priority="674"/>
  </conditionalFormatting>
  <conditionalFormatting sqref="AG44:AG53">
    <cfRule type="duplicateValues" dxfId="1192" priority="673"/>
  </conditionalFormatting>
  <conditionalFormatting sqref="AG44:AG53">
    <cfRule type="duplicateValues" dxfId="1191" priority="672"/>
  </conditionalFormatting>
  <conditionalFormatting sqref="AO44:AO63">
    <cfRule type="cellIs" dxfId="1190" priority="671" operator="equal">
      <formula>"KM33"</formula>
    </cfRule>
  </conditionalFormatting>
  <conditionalFormatting sqref="AP44:AP63">
    <cfRule type="cellIs" dxfId="1189" priority="670" operator="equal">
      <formula>"UNREG"</formula>
    </cfRule>
  </conditionalFormatting>
  <conditionalFormatting sqref="AU54:AU55 AU57:AU63">
    <cfRule type="cellIs" dxfId="1188" priority="669" operator="equal">
      <formula>"KM33"</formula>
    </cfRule>
  </conditionalFormatting>
  <conditionalFormatting sqref="AS54:AS55 AS57:AS63">
    <cfRule type="duplicateValues" dxfId="1187" priority="668"/>
  </conditionalFormatting>
  <conditionalFormatting sqref="AS54:AS55">
    <cfRule type="duplicateValues" dxfId="1186" priority="667"/>
  </conditionalFormatting>
  <conditionalFormatting sqref="AS54:AS55 AS57:AS63">
    <cfRule type="duplicateValues" dxfId="1185" priority="666"/>
  </conditionalFormatting>
  <conditionalFormatting sqref="AV44:AV55 AV57:AV63">
    <cfRule type="cellIs" dxfId="1184" priority="665" operator="equal">
      <formula>"UNREG"</formula>
    </cfRule>
  </conditionalFormatting>
  <conditionalFormatting sqref="AS52:AS53">
    <cfRule type="duplicateValues" dxfId="1183" priority="664"/>
  </conditionalFormatting>
  <conditionalFormatting sqref="AS52:AS53">
    <cfRule type="duplicateValues" dxfId="1182" priority="663"/>
  </conditionalFormatting>
  <conditionalFormatting sqref="AS52:AS53">
    <cfRule type="duplicateValues" dxfId="1181" priority="662"/>
  </conditionalFormatting>
  <conditionalFormatting sqref="AS52:AS53">
    <cfRule type="duplicateValues" dxfId="1180" priority="661"/>
  </conditionalFormatting>
  <conditionalFormatting sqref="BA44:BA63">
    <cfRule type="cellIs" dxfId="1179" priority="660" operator="equal">
      <formula>"KM33"</formula>
    </cfRule>
  </conditionalFormatting>
  <conditionalFormatting sqref="BB44:BB63">
    <cfRule type="cellIs" dxfId="1178" priority="659" operator="equal">
      <formula>"UNREG"</formula>
    </cfRule>
  </conditionalFormatting>
  <conditionalFormatting sqref="BE54:BE55 BE57:BE63">
    <cfRule type="duplicateValues" dxfId="1177" priority="658"/>
  </conditionalFormatting>
  <conditionalFormatting sqref="BE54:BE55">
    <cfRule type="duplicateValues" dxfId="1176" priority="657"/>
  </conditionalFormatting>
  <conditionalFormatting sqref="BE54:BE55 BE57:BE63">
    <cfRule type="duplicateValues" dxfId="1175" priority="656"/>
  </conditionalFormatting>
  <conditionalFormatting sqref="BE50:BE53">
    <cfRule type="duplicateValues" dxfId="1174" priority="655"/>
  </conditionalFormatting>
  <conditionalFormatting sqref="BE50:BE53">
    <cfRule type="duplicateValues" dxfId="1173" priority="654"/>
  </conditionalFormatting>
  <conditionalFormatting sqref="BE50:BE53">
    <cfRule type="duplicateValues" dxfId="1172" priority="653"/>
  </conditionalFormatting>
  <conditionalFormatting sqref="BE50:BE53">
    <cfRule type="duplicateValues" dxfId="1171" priority="652"/>
  </conditionalFormatting>
  <conditionalFormatting sqref="AS44:AS51">
    <cfRule type="duplicateValues" dxfId="1170" priority="651"/>
  </conditionalFormatting>
  <conditionalFormatting sqref="AS44:AS51">
    <cfRule type="duplicateValues" dxfId="1169" priority="650"/>
  </conditionalFormatting>
  <conditionalFormatting sqref="AS44:AS51">
    <cfRule type="duplicateValues" dxfId="1168" priority="649"/>
  </conditionalFormatting>
  <conditionalFormatting sqref="BE44:BE49">
    <cfRule type="duplicateValues" dxfId="1167" priority="648"/>
  </conditionalFormatting>
  <conditionalFormatting sqref="BE44:BE49">
    <cfRule type="duplicateValues" dxfId="1166" priority="647"/>
  </conditionalFormatting>
  <conditionalFormatting sqref="BE44:BE49">
    <cfRule type="duplicateValues" dxfId="1165" priority="646"/>
  </conditionalFormatting>
  <conditionalFormatting sqref="C57:C63">
    <cfRule type="duplicateValues" dxfId="1164" priority="645"/>
  </conditionalFormatting>
  <conditionalFormatting sqref="C57:C63">
    <cfRule type="duplicateValues" dxfId="1163" priority="644"/>
  </conditionalFormatting>
  <conditionalFormatting sqref="C57:C63">
    <cfRule type="duplicateValues" dxfId="1162" priority="643"/>
  </conditionalFormatting>
  <conditionalFormatting sqref="I56:I63">
    <cfRule type="duplicateValues" dxfId="1161" priority="642"/>
  </conditionalFormatting>
  <conditionalFormatting sqref="I56:I63">
    <cfRule type="duplicateValues" dxfId="1160" priority="641"/>
  </conditionalFormatting>
  <conditionalFormatting sqref="I56:I63">
    <cfRule type="duplicateValues" dxfId="1159" priority="640"/>
  </conditionalFormatting>
  <conditionalFormatting sqref="U57:U63">
    <cfRule type="duplicateValues" dxfId="1158" priority="639"/>
  </conditionalFormatting>
  <conditionalFormatting sqref="U57:U63">
    <cfRule type="duplicateValues" dxfId="1157" priority="638"/>
  </conditionalFormatting>
  <conditionalFormatting sqref="U57:U63">
    <cfRule type="duplicateValues" dxfId="1156" priority="637"/>
  </conditionalFormatting>
  <conditionalFormatting sqref="AM54:AM63">
    <cfRule type="duplicateValues" dxfId="1155" priority="636"/>
  </conditionalFormatting>
  <conditionalFormatting sqref="AM54:AM63">
    <cfRule type="duplicateValues" dxfId="1154" priority="635"/>
  </conditionalFormatting>
  <conditionalFormatting sqref="AM54:AM63">
    <cfRule type="duplicateValues" dxfId="1153" priority="634"/>
  </conditionalFormatting>
  <conditionalFormatting sqref="AM52:AM53">
    <cfRule type="duplicateValues" dxfId="1152" priority="633"/>
  </conditionalFormatting>
  <conditionalFormatting sqref="AM52:AM53">
    <cfRule type="duplicateValues" dxfId="1151" priority="632"/>
  </conditionalFormatting>
  <conditionalFormatting sqref="AM52:AM53">
    <cfRule type="duplicateValues" dxfId="1150" priority="631"/>
  </conditionalFormatting>
  <conditionalFormatting sqref="AM52:AM53">
    <cfRule type="duplicateValues" dxfId="1149" priority="630"/>
  </conditionalFormatting>
  <conditionalFormatting sqref="BA44:BA66 AU54:AU55 AO44:AO66 AI44:AI66 AC44:AC66 K44:K66 W44:W66 Q44:Q66 E64:E66 AU57:AU66">
    <cfRule type="cellIs" dxfId="1148" priority="628" operator="equal">
      <formula>"KM 69"</formula>
    </cfRule>
    <cfRule type="cellIs" dxfId="1147" priority="629" operator="equal">
      <formula>"KM 65"</formula>
    </cfRule>
  </conditionalFormatting>
  <conditionalFormatting sqref="AC44:AC66 AI44:AI66 AO44:AO66 AU54:AU55 BA44:BA66 K44:K66 W44:W66 Q44:Q66 E64:E66 AU57:AU66">
    <cfRule type="cellIs" dxfId="1146" priority="627" operator="equal">
      <formula>"KM 34"</formula>
    </cfRule>
  </conditionalFormatting>
  <conditionalFormatting sqref="E44:E63">
    <cfRule type="cellIs" dxfId="1145" priority="626" operator="equal">
      <formula>"KM33"</formula>
    </cfRule>
  </conditionalFormatting>
  <conditionalFormatting sqref="E44:E63">
    <cfRule type="cellIs" dxfId="1144" priority="624" operator="equal">
      <formula>"KM 69"</formula>
    </cfRule>
    <cfRule type="cellIs" dxfId="1143" priority="625" operator="equal">
      <formula>"KM 65"</formula>
    </cfRule>
  </conditionalFormatting>
  <conditionalFormatting sqref="E44:E63">
    <cfRule type="cellIs" dxfId="1142" priority="623" operator="equal">
      <formula>"KM 34"</formula>
    </cfRule>
  </conditionalFormatting>
  <conditionalFormatting sqref="AS89:AS98">
    <cfRule type="duplicateValues" dxfId="1141" priority="622"/>
  </conditionalFormatting>
  <conditionalFormatting sqref="AS89:AS98">
    <cfRule type="duplicateValues" dxfId="1140" priority="621"/>
  </conditionalFormatting>
  <conditionalFormatting sqref="AS89:AS98">
    <cfRule type="duplicateValues" dxfId="1139" priority="620"/>
  </conditionalFormatting>
  <conditionalFormatting sqref="AS87:AS88">
    <cfRule type="duplicateValues" dxfId="1138" priority="619"/>
  </conditionalFormatting>
  <conditionalFormatting sqref="AS87:AS88">
    <cfRule type="duplicateValues" dxfId="1137" priority="618"/>
  </conditionalFormatting>
  <conditionalFormatting sqref="AS87:AS88">
    <cfRule type="duplicateValues" dxfId="1136" priority="617"/>
  </conditionalFormatting>
  <conditionalFormatting sqref="AS87:AS88">
    <cfRule type="duplicateValues" dxfId="1135" priority="616"/>
  </conditionalFormatting>
  <conditionalFormatting sqref="AS79:AS86">
    <cfRule type="duplicateValues" dxfId="1134" priority="615"/>
  </conditionalFormatting>
  <conditionalFormatting sqref="AS79:AS86">
    <cfRule type="duplicateValues" dxfId="1133" priority="614"/>
  </conditionalFormatting>
  <conditionalFormatting sqref="AS79:AS86">
    <cfRule type="duplicateValues" dxfId="1132" priority="613"/>
  </conditionalFormatting>
  <conditionalFormatting sqref="AT6">
    <cfRule type="cellIs" dxfId="1131" priority="518" operator="equal">
      <formula>"LOW CV CT"</formula>
    </cfRule>
    <cfRule type="cellIs" dxfId="1130" priority="519" operator="equal">
      <formula>"LOW CV CT.."</formula>
    </cfRule>
    <cfRule type="cellIs" dxfId="1129" priority="520" operator="equal">
      <formula>"LOW CV CT."</formula>
    </cfRule>
    <cfRule type="cellIs" dxfId="1128" priority="521" operator="equal">
      <formula>"T200 CT2"</formula>
    </cfRule>
    <cfRule type="cellIs" dxfId="1127" priority="522" operator="equal">
      <formula>"T300 CT2"</formula>
    </cfRule>
    <cfRule type="cellIs" dxfId="1126" priority="523" operator="equal">
      <formula>"T200 CT1."</formula>
    </cfRule>
    <cfRule type="cellIs" dxfId="1125" priority="524" operator="equal">
      <formula>"T200 CT1"</formula>
    </cfRule>
    <cfRule type="cellIs" dxfId="1124" priority="525" operator="equal">
      <formula>"T300 CT1."</formula>
    </cfRule>
    <cfRule type="cellIs" dxfId="1123" priority="526" operator="equal">
      <formula>"T300 CT1"</formula>
    </cfRule>
    <cfRule type="cellIs" dxfId="1122" priority="527" operator="equal">
      <formula>"HIASH PRG"</formula>
    </cfRule>
    <cfRule type="cellIs" dxfId="1121" priority="528" operator="equal">
      <formula>"LOW CV HI TS"</formula>
    </cfRule>
    <cfRule type="cellIs" dxfId="1120" priority="529" operator="equal">
      <formula>"LOW CA PRG"</formula>
    </cfRule>
    <cfRule type="cellIs" dxfId="1119" priority="530" operator="equal">
      <formula>"PB 700"</formula>
    </cfRule>
    <cfRule type="cellIs" dxfId="1118" priority="531" operator="equal">
      <formula>"PB 600"</formula>
    </cfRule>
  </conditionalFormatting>
  <conditionalFormatting sqref="AU5">
    <cfRule type="cellIs" dxfId="1117" priority="517" operator="equal">
      <formula>"KM33"</formula>
    </cfRule>
  </conditionalFormatting>
  <conditionalFormatting sqref="AU5">
    <cfRule type="cellIs" dxfId="1116" priority="515" operator="equal">
      <formula>"KM 69"</formula>
    </cfRule>
    <cfRule type="cellIs" dxfId="1115" priority="516" operator="equal">
      <formula>"KM 65"</formula>
    </cfRule>
  </conditionalFormatting>
  <conditionalFormatting sqref="AU5">
    <cfRule type="cellIs" dxfId="1114" priority="514" operator="equal">
      <formula>"KM 34"</formula>
    </cfRule>
  </conditionalFormatting>
  <conditionalFormatting sqref="AU6">
    <cfRule type="cellIs" dxfId="1113" priority="513" operator="equal">
      <formula>"UNREG"</formula>
    </cfRule>
  </conditionalFormatting>
  <conditionalFormatting sqref="AT5">
    <cfRule type="cellIs" dxfId="1112" priority="512" operator="equal">
      <formula>"KM33"</formula>
    </cfRule>
  </conditionalFormatting>
  <conditionalFormatting sqref="AT5">
    <cfRule type="cellIs" dxfId="1111" priority="510" operator="equal">
      <formula>"KM 69"</formula>
    </cfRule>
    <cfRule type="cellIs" dxfId="1110" priority="511" operator="equal">
      <formula>"KM 65"</formula>
    </cfRule>
  </conditionalFormatting>
  <conditionalFormatting sqref="AT5">
    <cfRule type="cellIs" dxfId="1109" priority="509" operator="equal">
      <formula>"KM 34"</formula>
    </cfRule>
  </conditionalFormatting>
  <conditionalFormatting sqref="AT41">
    <cfRule type="cellIs" dxfId="1108" priority="495" operator="equal">
      <formula>"LOW CV CT"</formula>
    </cfRule>
    <cfRule type="cellIs" dxfId="1107" priority="496" operator="equal">
      <formula>"LOW CV CT.."</formula>
    </cfRule>
    <cfRule type="cellIs" dxfId="1106" priority="497" operator="equal">
      <formula>"LOW CV CT."</formula>
    </cfRule>
    <cfRule type="cellIs" dxfId="1105" priority="498" operator="equal">
      <formula>"T200 CT2"</formula>
    </cfRule>
    <cfRule type="cellIs" dxfId="1104" priority="499" operator="equal">
      <formula>"T300 CT2"</formula>
    </cfRule>
    <cfRule type="cellIs" dxfId="1103" priority="500" operator="equal">
      <formula>"T200 CT1."</formula>
    </cfRule>
    <cfRule type="cellIs" dxfId="1102" priority="501" operator="equal">
      <formula>"T200 CT1"</formula>
    </cfRule>
    <cfRule type="cellIs" dxfId="1101" priority="502" operator="equal">
      <formula>"T300 CT1."</formula>
    </cfRule>
    <cfRule type="cellIs" dxfId="1100" priority="503" operator="equal">
      <formula>"T300 CT1"</formula>
    </cfRule>
    <cfRule type="cellIs" dxfId="1099" priority="504" operator="equal">
      <formula>"HIASH PRG"</formula>
    </cfRule>
    <cfRule type="cellIs" dxfId="1098" priority="505" operator="equal">
      <formula>"LOW CV HI TS"</formula>
    </cfRule>
    <cfRule type="cellIs" dxfId="1097" priority="506" operator="equal">
      <formula>"LOW CA PRG"</formula>
    </cfRule>
    <cfRule type="cellIs" dxfId="1096" priority="507" operator="equal">
      <formula>"PB 700"</formula>
    </cfRule>
    <cfRule type="cellIs" dxfId="1095" priority="508" operator="equal">
      <formula>"PB 600"</formula>
    </cfRule>
  </conditionalFormatting>
  <conditionalFormatting sqref="AU40">
    <cfRule type="cellIs" dxfId="1094" priority="494" operator="equal">
      <formula>"KM33"</formula>
    </cfRule>
  </conditionalFormatting>
  <conditionalFormatting sqref="AU40">
    <cfRule type="cellIs" dxfId="1093" priority="492" operator="equal">
      <formula>"KM 69"</formula>
    </cfRule>
    <cfRule type="cellIs" dxfId="1092" priority="493" operator="equal">
      <formula>"KM 65"</formula>
    </cfRule>
  </conditionalFormatting>
  <conditionalFormatting sqref="AU40">
    <cfRule type="cellIs" dxfId="1091" priority="491" operator="equal">
      <formula>"KM 34"</formula>
    </cfRule>
  </conditionalFormatting>
  <conditionalFormatting sqref="AU41">
    <cfRule type="cellIs" dxfId="1090" priority="490" operator="equal">
      <formula>"UNREG"</formula>
    </cfRule>
  </conditionalFormatting>
  <conditionalFormatting sqref="AT40">
    <cfRule type="cellIs" dxfId="1089" priority="489" operator="equal">
      <formula>"KM33"</formula>
    </cfRule>
  </conditionalFormatting>
  <conditionalFormatting sqref="AT40">
    <cfRule type="cellIs" dxfId="1088" priority="487" operator="equal">
      <formula>"KM 69"</formula>
    </cfRule>
    <cfRule type="cellIs" dxfId="1087" priority="488" operator="equal">
      <formula>"KM 65"</formula>
    </cfRule>
  </conditionalFormatting>
  <conditionalFormatting sqref="AT40">
    <cfRule type="cellIs" dxfId="1086" priority="486" operator="equal">
      <formula>"KM 34"</formula>
    </cfRule>
  </conditionalFormatting>
  <conditionalFormatting sqref="AT76">
    <cfRule type="cellIs" dxfId="1085" priority="472" operator="equal">
      <formula>"LOW CV CT"</formula>
    </cfRule>
    <cfRule type="cellIs" dxfId="1084" priority="473" operator="equal">
      <formula>"LOW CV CT.."</formula>
    </cfRule>
    <cfRule type="cellIs" dxfId="1083" priority="474" operator="equal">
      <formula>"LOW CV CT."</formula>
    </cfRule>
    <cfRule type="cellIs" dxfId="1082" priority="475" operator="equal">
      <formula>"T200 CT2"</formula>
    </cfRule>
    <cfRule type="cellIs" dxfId="1081" priority="476" operator="equal">
      <formula>"T300 CT2"</formula>
    </cfRule>
    <cfRule type="cellIs" dxfId="1080" priority="477" operator="equal">
      <formula>"T200 CT1."</formula>
    </cfRule>
    <cfRule type="cellIs" dxfId="1079" priority="478" operator="equal">
      <formula>"T200 CT1"</formula>
    </cfRule>
    <cfRule type="cellIs" dxfId="1078" priority="479" operator="equal">
      <formula>"T300 CT1."</formula>
    </cfRule>
    <cfRule type="cellIs" dxfId="1077" priority="480" operator="equal">
      <formula>"T300 CT1"</formula>
    </cfRule>
    <cfRule type="cellIs" dxfId="1076" priority="481" operator="equal">
      <formula>"HIASH PRG"</formula>
    </cfRule>
    <cfRule type="cellIs" dxfId="1075" priority="482" operator="equal">
      <formula>"LOW CV HI TS"</formula>
    </cfRule>
    <cfRule type="cellIs" dxfId="1074" priority="483" operator="equal">
      <formula>"LOW CA PRG"</formula>
    </cfRule>
    <cfRule type="cellIs" dxfId="1073" priority="484" operator="equal">
      <formula>"PB 700"</formula>
    </cfRule>
    <cfRule type="cellIs" dxfId="1072" priority="485" operator="equal">
      <formula>"PB 600"</formula>
    </cfRule>
  </conditionalFormatting>
  <conditionalFormatting sqref="AU75">
    <cfRule type="cellIs" dxfId="1071" priority="471" operator="equal">
      <formula>"KM33"</formula>
    </cfRule>
  </conditionalFormatting>
  <conditionalFormatting sqref="AU75">
    <cfRule type="cellIs" dxfId="1070" priority="469" operator="equal">
      <formula>"KM 69"</formula>
    </cfRule>
    <cfRule type="cellIs" dxfId="1069" priority="470" operator="equal">
      <formula>"KM 65"</formula>
    </cfRule>
  </conditionalFormatting>
  <conditionalFormatting sqref="AU75">
    <cfRule type="cellIs" dxfId="1068" priority="468" operator="equal">
      <formula>"KM 34"</formula>
    </cfRule>
  </conditionalFormatting>
  <conditionalFormatting sqref="AU76">
    <cfRule type="cellIs" dxfId="1067" priority="467" operator="equal">
      <formula>"UNREG"</formula>
    </cfRule>
  </conditionalFormatting>
  <conditionalFormatting sqref="AT75">
    <cfRule type="cellIs" dxfId="1066" priority="466" operator="equal">
      <formula>"KM33"</formula>
    </cfRule>
  </conditionalFormatting>
  <conditionalFormatting sqref="AT75">
    <cfRule type="cellIs" dxfId="1065" priority="464" operator="equal">
      <formula>"KM 69"</formula>
    </cfRule>
    <cfRule type="cellIs" dxfId="1064" priority="465" operator="equal">
      <formula>"KM 65"</formula>
    </cfRule>
  </conditionalFormatting>
  <conditionalFormatting sqref="AT75">
    <cfRule type="cellIs" dxfId="1063" priority="463" operator="equal">
      <formula>"KM 34"</formula>
    </cfRule>
  </conditionalFormatting>
  <conditionalFormatting sqref="AU110">
    <cfRule type="cellIs" dxfId="1062" priority="448" operator="equal">
      <formula>"KM33"</formula>
    </cfRule>
  </conditionalFormatting>
  <conditionalFormatting sqref="AU110">
    <cfRule type="cellIs" dxfId="1061" priority="446" operator="equal">
      <formula>"KM 69"</formula>
    </cfRule>
    <cfRule type="cellIs" dxfId="1060" priority="447" operator="equal">
      <formula>"KM 65"</formula>
    </cfRule>
  </conditionalFormatting>
  <conditionalFormatting sqref="AU110">
    <cfRule type="cellIs" dxfId="1059" priority="445" operator="equal">
      <formula>"KM 34"</formula>
    </cfRule>
  </conditionalFormatting>
  <conditionalFormatting sqref="AT110">
    <cfRule type="cellIs" dxfId="1058" priority="443" operator="equal">
      <formula>"KM33"</formula>
    </cfRule>
  </conditionalFormatting>
  <conditionalFormatting sqref="AT110">
    <cfRule type="cellIs" dxfId="1057" priority="441" operator="equal">
      <formula>"KM 69"</formula>
    </cfRule>
    <cfRule type="cellIs" dxfId="1056" priority="442" operator="equal">
      <formula>"KM 65"</formula>
    </cfRule>
  </conditionalFormatting>
  <conditionalFormatting sqref="AT110">
    <cfRule type="cellIs" dxfId="1055" priority="440" operator="equal">
      <formula>"KM 34"</formula>
    </cfRule>
  </conditionalFormatting>
  <conditionalFormatting sqref="AY54:AY63">
    <cfRule type="duplicateValues" dxfId="1054" priority="393"/>
  </conditionalFormatting>
  <conditionalFormatting sqref="AY54:AY63">
    <cfRule type="duplicateValues" dxfId="1053" priority="392"/>
  </conditionalFormatting>
  <conditionalFormatting sqref="AY54:AY63">
    <cfRule type="duplicateValues" dxfId="1052" priority="391"/>
  </conditionalFormatting>
  <conditionalFormatting sqref="AY51:AY53">
    <cfRule type="duplicateValues" dxfId="1051" priority="390"/>
  </conditionalFormatting>
  <conditionalFormatting sqref="AY51:AY53">
    <cfRule type="duplicateValues" dxfId="1050" priority="389"/>
  </conditionalFormatting>
  <conditionalFormatting sqref="AY51:AY53">
    <cfRule type="duplicateValues" dxfId="1049" priority="388"/>
  </conditionalFormatting>
  <conditionalFormatting sqref="AY51:AY53">
    <cfRule type="duplicateValues" dxfId="1048" priority="387"/>
  </conditionalFormatting>
  <conditionalFormatting sqref="AY89:AY98">
    <cfRule type="duplicateValues" dxfId="1047" priority="386"/>
  </conditionalFormatting>
  <conditionalFormatting sqref="AY89:AY98">
    <cfRule type="duplicateValues" dxfId="1046" priority="385"/>
  </conditionalFormatting>
  <conditionalFormatting sqref="AY89:AY98">
    <cfRule type="duplicateValues" dxfId="1045" priority="384"/>
  </conditionalFormatting>
  <conditionalFormatting sqref="AY86:AY88">
    <cfRule type="duplicateValues" dxfId="1044" priority="383"/>
  </conditionalFormatting>
  <conditionalFormatting sqref="AY86:AY88">
    <cfRule type="duplicateValues" dxfId="1043" priority="382"/>
  </conditionalFormatting>
  <conditionalFormatting sqref="AY86:AY88">
    <cfRule type="duplicateValues" dxfId="1042" priority="381"/>
  </conditionalFormatting>
  <conditionalFormatting sqref="AY86:AY88">
    <cfRule type="duplicateValues" dxfId="1041" priority="380"/>
  </conditionalFormatting>
  <conditionalFormatting sqref="BG18:BG19 BG9:BG11">
    <cfRule type="cellIs" dxfId="1040" priority="372" operator="equal">
      <formula>"KM33"</formula>
    </cfRule>
  </conditionalFormatting>
  <conditionalFormatting sqref="BG18:BG19 BG9:BG11">
    <cfRule type="cellIs" dxfId="1039" priority="368" operator="equal">
      <formula>"KM 34"</formula>
    </cfRule>
    <cfRule type="cellIs" dxfId="1038" priority="369" operator="equal">
      <formula>"KM 34 "</formula>
    </cfRule>
    <cfRule type="cellIs" dxfId="1037" priority="370" operator="equal">
      <formula>"KM 69"</formula>
    </cfRule>
    <cfRule type="cellIs" dxfId="1036" priority="371" operator="equal">
      <formula>"KM 65"</formula>
    </cfRule>
  </conditionalFormatting>
  <conditionalFormatting sqref="BG46:BG54">
    <cfRule type="cellIs" dxfId="1035" priority="367" operator="equal">
      <formula>"KM33"</formula>
    </cfRule>
  </conditionalFormatting>
  <conditionalFormatting sqref="BG46:BG54">
    <cfRule type="cellIs" dxfId="1034" priority="363" operator="equal">
      <formula>"KM 34"</formula>
    </cfRule>
    <cfRule type="cellIs" dxfId="1033" priority="364" operator="equal">
      <formula>"KM 34 "</formula>
    </cfRule>
    <cfRule type="cellIs" dxfId="1032" priority="365" operator="equal">
      <formula>"KM 69"</formula>
    </cfRule>
    <cfRule type="cellIs" dxfId="1031" priority="366" operator="equal">
      <formula>"KM 65"</formula>
    </cfRule>
  </conditionalFormatting>
  <conditionalFormatting sqref="AU17 AU15 AU13 AU11 AU9">
    <cfRule type="cellIs" dxfId="1030" priority="362" operator="equal">
      <formula>"KM33"</formula>
    </cfRule>
  </conditionalFormatting>
  <conditionalFormatting sqref="AU17 AU15 AU13 AU11 AU9">
    <cfRule type="cellIs" dxfId="1029" priority="358" operator="equal">
      <formula>"KM 34"</formula>
    </cfRule>
    <cfRule type="cellIs" dxfId="1028" priority="359" operator="equal">
      <formula>"KM 34 "</formula>
    </cfRule>
    <cfRule type="cellIs" dxfId="1027" priority="360" operator="equal">
      <formula>"KM 69"</formula>
    </cfRule>
    <cfRule type="cellIs" dxfId="1026" priority="361" operator="equal">
      <formula>"KM 65"</formula>
    </cfRule>
  </conditionalFormatting>
  <conditionalFormatting sqref="AU12 AU10">
    <cfRule type="cellIs" dxfId="1025" priority="357" operator="equal">
      <formula>"KM33"</formula>
    </cfRule>
  </conditionalFormatting>
  <conditionalFormatting sqref="AU12 AU10">
    <cfRule type="cellIs" dxfId="1024" priority="353" operator="equal">
      <formula>"KM 34"</formula>
    </cfRule>
    <cfRule type="cellIs" dxfId="1023" priority="354" operator="equal">
      <formula>"KM 34 "</formula>
    </cfRule>
    <cfRule type="cellIs" dxfId="1022" priority="355" operator="equal">
      <formula>"KM 69"</formula>
    </cfRule>
    <cfRule type="cellIs" dxfId="1021" priority="356" operator="equal">
      <formula>"KM 65"</formula>
    </cfRule>
  </conditionalFormatting>
  <conditionalFormatting sqref="AU14">
    <cfRule type="cellIs" dxfId="1020" priority="352" operator="equal">
      <formula>"KM33"</formula>
    </cfRule>
  </conditionalFormatting>
  <conditionalFormatting sqref="AU14">
    <cfRule type="cellIs" dxfId="1019" priority="348" operator="equal">
      <formula>"KM 34"</formula>
    </cfRule>
    <cfRule type="cellIs" dxfId="1018" priority="349" operator="equal">
      <formula>"KM 34 "</formula>
    </cfRule>
    <cfRule type="cellIs" dxfId="1017" priority="350" operator="equal">
      <formula>"KM 69"</formula>
    </cfRule>
    <cfRule type="cellIs" dxfId="1016" priority="351" operator="equal">
      <formula>"KM 65"</formula>
    </cfRule>
  </conditionalFormatting>
  <conditionalFormatting sqref="AU16">
    <cfRule type="cellIs" dxfId="1015" priority="347" operator="equal">
      <formula>"KM33"</formula>
    </cfRule>
  </conditionalFormatting>
  <conditionalFormatting sqref="AU16">
    <cfRule type="cellIs" dxfId="1014" priority="343" operator="equal">
      <formula>"KM 34"</formula>
    </cfRule>
    <cfRule type="cellIs" dxfId="1013" priority="344" operator="equal">
      <formula>"KM 34 "</formula>
    </cfRule>
    <cfRule type="cellIs" dxfId="1012" priority="345" operator="equal">
      <formula>"KM 69"</formula>
    </cfRule>
    <cfRule type="cellIs" dxfId="1011" priority="346" operator="equal">
      <formula>"KM 65"</formula>
    </cfRule>
  </conditionalFormatting>
  <conditionalFormatting sqref="O9:O10">
    <cfRule type="duplicateValues" dxfId="1010" priority="342"/>
  </conditionalFormatting>
  <conditionalFormatting sqref="O9:O10">
    <cfRule type="duplicateValues" dxfId="1009" priority="341"/>
  </conditionalFormatting>
  <conditionalFormatting sqref="O9:O10">
    <cfRule type="duplicateValues" dxfId="1008" priority="340"/>
  </conditionalFormatting>
  <conditionalFormatting sqref="O9:O10">
    <cfRule type="duplicateValues" dxfId="1007" priority="339"/>
  </conditionalFormatting>
  <conditionalFormatting sqref="BK1:BK3">
    <cfRule type="cellIs" dxfId="1006" priority="331" operator="equal">
      <formula>"KM 34"</formula>
    </cfRule>
    <cfRule type="cellIs" dxfId="1005" priority="332" operator="equal">
      <formula>"KM 34 "</formula>
    </cfRule>
    <cfRule type="cellIs" dxfId="1004" priority="333" operator="equal">
      <formula>"KM 69"</formula>
    </cfRule>
    <cfRule type="cellIs" dxfId="1003" priority="334" operator="equal">
      <formula>"KM 65"</formula>
    </cfRule>
  </conditionalFormatting>
  <conditionalFormatting sqref="AY2:AY4">
    <cfRule type="cellIs" dxfId="1002" priority="327" operator="equal">
      <formula>"KM 34"</formula>
    </cfRule>
    <cfRule type="cellIs" dxfId="1001" priority="328" operator="equal">
      <formula>"KM 34 "</formula>
    </cfRule>
    <cfRule type="cellIs" dxfId="1000" priority="329" operator="equal">
      <formula>"KM 69"</formula>
    </cfRule>
    <cfRule type="cellIs" dxfId="999" priority="330" operator="equal">
      <formula>"KM 65"</formula>
    </cfRule>
  </conditionalFormatting>
  <conditionalFormatting sqref="AY37:AY39 BE37">
    <cfRule type="cellIs" dxfId="998" priority="323" operator="equal">
      <formula>"KM 34"</formula>
    </cfRule>
    <cfRule type="cellIs" dxfId="997" priority="324" operator="equal">
      <formula>"KM 34 "</formula>
    </cfRule>
    <cfRule type="cellIs" dxfId="996" priority="325" operator="equal">
      <formula>"KM 69"</formula>
    </cfRule>
    <cfRule type="cellIs" dxfId="995" priority="326" operator="equal">
      <formula>"KM 65"</formula>
    </cfRule>
  </conditionalFormatting>
  <conditionalFormatting sqref="AU46 AU44 AU48:AU53">
    <cfRule type="cellIs" dxfId="994" priority="322" operator="equal">
      <formula>"KM33"</formula>
    </cfRule>
  </conditionalFormatting>
  <conditionalFormatting sqref="AU46 AU44 AU48:AU53">
    <cfRule type="cellIs" dxfId="993" priority="318" operator="equal">
      <formula>"KM 34"</formula>
    </cfRule>
    <cfRule type="cellIs" dxfId="992" priority="319" operator="equal">
      <formula>"KM 34 "</formula>
    </cfRule>
    <cfRule type="cellIs" dxfId="991" priority="320" operator="equal">
      <formula>"KM 69"</formula>
    </cfRule>
    <cfRule type="cellIs" dxfId="990" priority="321" operator="equal">
      <formula>"KM 65"</formula>
    </cfRule>
  </conditionalFormatting>
  <conditionalFormatting sqref="AU47 AU45">
    <cfRule type="cellIs" dxfId="989" priority="317" operator="equal">
      <formula>"KM33"</formula>
    </cfRule>
  </conditionalFormatting>
  <conditionalFormatting sqref="AU47 AU45">
    <cfRule type="cellIs" dxfId="988" priority="313" operator="equal">
      <formula>"KM 34"</formula>
    </cfRule>
    <cfRule type="cellIs" dxfId="987" priority="314" operator="equal">
      <formula>"KM 34 "</formula>
    </cfRule>
    <cfRule type="cellIs" dxfId="986" priority="315" operator="equal">
      <formula>"KM 69"</formula>
    </cfRule>
    <cfRule type="cellIs" dxfId="985" priority="316" operator="equal">
      <formula>"KM 65"</formula>
    </cfRule>
  </conditionalFormatting>
  <conditionalFormatting sqref="BG18:BG19">
    <cfRule type="cellIs" dxfId="984" priority="312" operator="equal">
      <formula>"KM33"</formula>
    </cfRule>
  </conditionalFormatting>
  <conditionalFormatting sqref="BG18:BG19">
    <cfRule type="cellIs" dxfId="983" priority="310" operator="equal">
      <formula>"KM 69"</formula>
    </cfRule>
    <cfRule type="cellIs" dxfId="982" priority="311" operator="equal">
      <formula>"KM 65"</formula>
    </cfRule>
  </conditionalFormatting>
  <conditionalFormatting sqref="BG18:BG19">
    <cfRule type="cellIs" dxfId="981" priority="309" operator="equal">
      <formula>"KM 34"</formula>
    </cfRule>
  </conditionalFormatting>
  <conditionalFormatting sqref="BD56">
    <cfRule type="cellIs" dxfId="980" priority="308" operator="equal">
      <formula>"KM33"</formula>
    </cfRule>
  </conditionalFormatting>
  <conditionalFormatting sqref="BD56">
    <cfRule type="cellIs" dxfId="979" priority="304" operator="equal">
      <formula>"KM 34"</formula>
    </cfRule>
    <cfRule type="cellIs" dxfId="978" priority="305" operator="equal">
      <formula>"KM 34 "</formula>
    </cfRule>
    <cfRule type="cellIs" dxfId="977" priority="306" operator="equal">
      <formula>"KM 69"</formula>
    </cfRule>
    <cfRule type="cellIs" dxfId="976" priority="307" operator="equal">
      <formula>"KM 65"</formula>
    </cfRule>
  </conditionalFormatting>
  <conditionalFormatting sqref="AR56">
    <cfRule type="cellIs" dxfId="975" priority="303" operator="equal">
      <formula>"KM33"</formula>
    </cfRule>
  </conditionalFormatting>
  <conditionalFormatting sqref="AR56">
    <cfRule type="cellIs" dxfId="974" priority="299" operator="equal">
      <formula>"KM 34"</formula>
    </cfRule>
    <cfRule type="cellIs" dxfId="973" priority="300" operator="equal">
      <formula>"KM 34 "</formula>
    </cfRule>
    <cfRule type="cellIs" dxfId="972" priority="301" operator="equal">
      <formula>"KM 69"</formula>
    </cfRule>
    <cfRule type="cellIs" dxfId="971" priority="302" operator="equal">
      <formula>"KM 65"</formula>
    </cfRule>
  </conditionalFormatting>
  <conditionalFormatting sqref="BG79:BG82">
    <cfRule type="cellIs" dxfId="970" priority="298" operator="equal">
      <formula>"KM33"</formula>
    </cfRule>
  </conditionalFormatting>
  <conditionalFormatting sqref="BH79:BH82">
    <cfRule type="cellIs" dxfId="969" priority="297" operator="equal">
      <formula>"UNREG"</formula>
    </cfRule>
  </conditionalFormatting>
  <conditionalFormatting sqref="BG79:BG82">
    <cfRule type="cellIs" dxfId="968" priority="295" operator="equal">
      <formula>"KM 69"</formula>
    </cfRule>
    <cfRule type="cellIs" dxfId="967" priority="296" operator="equal">
      <formula>"KM 65"</formula>
    </cfRule>
  </conditionalFormatting>
  <conditionalFormatting sqref="BG79:BG82">
    <cfRule type="cellIs" dxfId="966" priority="294" operator="equal">
      <formula>"KM 34"</formula>
    </cfRule>
  </conditionalFormatting>
  <conditionalFormatting sqref="BG72:BG74 BA72:BA74 AU72:AU74">
    <cfRule type="cellIs" dxfId="965" priority="292" operator="equal">
      <formula>"KM 69"</formula>
    </cfRule>
    <cfRule type="cellIs" dxfId="964" priority="293" operator="equal">
      <formula>"KM 65"</formula>
    </cfRule>
  </conditionalFormatting>
  <conditionalFormatting sqref="AU72:AU74 BA72:BA74 BG72:BG74">
    <cfRule type="cellIs" dxfId="963" priority="291" operator="equal">
      <formula>"KM 34"</formula>
    </cfRule>
  </conditionalFormatting>
  <conditionalFormatting sqref="C9:C10">
    <cfRule type="duplicateValues" dxfId="962" priority="290"/>
  </conditionalFormatting>
  <conditionalFormatting sqref="C9:C10">
    <cfRule type="duplicateValues" dxfId="961" priority="289"/>
  </conditionalFormatting>
  <conditionalFormatting sqref="C9:C10">
    <cfRule type="duplicateValues" dxfId="960" priority="288"/>
  </conditionalFormatting>
  <conditionalFormatting sqref="O11:O12 O14:O18">
    <cfRule type="duplicateValues" dxfId="959" priority="1670"/>
  </conditionalFormatting>
  <conditionalFormatting sqref="O11:O12 O14:O18">
    <cfRule type="duplicateValues" dxfId="958" priority="1676"/>
  </conditionalFormatting>
  <conditionalFormatting sqref="L9:L10">
    <cfRule type="cellIs" dxfId="957" priority="32" operator="equal">
      <formula>"UNREG"</formula>
    </cfRule>
  </conditionalFormatting>
  <conditionalFormatting sqref="R9:R10">
    <cfRule type="cellIs" dxfId="956" priority="31" operator="equal">
      <formula>"UNREG"</formula>
    </cfRule>
  </conditionalFormatting>
  <conditionalFormatting sqref="BB9:BB11">
    <cfRule type="cellIs" dxfId="955" priority="30" operator="equal">
      <formula>"UNREG"</formula>
    </cfRule>
  </conditionalFormatting>
  <conditionalFormatting sqref="BG10:BG11">
    <cfRule type="cellIs" dxfId="954" priority="29" operator="equal">
      <formula>"KM33"</formula>
    </cfRule>
  </conditionalFormatting>
  <conditionalFormatting sqref="BG10:BG11">
    <cfRule type="cellIs" dxfId="953" priority="27" operator="equal">
      <formula>"KM 69"</formula>
    </cfRule>
    <cfRule type="cellIs" dxfId="952" priority="28" operator="equal">
      <formula>"KM 65"</formula>
    </cfRule>
  </conditionalFormatting>
  <conditionalFormatting sqref="BG10:BG11">
    <cfRule type="cellIs" dxfId="951" priority="26" operator="equal">
      <formula>"KM 34"</formula>
    </cfRule>
  </conditionalFormatting>
  <conditionalFormatting sqref="BG12:BG13">
    <cfRule type="cellIs" dxfId="950" priority="25" operator="equal">
      <formula>"KM33"</formula>
    </cfRule>
  </conditionalFormatting>
  <conditionalFormatting sqref="BG12:BG13">
    <cfRule type="cellIs" dxfId="949" priority="23" operator="equal">
      <formula>"KM 69"</formula>
    </cfRule>
    <cfRule type="cellIs" dxfId="948" priority="24" operator="equal">
      <formula>"KM 65"</formula>
    </cfRule>
  </conditionalFormatting>
  <conditionalFormatting sqref="BG12:BG13">
    <cfRule type="cellIs" dxfId="947" priority="22" operator="equal">
      <formula>"KM 34"</formula>
    </cfRule>
  </conditionalFormatting>
  <conditionalFormatting sqref="BG14:BG15">
    <cfRule type="cellIs" dxfId="946" priority="21" operator="equal">
      <formula>"KM33"</formula>
    </cfRule>
  </conditionalFormatting>
  <conditionalFormatting sqref="BG14:BG15">
    <cfRule type="cellIs" dxfId="945" priority="19" operator="equal">
      <formula>"KM 69"</formula>
    </cfRule>
    <cfRule type="cellIs" dxfId="944" priority="20" operator="equal">
      <formula>"KM 65"</formula>
    </cfRule>
  </conditionalFormatting>
  <conditionalFormatting sqref="BG14:BG15">
    <cfRule type="cellIs" dxfId="943" priority="18" operator="equal">
      <formula>"KM 34"</formula>
    </cfRule>
  </conditionalFormatting>
  <conditionalFormatting sqref="BG16:BG17">
    <cfRule type="cellIs" dxfId="942" priority="17" operator="equal">
      <formula>"KM33"</formula>
    </cfRule>
  </conditionalFormatting>
  <conditionalFormatting sqref="BG16:BG17">
    <cfRule type="cellIs" dxfId="941" priority="15" operator="equal">
      <formula>"KM 69"</formula>
    </cfRule>
    <cfRule type="cellIs" dxfId="940" priority="16" operator="equal">
      <formula>"KM 65"</formula>
    </cfRule>
  </conditionalFormatting>
  <conditionalFormatting sqref="BG16:BG17">
    <cfRule type="cellIs" dxfId="939" priority="14" operator="equal">
      <formula>"KM 34"</formula>
    </cfRule>
  </conditionalFormatting>
  <conditionalFormatting sqref="BG9">
    <cfRule type="cellIs" dxfId="938" priority="13" operator="equal">
      <formula>"KM33"</formula>
    </cfRule>
  </conditionalFormatting>
  <conditionalFormatting sqref="BG9">
    <cfRule type="cellIs" dxfId="937" priority="11" operator="equal">
      <formula>"KM 69"</formula>
    </cfRule>
    <cfRule type="cellIs" dxfId="936" priority="12" operator="equal">
      <formula>"KM 65"</formula>
    </cfRule>
  </conditionalFormatting>
  <conditionalFormatting sqref="BG9">
    <cfRule type="cellIs" dxfId="935" priority="10" operator="equal">
      <formula>"KM 34"</formula>
    </cfRule>
  </conditionalFormatting>
  <conditionalFormatting sqref="BH13">
    <cfRule type="cellIs" dxfId="934" priority="9" operator="equal">
      <formula>"UNREG"</formula>
    </cfRule>
  </conditionalFormatting>
  <conditionalFormatting sqref="F9:F20 L9:L20 R9:R20 BB9:BB20 BH9:BH20">
    <cfRule type="containsText" dxfId="933" priority="7" operator="containsText" text="UN">
      <formula>NOT(ISERROR(SEARCH("UN",F9)))</formula>
    </cfRule>
    <cfRule type="containsText" dxfId="932" priority="8" operator="containsText" text="REG">
      <formula>NOT(ISERROR(SEARCH("REG",F9)))</formula>
    </cfRule>
  </conditionalFormatting>
  <conditionalFormatting sqref="BH9:BH11">
    <cfRule type="cellIs" dxfId="931" priority="6" operator="equal">
      <formula>"UNREG"</formula>
    </cfRule>
  </conditionalFormatting>
  <conditionalFormatting sqref="BH14:BH16">
    <cfRule type="cellIs" dxfId="930" priority="5" operator="equal">
      <formula>"UNREG"</formula>
    </cfRule>
  </conditionalFormatting>
  <conditionalFormatting sqref="BH17:BH19">
    <cfRule type="cellIs" dxfId="929" priority="4" operator="equal">
      <formula>"UNREG"</formula>
    </cfRule>
  </conditionalFormatting>
  <conditionalFormatting sqref="BH13:BH15">
    <cfRule type="cellIs" dxfId="928" priority="3" operator="equal">
      <formula>"UNREG"</formula>
    </cfRule>
  </conditionalFormatting>
  <conditionalFormatting sqref="O13">
    <cfRule type="duplicateValues" dxfId="927" priority="1"/>
  </conditionalFormatting>
  <conditionalFormatting sqref="O13">
    <cfRule type="duplicateValues" dxfId="926" priority="2"/>
  </conditionalFormatting>
  <pageMargins left="0.7" right="0.7" top="0.75" bottom="0.75" header="0.3" footer="0.3"/>
  <pageSetup paperSize="9" orientation="portrait" horizontalDpi="4294967293" verticalDpi="72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BJ89"/>
  <sheetViews>
    <sheetView showGridLines="0" zoomScaleNormal="100" workbookViewId="0">
      <selection activeCell="I17" sqref="I17"/>
    </sheetView>
  </sheetViews>
  <sheetFormatPr defaultRowHeight="15"/>
  <cols>
    <col min="1" max="1" width="1.7109375" customWidth="1"/>
    <col min="2" max="2" width="3" bestFit="1" customWidth="1"/>
    <col min="3" max="3" width="1.7109375" customWidth="1"/>
    <col min="4" max="4" width="3" bestFit="1" customWidth="1"/>
    <col min="5" max="5" width="5.28515625" customWidth="1"/>
    <col min="6" max="6" width="5" customWidth="1"/>
    <col min="7" max="7" width="5.28515625" customWidth="1"/>
    <col min="8" max="16" width="5.140625" customWidth="1"/>
    <col min="17" max="25" width="5.140625" hidden="1" customWidth="1"/>
    <col min="26" max="34" width="5.140625" customWidth="1"/>
    <col min="35" max="43" width="5.140625" hidden="1" customWidth="1"/>
    <col min="44" max="46" width="5.7109375" customWidth="1"/>
    <col min="47" max="47" width="9.7109375" bestFit="1" customWidth="1"/>
    <col min="48" max="48" width="2.85546875" customWidth="1"/>
    <col min="49" max="49" width="53.42578125" bestFit="1" customWidth="1"/>
    <col min="50" max="50" width="13.7109375" customWidth="1"/>
    <col min="51" max="51" width="7.140625" bestFit="1" customWidth="1"/>
    <col min="52" max="55" width="8.140625" style="198" customWidth="1"/>
    <col min="57" max="57" width="16" customWidth="1"/>
    <col min="58" max="58" width="7.28515625" bestFit="1" customWidth="1"/>
    <col min="59" max="61" width="8.28515625" customWidth="1"/>
  </cols>
  <sheetData>
    <row r="1" spans="1:55" ht="15.75" thickBot="1"/>
    <row r="2" spans="1:55" ht="15.75" thickBot="1">
      <c r="B2" s="481" t="s">
        <v>177</v>
      </c>
      <c r="C2" s="482"/>
      <c r="D2" s="483"/>
      <c r="E2" s="484">
        <v>0.625000000000001</v>
      </c>
      <c r="F2" s="485"/>
    </row>
    <row r="3" spans="1:55" ht="15.75" thickBot="1"/>
    <row r="4" spans="1:55" ht="15" customHeight="1">
      <c r="B4" s="486" t="s">
        <v>1713</v>
      </c>
      <c r="C4" s="487"/>
      <c r="D4" s="487"/>
      <c r="E4" s="487"/>
      <c r="F4" s="487"/>
      <c r="G4" s="487"/>
      <c r="H4" s="487"/>
      <c r="I4" s="487"/>
      <c r="J4" s="487"/>
      <c r="K4" s="487"/>
      <c r="L4" s="487"/>
      <c r="M4" s="487"/>
      <c r="N4" s="487"/>
      <c r="O4" s="487"/>
      <c r="P4" s="487"/>
      <c r="Q4" s="487"/>
      <c r="R4" s="487"/>
      <c r="S4" s="487"/>
      <c r="T4" s="487"/>
      <c r="U4" s="487"/>
      <c r="V4" s="487"/>
      <c r="W4" s="487"/>
      <c r="X4" s="487"/>
      <c r="Y4" s="487"/>
      <c r="Z4" s="487"/>
      <c r="AA4" s="487"/>
      <c r="AB4" s="487"/>
      <c r="AC4" s="487"/>
      <c r="AD4" s="487"/>
      <c r="AE4" s="487"/>
      <c r="AF4" s="487"/>
      <c r="AG4" s="487"/>
      <c r="AH4" s="487"/>
      <c r="AI4" s="487"/>
      <c r="AJ4" s="487"/>
      <c r="AK4" s="487"/>
      <c r="AL4" s="487"/>
      <c r="AM4" s="487"/>
      <c r="AN4" s="487"/>
      <c r="AO4" s="487"/>
      <c r="AP4" s="487"/>
      <c r="AQ4" s="487"/>
      <c r="AR4" s="487"/>
      <c r="AS4" s="487"/>
      <c r="AT4" s="487"/>
      <c r="AU4" s="488"/>
      <c r="AV4" s="199"/>
      <c r="AW4" s="272" t="s">
        <v>1791</v>
      </c>
      <c r="AZ4"/>
      <c r="BA4"/>
      <c r="BB4"/>
      <c r="BC4"/>
    </row>
    <row r="5" spans="1:55" ht="15" customHeight="1" thickBot="1">
      <c r="B5" s="489">
        <v>44045</v>
      </c>
      <c r="C5" s="490"/>
      <c r="D5" s="490"/>
      <c r="E5" s="490"/>
      <c r="F5" s="490"/>
      <c r="G5" s="490"/>
      <c r="H5" s="490"/>
      <c r="I5" s="490"/>
      <c r="J5" s="490"/>
      <c r="K5" s="490"/>
      <c r="L5" s="490"/>
      <c r="M5" s="490"/>
      <c r="N5" s="490"/>
      <c r="O5" s="490"/>
      <c r="P5" s="490"/>
      <c r="Q5" s="490"/>
      <c r="R5" s="490"/>
      <c r="S5" s="490"/>
      <c r="T5" s="490"/>
      <c r="U5" s="490"/>
      <c r="V5" s="490"/>
      <c r="W5" s="490"/>
      <c r="X5" s="490"/>
      <c r="Y5" s="490"/>
      <c r="Z5" s="490"/>
      <c r="AA5" s="490"/>
      <c r="AB5" s="490"/>
      <c r="AC5" s="490"/>
      <c r="AD5" s="490"/>
      <c r="AE5" s="490"/>
      <c r="AF5" s="490"/>
      <c r="AG5" s="490"/>
      <c r="AH5" s="490"/>
      <c r="AI5" s="490"/>
      <c r="AJ5" s="490"/>
      <c r="AK5" s="490"/>
      <c r="AL5" s="490"/>
      <c r="AM5" s="490"/>
      <c r="AN5" s="490"/>
      <c r="AO5" s="490"/>
      <c r="AP5" s="490"/>
      <c r="AQ5" s="490"/>
      <c r="AR5" s="490"/>
      <c r="AS5" s="490"/>
      <c r="AT5" s="490"/>
      <c r="AU5" s="491"/>
      <c r="AV5" s="201"/>
      <c r="AW5" s="271" t="s">
        <v>1800</v>
      </c>
      <c r="AZ5"/>
      <c r="BA5"/>
      <c r="BB5"/>
      <c r="BC5"/>
    </row>
    <row r="6" spans="1:55">
      <c r="B6" s="492" t="s">
        <v>177</v>
      </c>
      <c r="C6" s="493"/>
      <c r="D6" s="494"/>
      <c r="E6" s="479" t="s">
        <v>1775</v>
      </c>
      <c r="F6" s="480"/>
      <c r="G6" s="498"/>
      <c r="H6" s="479" t="s">
        <v>1714</v>
      </c>
      <c r="I6" s="480"/>
      <c r="J6" s="498"/>
      <c r="K6" s="479" t="s">
        <v>1776</v>
      </c>
      <c r="L6" s="480"/>
      <c r="M6" s="480"/>
      <c r="N6" s="479" t="s">
        <v>1777</v>
      </c>
      <c r="O6" s="480"/>
      <c r="P6" s="480"/>
      <c r="Q6" s="479" t="s">
        <v>1778</v>
      </c>
      <c r="R6" s="480"/>
      <c r="S6" s="480"/>
      <c r="T6" s="479" t="s">
        <v>1779</v>
      </c>
      <c r="U6" s="480"/>
      <c r="V6" s="480"/>
      <c r="W6" s="479" t="s">
        <v>1780</v>
      </c>
      <c r="X6" s="480"/>
      <c r="Y6" s="480"/>
      <c r="Z6" s="479" t="s">
        <v>1781</v>
      </c>
      <c r="AA6" s="480"/>
      <c r="AB6" s="480"/>
      <c r="AC6" s="479" t="s">
        <v>1782</v>
      </c>
      <c r="AD6" s="480"/>
      <c r="AE6" s="480"/>
      <c r="AF6" s="479" t="s">
        <v>1783</v>
      </c>
      <c r="AG6" s="480"/>
      <c r="AH6" s="498"/>
      <c r="AI6" s="499" t="s">
        <v>1715</v>
      </c>
      <c r="AJ6" s="500"/>
      <c r="AK6" s="501"/>
      <c r="AL6" s="499" t="s">
        <v>1716</v>
      </c>
      <c r="AM6" s="500"/>
      <c r="AN6" s="501"/>
      <c r="AO6" s="499" t="s">
        <v>1773</v>
      </c>
      <c r="AP6" s="500"/>
      <c r="AQ6" s="501"/>
      <c r="AR6" s="506" t="s">
        <v>1717</v>
      </c>
      <c r="AS6" s="506" t="s">
        <v>1718</v>
      </c>
      <c r="AT6" s="506" t="s">
        <v>1719</v>
      </c>
      <c r="AU6" s="502" t="s">
        <v>1720</v>
      </c>
      <c r="AW6" s="271" t="s">
        <v>1801</v>
      </c>
      <c r="AZ6"/>
      <c r="BA6"/>
      <c r="BB6"/>
      <c r="BC6"/>
    </row>
    <row r="7" spans="1:55">
      <c r="B7" s="495"/>
      <c r="C7" s="496"/>
      <c r="D7" s="497"/>
      <c r="E7" s="254" t="s">
        <v>204</v>
      </c>
      <c r="F7" s="254" t="s">
        <v>1721</v>
      </c>
      <c r="G7" s="254" t="s">
        <v>1722</v>
      </c>
      <c r="H7" s="254" t="s">
        <v>204</v>
      </c>
      <c r="I7" s="254" t="s">
        <v>1721</v>
      </c>
      <c r="J7" s="254" t="s">
        <v>1722</v>
      </c>
      <c r="K7" s="254" t="s">
        <v>204</v>
      </c>
      <c r="L7" s="254" t="s">
        <v>1721</v>
      </c>
      <c r="M7" s="254" t="s">
        <v>1722</v>
      </c>
      <c r="N7" s="254" t="s">
        <v>204</v>
      </c>
      <c r="O7" s="254" t="s">
        <v>1721</v>
      </c>
      <c r="P7" s="254" t="s">
        <v>1722</v>
      </c>
      <c r="Q7" s="254" t="s">
        <v>204</v>
      </c>
      <c r="R7" s="254" t="s">
        <v>1721</v>
      </c>
      <c r="S7" s="254" t="s">
        <v>1722</v>
      </c>
      <c r="T7" s="254" t="s">
        <v>204</v>
      </c>
      <c r="U7" s="254" t="s">
        <v>1721</v>
      </c>
      <c r="V7" s="254" t="s">
        <v>1722</v>
      </c>
      <c r="W7" s="254" t="s">
        <v>204</v>
      </c>
      <c r="X7" s="254" t="s">
        <v>1721</v>
      </c>
      <c r="Y7" s="254" t="s">
        <v>1722</v>
      </c>
      <c r="Z7" s="254" t="s">
        <v>204</v>
      </c>
      <c r="AA7" s="254" t="s">
        <v>1721</v>
      </c>
      <c r="AB7" s="254" t="s">
        <v>1722</v>
      </c>
      <c r="AC7" s="254" t="s">
        <v>204</v>
      </c>
      <c r="AD7" s="254" t="s">
        <v>1721</v>
      </c>
      <c r="AE7" s="254" t="s">
        <v>1722</v>
      </c>
      <c r="AF7" s="254" t="s">
        <v>204</v>
      </c>
      <c r="AG7" s="254" t="s">
        <v>1721</v>
      </c>
      <c r="AH7" s="254" t="s">
        <v>1722</v>
      </c>
      <c r="AI7" s="202" t="s">
        <v>204</v>
      </c>
      <c r="AJ7" s="202" t="s">
        <v>1721</v>
      </c>
      <c r="AK7" s="202" t="s">
        <v>1722</v>
      </c>
      <c r="AL7" s="202" t="s">
        <v>204</v>
      </c>
      <c r="AM7" s="202" t="s">
        <v>1721</v>
      </c>
      <c r="AN7" s="202" t="s">
        <v>1722</v>
      </c>
      <c r="AO7" s="202" t="s">
        <v>204</v>
      </c>
      <c r="AP7" s="202" t="s">
        <v>1721</v>
      </c>
      <c r="AQ7" s="202" t="s">
        <v>1722</v>
      </c>
      <c r="AR7" s="507"/>
      <c r="AS7" s="507"/>
      <c r="AT7" s="507"/>
      <c r="AU7" s="503"/>
      <c r="AW7" s="271" t="s">
        <v>1802</v>
      </c>
      <c r="AZ7"/>
      <c r="BA7"/>
      <c r="BB7"/>
      <c r="BC7"/>
    </row>
    <row r="8" spans="1:55">
      <c r="A8" s="206">
        <v>0.16666666666666666</v>
      </c>
      <c r="B8" s="255">
        <v>4</v>
      </c>
      <c r="C8" s="256" t="s">
        <v>1725</v>
      </c>
      <c r="D8" s="257">
        <v>5</v>
      </c>
      <c r="E8" s="207">
        <v>15</v>
      </c>
      <c r="F8" s="207">
        <v>15</v>
      </c>
      <c r="G8" s="207">
        <v>7</v>
      </c>
      <c r="H8" s="207">
        <v>0</v>
      </c>
      <c r="I8" s="207">
        <v>0</v>
      </c>
      <c r="J8" s="207">
        <v>0</v>
      </c>
      <c r="K8" s="207">
        <v>0</v>
      </c>
      <c r="L8" s="207">
        <v>0</v>
      </c>
      <c r="M8" s="207">
        <v>0</v>
      </c>
      <c r="N8" s="207">
        <v>4</v>
      </c>
      <c r="O8" s="207">
        <v>7</v>
      </c>
      <c r="P8" s="207">
        <v>5</v>
      </c>
      <c r="Q8" s="207">
        <v>0</v>
      </c>
      <c r="R8" s="207">
        <v>0</v>
      </c>
      <c r="S8" s="207">
        <v>0</v>
      </c>
      <c r="T8" s="207">
        <v>0</v>
      </c>
      <c r="U8" s="207">
        <v>0</v>
      </c>
      <c r="V8" s="207">
        <v>0</v>
      </c>
      <c r="W8" s="207">
        <v>0</v>
      </c>
      <c r="X8" s="207">
        <v>0</v>
      </c>
      <c r="Y8" s="207">
        <v>0</v>
      </c>
      <c r="Z8" s="207">
        <v>5</v>
      </c>
      <c r="AA8" s="207">
        <v>5</v>
      </c>
      <c r="AB8" s="207">
        <v>5</v>
      </c>
      <c r="AC8" s="207">
        <v>7</v>
      </c>
      <c r="AD8" s="207">
        <v>8</v>
      </c>
      <c r="AE8" s="207">
        <v>6</v>
      </c>
      <c r="AF8" s="207">
        <v>3</v>
      </c>
      <c r="AG8" s="207">
        <v>5</v>
      </c>
      <c r="AH8" s="207">
        <v>8</v>
      </c>
      <c r="AI8" s="207">
        <v>0</v>
      </c>
      <c r="AJ8" s="207">
        <v>0</v>
      </c>
      <c r="AK8" s="207">
        <v>0</v>
      </c>
      <c r="AL8" s="207">
        <v>0</v>
      </c>
      <c r="AM8" s="207">
        <v>0</v>
      </c>
      <c r="AN8" s="207">
        <v>0</v>
      </c>
      <c r="AO8" s="207">
        <v>0</v>
      </c>
      <c r="AP8" s="207">
        <v>0</v>
      </c>
      <c r="AQ8" s="207">
        <v>0</v>
      </c>
      <c r="AR8" s="207">
        <v>40</v>
      </c>
      <c r="AS8" s="207">
        <v>31</v>
      </c>
      <c r="AT8" s="208">
        <v>34</v>
      </c>
      <c r="AU8" s="209">
        <f>IFERROR(+AS8/AT8,"")</f>
        <v>0.91176470588235292</v>
      </c>
      <c r="AW8" s="273" t="s">
        <v>1803</v>
      </c>
      <c r="AZ8"/>
      <c r="BA8"/>
      <c r="BB8"/>
      <c r="BC8"/>
    </row>
    <row r="9" spans="1:55">
      <c r="A9" s="206">
        <v>0.20833333333333334</v>
      </c>
      <c r="B9" s="255">
        <v>5</v>
      </c>
      <c r="C9" s="256" t="s">
        <v>1725</v>
      </c>
      <c r="D9" s="257">
        <v>6</v>
      </c>
      <c r="E9" s="207">
        <v>18</v>
      </c>
      <c r="F9" s="207">
        <v>18</v>
      </c>
      <c r="G9" s="207">
        <v>11</v>
      </c>
      <c r="H9" s="207">
        <v>0</v>
      </c>
      <c r="I9" s="207">
        <v>0</v>
      </c>
      <c r="J9" s="207">
        <v>0</v>
      </c>
      <c r="K9" s="207">
        <v>0</v>
      </c>
      <c r="L9" s="207">
        <v>0</v>
      </c>
      <c r="M9" s="207">
        <v>0</v>
      </c>
      <c r="N9" s="207">
        <v>4</v>
      </c>
      <c r="O9" s="207">
        <v>7</v>
      </c>
      <c r="P9" s="207">
        <v>7</v>
      </c>
      <c r="Q9" s="207">
        <v>0</v>
      </c>
      <c r="R9" s="207">
        <v>0</v>
      </c>
      <c r="S9" s="207">
        <v>0</v>
      </c>
      <c r="T9" s="207">
        <v>0</v>
      </c>
      <c r="U9" s="207">
        <v>0</v>
      </c>
      <c r="V9" s="207">
        <v>0</v>
      </c>
      <c r="W9" s="207">
        <v>0</v>
      </c>
      <c r="X9" s="207">
        <v>0</v>
      </c>
      <c r="Y9" s="207">
        <v>0</v>
      </c>
      <c r="Z9" s="207">
        <v>5</v>
      </c>
      <c r="AA9" s="207">
        <v>5</v>
      </c>
      <c r="AB9" s="207">
        <v>5</v>
      </c>
      <c r="AC9" s="207">
        <v>7</v>
      </c>
      <c r="AD9" s="207">
        <v>7</v>
      </c>
      <c r="AE9" s="207">
        <v>8</v>
      </c>
      <c r="AF9" s="207">
        <v>0</v>
      </c>
      <c r="AG9" s="207">
        <v>0</v>
      </c>
      <c r="AH9" s="207">
        <v>0</v>
      </c>
      <c r="AI9" s="207">
        <v>0</v>
      </c>
      <c r="AJ9" s="207">
        <v>0</v>
      </c>
      <c r="AK9" s="207">
        <v>0</v>
      </c>
      <c r="AL9" s="207">
        <v>0</v>
      </c>
      <c r="AM9" s="207">
        <v>0</v>
      </c>
      <c r="AN9" s="207">
        <v>0</v>
      </c>
      <c r="AO9" s="207">
        <v>0</v>
      </c>
      <c r="AP9" s="207">
        <v>0</v>
      </c>
      <c r="AQ9" s="207">
        <v>0</v>
      </c>
      <c r="AR9" s="207">
        <v>37</v>
      </c>
      <c r="AS9" s="207">
        <v>31</v>
      </c>
      <c r="AT9" s="208">
        <v>34</v>
      </c>
      <c r="AU9" s="209">
        <f t="shared" ref="AU9:AU19" si="0">IFERROR(+AS9/AT9,"")</f>
        <v>0.91176470588235292</v>
      </c>
      <c r="AW9" s="273" t="s">
        <v>1804</v>
      </c>
      <c r="AZ9"/>
      <c r="BA9"/>
      <c r="BB9"/>
      <c r="BC9"/>
    </row>
    <row r="10" spans="1:55">
      <c r="A10" s="206">
        <v>0.25</v>
      </c>
      <c r="B10" s="255">
        <v>6</v>
      </c>
      <c r="C10" s="256" t="s">
        <v>1725</v>
      </c>
      <c r="D10" s="257">
        <v>7</v>
      </c>
      <c r="E10" s="207">
        <v>18</v>
      </c>
      <c r="F10" s="207">
        <v>18</v>
      </c>
      <c r="G10" s="207">
        <v>9</v>
      </c>
      <c r="H10" s="207">
        <v>0</v>
      </c>
      <c r="I10" s="207">
        <v>0</v>
      </c>
      <c r="J10" s="207">
        <v>0</v>
      </c>
      <c r="K10" s="207">
        <v>0</v>
      </c>
      <c r="L10" s="207">
        <v>0</v>
      </c>
      <c r="M10" s="207">
        <v>0</v>
      </c>
      <c r="N10" s="207">
        <v>4</v>
      </c>
      <c r="O10" s="207">
        <v>5</v>
      </c>
      <c r="P10" s="207">
        <v>4</v>
      </c>
      <c r="Q10" s="207">
        <v>0</v>
      </c>
      <c r="R10" s="207">
        <v>0</v>
      </c>
      <c r="S10" s="207">
        <v>0</v>
      </c>
      <c r="T10" s="207">
        <v>0</v>
      </c>
      <c r="U10" s="207">
        <v>0</v>
      </c>
      <c r="V10" s="207">
        <v>0</v>
      </c>
      <c r="W10" s="207">
        <v>0</v>
      </c>
      <c r="X10" s="207">
        <v>0</v>
      </c>
      <c r="Y10" s="207">
        <v>0</v>
      </c>
      <c r="Z10" s="207">
        <v>5</v>
      </c>
      <c r="AA10" s="207">
        <v>5</v>
      </c>
      <c r="AB10" s="207">
        <v>2</v>
      </c>
      <c r="AC10" s="207">
        <v>7</v>
      </c>
      <c r="AD10" s="207">
        <v>8</v>
      </c>
      <c r="AE10" s="207">
        <v>6</v>
      </c>
      <c r="AF10" s="207">
        <v>0</v>
      </c>
      <c r="AG10" s="207">
        <v>0</v>
      </c>
      <c r="AH10" s="207">
        <v>0</v>
      </c>
      <c r="AI10" s="207">
        <v>0</v>
      </c>
      <c r="AJ10" s="207">
        <v>0</v>
      </c>
      <c r="AK10" s="207">
        <v>0</v>
      </c>
      <c r="AL10" s="207">
        <v>0</v>
      </c>
      <c r="AM10" s="207">
        <v>0</v>
      </c>
      <c r="AN10" s="207">
        <v>0</v>
      </c>
      <c r="AO10" s="207">
        <v>0</v>
      </c>
      <c r="AP10" s="207">
        <v>0</v>
      </c>
      <c r="AQ10" s="207">
        <v>0</v>
      </c>
      <c r="AR10" s="207">
        <v>36</v>
      </c>
      <c r="AS10" s="207">
        <v>21</v>
      </c>
      <c r="AT10" s="208">
        <v>34</v>
      </c>
      <c r="AU10" s="209">
        <f t="shared" si="0"/>
        <v>0.61764705882352944</v>
      </c>
      <c r="AW10" s="273" t="s">
        <v>1805</v>
      </c>
      <c r="AZ10"/>
      <c r="BA10"/>
      <c r="BB10"/>
      <c r="BC10"/>
    </row>
    <row r="11" spans="1:55">
      <c r="A11" s="206">
        <v>0.29166666666666702</v>
      </c>
      <c r="B11" s="255">
        <v>7</v>
      </c>
      <c r="C11" s="258" t="s">
        <v>1725</v>
      </c>
      <c r="D11" s="257">
        <v>8</v>
      </c>
      <c r="E11" s="207">
        <v>14</v>
      </c>
      <c r="F11" s="207">
        <v>14</v>
      </c>
      <c r="G11" s="207">
        <v>10</v>
      </c>
      <c r="H11" s="207">
        <v>0</v>
      </c>
      <c r="I11" s="207">
        <v>0</v>
      </c>
      <c r="J11" s="207">
        <v>0</v>
      </c>
      <c r="K11" s="207">
        <v>0</v>
      </c>
      <c r="L11" s="207">
        <v>0</v>
      </c>
      <c r="M11" s="207">
        <v>0</v>
      </c>
      <c r="N11" s="207">
        <v>4</v>
      </c>
      <c r="O11" s="207">
        <v>6</v>
      </c>
      <c r="P11" s="207">
        <v>7</v>
      </c>
      <c r="Q11" s="207">
        <v>0</v>
      </c>
      <c r="R11" s="207">
        <v>0</v>
      </c>
      <c r="S11" s="207">
        <v>0</v>
      </c>
      <c r="T11" s="207">
        <v>0</v>
      </c>
      <c r="U11" s="207">
        <v>0</v>
      </c>
      <c r="V11" s="207">
        <v>0</v>
      </c>
      <c r="W11" s="207">
        <v>0</v>
      </c>
      <c r="X11" s="207">
        <v>0</v>
      </c>
      <c r="Y11" s="207">
        <v>0</v>
      </c>
      <c r="Z11" s="207">
        <v>5</v>
      </c>
      <c r="AA11" s="207">
        <v>5</v>
      </c>
      <c r="AB11" s="207">
        <v>8</v>
      </c>
      <c r="AC11" s="207">
        <v>7</v>
      </c>
      <c r="AD11" s="207">
        <v>8</v>
      </c>
      <c r="AE11" s="207">
        <v>10</v>
      </c>
      <c r="AF11" s="207">
        <v>4</v>
      </c>
      <c r="AG11" s="207">
        <v>4</v>
      </c>
      <c r="AH11" s="207">
        <v>4</v>
      </c>
      <c r="AI11" s="207">
        <v>0</v>
      </c>
      <c r="AJ11" s="207">
        <v>0</v>
      </c>
      <c r="AK11" s="207">
        <v>0</v>
      </c>
      <c r="AL11" s="207">
        <v>0</v>
      </c>
      <c r="AM11" s="207">
        <v>0</v>
      </c>
      <c r="AN11" s="207">
        <v>0</v>
      </c>
      <c r="AO11" s="207">
        <v>0</v>
      </c>
      <c r="AP11" s="207">
        <v>0</v>
      </c>
      <c r="AQ11" s="207">
        <v>0</v>
      </c>
      <c r="AR11" s="207">
        <v>37</v>
      </c>
      <c r="AS11" s="207">
        <v>39</v>
      </c>
      <c r="AT11" s="208">
        <v>34</v>
      </c>
      <c r="AU11" s="209">
        <f t="shared" si="0"/>
        <v>1.1470588235294117</v>
      </c>
      <c r="AW11" s="273" t="s">
        <v>1806</v>
      </c>
      <c r="AZ11"/>
      <c r="BA11"/>
      <c r="BB11"/>
      <c r="BC11"/>
    </row>
    <row r="12" spans="1:55">
      <c r="A12" s="206">
        <v>0.33333333333333398</v>
      </c>
      <c r="B12" s="255">
        <v>8</v>
      </c>
      <c r="C12" s="259" t="s">
        <v>1725</v>
      </c>
      <c r="D12" s="257">
        <v>9</v>
      </c>
      <c r="E12" s="207">
        <v>14</v>
      </c>
      <c r="F12" s="207">
        <v>16</v>
      </c>
      <c r="G12" s="207">
        <v>19</v>
      </c>
      <c r="H12" s="207">
        <v>0</v>
      </c>
      <c r="I12" s="207">
        <v>0</v>
      </c>
      <c r="J12" s="207">
        <v>0</v>
      </c>
      <c r="K12" s="207">
        <v>0</v>
      </c>
      <c r="L12" s="207">
        <v>0</v>
      </c>
      <c r="M12" s="207">
        <v>0</v>
      </c>
      <c r="N12" s="207">
        <v>4</v>
      </c>
      <c r="O12" s="207">
        <v>11</v>
      </c>
      <c r="P12" s="207">
        <v>7</v>
      </c>
      <c r="Q12" s="207">
        <v>0</v>
      </c>
      <c r="R12" s="207">
        <v>0</v>
      </c>
      <c r="S12" s="207">
        <v>0</v>
      </c>
      <c r="T12" s="207">
        <v>0</v>
      </c>
      <c r="U12" s="207">
        <v>0</v>
      </c>
      <c r="V12" s="207">
        <v>0</v>
      </c>
      <c r="W12" s="207">
        <v>0</v>
      </c>
      <c r="X12" s="207">
        <v>0</v>
      </c>
      <c r="Y12" s="207">
        <v>0</v>
      </c>
      <c r="Z12" s="207">
        <v>5</v>
      </c>
      <c r="AA12" s="207">
        <v>6</v>
      </c>
      <c r="AB12" s="207">
        <v>6</v>
      </c>
      <c r="AC12" s="207">
        <v>7</v>
      </c>
      <c r="AD12" s="207">
        <v>11</v>
      </c>
      <c r="AE12" s="207">
        <v>9</v>
      </c>
      <c r="AF12" s="207">
        <v>4</v>
      </c>
      <c r="AG12" s="207">
        <v>6</v>
      </c>
      <c r="AH12" s="207">
        <v>6</v>
      </c>
      <c r="AI12" s="207">
        <v>0</v>
      </c>
      <c r="AJ12" s="207">
        <v>0</v>
      </c>
      <c r="AK12" s="207">
        <v>0</v>
      </c>
      <c r="AL12" s="207">
        <v>0</v>
      </c>
      <c r="AM12" s="207">
        <v>0</v>
      </c>
      <c r="AN12" s="207">
        <v>0</v>
      </c>
      <c r="AO12" s="207">
        <v>0</v>
      </c>
      <c r="AP12" s="207">
        <v>0</v>
      </c>
      <c r="AQ12" s="207">
        <v>0</v>
      </c>
      <c r="AR12" s="207">
        <v>50</v>
      </c>
      <c r="AS12" s="207">
        <v>47</v>
      </c>
      <c r="AT12" s="208">
        <v>34</v>
      </c>
      <c r="AU12" s="209">
        <f t="shared" si="0"/>
        <v>1.3823529411764706</v>
      </c>
      <c r="AW12" s="292" t="s">
        <v>1813</v>
      </c>
      <c r="AZ12"/>
      <c r="BA12"/>
      <c r="BB12"/>
      <c r="BC12"/>
    </row>
    <row r="13" spans="1:55">
      <c r="A13" s="206">
        <v>0.375</v>
      </c>
      <c r="B13" s="255">
        <v>9</v>
      </c>
      <c r="C13" s="256" t="s">
        <v>1725</v>
      </c>
      <c r="D13" s="257">
        <v>10</v>
      </c>
      <c r="E13" s="207">
        <v>14</v>
      </c>
      <c r="F13" s="207">
        <v>14</v>
      </c>
      <c r="G13" s="207">
        <v>19</v>
      </c>
      <c r="H13" s="207">
        <v>0</v>
      </c>
      <c r="I13" s="207">
        <v>0</v>
      </c>
      <c r="J13" s="207">
        <v>0</v>
      </c>
      <c r="K13" s="207">
        <v>0</v>
      </c>
      <c r="L13" s="207">
        <v>0</v>
      </c>
      <c r="M13" s="207">
        <v>0</v>
      </c>
      <c r="N13" s="207">
        <v>4</v>
      </c>
      <c r="O13" s="207">
        <v>8</v>
      </c>
      <c r="P13" s="207">
        <v>11</v>
      </c>
      <c r="Q13" s="207">
        <v>0</v>
      </c>
      <c r="R13" s="207">
        <v>0</v>
      </c>
      <c r="S13" s="207">
        <v>0</v>
      </c>
      <c r="T13" s="207">
        <v>0</v>
      </c>
      <c r="U13" s="207">
        <v>0</v>
      </c>
      <c r="V13" s="207">
        <v>0</v>
      </c>
      <c r="W13" s="207">
        <v>0</v>
      </c>
      <c r="X13" s="207">
        <v>0</v>
      </c>
      <c r="Y13" s="207">
        <v>0</v>
      </c>
      <c r="Z13" s="207">
        <v>5</v>
      </c>
      <c r="AA13" s="207">
        <v>6</v>
      </c>
      <c r="AB13" s="207">
        <v>5</v>
      </c>
      <c r="AC13" s="207">
        <v>7</v>
      </c>
      <c r="AD13" s="207">
        <v>9</v>
      </c>
      <c r="AE13" s="207">
        <v>7</v>
      </c>
      <c r="AF13" s="207">
        <v>4</v>
      </c>
      <c r="AG13" s="207">
        <v>2</v>
      </c>
      <c r="AH13" s="207">
        <v>2</v>
      </c>
      <c r="AI13" s="207">
        <v>0</v>
      </c>
      <c r="AJ13" s="207">
        <v>0</v>
      </c>
      <c r="AK13" s="207">
        <v>0</v>
      </c>
      <c r="AL13" s="207">
        <v>0</v>
      </c>
      <c r="AM13" s="207">
        <v>0</v>
      </c>
      <c r="AN13" s="207">
        <v>0</v>
      </c>
      <c r="AO13" s="207">
        <v>0</v>
      </c>
      <c r="AP13" s="207">
        <v>0</v>
      </c>
      <c r="AQ13" s="207">
        <v>0</v>
      </c>
      <c r="AR13" s="207">
        <v>39</v>
      </c>
      <c r="AS13" s="207">
        <v>44</v>
      </c>
      <c r="AT13" s="208">
        <v>34</v>
      </c>
      <c r="AU13" s="209">
        <f t="shared" si="0"/>
        <v>1.2941176470588236</v>
      </c>
      <c r="AW13" s="200"/>
      <c r="AZ13"/>
      <c r="BA13"/>
      <c r="BB13"/>
      <c r="BC13"/>
    </row>
    <row r="14" spans="1:55">
      <c r="A14" s="206">
        <v>0.41666666666666702</v>
      </c>
      <c r="B14" s="255">
        <v>10</v>
      </c>
      <c r="C14" s="258" t="s">
        <v>1725</v>
      </c>
      <c r="D14" s="257">
        <v>11</v>
      </c>
      <c r="E14" s="207">
        <v>14</v>
      </c>
      <c r="F14" s="207">
        <v>11</v>
      </c>
      <c r="G14" s="207">
        <v>17</v>
      </c>
      <c r="H14" s="207">
        <v>0</v>
      </c>
      <c r="I14" s="207">
        <v>0</v>
      </c>
      <c r="J14" s="207">
        <v>0</v>
      </c>
      <c r="K14" s="207">
        <v>0</v>
      </c>
      <c r="L14" s="207">
        <v>0</v>
      </c>
      <c r="M14" s="207">
        <v>0</v>
      </c>
      <c r="N14" s="207">
        <v>4</v>
      </c>
      <c r="O14" s="207">
        <v>6</v>
      </c>
      <c r="P14" s="207">
        <v>7</v>
      </c>
      <c r="Q14" s="207">
        <v>0</v>
      </c>
      <c r="R14" s="207">
        <v>0</v>
      </c>
      <c r="S14" s="207">
        <v>0</v>
      </c>
      <c r="T14" s="207">
        <v>0</v>
      </c>
      <c r="U14" s="207">
        <v>0</v>
      </c>
      <c r="V14" s="207">
        <v>0</v>
      </c>
      <c r="W14" s="207">
        <v>0</v>
      </c>
      <c r="X14" s="207">
        <v>0</v>
      </c>
      <c r="Y14" s="207">
        <v>0</v>
      </c>
      <c r="Z14" s="207">
        <v>5</v>
      </c>
      <c r="AA14" s="207">
        <v>5</v>
      </c>
      <c r="AB14" s="207">
        <v>4</v>
      </c>
      <c r="AC14" s="207">
        <v>7</v>
      </c>
      <c r="AD14" s="207">
        <v>7</v>
      </c>
      <c r="AE14" s="207">
        <v>9</v>
      </c>
      <c r="AF14" s="207">
        <v>4</v>
      </c>
      <c r="AG14" s="207">
        <v>4</v>
      </c>
      <c r="AH14" s="207">
        <v>4</v>
      </c>
      <c r="AI14" s="207">
        <v>0</v>
      </c>
      <c r="AJ14" s="207">
        <v>0</v>
      </c>
      <c r="AK14" s="207">
        <v>0</v>
      </c>
      <c r="AL14" s="207">
        <v>0</v>
      </c>
      <c r="AM14" s="207">
        <v>0</v>
      </c>
      <c r="AN14" s="207">
        <v>0</v>
      </c>
      <c r="AO14" s="207">
        <v>0</v>
      </c>
      <c r="AP14" s="207">
        <v>0</v>
      </c>
      <c r="AQ14" s="207">
        <v>0</v>
      </c>
      <c r="AR14" s="207">
        <v>33</v>
      </c>
      <c r="AS14" s="207">
        <v>41</v>
      </c>
      <c r="AT14" s="208">
        <v>34</v>
      </c>
      <c r="AU14" s="209">
        <f t="shared" si="0"/>
        <v>1.2058823529411764</v>
      </c>
      <c r="AW14" s="200"/>
      <c r="AZ14"/>
      <c r="BA14"/>
      <c r="BB14"/>
      <c r="BC14"/>
    </row>
    <row r="15" spans="1:55">
      <c r="A15" s="206">
        <v>0.45833333333333398</v>
      </c>
      <c r="B15" s="255">
        <v>11</v>
      </c>
      <c r="C15" s="260" t="s">
        <v>1725</v>
      </c>
      <c r="D15" s="257">
        <v>12</v>
      </c>
      <c r="E15" s="207">
        <v>13</v>
      </c>
      <c r="F15" s="207">
        <v>9</v>
      </c>
      <c r="G15" s="207">
        <v>16</v>
      </c>
      <c r="H15" s="207">
        <v>0</v>
      </c>
      <c r="I15" s="207">
        <v>0</v>
      </c>
      <c r="J15" s="207">
        <v>0</v>
      </c>
      <c r="K15" s="207">
        <v>0</v>
      </c>
      <c r="L15" s="207">
        <v>0</v>
      </c>
      <c r="M15" s="207">
        <v>0</v>
      </c>
      <c r="N15" s="207">
        <v>4</v>
      </c>
      <c r="O15" s="207">
        <v>5</v>
      </c>
      <c r="P15" s="207">
        <v>7</v>
      </c>
      <c r="Q15" s="207">
        <v>0</v>
      </c>
      <c r="R15" s="207">
        <v>0</v>
      </c>
      <c r="S15" s="207">
        <v>0</v>
      </c>
      <c r="T15" s="207">
        <v>0</v>
      </c>
      <c r="U15" s="207">
        <v>0</v>
      </c>
      <c r="V15" s="207">
        <v>0</v>
      </c>
      <c r="W15" s="207">
        <v>0</v>
      </c>
      <c r="X15" s="207">
        <v>0</v>
      </c>
      <c r="Y15" s="207">
        <v>0</v>
      </c>
      <c r="Z15" s="207">
        <v>5</v>
      </c>
      <c r="AA15" s="207">
        <v>3</v>
      </c>
      <c r="AB15" s="207">
        <v>5</v>
      </c>
      <c r="AC15" s="207">
        <v>8</v>
      </c>
      <c r="AD15" s="207">
        <v>5</v>
      </c>
      <c r="AE15" s="207">
        <v>8</v>
      </c>
      <c r="AF15" s="207">
        <v>4</v>
      </c>
      <c r="AG15" s="207">
        <v>4</v>
      </c>
      <c r="AH15" s="207">
        <v>4</v>
      </c>
      <c r="AI15" s="207">
        <v>0</v>
      </c>
      <c r="AJ15" s="207">
        <v>0</v>
      </c>
      <c r="AK15" s="207">
        <v>0</v>
      </c>
      <c r="AL15" s="207">
        <v>0</v>
      </c>
      <c r="AM15" s="207">
        <v>0</v>
      </c>
      <c r="AN15" s="207">
        <v>0</v>
      </c>
      <c r="AO15" s="207">
        <v>0</v>
      </c>
      <c r="AP15" s="207">
        <v>0</v>
      </c>
      <c r="AQ15" s="207">
        <v>0</v>
      </c>
      <c r="AR15" s="207">
        <v>26</v>
      </c>
      <c r="AS15" s="207">
        <v>40</v>
      </c>
      <c r="AT15" s="208">
        <v>34</v>
      </c>
      <c r="AU15" s="209">
        <f t="shared" si="0"/>
        <v>1.1764705882352942</v>
      </c>
      <c r="AW15" s="219"/>
      <c r="AZ15"/>
      <c r="BA15"/>
      <c r="BB15"/>
      <c r="BC15"/>
    </row>
    <row r="16" spans="1:55">
      <c r="A16" s="206">
        <v>0.5</v>
      </c>
      <c r="B16" s="255">
        <v>12</v>
      </c>
      <c r="C16" s="256" t="s">
        <v>1725</v>
      </c>
      <c r="D16" s="257">
        <v>13</v>
      </c>
      <c r="E16" s="207">
        <v>13</v>
      </c>
      <c r="F16" s="207">
        <v>10</v>
      </c>
      <c r="G16" s="207">
        <v>8</v>
      </c>
      <c r="H16" s="207">
        <v>0</v>
      </c>
      <c r="I16" s="207">
        <v>0</v>
      </c>
      <c r="J16" s="207">
        <v>0</v>
      </c>
      <c r="K16" s="207">
        <v>0</v>
      </c>
      <c r="L16" s="207">
        <v>0</v>
      </c>
      <c r="M16" s="207">
        <v>0</v>
      </c>
      <c r="N16" s="207">
        <v>4</v>
      </c>
      <c r="O16" s="207">
        <v>8</v>
      </c>
      <c r="P16" s="207">
        <v>2</v>
      </c>
      <c r="Q16" s="207">
        <v>0</v>
      </c>
      <c r="R16" s="207">
        <v>0</v>
      </c>
      <c r="S16" s="207">
        <v>0</v>
      </c>
      <c r="T16" s="207">
        <v>0</v>
      </c>
      <c r="U16" s="207">
        <v>0</v>
      </c>
      <c r="V16" s="207">
        <v>0</v>
      </c>
      <c r="W16" s="207">
        <v>0</v>
      </c>
      <c r="X16" s="207">
        <v>0</v>
      </c>
      <c r="Y16" s="207">
        <v>0</v>
      </c>
      <c r="Z16" s="207">
        <v>5</v>
      </c>
      <c r="AA16" s="207">
        <v>5</v>
      </c>
      <c r="AB16" s="207">
        <v>3</v>
      </c>
      <c r="AC16" s="207">
        <v>8</v>
      </c>
      <c r="AD16" s="207">
        <v>8</v>
      </c>
      <c r="AE16" s="207">
        <v>6</v>
      </c>
      <c r="AF16" s="207">
        <v>4</v>
      </c>
      <c r="AG16" s="207">
        <v>4</v>
      </c>
      <c r="AH16" s="207">
        <v>4</v>
      </c>
      <c r="AI16" s="207">
        <v>0</v>
      </c>
      <c r="AJ16" s="207">
        <v>0</v>
      </c>
      <c r="AK16" s="207">
        <v>0</v>
      </c>
      <c r="AL16" s="207">
        <v>0</v>
      </c>
      <c r="AM16" s="207">
        <v>0</v>
      </c>
      <c r="AN16" s="207">
        <v>0</v>
      </c>
      <c r="AO16" s="207">
        <v>0</v>
      </c>
      <c r="AP16" s="207">
        <v>0</v>
      </c>
      <c r="AQ16" s="207">
        <v>0</v>
      </c>
      <c r="AR16" s="207">
        <v>35</v>
      </c>
      <c r="AS16" s="207">
        <v>23</v>
      </c>
      <c r="AT16" s="208">
        <v>34</v>
      </c>
      <c r="AU16" s="209">
        <f t="shared" si="0"/>
        <v>0.67647058823529416</v>
      </c>
      <c r="AW16" s="219"/>
      <c r="AZ16"/>
      <c r="BA16"/>
      <c r="BB16"/>
      <c r="BC16"/>
    </row>
    <row r="17" spans="1:62">
      <c r="A17" s="206">
        <v>0.54166666666666696</v>
      </c>
      <c r="B17" s="255">
        <v>13</v>
      </c>
      <c r="C17" s="256" t="s">
        <v>1725</v>
      </c>
      <c r="D17" s="257">
        <v>14</v>
      </c>
      <c r="E17" s="207">
        <v>13</v>
      </c>
      <c r="F17" s="207">
        <v>2</v>
      </c>
      <c r="G17" s="207">
        <v>10</v>
      </c>
      <c r="H17" s="207">
        <v>0</v>
      </c>
      <c r="I17" s="207">
        <v>1</v>
      </c>
      <c r="J17" s="207">
        <v>1</v>
      </c>
      <c r="K17" s="207">
        <v>0</v>
      </c>
      <c r="L17" s="207">
        <v>0</v>
      </c>
      <c r="M17" s="207">
        <v>0</v>
      </c>
      <c r="N17" s="207">
        <v>4</v>
      </c>
      <c r="O17" s="207">
        <v>4</v>
      </c>
      <c r="P17" s="207">
        <v>10</v>
      </c>
      <c r="Q17" s="207">
        <v>0</v>
      </c>
      <c r="R17" s="207">
        <v>0</v>
      </c>
      <c r="S17" s="207">
        <v>0</v>
      </c>
      <c r="T17" s="207">
        <v>0</v>
      </c>
      <c r="U17" s="207">
        <v>0</v>
      </c>
      <c r="V17" s="207">
        <v>0</v>
      </c>
      <c r="W17" s="207">
        <v>0</v>
      </c>
      <c r="X17" s="207">
        <v>0</v>
      </c>
      <c r="Y17" s="207">
        <v>0</v>
      </c>
      <c r="Z17" s="207">
        <v>5</v>
      </c>
      <c r="AA17" s="207">
        <v>5</v>
      </c>
      <c r="AB17" s="207">
        <v>4</v>
      </c>
      <c r="AC17" s="207">
        <v>8</v>
      </c>
      <c r="AD17" s="207">
        <v>3</v>
      </c>
      <c r="AE17" s="207">
        <v>7</v>
      </c>
      <c r="AF17" s="207">
        <v>4</v>
      </c>
      <c r="AG17" s="207">
        <v>4</v>
      </c>
      <c r="AH17" s="207">
        <v>4</v>
      </c>
      <c r="AI17" s="207">
        <v>0</v>
      </c>
      <c r="AJ17" s="207">
        <v>0</v>
      </c>
      <c r="AK17" s="207">
        <v>0</v>
      </c>
      <c r="AL17" s="207">
        <v>0</v>
      </c>
      <c r="AM17" s="207">
        <v>0</v>
      </c>
      <c r="AN17" s="207">
        <v>0</v>
      </c>
      <c r="AO17" s="207">
        <v>0</v>
      </c>
      <c r="AP17" s="207">
        <v>0</v>
      </c>
      <c r="AQ17" s="207">
        <v>0</v>
      </c>
      <c r="AR17" s="207">
        <v>19</v>
      </c>
      <c r="AS17" s="207">
        <v>36</v>
      </c>
      <c r="AT17" s="208">
        <v>34</v>
      </c>
      <c r="AU17" s="209">
        <f t="shared" si="0"/>
        <v>1.0588235294117647</v>
      </c>
      <c r="AW17" s="198"/>
      <c r="AZ17"/>
      <c r="BA17"/>
      <c r="BB17"/>
      <c r="BC17"/>
    </row>
    <row r="18" spans="1:62">
      <c r="A18" s="206">
        <v>0.58333333333333404</v>
      </c>
      <c r="B18" s="255">
        <v>14</v>
      </c>
      <c r="C18" s="256" t="s">
        <v>1725</v>
      </c>
      <c r="D18" s="257">
        <v>15</v>
      </c>
      <c r="E18" s="207">
        <v>4</v>
      </c>
      <c r="F18" s="207">
        <v>1</v>
      </c>
      <c r="G18" s="207">
        <v>2</v>
      </c>
      <c r="H18" s="207">
        <v>0</v>
      </c>
      <c r="I18" s="207">
        <v>2</v>
      </c>
      <c r="J18" s="207">
        <v>0</v>
      </c>
      <c r="K18" s="207">
        <v>0</v>
      </c>
      <c r="L18" s="207">
        <v>0</v>
      </c>
      <c r="M18" s="207">
        <v>0</v>
      </c>
      <c r="N18" s="207">
        <v>3</v>
      </c>
      <c r="O18" s="207">
        <v>4</v>
      </c>
      <c r="P18" s="207">
        <v>5</v>
      </c>
      <c r="Q18" s="207">
        <v>0</v>
      </c>
      <c r="R18" s="207">
        <v>0</v>
      </c>
      <c r="S18" s="207">
        <v>0</v>
      </c>
      <c r="T18" s="207">
        <v>0</v>
      </c>
      <c r="U18" s="207">
        <v>0</v>
      </c>
      <c r="V18" s="207">
        <v>0</v>
      </c>
      <c r="W18" s="207">
        <v>0</v>
      </c>
      <c r="X18" s="207">
        <v>0</v>
      </c>
      <c r="Y18" s="207">
        <v>0</v>
      </c>
      <c r="Z18" s="207">
        <v>10</v>
      </c>
      <c r="AA18" s="207">
        <v>9</v>
      </c>
      <c r="AB18" s="207">
        <v>8</v>
      </c>
      <c r="AC18" s="207">
        <v>3</v>
      </c>
      <c r="AD18" s="207">
        <v>2</v>
      </c>
      <c r="AE18" s="207">
        <v>2</v>
      </c>
      <c r="AF18" s="207">
        <v>14</v>
      </c>
      <c r="AG18" s="207">
        <v>8</v>
      </c>
      <c r="AH18" s="207">
        <v>6</v>
      </c>
      <c r="AI18" s="207">
        <v>0</v>
      </c>
      <c r="AJ18" s="207">
        <v>0</v>
      </c>
      <c r="AK18" s="207">
        <v>0</v>
      </c>
      <c r="AL18" s="207">
        <v>0</v>
      </c>
      <c r="AM18" s="207">
        <v>0</v>
      </c>
      <c r="AN18" s="207">
        <v>0</v>
      </c>
      <c r="AO18" s="207">
        <v>0</v>
      </c>
      <c r="AP18" s="207">
        <v>0</v>
      </c>
      <c r="AQ18" s="207">
        <v>0</v>
      </c>
      <c r="AR18" s="207">
        <v>26</v>
      </c>
      <c r="AS18" s="207">
        <v>23</v>
      </c>
      <c r="AT18" s="208">
        <v>34</v>
      </c>
      <c r="AU18" s="209">
        <f t="shared" si="0"/>
        <v>0.67647058823529416</v>
      </c>
      <c r="AW18" s="198"/>
      <c r="AZ18"/>
      <c r="BA18"/>
      <c r="BB18"/>
      <c r="BC18"/>
    </row>
    <row r="19" spans="1:62" ht="15.75" thickBot="1">
      <c r="A19" s="206">
        <v>0.625000000000001</v>
      </c>
      <c r="B19" s="261">
        <v>15</v>
      </c>
      <c r="C19" s="262" t="s">
        <v>1725</v>
      </c>
      <c r="D19" s="263">
        <v>16</v>
      </c>
      <c r="E19" s="220">
        <v>4</v>
      </c>
      <c r="F19" s="220">
        <v>4</v>
      </c>
      <c r="G19" s="220">
        <v>1</v>
      </c>
      <c r="H19" s="220">
        <v>0</v>
      </c>
      <c r="I19" s="220">
        <v>2</v>
      </c>
      <c r="J19" s="220">
        <v>2</v>
      </c>
      <c r="K19" s="220">
        <v>0</v>
      </c>
      <c r="L19" s="220">
        <v>0</v>
      </c>
      <c r="M19" s="220">
        <v>0</v>
      </c>
      <c r="N19" s="220">
        <v>3</v>
      </c>
      <c r="O19" s="220">
        <v>2</v>
      </c>
      <c r="P19" s="220">
        <v>2</v>
      </c>
      <c r="Q19" s="220">
        <v>0</v>
      </c>
      <c r="R19" s="220">
        <v>0</v>
      </c>
      <c r="S19" s="220">
        <v>0</v>
      </c>
      <c r="T19" s="220">
        <v>0</v>
      </c>
      <c r="U19" s="220">
        <v>0</v>
      </c>
      <c r="V19" s="220">
        <v>0</v>
      </c>
      <c r="W19" s="220">
        <v>0</v>
      </c>
      <c r="X19" s="220">
        <v>0</v>
      </c>
      <c r="Y19" s="220">
        <v>0</v>
      </c>
      <c r="Z19" s="220">
        <v>10</v>
      </c>
      <c r="AA19" s="220">
        <v>9</v>
      </c>
      <c r="AB19" s="220">
        <v>9</v>
      </c>
      <c r="AC19" s="220">
        <v>3</v>
      </c>
      <c r="AD19" s="220">
        <v>3</v>
      </c>
      <c r="AE19" s="220">
        <v>3</v>
      </c>
      <c r="AF19" s="220">
        <v>14</v>
      </c>
      <c r="AG19" s="220">
        <v>9</v>
      </c>
      <c r="AH19" s="220">
        <v>8</v>
      </c>
      <c r="AI19" s="220">
        <v>0</v>
      </c>
      <c r="AJ19" s="220">
        <v>0</v>
      </c>
      <c r="AK19" s="220">
        <v>0</v>
      </c>
      <c r="AL19" s="220">
        <v>0</v>
      </c>
      <c r="AM19" s="207">
        <v>0</v>
      </c>
      <c r="AN19" s="207">
        <v>0</v>
      </c>
      <c r="AO19" s="220">
        <v>0</v>
      </c>
      <c r="AP19" s="207">
        <v>0</v>
      </c>
      <c r="AQ19" s="207">
        <v>0</v>
      </c>
      <c r="AR19" s="220">
        <v>29</v>
      </c>
      <c r="AS19" s="220">
        <v>25</v>
      </c>
      <c r="AT19" s="221">
        <v>34</v>
      </c>
      <c r="AU19" s="222">
        <f t="shared" si="0"/>
        <v>0.73529411764705888</v>
      </c>
      <c r="AV19" s="223"/>
      <c r="AW19" s="198"/>
      <c r="AZ19"/>
      <c r="BA19"/>
      <c r="BB19"/>
      <c r="BC19"/>
    </row>
    <row r="20" spans="1:62" ht="6.75" customHeight="1" thickBot="1">
      <c r="B20" s="223"/>
      <c r="C20" s="223"/>
      <c r="D20" s="223"/>
      <c r="E20" s="223"/>
      <c r="F20" s="223"/>
      <c r="G20" s="223"/>
      <c r="H20" s="223"/>
      <c r="I20" s="223"/>
      <c r="J20" s="223"/>
      <c r="K20" s="223"/>
      <c r="L20" s="223"/>
      <c r="M20" s="223"/>
      <c r="N20" s="223"/>
      <c r="O20" s="223"/>
      <c r="P20" s="223"/>
      <c r="Q20" s="223"/>
      <c r="R20" s="223"/>
      <c r="S20" s="223"/>
      <c r="T20" s="223"/>
      <c r="U20" s="223"/>
      <c r="V20" s="223"/>
      <c r="W20" s="223"/>
      <c r="X20" s="223"/>
      <c r="Y20" s="223"/>
      <c r="Z20" s="223"/>
      <c r="AA20" s="223"/>
      <c r="AB20" s="223"/>
      <c r="AC20" s="223"/>
      <c r="AD20" s="223"/>
      <c r="AE20" s="223"/>
      <c r="AF20" s="223"/>
      <c r="AG20" s="223"/>
      <c r="AH20" s="223"/>
      <c r="AI20" s="223"/>
      <c r="AJ20" s="223"/>
      <c r="AK20" s="223"/>
      <c r="AL20" s="223"/>
      <c r="AM20" s="223"/>
      <c r="AN20" s="223"/>
      <c r="AO20" s="223"/>
      <c r="AP20" s="223"/>
      <c r="AQ20" s="223"/>
      <c r="AR20" s="223"/>
      <c r="AS20" s="223"/>
      <c r="AT20" s="225"/>
      <c r="AU20" s="226"/>
      <c r="AZ20"/>
      <c r="BA20"/>
      <c r="BB20"/>
      <c r="BC20"/>
    </row>
    <row r="21" spans="1:62" s="227" customFormat="1" ht="15.75" thickBot="1">
      <c r="B21" s="504" t="s">
        <v>3</v>
      </c>
      <c r="C21" s="505"/>
      <c r="D21" s="505"/>
      <c r="E21" s="228">
        <f t="shared" ref="E21:AL21" si="1">SUMIFS(E$8:E$19,$A$8:$A$19,"&lt;="&amp;$E$2)</f>
        <v>154</v>
      </c>
      <c r="F21" s="228">
        <f t="shared" si="1"/>
        <v>132</v>
      </c>
      <c r="G21" s="228">
        <f t="shared" si="1"/>
        <v>129</v>
      </c>
      <c r="H21" s="228">
        <f t="shared" si="1"/>
        <v>0</v>
      </c>
      <c r="I21" s="228">
        <f t="shared" si="1"/>
        <v>5</v>
      </c>
      <c r="J21" s="228">
        <f t="shared" si="1"/>
        <v>3</v>
      </c>
      <c r="K21" s="228">
        <f t="shared" si="1"/>
        <v>0</v>
      </c>
      <c r="L21" s="228">
        <f t="shared" si="1"/>
        <v>0</v>
      </c>
      <c r="M21" s="228">
        <f t="shared" si="1"/>
        <v>0</v>
      </c>
      <c r="N21" s="228">
        <f t="shared" si="1"/>
        <v>46</v>
      </c>
      <c r="O21" s="228">
        <f t="shared" si="1"/>
        <v>73</v>
      </c>
      <c r="P21" s="228">
        <f t="shared" si="1"/>
        <v>74</v>
      </c>
      <c r="Q21" s="228">
        <f t="shared" si="1"/>
        <v>0</v>
      </c>
      <c r="R21" s="228">
        <f t="shared" si="1"/>
        <v>0</v>
      </c>
      <c r="S21" s="228">
        <f t="shared" si="1"/>
        <v>0</v>
      </c>
      <c r="T21" s="228">
        <f t="shared" si="1"/>
        <v>0</v>
      </c>
      <c r="U21" s="228">
        <f t="shared" si="1"/>
        <v>0</v>
      </c>
      <c r="V21" s="228">
        <f t="shared" si="1"/>
        <v>0</v>
      </c>
      <c r="W21" s="228">
        <f t="shared" si="1"/>
        <v>0</v>
      </c>
      <c r="X21" s="228">
        <f t="shared" si="1"/>
        <v>0</v>
      </c>
      <c r="Y21" s="228">
        <f t="shared" si="1"/>
        <v>0</v>
      </c>
      <c r="Z21" s="228">
        <f t="shared" si="1"/>
        <v>70</v>
      </c>
      <c r="AA21" s="228">
        <f t="shared" si="1"/>
        <v>68</v>
      </c>
      <c r="AB21" s="228">
        <f t="shared" si="1"/>
        <v>64</v>
      </c>
      <c r="AC21" s="228">
        <f t="shared" si="1"/>
        <v>79</v>
      </c>
      <c r="AD21" s="228">
        <f t="shared" si="1"/>
        <v>79</v>
      </c>
      <c r="AE21" s="228">
        <f t="shared" si="1"/>
        <v>81</v>
      </c>
      <c r="AF21" s="228">
        <f t="shared" si="1"/>
        <v>59</v>
      </c>
      <c r="AG21" s="228">
        <f t="shared" si="1"/>
        <v>50</v>
      </c>
      <c r="AH21" s="228">
        <f t="shared" si="1"/>
        <v>50</v>
      </c>
      <c r="AI21" s="228">
        <f t="shared" si="1"/>
        <v>0</v>
      </c>
      <c r="AJ21" s="228">
        <f t="shared" si="1"/>
        <v>0</v>
      </c>
      <c r="AK21" s="228">
        <f t="shared" si="1"/>
        <v>0</v>
      </c>
      <c r="AL21" s="228">
        <f t="shared" si="1"/>
        <v>0</v>
      </c>
      <c r="AM21" s="228"/>
      <c r="AN21" s="228">
        <f>SUMIFS(AN$8:AN$19,$A$8:$A$19,"&lt;="&amp;$E$2)</f>
        <v>0</v>
      </c>
      <c r="AO21" s="228">
        <f>SUMIFS(AO$8:AO$19,$A$8:$A$19,"&lt;="&amp;$E$2)</f>
        <v>0</v>
      </c>
      <c r="AP21" s="228"/>
      <c r="AQ21" s="228">
        <f>SUMIFS(AQ$8:AQ$19,$A$8:$A$19,"&lt;="&amp;$E$2)</f>
        <v>0</v>
      </c>
      <c r="AR21" s="229">
        <f>SUMIFS(AR$8:AR$19,$A$8:$A$19,"&lt;="&amp;$E$2)</f>
        <v>407</v>
      </c>
      <c r="AS21" s="229">
        <f>SUMIFS(AS$8:AS$19,$A$8:$A$19,"&lt;="&amp;$E$2)</f>
        <v>401</v>
      </c>
      <c r="AT21" s="228">
        <f>SUMIFS(AT$8:AT$19,$A$8:$A$19,"&lt;="&amp;$E$2)</f>
        <v>408</v>
      </c>
      <c r="AU21" s="230">
        <f>IFERROR(+AS21/AT21,"")</f>
        <v>0.98284313725490191</v>
      </c>
      <c r="AX21"/>
      <c r="AY21"/>
      <c r="AZ21"/>
      <c r="BA21"/>
      <c r="BB21"/>
      <c r="BC21" s="198"/>
      <c r="BE21"/>
      <c r="BF21"/>
      <c r="BG21" s="224"/>
      <c r="BH21"/>
      <c r="BI21"/>
      <c r="BJ21"/>
    </row>
    <row r="22" spans="1:62">
      <c r="Q22" s="231"/>
      <c r="R22" s="231"/>
      <c r="S22" s="231"/>
      <c r="T22" s="231"/>
      <c r="U22" s="231"/>
      <c r="V22" s="231"/>
      <c r="W22" s="231"/>
      <c r="X22" s="231"/>
      <c r="Y22" s="231"/>
      <c r="Z22" s="231"/>
      <c r="AA22" s="231"/>
      <c r="AB22" s="231"/>
      <c r="AC22" s="231"/>
      <c r="AD22" s="231"/>
      <c r="AE22" s="231"/>
      <c r="AF22" s="231"/>
      <c r="AG22" s="231"/>
      <c r="AH22" s="231"/>
      <c r="AI22" s="231"/>
      <c r="AJ22" s="231"/>
      <c r="AK22" s="231"/>
      <c r="AL22" s="231"/>
      <c r="AM22" s="231"/>
      <c r="AN22" s="231"/>
      <c r="AO22" s="231"/>
      <c r="AP22" s="231"/>
      <c r="AQ22" s="231"/>
      <c r="AR22" s="231"/>
      <c r="AV22" s="232"/>
      <c r="AZ22"/>
      <c r="BA22"/>
      <c r="BB22"/>
      <c r="BE22" s="227"/>
      <c r="BF22" s="227"/>
      <c r="BG22" s="233"/>
    </row>
    <row r="23" spans="1:62" ht="15.75" thickBot="1">
      <c r="AT23" s="232"/>
      <c r="AU23" s="232"/>
      <c r="AZ23"/>
      <c r="BA23"/>
      <c r="BB23"/>
      <c r="BG23" s="224"/>
    </row>
    <row r="24" spans="1:62" ht="15" customHeight="1">
      <c r="B24" s="486" t="s">
        <v>1774</v>
      </c>
      <c r="C24" s="487"/>
      <c r="D24" s="487"/>
      <c r="E24" s="487"/>
      <c r="F24" s="487"/>
      <c r="G24" s="487"/>
      <c r="H24" s="487"/>
      <c r="I24" s="487"/>
      <c r="J24" s="487"/>
      <c r="K24" s="487"/>
      <c r="L24" s="487"/>
      <c r="M24" s="487"/>
      <c r="N24" s="487"/>
      <c r="O24" s="487"/>
      <c r="P24" s="487"/>
      <c r="Q24" s="487"/>
      <c r="R24" s="487"/>
      <c r="S24" s="487"/>
      <c r="T24" s="487"/>
      <c r="U24" s="487"/>
      <c r="V24" s="487"/>
      <c r="W24" s="487"/>
      <c r="X24" s="487"/>
      <c r="Y24" s="487"/>
      <c r="Z24" s="487"/>
      <c r="AA24" s="487"/>
      <c r="AB24" s="487"/>
      <c r="AC24" s="487"/>
      <c r="AD24" s="487"/>
      <c r="AE24" s="487"/>
      <c r="AF24" s="487"/>
      <c r="AG24" s="487"/>
      <c r="AH24" s="487"/>
      <c r="AI24" s="487"/>
      <c r="AJ24" s="487"/>
      <c r="AK24" s="487"/>
      <c r="AL24" s="487"/>
      <c r="AM24" s="487"/>
      <c r="AN24" s="487"/>
      <c r="AO24" s="487"/>
      <c r="AP24" s="487"/>
      <c r="AQ24" s="487"/>
      <c r="AR24" s="487"/>
      <c r="AS24" s="487"/>
      <c r="AT24" s="487"/>
      <c r="AU24" s="488"/>
      <c r="AZ24"/>
      <c r="BA24"/>
      <c r="BB24"/>
      <c r="BG24" s="224"/>
    </row>
    <row r="25" spans="1:62" ht="15" customHeight="1" thickBot="1">
      <c r="B25" s="489">
        <v>44045</v>
      </c>
      <c r="C25" s="490"/>
      <c r="D25" s="490"/>
      <c r="E25" s="490"/>
      <c r="F25" s="490"/>
      <c r="G25" s="490"/>
      <c r="H25" s="490"/>
      <c r="I25" s="490"/>
      <c r="J25" s="490"/>
      <c r="K25" s="490"/>
      <c r="L25" s="490"/>
      <c r="M25" s="490"/>
      <c r="N25" s="490"/>
      <c r="O25" s="490"/>
      <c r="P25" s="490"/>
      <c r="Q25" s="490"/>
      <c r="R25" s="490"/>
      <c r="S25" s="490"/>
      <c r="T25" s="490"/>
      <c r="U25" s="490"/>
      <c r="V25" s="490"/>
      <c r="W25" s="490"/>
      <c r="X25" s="490"/>
      <c r="Y25" s="490"/>
      <c r="Z25" s="490"/>
      <c r="AA25" s="490"/>
      <c r="AB25" s="490"/>
      <c r="AC25" s="490"/>
      <c r="AD25" s="490"/>
      <c r="AE25" s="490"/>
      <c r="AF25" s="490"/>
      <c r="AG25" s="490"/>
      <c r="AH25" s="490"/>
      <c r="AI25" s="490"/>
      <c r="AJ25" s="490"/>
      <c r="AK25" s="490"/>
      <c r="AL25" s="490"/>
      <c r="AM25" s="490"/>
      <c r="AN25" s="490"/>
      <c r="AO25" s="490"/>
      <c r="AP25" s="490"/>
      <c r="AQ25" s="490"/>
      <c r="AR25" s="490"/>
      <c r="AS25" s="490"/>
      <c r="AT25" s="490"/>
      <c r="AU25" s="491"/>
      <c r="AZ25"/>
      <c r="BA25"/>
      <c r="BB25"/>
      <c r="BG25" s="224"/>
    </row>
    <row r="26" spans="1:62">
      <c r="B26" s="492" t="s">
        <v>177</v>
      </c>
      <c r="C26" s="493"/>
      <c r="D26" s="494"/>
      <c r="E26" s="479" t="s">
        <v>1775</v>
      </c>
      <c r="F26" s="480"/>
      <c r="G26" s="498"/>
      <c r="H26" s="479" t="s">
        <v>1714</v>
      </c>
      <c r="I26" s="480"/>
      <c r="J26" s="498"/>
      <c r="K26" s="479" t="s">
        <v>1776</v>
      </c>
      <c r="L26" s="480"/>
      <c r="M26" s="480"/>
      <c r="N26" s="479" t="s">
        <v>1777</v>
      </c>
      <c r="O26" s="480"/>
      <c r="P26" s="480"/>
      <c r="Q26" s="479" t="s">
        <v>1778</v>
      </c>
      <c r="R26" s="480"/>
      <c r="S26" s="480"/>
      <c r="T26" s="479" t="s">
        <v>1779</v>
      </c>
      <c r="U26" s="480"/>
      <c r="V26" s="480"/>
      <c r="W26" s="479" t="s">
        <v>1780</v>
      </c>
      <c r="X26" s="480"/>
      <c r="Y26" s="480"/>
      <c r="Z26" s="479" t="s">
        <v>1781</v>
      </c>
      <c r="AA26" s="480"/>
      <c r="AB26" s="480"/>
      <c r="AC26" s="479" t="s">
        <v>1782</v>
      </c>
      <c r="AD26" s="480"/>
      <c r="AE26" s="480"/>
      <c r="AF26" s="479" t="s">
        <v>1783</v>
      </c>
      <c r="AG26" s="480"/>
      <c r="AH26" s="498"/>
      <c r="AI26" s="499" t="s">
        <v>1715</v>
      </c>
      <c r="AJ26" s="500"/>
      <c r="AK26" s="501"/>
      <c r="AL26" s="499" t="s">
        <v>1716</v>
      </c>
      <c r="AM26" s="500"/>
      <c r="AN26" s="501"/>
      <c r="AO26" s="499" t="s">
        <v>1773</v>
      </c>
      <c r="AP26" s="500"/>
      <c r="AQ26" s="501"/>
      <c r="AR26" s="506" t="s">
        <v>1717</v>
      </c>
      <c r="AS26" s="506" t="s">
        <v>1718</v>
      </c>
      <c r="AT26" s="506" t="s">
        <v>1719</v>
      </c>
      <c r="AU26" s="502" t="s">
        <v>1720</v>
      </c>
      <c r="AX26" s="211" t="s">
        <v>1726</v>
      </c>
      <c r="AY26" s="204" t="s">
        <v>1727</v>
      </c>
      <c r="AZ26"/>
      <c r="BA26"/>
      <c r="BB26"/>
      <c r="BG26" s="224"/>
    </row>
    <row r="27" spans="1:62">
      <c r="B27" s="495"/>
      <c r="C27" s="496"/>
      <c r="D27" s="497"/>
      <c r="E27" s="254" t="s">
        <v>204</v>
      </c>
      <c r="F27" s="254" t="s">
        <v>1721</v>
      </c>
      <c r="G27" s="254" t="s">
        <v>1722</v>
      </c>
      <c r="H27" s="254" t="s">
        <v>204</v>
      </c>
      <c r="I27" s="254" t="s">
        <v>1721</v>
      </c>
      <c r="J27" s="254" t="s">
        <v>1722</v>
      </c>
      <c r="K27" s="254" t="s">
        <v>204</v>
      </c>
      <c r="L27" s="254" t="s">
        <v>1721</v>
      </c>
      <c r="M27" s="254" t="s">
        <v>1722</v>
      </c>
      <c r="N27" s="254" t="s">
        <v>204</v>
      </c>
      <c r="O27" s="254" t="s">
        <v>1721</v>
      </c>
      <c r="P27" s="254" t="s">
        <v>1722</v>
      </c>
      <c r="Q27" s="254" t="s">
        <v>204</v>
      </c>
      <c r="R27" s="254" t="s">
        <v>1721</v>
      </c>
      <c r="S27" s="254" t="s">
        <v>1722</v>
      </c>
      <c r="T27" s="254" t="s">
        <v>204</v>
      </c>
      <c r="U27" s="254" t="s">
        <v>1721</v>
      </c>
      <c r="V27" s="254" t="s">
        <v>1722</v>
      </c>
      <c r="W27" s="254" t="s">
        <v>204</v>
      </c>
      <c r="X27" s="254" t="s">
        <v>1721</v>
      </c>
      <c r="Y27" s="254" t="s">
        <v>1722</v>
      </c>
      <c r="Z27" s="254" t="s">
        <v>204</v>
      </c>
      <c r="AA27" s="254" t="s">
        <v>1721</v>
      </c>
      <c r="AB27" s="254" t="s">
        <v>1722</v>
      </c>
      <c r="AC27" s="254" t="s">
        <v>204</v>
      </c>
      <c r="AD27" s="254" t="s">
        <v>1721</v>
      </c>
      <c r="AE27" s="254" t="s">
        <v>1722</v>
      </c>
      <c r="AF27" s="254" t="s">
        <v>204</v>
      </c>
      <c r="AG27" s="254" t="s">
        <v>1721</v>
      </c>
      <c r="AH27" s="254" t="s">
        <v>1722</v>
      </c>
      <c r="AI27" s="202" t="s">
        <v>204</v>
      </c>
      <c r="AJ27" s="202" t="s">
        <v>1721</v>
      </c>
      <c r="AK27" s="202" t="s">
        <v>1722</v>
      </c>
      <c r="AL27" s="202" t="s">
        <v>204</v>
      </c>
      <c r="AM27" s="202" t="s">
        <v>1721</v>
      </c>
      <c r="AN27" s="202" t="s">
        <v>1722</v>
      </c>
      <c r="AO27" s="202" t="s">
        <v>204</v>
      </c>
      <c r="AP27" s="202" t="s">
        <v>1721</v>
      </c>
      <c r="AQ27" s="202" t="s">
        <v>1722</v>
      </c>
      <c r="AR27" s="507"/>
      <c r="AS27" s="507"/>
      <c r="AT27" s="507"/>
      <c r="AU27" s="503"/>
      <c r="AX27" s="234" t="s">
        <v>1733</v>
      </c>
      <c r="AY27" s="204" t="s">
        <v>1727</v>
      </c>
      <c r="AZ27"/>
      <c r="BA27"/>
      <c r="BB27"/>
      <c r="BG27" s="224"/>
    </row>
    <row r="28" spans="1:62">
      <c r="B28" s="255">
        <v>16</v>
      </c>
      <c r="C28" s="256" t="s">
        <v>1725</v>
      </c>
      <c r="D28" s="257">
        <v>17</v>
      </c>
      <c r="E28" s="207">
        <v>15</v>
      </c>
      <c r="F28" s="207">
        <v>15</v>
      </c>
      <c r="G28" s="207">
        <v>7</v>
      </c>
      <c r="H28" s="207">
        <v>0</v>
      </c>
      <c r="I28" s="207">
        <v>0</v>
      </c>
      <c r="J28" s="207">
        <v>0</v>
      </c>
      <c r="K28" s="207">
        <v>0</v>
      </c>
      <c r="L28" s="207">
        <v>0</v>
      </c>
      <c r="M28" s="207">
        <v>0</v>
      </c>
      <c r="N28" s="207">
        <v>4</v>
      </c>
      <c r="O28" s="207">
        <v>7</v>
      </c>
      <c r="P28" s="207">
        <v>5</v>
      </c>
      <c r="Q28" s="207">
        <v>0</v>
      </c>
      <c r="R28" s="207">
        <v>0</v>
      </c>
      <c r="S28" s="207">
        <v>0</v>
      </c>
      <c r="T28" s="207">
        <v>0</v>
      </c>
      <c r="U28" s="207">
        <v>0</v>
      </c>
      <c r="V28" s="207">
        <v>0</v>
      </c>
      <c r="W28" s="207">
        <v>0</v>
      </c>
      <c r="X28" s="207">
        <v>0</v>
      </c>
      <c r="Y28" s="207">
        <v>0</v>
      </c>
      <c r="Z28" s="207">
        <v>5</v>
      </c>
      <c r="AA28" s="207">
        <v>5</v>
      </c>
      <c r="AB28" s="207">
        <v>5</v>
      </c>
      <c r="AC28" s="207">
        <v>7</v>
      </c>
      <c r="AD28" s="207">
        <v>8</v>
      </c>
      <c r="AE28" s="207">
        <v>6</v>
      </c>
      <c r="AF28" s="207">
        <v>3</v>
      </c>
      <c r="AG28" s="207">
        <v>5</v>
      </c>
      <c r="AH28" s="207">
        <v>8</v>
      </c>
      <c r="AI28" s="207">
        <v>0</v>
      </c>
      <c r="AJ28" s="207">
        <v>0</v>
      </c>
      <c r="AK28" s="207">
        <v>0</v>
      </c>
      <c r="AL28" s="207">
        <v>0</v>
      </c>
      <c r="AM28" s="207">
        <v>0</v>
      </c>
      <c r="AN28" s="207">
        <v>0</v>
      </c>
      <c r="AO28" s="207">
        <v>0</v>
      </c>
      <c r="AP28" s="207">
        <v>0</v>
      </c>
      <c r="AQ28" s="207">
        <v>0</v>
      </c>
      <c r="AR28" s="207">
        <v>40</v>
      </c>
      <c r="AS28" s="207">
        <v>31</v>
      </c>
      <c r="AT28" s="208">
        <v>34</v>
      </c>
      <c r="AU28" s="209">
        <f>IFERROR(+AS28/AT28,"")</f>
        <v>0.91176470588235292</v>
      </c>
      <c r="AX28" s="235" t="s">
        <v>1734</v>
      </c>
      <c r="AY28" s="204" t="s">
        <v>1727</v>
      </c>
      <c r="AZ28"/>
      <c r="BA28"/>
      <c r="BB28"/>
      <c r="BG28" s="224"/>
    </row>
    <row r="29" spans="1:62">
      <c r="B29" s="255">
        <v>17</v>
      </c>
      <c r="C29" s="256" t="s">
        <v>1725</v>
      </c>
      <c r="D29" s="257">
        <v>18</v>
      </c>
      <c r="E29" s="207">
        <v>18</v>
      </c>
      <c r="F29" s="207">
        <v>18</v>
      </c>
      <c r="G29" s="207">
        <v>11</v>
      </c>
      <c r="H29" s="207">
        <v>0</v>
      </c>
      <c r="I29" s="207">
        <v>0</v>
      </c>
      <c r="J29" s="207">
        <v>0</v>
      </c>
      <c r="K29" s="207">
        <v>0</v>
      </c>
      <c r="L29" s="207">
        <v>0</v>
      </c>
      <c r="M29" s="207">
        <v>0</v>
      </c>
      <c r="N29" s="207">
        <v>4</v>
      </c>
      <c r="O29" s="207">
        <v>7</v>
      </c>
      <c r="P29" s="207">
        <v>7</v>
      </c>
      <c r="Q29" s="207">
        <v>0</v>
      </c>
      <c r="R29" s="207">
        <v>0</v>
      </c>
      <c r="S29" s="207">
        <v>0</v>
      </c>
      <c r="T29" s="207">
        <v>0</v>
      </c>
      <c r="U29" s="207">
        <v>0</v>
      </c>
      <c r="V29" s="207">
        <v>0</v>
      </c>
      <c r="W29" s="207">
        <v>0</v>
      </c>
      <c r="X29" s="207">
        <v>0</v>
      </c>
      <c r="Y29" s="207">
        <v>0</v>
      </c>
      <c r="Z29" s="207">
        <v>5</v>
      </c>
      <c r="AA29" s="207">
        <v>5</v>
      </c>
      <c r="AB29" s="207">
        <v>5</v>
      </c>
      <c r="AC29" s="207">
        <v>7</v>
      </c>
      <c r="AD29" s="207">
        <v>7</v>
      </c>
      <c r="AE29" s="207">
        <v>8</v>
      </c>
      <c r="AF29" s="207">
        <v>0</v>
      </c>
      <c r="AG29" s="207">
        <v>0</v>
      </c>
      <c r="AH29" s="207">
        <v>0</v>
      </c>
      <c r="AI29" s="207">
        <v>0</v>
      </c>
      <c r="AJ29" s="207">
        <v>0</v>
      </c>
      <c r="AK29" s="207">
        <v>0</v>
      </c>
      <c r="AL29" s="207">
        <v>0</v>
      </c>
      <c r="AM29" s="207">
        <v>0</v>
      </c>
      <c r="AN29" s="207">
        <v>0</v>
      </c>
      <c r="AO29" s="207">
        <v>0</v>
      </c>
      <c r="AP29" s="207">
        <v>0</v>
      </c>
      <c r="AQ29" s="207">
        <v>0</v>
      </c>
      <c r="AR29" s="207">
        <v>37</v>
      </c>
      <c r="AS29" s="207">
        <v>31</v>
      </c>
      <c r="AT29" s="208">
        <v>34</v>
      </c>
      <c r="AU29" s="209">
        <f t="shared" ref="AU29:AU39" si="2">IFERROR(+AS29/AT29,"")</f>
        <v>0.91176470588235292</v>
      </c>
      <c r="AX29" s="216" t="s">
        <v>1735</v>
      </c>
      <c r="AY29" s="204" t="s">
        <v>1727</v>
      </c>
      <c r="BG29" s="224"/>
    </row>
    <row r="30" spans="1:62">
      <c r="B30" s="255">
        <v>18</v>
      </c>
      <c r="C30" s="256" t="s">
        <v>1725</v>
      </c>
      <c r="D30" s="257">
        <v>19</v>
      </c>
      <c r="E30" s="207">
        <v>18</v>
      </c>
      <c r="F30" s="207">
        <v>18</v>
      </c>
      <c r="G30" s="207">
        <v>9</v>
      </c>
      <c r="H30" s="207">
        <v>0</v>
      </c>
      <c r="I30" s="207">
        <v>0</v>
      </c>
      <c r="J30" s="207">
        <v>0</v>
      </c>
      <c r="K30" s="207">
        <v>0</v>
      </c>
      <c r="L30" s="207">
        <v>0</v>
      </c>
      <c r="M30" s="207">
        <v>0</v>
      </c>
      <c r="N30" s="207">
        <v>4</v>
      </c>
      <c r="O30" s="207">
        <v>5</v>
      </c>
      <c r="P30" s="207">
        <v>4</v>
      </c>
      <c r="Q30" s="207">
        <v>0</v>
      </c>
      <c r="R30" s="207">
        <v>0</v>
      </c>
      <c r="S30" s="207">
        <v>0</v>
      </c>
      <c r="T30" s="207">
        <v>0</v>
      </c>
      <c r="U30" s="207">
        <v>0</v>
      </c>
      <c r="V30" s="207">
        <v>0</v>
      </c>
      <c r="W30" s="207">
        <v>0</v>
      </c>
      <c r="X30" s="207">
        <v>0</v>
      </c>
      <c r="Y30" s="207">
        <v>0</v>
      </c>
      <c r="Z30" s="207">
        <v>5</v>
      </c>
      <c r="AA30" s="207">
        <v>5</v>
      </c>
      <c r="AB30" s="207">
        <v>2</v>
      </c>
      <c r="AC30" s="207">
        <v>7</v>
      </c>
      <c r="AD30" s="207">
        <v>8</v>
      </c>
      <c r="AE30" s="207">
        <v>6</v>
      </c>
      <c r="AF30" s="207">
        <v>0</v>
      </c>
      <c r="AG30" s="207">
        <v>0</v>
      </c>
      <c r="AH30" s="207">
        <v>0</v>
      </c>
      <c r="AI30" s="207">
        <v>0</v>
      </c>
      <c r="AJ30" s="207">
        <v>0</v>
      </c>
      <c r="AK30" s="207">
        <v>0</v>
      </c>
      <c r="AL30" s="207">
        <v>0</v>
      </c>
      <c r="AM30" s="207">
        <v>0</v>
      </c>
      <c r="AN30" s="207">
        <v>0</v>
      </c>
      <c r="AO30" s="207">
        <v>0</v>
      </c>
      <c r="AP30" s="207">
        <v>0</v>
      </c>
      <c r="AQ30" s="207">
        <v>0</v>
      </c>
      <c r="AR30" s="207">
        <v>36</v>
      </c>
      <c r="AS30" s="207">
        <v>21</v>
      </c>
      <c r="AT30" s="208">
        <v>34</v>
      </c>
      <c r="AU30" s="209">
        <f t="shared" si="2"/>
        <v>0.61764705882352944</v>
      </c>
      <c r="AX30" s="213" t="s">
        <v>15</v>
      </c>
      <c r="AY30" s="204" t="s">
        <v>1727</v>
      </c>
      <c r="BG30" s="224"/>
    </row>
    <row r="31" spans="1:62">
      <c r="B31" s="255">
        <v>19</v>
      </c>
      <c r="C31" s="258" t="s">
        <v>1725</v>
      </c>
      <c r="D31" s="257">
        <v>20</v>
      </c>
      <c r="E31" s="207">
        <v>14</v>
      </c>
      <c r="F31" s="207">
        <v>14</v>
      </c>
      <c r="G31" s="207">
        <v>10</v>
      </c>
      <c r="H31" s="207">
        <v>0</v>
      </c>
      <c r="I31" s="207">
        <v>0</v>
      </c>
      <c r="J31" s="207">
        <v>0</v>
      </c>
      <c r="K31" s="207">
        <v>0</v>
      </c>
      <c r="L31" s="207">
        <v>0</v>
      </c>
      <c r="M31" s="207">
        <v>0</v>
      </c>
      <c r="N31" s="207">
        <v>4</v>
      </c>
      <c r="O31" s="207">
        <v>6</v>
      </c>
      <c r="P31" s="207">
        <v>7</v>
      </c>
      <c r="Q31" s="207">
        <v>0</v>
      </c>
      <c r="R31" s="207">
        <v>0</v>
      </c>
      <c r="S31" s="207">
        <v>0</v>
      </c>
      <c r="T31" s="207">
        <v>0</v>
      </c>
      <c r="U31" s="207">
        <v>0</v>
      </c>
      <c r="V31" s="207">
        <v>0</v>
      </c>
      <c r="W31" s="207">
        <v>0</v>
      </c>
      <c r="X31" s="207">
        <v>0</v>
      </c>
      <c r="Y31" s="207">
        <v>0</v>
      </c>
      <c r="Z31" s="207">
        <v>5</v>
      </c>
      <c r="AA31" s="207">
        <v>5</v>
      </c>
      <c r="AB31" s="207">
        <v>8</v>
      </c>
      <c r="AC31" s="207">
        <v>7</v>
      </c>
      <c r="AD31" s="207">
        <v>8</v>
      </c>
      <c r="AE31" s="207">
        <v>10</v>
      </c>
      <c r="AF31" s="207">
        <v>4</v>
      </c>
      <c r="AG31" s="207">
        <v>4</v>
      </c>
      <c r="AH31" s="207">
        <v>4</v>
      </c>
      <c r="AI31" s="207">
        <v>0</v>
      </c>
      <c r="AJ31" s="207">
        <v>0</v>
      </c>
      <c r="AK31" s="207">
        <v>0</v>
      </c>
      <c r="AL31" s="207">
        <v>0</v>
      </c>
      <c r="AM31" s="207">
        <v>0</v>
      </c>
      <c r="AN31" s="207">
        <v>0</v>
      </c>
      <c r="AO31" s="207">
        <v>0</v>
      </c>
      <c r="AP31" s="207">
        <v>0</v>
      </c>
      <c r="AQ31" s="207">
        <v>0</v>
      </c>
      <c r="AR31" s="207">
        <v>37</v>
      </c>
      <c r="AS31" s="207">
        <v>39</v>
      </c>
      <c r="AT31" s="208">
        <v>34</v>
      </c>
      <c r="AU31" s="209">
        <f t="shared" si="2"/>
        <v>1.1470588235294117</v>
      </c>
      <c r="AX31" s="215" t="s">
        <v>139</v>
      </c>
      <c r="AY31" s="204" t="s">
        <v>1727</v>
      </c>
      <c r="BG31" s="224"/>
    </row>
    <row r="32" spans="1:62">
      <c r="B32" s="255">
        <v>20</v>
      </c>
      <c r="C32" s="259" t="s">
        <v>1725</v>
      </c>
      <c r="D32" s="257">
        <v>21</v>
      </c>
      <c r="E32" s="207">
        <v>14</v>
      </c>
      <c r="F32" s="207">
        <v>16</v>
      </c>
      <c r="G32" s="207">
        <v>19</v>
      </c>
      <c r="H32" s="207">
        <v>0</v>
      </c>
      <c r="I32" s="207">
        <v>0</v>
      </c>
      <c r="J32" s="207">
        <v>0</v>
      </c>
      <c r="K32" s="207">
        <v>0</v>
      </c>
      <c r="L32" s="207">
        <v>0</v>
      </c>
      <c r="M32" s="207">
        <v>0</v>
      </c>
      <c r="N32" s="207">
        <v>4</v>
      </c>
      <c r="O32" s="207">
        <v>11</v>
      </c>
      <c r="P32" s="207">
        <v>7</v>
      </c>
      <c r="Q32" s="207">
        <v>0</v>
      </c>
      <c r="R32" s="207">
        <v>0</v>
      </c>
      <c r="S32" s="207">
        <v>0</v>
      </c>
      <c r="T32" s="207">
        <v>0</v>
      </c>
      <c r="U32" s="207">
        <v>0</v>
      </c>
      <c r="V32" s="207">
        <v>0</v>
      </c>
      <c r="W32" s="207">
        <v>0</v>
      </c>
      <c r="X32" s="207">
        <v>0</v>
      </c>
      <c r="Y32" s="207">
        <v>0</v>
      </c>
      <c r="Z32" s="207">
        <v>5</v>
      </c>
      <c r="AA32" s="207">
        <v>6</v>
      </c>
      <c r="AB32" s="207">
        <v>6</v>
      </c>
      <c r="AC32" s="207">
        <v>7</v>
      </c>
      <c r="AD32" s="207">
        <v>11</v>
      </c>
      <c r="AE32" s="207">
        <v>9</v>
      </c>
      <c r="AF32" s="207">
        <v>4</v>
      </c>
      <c r="AG32" s="207">
        <v>6</v>
      </c>
      <c r="AH32" s="207">
        <v>6</v>
      </c>
      <c r="AI32" s="207">
        <v>0</v>
      </c>
      <c r="AJ32" s="207">
        <v>0</v>
      </c>
      <c r="AK32" s="207">
        <v>0</v>
      </c>
      <c r="AL32" s="207">
        <v>0</v>
      </c>
      <c r="AM32" s="207">
        <v>0</v>
      </c>
      <c r="AN32" s="207">
        <v>0</v>
      </c>
      <c r="AO32" s="207">
        <v>0</v>
      </c>
      <c r="AP32" s="207">
        <v>0</v>
      </c>
      <c r="AQ32" s="207">
        <v>0</v>
      </c>
      <c r="AR32" s="207">
        <v>50</v>
      </c>
      <c r="AS32" s="207">
        <v>47</v>
      </c>
      <c r="AT32" s="208">
        <v>34</v>
      </c>
      <c r="AU32" s="209">
        <f t="shared" si="2"/>
        <v>1.3823529411764706</v>
      </c>
      <c r="AX32" s="212" t="s">
        <v>143</v>
      </c>
      <c r="AY32" s="204" t="s">
        <v>1727</v>
      </c>
      <c r="BG32" s="224"/>
    </row>
    <row r="33" spans="2:59">
      <c r="B33" s="255">
        <v>21</v>
      </c>
      <c r="C33" s="256" t="s">
        <v>1725</v>
      </c>
      <c r="D33" s="257">
        <v>22</v>
      </c>
      <c r="E33" s="207">
        <v>14</v>
      </c>
      <c r="F33" s="207">
        <v>14</v>
      </c>
      <c r="G33" s="207">
        <v>19</v>
      </c>
      <c r="H33" s="207">
        <v>0</v>
      </c>
      <c r="I33" s="207">
        <v>0</v>
      </c>
      <c r="J33" s="207">
        <v>0</v>
      </c>
      <c r="K33" s="207">
        <v>0</v>
      </c>
      <c r="L33" s="207">
        <v>0</v>
      </c>
      <c r="M33" s="207">
        <v>0</v>
      </c>
      <c r="N33" s="207">
        <v>4</v>
      </c>
      <c r="O33" s="207">
        <v>8</v>
      </c>
      <c r="P33" s="207">
        <v>11</v>
      </c>
      <c r="Q33" s="207">
        <v>0</v>
      </c>
      <c r="R33" s="207">
        <v>0</v>
      </c>
      <c r="S33" s="207">
        <v>0</v>
      </c>
      <c r="T33" s="207">
        <v>0</v>
      </c>
      <c r="U33" s="207">
        <v>0</v>
      </c>
      <c r="V33" s="207">
        <v>0</v>
      </c>
      <c r="W33" s="207">
        <v>0</v>
      </c>
      <c r="X33" s="207">
        <v>0</v>
      </c>
      <c r="Y33" s="207">
        <v>0</v>
      </c>
      <c r="Z33" s="207">
        <v>5</v>
      </c>
      <c r="AA33" s="207">
        <v>6</v>
      </c>
      <c r="AB33" s="207">
        <v>5</v>
      </c>
      <c r="AC33" s="207">
        <v>7</v>
      </c>
      <c r="AD33" s="207">
        <v>9</v>
      </c>
      <c r="AE33" s="207">
        <v>7</v>
      </c>
      <c r="AF33" s="207">
        <v>4</v>
      </c>
      <c r="AG33" s="207">
        <v>2</v>
      </c>
      <c r="AH33" s="207">
        <v>2</v>
      </c>
      <c r="AI33" s="207">
        <v>0</v>
      </c>
      <c r="AJ33" s="207">
        <v>0</v>
      </c>
      <c r="AK33" s="207">
        <v>0</v>
      </c>
      <c r="AL33" s="207">
        <v>0</v>
      </c>
      <c r="AM33" s="207">
        <v>0</v>
      </c>
      <c r="AN33" s="207">
        <v>0</v>
      </c>
      <c r="AO33" s="207">
        <v>0</v>
      </c>
      <c r="AP33" s="207">
        <v>0</v>
      </c>
      <c r="AQ33" s="207">
        <v>0</v>
      </c>
      <c r="AR33" s="207">
        <v>39</v>
      </c>
      <c r="AS33" s="207">
        <v>44</v>
      </c>
      <c r="AT33" s="208">
        <v>34</v>
      </c>
      <c r="AU33" s="209">
        <f t="shared" si="2"/>
        <v>1.2941176470588236</v>
      </c>
      <c r="AX33" s="236" t="s">
        <v>1736</v>
      </c>
      <c r="AY33" s="204" t="s">
        <v>1727</v>
      </c>
      <c r="BG33" s="224"/>
    </row>
    <row r="34" spans="2:59">
      <c r="B34" s="255">
        <v>22</v>
      </c>
      <c r="C34" s="258" t="s">
        <v>1725</v>
      </c>
      <c r="D34" s="257">
        <v>23</v>
      </c>
      <c r="E34" s="207">
        <v>14</v>
      </c>
      <c r="F34" s="207">
        <v>11</v>
      </c>
      <c r="G34" s="207">
        <v>17</v>
      </c>
      <c r="H34" s="207">
        <v>0</v>
      </c>
      <c r="I34" s="207">
        <v>0</v>
      </c>
      <c r="J34" s="207">
        <v>0</v>
      </c>
      <c r="K34" s="207">
        <v>0</v>
      </c>
      <c r="L34" s="207">
        <v>0</v>
      </c>
      <c r="M34" s="207">
        <v>0</v>
      </c>
      <c r="N34" s="207">
        <v>4</v>
      </c>
      <c r="O34" s="207">
        <v>6</v>
      </c>
      <c r="P34" s="207">
        <v>7</v>
      </c>
      <c r="Q34" s="207">
        <v>0</v>
      </c>
      <c r="R34" s="207">
        <v>0</v>
      </c>
      <c r="S34" s="207">
        <v>0</v>
      </c>
      <c r="T34" s="207">
        <v>0</v>
      </c>
      <c r="U34" s="207">
        <v>0</v>
      </c>
      <c r="V34" s="207">
        <v>0</v>
      </c>
      <c r="W34" s="207">
        <v>0</v>
      </c>
      <c r="X34" s="207">
        <v>0</v>
      </c>
      <c r="Y34" s="207">
        <v>0</v>
      </c>
      <c r="Z34" s="207">
        <v>5</v>
      </c>
      <c r="AA34" s="207">
        <v>5</v>
      </c>
      <c r="AB34" s="207">
        <v>4</v>
      </c>
      <c r="AC34" s="207">
        <v>7</v>
      </c>
      <c r="AD34" s="207">
        <v>7</v>
      </c>
      <c r="AE34" s="207">
        <v>9</v>
      </c>
      <c r="AF34" s="207">
        <v>4</v>
      </c>
      <c r="AG34" s="207">
        <v>4</v>
      </c>
      <c r="AH34" s="207">
        <v>4</v>
      </c>
      <c r="AI34" s="207">
        <v>0</v>
      </c>
      <c r="AJ34" s="207">
        <v>0</v>
      </c>
      <c r="AK34" s="207">
        <v>0</v>
      </c>
      <c r="AL34" s="207">
        <v>0</v>
      </c>
      <c r="AM34" s="207">
        <v>0</v>
      </c>
      <c r="AN34" s="207">
        <v>0</v>
      </c>
      <c r="AO34" s="207">
        <v>0</v>
      </c>
      <c r="AP34" s="207">
        <v>0</v>
      </c>
      <c r="AQ34" s="207">
        <v>0</v>
      </c>
      <c r="AR34" s="207">
        <v>33</v>
      </c>
      <c r="AS34" s="207">
        <v>41</v>
      </c>
      <c r="AT34" s="208">
        <v>34</v>
      </c>
      <c r="AU34" s="209">
        <f t="shared" si="2"/>
        <v>1.2058823529411764</v>
      </c>
      <c r="AX34" s="237" t="s">
        <v>1737</v>
      </c>
      <c r="AY34" s="204" t="s">
        <v>1727</v>
      </c>
      <c r="BG34" s="224"/>
    </row>
    <row r="35" spans="2:59">
      <c r="B35" s="255">
        <v>23</v>
      </c>
      <c r="C35" s="260" t="s">
        <v>1725</v>
      </c>
      <c r="D35" s="257">
        <v>24</v>
      </c>
      <c r="E35" s="207">
        <v>13</v>
      </c>
      <c r="F35" s="207">
        <v>9</v>
      </c>
      <c r="G35" s="207">
        <v>16</v>
      </c>
      <c r="H35" s="207">
        <v>0</v>
      </c>
      <c r="I35" s="207">
        <v>0</v>
      </c>
      <c r="J35" s="207">
        <v>0</v>
      </c>
      <c r="K35" s="207">
        <v>0</v>
      </c>
      <c r="L35" s="207">
        <v>0</v>
      </c>
      <c r="M35" s="207">
        <v>0</v>
      </c>
      <c r="N35" s="207">
        <v>4</v>
      </c>
      <c r="O35" s="207">
        <v>5</v>
      </c>
      <c r="P35" s="207">
        <v>7</v>
      </c>
      <c r="Q35" s="207">
        <v>0</v>
      </c>
      <c r="R35" s="207">
        <v>0</v>
      </c>
      <c r="S35" s="207">
        <v>0</v>
      </c>
      <c r="T35" s="207">
        <v>0</v>
      </c>
      <c r="U35" s="207">
        <v>0</v>
      </c>
      <c r="V35" s="207">
        <v>0</v>
      </c>
      <c r="W35" s="207">
        <v>0</v>
      </c>
      <c r="X35" s="207">
        <v>0</v>
      </c>
      <c r="Y35" s="207">
        <v>0</v>
      </c>
      <c r="Z35" s="207">
        <v>5</v>
      </c>
      <c r="AA35" s="207">
        <v>3</v>
      </c>
      <c r="AB35" s="207">
        <v>5</v>
      </c>
      <c r="AC35" s="207">
        <v>8</v>
      </c>
      <c r="AD35" s="207">
        <v>5</v>
      </c>
      <c r="AE35" s="207">
        <v>8</v>
      </c>
      <c r="AF35" s="207">
        <v>4</v>
      </c>
      <c r="AG35" s="207">
        <v>4</v>
      </c>
      <c r="AH35" s="207">
        <v>4</v>
      </c>
      <c r="AI35" s="207">
        <v>0</v>
      </c>
      <c r="AJ35" s="207">
        <v>0</v>
      </c>
      <c r="AK35" s="207">
        <v>0</v>
      </c>
      <c r="AL35" s="207">
        <v>0</v>
      </c>
      <c r="AM35" s="207">
        <v>0</v>
      </c>
      <c r="AN35" s="207">
        <v>0</v>
      </c>
      <c r="AO35" s="207">
        <v>0</v>
      </c>
      <c r="AP35" s="207">
        <v>0</v>
      </c>
      <c r="AQ35" s="207">
        <v>0</v>
      </c>
      <c r="AR35" s="207">
        <v>26</v>
      </c>
      <c r="AS35" s="207">
        <v>40</v>
      </c>
      <c r="AT35" s="208">
        <v>34</v>
      </c>
      <c r="AU35" s="209">
        <f t="shared" si="2"/>
        <v>1.1764705882352942</v>
      </c>
      <c r="AX35" s="238" t="s">
        <v>144</v>
      </c>
      <c r="AY35" s="204" t="s">
        <v>1727</v>
      </c>
      <c r="BG35" s="224"/>
    </row>
    <row r="36" spans="2:59">
      <c r="B36" s="255">
        <v>0</v>
      </c>
      <c r="C36" s="256" t="s">
        <v>1725</v>
      </c>
      <c r="D36" s="257">
        <v>1</v>
      </c>
      <c r="E36" s="207">
        <v>13</v>
      </c>
      <c r="F36" s="207">
        <v>10</v>
      </c>
      <c r="G36" s="207">
        <v>8</v>
      </c>
      <c r="H36" s="207">
        <v>0</v>
      </c>
      <c r="I36" s="207">
        <v>0</v>
      </c>
      <c r="J36" s="207">
        <v>0</v>
      </c>
      <c r="K36" s="207">
        <v>0</v>
      </c>
      <c r="L36" s="207">
        <v>0</v>
      </c>
      <c r="M36" s="207">
        <v>0</v>
      </c>
      <c r="N36" s="207">
        <v>4</v>
      </c>
      <c r="O36" s="207">
        <v>8</v>
      </c>
      <c r="P36" s="207">
        <v>2</v>
      </c>
      <c r="Q36" s="207">
        <v>0</v>
      </c>
      <c r="R36" s="207">
        <v>0</v>
      </c>
      <c r="S36" s="207">
        <v>0</v>
      </c>
      <c r="T36" s="207">
        <v>0</v>
      </c>
      <c r="U36" s="207">
        <v>0</v>
      </c>
      <c r="V36" s="207">
        <v>0</v>
      </c>
      <c r="W36" s="207">
        <v>0</v>
      </c>
      <c r="X36" s="207">
        <v>0</v>
      </c>
      <c r="Y36" s="207">
        <v>0</v>
      </c>
      <c r="Z36" s="207">
        <v>5</v>
      </c>
      <c r="AA36" s="207">
        <v>5</v>
      </c>
      <c r="AB36" s="207">
        <v>3</v>
      </c>
      <c r="AC36" s="207">
        <v>8</v>
      </c>
      <c r="AD36" s="207">
        <v>8</v>
      </c>
      <c r="AE36" s="207">
        <v>6</v>
      </c>
      <c r="AF36" s="207">
        <v>4</v>
      </c>
      <c r="AG36" s="207">
        <v>4</v>
      </c>
      <c r="AH36" s="207">
        <v>4</v>
      </c>
      <c r="AI36" s="207">
        <v>0</v>
      </c>
      <c r="AJ36" s="207">
        <v>0</v>
      </c>
      <c r="AK36" s="207">
        <v>0</v>
      </c>
      <c r="AL36" s="207">
        <v>0</v>
      </c>
      <c r="AM36" s="207">
        <v>0</v>
      </c>
      <c r="AN36" s="207">
        <v>0</v>
      </c>
      <c r="AO36" s="207">
        <v>0</v>
      </c>
      <c r="AP36" s="207">
        <v>0</v>
      </c>
      <c r="AQ36" s="207">
        <v>0</v>
      </c>
      <c r="AR36" s="207">
        <v>35</v>
      </c>
      <c r="AS36" s="207">
        <v>23</v>
      </c>
      <c r="AT36" s="208">
        <v>34</v>
      </c>
      <c r="AU36" s="209">
        <f t="shared" si="2"/>
        <v>0.67647058823529416</v>
      </c>
      <c r="AX36" s="203" t="s">
        <v>1723</v>
      </c>
      <c r="AY36" s="204" t="s">
        <v>1724</v>
      </c>
      <c r="BG36" s="224"/>
    </row>
    <row r="37" spans="2:59">
      <c r="B37" s="255">
        <v>1</v>
      </c>
      <c r="C37" s="256" t="s">
        <v>1725</v>
      </c>
      <c r="D37" s="257">
        <v>2</v>
      </c>
      <c r="E37" s="207">
        <v>13</v>
      </c>
      <c r="F37" s="207">
        <v>2</v>
      </c>
      <c r="G37" s="207">
        <v>10</v>
      </c>
      <c r="H37" s="207">
        <v>0</v>
      </c>
      <c r="I37" s="207">
        <v>1</v>
      </c>
      <c r="J37" s="207">
        <v>1</v>
      </c>
      <c r="K37" s="207">
        <v>0</v>
      </c>
      <c r="L37" s="207">
        <v>0</v>
      </c>
      <c r="M37" s="207">
        <v>0</v>
      </c>
      <c r="N37" s="207">
        <v>4</v>
      </c>
      <c r="O37" s="207">
        <v>4</v>
      </c>
      <c r="P37" s="207">
        <v>10</v>
      </c>
      <c r="Q37" s="207">
        <v>0</v>
      </c>
      <c r="R37" s="207">
        <v>0</v>
      </c>
      <c r="S37" s="207">
        <v>0</v>
      </c>
      <c r="T37" s="207">
        <v>0</v>
      </c>
      <c r="U37" s="207">
        <v>0</v>
      </c>
      <c r="V37" s="207">
        <v>0</v>
      </c>
      <c r="W37" s="207">
        <v>0</v>
      </c>
      <c r="X37" s="207">
        <v>0</v>
      </c>
      <c r="Y37" s="207">
        <v>0</v>
      </c>
      <c r="Z37" s="207">
        <v>5</v>
      </c>
      <c r="AA37" s="207">
        <v>5</v>
      </c>
      <c r="AB37" s="207">
        <v>4</v>
      </c>
      <c r="AC37" s="207">
        <v>8</v>
      </c>
      <c r="AD37" s="207">
        <v>3</v>
      </c>
      <c r="AE37" s="207">
        <v>7</v>
      </c>
      <c r="AF37" s="207">
        <v>4</v>
      </c>
      <c r="AG37" s="207">
        <v>4</v>
      </c>
      <c r="AH37" s="207">
        <v>4</v>
      </c>
      <c r="AI37" s="207">
        <v>0</v>
      </c>
      <c r="AJ37" s="207">
        <v>0</v>
      </c>
      <c r="AK37" s="207">
        <v>0</v>
      </c>
      <c r="AL37" s="207">
        <v>0</v>
      </c>
      <c r="AM37" s="207">
        <v>0</v>
      </c>
      <c r="AN37" s="207">
        <v>0</v>
      </c>
      <c r="AO37" s="207">
        <v>0</v>
      </c>
      <c r="AP37" s="207">
        <v>0</v>
      </c>
      <c r="AQ37" s="207">
        <v>0</v>
      </c>
      <c r="AR37" s="207">
        <v>19</v>
      </c>
      <c r="AS37" s="207">
        <v>36</v>
      </c>
      <c r="AT37" s="208">
        <v>34</v>
      </c>
      <c r="AU37" s="209">
        <f t="shared" si="2"/>
        <v>1.0588235294117647</v>
      </c>
      <c r="AX37" s="210" t="s">
        <v>95</v>
      </c>
      <c r="AY37" s="204" t="s">
        <v>1724</v>
      </c>
      <c r="BG37" s="224"/>
    </row>
    <row r="38" spans="2:59">
      <c r="B38" s="255">
        <v>2</v>
      </c>
      <c r="C38" s="256" t="s">
        <v>1725</v>
      </c>
      <c r="D38" s="257">
        <v>3</v>
      </c>
      <c r="E38" s="207">
        <v>4</v>
      </c>
      <c r="F38" s="207">
        <v>1</v>
      </c>
      <c r="G38" s="207">
        <v>2</v>
      </c>
      <c r="H38" s="207">
        <v>0</v>
      </c>
      <c r="I38" s="207">
        <v>2</v>
      </c>
      <c r="J38" s="207">
        <v>0</v>
      </c>
      <c r="K38" s="207">
        <v>0</v>
      </c>
      <c r="L38" s="207">
        <v>0</v>
      </c>
      <c r="M38" s="207">
        <v>0</v>
      </c>
      <c r="N38" s="207">
        <v>3</v>
      </c>
      <c r="O38" s="207">
        <v>4</v>
      </c>
      <c r="P38" s="207">
        <v>5</v>
      </c>
      <c r="Q38" s="207">
        <v>0</v>
      </c>
      <c r="R38" s="207">
        <v>0</v>
      </c>
      <c r="S38" s="207">
        <v>0</v>
      </c>
      <c r="T38" s="207">
        <v>0</v>
      </c>
      <c r="U38" s="207">
        <v>0</v>
      </c>
      <c r="V38" s="207">
        <v>0</v>
      </c>
      <c r="W38" s="207">
        <v>0</v>
      </c>
      <c r="X38" s="207">
        <v>0</v>
      </c>
      <c r="Y38" s="207">
        <v>0</v>
      </c>
      <c r="Z38" s="207">
        <v>10</v>
      </c>
      <c r="AA38" s="207">
        <v>9</v>
      </c>
      <c r="AB38" s="207">
        <v>8</v>
      </c>
      <c r="AC38" s="207">
        <v>3</v>
      </c>
      <c r="AD38" s="207">
        <v>2</v>
      </c>
      <c r="AE38" s="207">
        <v>2</v>
      </c>
      <c r="AF38" s="207">
        <v>14</v>
      </c>
      <c r="AG38" s="207">
        <v>8</v>
      </c>
      <c r="AH38" s="207">
        <v>6</v>
      </c>
      <c r="AI38" s="207">
        <v>0</v>
      </c>
      <c r="AJ38" s="207">
        <v>0</v>
      </c>
      <c r="AK38" s="207">
        <v>0</v>
      </c>
      <c r="AL38" s="207">
        <v>0</v>
      </c>
      <c r="AM38" s="207">
        <v>0</v>
      </c>
      <c r="AN38" s="207">
        <v>0</v>
      </c>
      <c r="AO38" s="207">
        <v>0</v>
      </c>
      <c r="AP38" s="207">
        <v>0</v>
      </c>
      <c r="AQ38" s="207">
        <v>0</v>
      </c>
      <c r="AR38" s="207">
        <v>26</v>
      </c>
      <c r="AS38" s="207">
        <v>23</v>
      </c>
      <c r="AT38" s="208">
        <v>34</v>
      </c>
      <c r="AU38" s="209">
        <f t="shared" si="2"/>
        <v>0.67647058823529416</v>
      </c>
      <c r="AX38" s="239" t="s">
        <v>1738</v>
      </c>
      <c r="AY38" s="204" t="s">
        <v>1728</v>
      </c>
      <c r="BG38" s="224"/>
    </row>
    <row r="39" spans="2:59" ht="15.75" thickBot="1">
      <c r="B39" s="261">
        <v>3</v>
      </c>
      <c r="C39" s="262" t="s">
        <v>1725</v>
      </c>
      <c r="D39" s="263">
        <v>4</v>
      </c>
      <c r="E39" s="220">
        <v>4</v>
      </c>
      <c r="F39" s="220">
        <v>4</v>
      </c>
      <c r="G39" s="220">
        <v>1</v>
      </c>
      <c r="H39" s="220">
        <v>0</v>
      </c>
      <c r="I39" s="220">
        <v>2</v>
      </c>
      <c r="J39" s="220">
        <v>2</v>
      </c>
      <c r="K39" s="220">
        <v>0</v>
      </c>
      <c r="L39" s="220">
        <v>0</v>
      </c>
      <c r="M39" s="220">
        <v>0</v>
      </c>
      <c r="N39" s="220">
        <v>3</v>
      </c>
      <c r="O39" s="220">
        <v>2</v>
      </c>
      <c r="P39" s="220">
        <v>2</v>
      </c>
      <c r="Q39" s="220">
        <v>0</v>
      </c>
      <c r="R39" s="220">
        <v>0</v>
      </c>
      <c r="S39" s="220">
        <v>0</v>
      </c>
      <c r="T39" s="220">
        <v>0</v>
      </c>
      <c r="U39" s="220">
        <v>0</v>
      </c>
      <c r="V39" s="220">
        <v>0</v>
      </c>
      <c r="W39" s="220">
        <v>0</v>
      </c>
      <c r="X39" s="220">
        <v>0</v>
      </c>
      <c r="Y39" s="220">
        <v>0</v>
      </c>
      <c r="Z39" s="220">
        <v>10</v>
      </c>
      <c r="AA39" s="220">
        <v>9</v>
      </c>
      <c r="AB39" s="220">
        <v>9</v>
      </c>
      <c r="AC39" s="220">
        <v>3</v>
      </c>
      <c r="AD39" s="220">
        <v>3</v>
      </c>
      <c r="AE39" s="220">
        <v>3</v>
      </c>
      <c r="AF39" s="220">
        <v>14</v>
      </c>
      <c r="AG39" s="220">
        <v>9</v>
      </c>
      <c r="AH39" s="220">
        <v>8</v>
      </c>
      <c r="AI39" s="220">
        <v>0</v>
      </c>
      <c r="AJ39" s="220">
        <v>0</v>
      </c>
      <c r="AK39" s="220">
        <v>0</v>
      </c>
      <c r="AL39" s="220">
        <v>0</v>
      </c>
      <c r="AM39" s="207">
        <v>0</v>
      </c>
      <c r="AN39" s="207">
        <v>0</v>
      </c>
      <c r="AO39" s="220">
        <v>0</v>
      </c>
      <c r="AP39" s="207">
        <v>0</v>
      </c>
      <c r="AQ39" s="207">
        <v>0</v>
      </c>
      <c r="AR39" s="220">
        <v>29</v>
      </c>
      <c r="AS39" s="220">
        <v>25</v>
      </c>
      <c r="AT39" s="221">
        <v>34</v>
      </c>
      <c r="AU39" s="222">
        <f t="shared" si="2"/>
        <v>0.73529411764705888</v>
      </c>
      <c r="AX39" s="240" t="s">
        <v>147</v>
      </c>
      <c r="AY39" s="204" t="s">
        <v>1728</v>
      </c>
      <c r="BG39" s="224"/>
    </row>
    <row r="40" spans="2:59" ht="15.75" thickBot="1">
      <c r="B40" s="223"/>
      <c r="C40" s="223"/>
      <c r="D40" s="223"/>
      <c r="E40" s="223"/>
      <c r="F40" s="223"/>
      <c r="G40" s="223"/>
      <c r="H40" s="223"/>
      <c r="I40" s="223"/>
      <c r="J40" s="223"/>
      <c r="K40" s="223"/>
      <c r="L40" s="223"/>
      <c r="M40" s="223"/>
      <c r="N40" s="223"/>
      <c r="O40" s="223"/>
      <c r="P40" s="223"/>
      <c r="Q40" s="223"/>
      <c r="R40" s="223"/>
      <c r="S40" s="223"/>
      <c r="T40" s="223"/>
      <c r="U40" s="223"/>
      <c r="V40" s="223"/>
      <c r="W40" s="223"/>
      <c r="X40" s="223"/>
      <c r="Y40" s="223"/>
      <c r="Z40" s="223"/>
      <c r="AA40" s="223"/>
      <c r="AB40" s="223"/>
      <c r="AC40" s="223"/>
      <c r="AD40" s="223"/>
      <c r="AE40" s="223"/>
      <c r="AF40" s="223"/>
      <c r="AG40" s="223"/>
      <c r="AH40" s="223"/>
      <c r="AI40" s="223"/>
      <c r="AJ40" s="223"/>
      <c r="AK40" s="223"/>
      <c r="AL40" s="223"/>
      <c r="AM40" s="223"/>
      <c r="AN40" s="223"/>
      <c r="AO40" s="223"/>
      <c r="AP40" s="223"/>
      <c r="AQ40" s="223"/>
      <c r="AR40" s="223"/>
      <c r="AS40" s="223"/>
      <c r="AT40" s="225"/>
      <c r="AU40" s="226"/>
      <c r="AX40" s="241" t="s">
        <v>7</v>
      </c>
      <c r="AY40" s="204" t="s">
        <v>1728</v>
      </c>
      <c r="BG40" s="224"/>
    </row>
    <row r="41" spans="2:59" ht="15.75" thickBot="1">
      <c r="B41" s="504" t="s">
        <v>3</v>
      </c>
      <c r="C41" s="505"/>
      <c r="D41" s="505"/>
      <c r="E41" s="228">
        <f t="shared" ref="E41:AL41" si="3">SUMIFS(E$8:E$19,$A$8:$A$19,"&lt;="&amp;$E$2)</f>
        <v>154</v>
      </c>
      <c r="F41" s="228">
        <f t="shared" si="3"/>
        <v>132</v>
      </c>
      <c r="G41" s="228">
        <f t="shared" si="3"/>
        <v>129</v>
      </c>
      <c r="H41" s="228">
        <f t="shared" si="3"/>
        <v>0</v>
      </c>
      <c r="I41" s="228">
        <f t="shared" si="3"/>
        <v>5</v>
      </c>
      <c r="J41" s="228">
        <f t="shared" si="3"/>
        <v>3</v>
      </c>
      <c r="K41" s="228">
        <f t="shared" si="3"/>
        <v>0</v>
      </c>
      <c r="L41" s="228">
        <f t="shared" si="3"/>
        <v>0</v>
      </c>
      <c r="M41" s="228">
        <f t="shared" si="3"/>
        <v>0</v>
      </c>
      <c r="N41" s="228">
        <f t="shared" si="3"/>
        <v>46</v>
      </c>
      <c r="O41" s="228">
        <f t="shared" si="3"/>
        <v>73</v>
      </c>
      <c r="P41" s="228">
        <f t="shared" si="3"/>
        <v>74</v>
      </c>
      <c r="Q41" s="228">
        <f t="shared" si="3"/>
        <v>0</v>
      </c>
      <c r="R41" s="228">
        <f t="shared" si="3"/>
        <v>0</v>
      </c>
      <c r="S41" s="228">
        <f t="shared" si="3"/>
        <v>0</v>
      </c>
      <c r="T41" s="228">
        <f t="shared" si="3"/>
        <v>0</v>
      </c>
      <c r="U41" s="228">
        <f t="shared" si="3"/>
        <v>0</v>
      </c>
      <c r="V41" s="228">
        <f t="shared" si="3"/>
        <v>0</v>
      </c>
      <c r="W41" s="228">
        <f t="shared" si="3"/>
        <v>0</v>
      </c>
      <c r="X41" s="228">
        <f t="shared" si="3"/>
        <v>0</v>
      </c>
      <c r="Y41" s="228">
        <f t="shared" si="3"/>
        <v>0</v>
      </c>
      <c r="Z41" s="228">
        <f t="shared" si="3"/>
        <v>70</v>
      </c>
      <c r="AA41" s="228">
        <f t="shared" si="3"/>
        <v>68</v>
      </c>
      <c r="AB41" s="228">
        <f t="shared" si="3"/>
        <v>64</v>
      </c>
      <c r="AC41" s="228">
        <f t="shared" si="3"/>
        <v>79</v>
      </c>
      <c r="AD41" s="228">
        <f t="shared" si="3"/>
        <v>79</v>
      </c>
      <c r="AE41" s="228">
        <f t="shared" si="3"/>
        <v>81</v>
      </c>
      <c r="AF41" s="228">
        <f t="shared" si="3"/>
        <v>59</v>
      </c>
      <c r="AG41" s="228">
        <f t="shared" si="3"/>
        <v>50</v>
      </c>
      <c r="AH41" s="228">
        <f t="shared" si="3"/>
        <v>50</v>
      </c>
      <c r="AI41" s="228">
        <f t="shared" si="3"/>
        <v>0</v>
      </c>
      <c r="AJ41" s="228">
        <f t="shared" si="3"/>
        <v>0</v>
      </c>
      <c r="AK41" s="228">
        <f t="shared" si="3"/>
        <v>0</v>
      </c>
      <c r="AL41" s="228">
        <f t="shared" si="3"/>
        <v>0</v>
      </c>
      <c r="AM41" s="228"/>
      <c r="AN41" s="228">
        <f>SUMIFS(AN$8:AN$19,$A$8:$A$19,"&lt;="&amp;$E$2)</f>
        <v>0</v>
      </c>
      <c r="AO41" s="228">
        <f>SUMIFS(AO$8:AO$19,$A$8:$A$19,"&lt;="&amp;$E$2)</f>
        <v>0</v>
      </c>
      <c r="AP41" s="228"/>
      <c r="AQ41" s="228">
        <f>SUMIFS(AQ$8:AQ$19,$A$8:$A$19,"&lt;="&amp;$E$2)</f>
        <v>0</v>
      </c>
      <c r="AR41" s="229">
        <f>SUMIFS(AR$8:AR$19,$A$8:$A$19,"&lt;="&amp;$E$2)</f>
        <v>407</v>
      </c>
      <c r="AS41" s="229">
        <f>SUMIFS(AS$8:AS$19,$A$8:$A$19,"&lt;="&amp;$E$2)</f>
        <v>401</v>
      </c>
      <c r="AT41" s="228">
        <f>SUMIFS(AT$8:AT$19,$A$8:$A$19,"&lt;="&amp;$E$2)</f>
        <v>408</v>
      </c>
      <c r="AU41" s="230">
        <f>IFERROR(+AS41/AT41,"")</f>
        <v>0.98284313725490191</v>
      </c>
      <c r="AX41" s="214" t="s">
        <v>35</v>
      </c>
      <c r="AY41" s="204" t="s">
        <v>1728</v>
      </c>
      <c r="BG41" s="224"/>
    </row>
    <row r="42" spans="2:59">
      <c r="AX42" s="242" t="s">
        <v>1739</v>
      </c>
      <c r="AY42" s="204" t="s">
        <v>1728</v>
      </c>
      <c r="BG42" s="224"/>
    </row>
    <row r="43" spans="2:59">
      <c r="AX43" s="243" t="s">
        <v>1740</v>
      </c>
      <c r="AY43" s="204" t="s">
        <v>1728</v>
      </c>
      <c r="BG43" s="224"/>
    </row>
    <row r="44" spans="2:59">
      <c r="AX44" s="244" t="s">
        <v>1741</v>
      </c>
      <c r="AY44" s="204" t="s">
        <v>1728</v>
      </c>
      <c r="BG44" s="224"/>
    </row>
    <row r="45" spans="2:59">
      <c r="AX45" s="239" t="s">
        <v>1742</v>
      </c>
      <c r="AY45" s="204" t="s">
        <v>1743</v>
      </c>
      <c r="BG45" s="224"/>
    </row>
    <row r="46" spans="2:59">
      <c r="AX46" s="240" t="s">
        <v>1744</v>
      </c>
      <c r="AY46" s="204" t="s">
        <v>1743</v>
      </c>
      <c r="BG46" s="224"/>
    </row>
    <row r="47" spans="2:59">
      <c r="AX47" s="241" t="s">
        <v>1745</v>
      </c>
      <c r="AY47" s="204" t="s">
        <v>1743</v>
      </c>
      <c r="BG47" s="224"/>
    </row>
    <row r="48" spans="2:59">
      <c r="AX48" s="214" t="s">
        <v>1746</v>
      </c>
      <c r="AY48" s="204" t="s">
        <v>1743</v>
      </c>
      <c r="BG48" s="224"/>
    </row>
    <row r="49" spans="50:59">
      <c r="AX49" s="242" t="s">
        <v>1747</v>
      </c>
      <c r="AY49" s="204" t="s">
        <v>1743</v>
      </c>
      <c r="BG49" s="224"/>
    </row>
    <row r="50" spans="50:59">
      <c r="AX50" s="243" t="s">
        <v>1748</v>
      </c>
      <c r="AY50" s="204" t="s">
        <v>1743</v>
      </c>
      <c r="BG50" s="224"/>
    </row>
    <row r="51" spans="50:59">
      <c r="AX51" s="244" t="s">
        <v>1749</v>
      </c>
      <c r="AY51" s="204" t="s">
        <v>1743</v>
      </c>
      <c r="BG51" s="224"/>
    </row>
    <row r="52" spans="50:59">
      <c r="AX52" s="239" t="s">
        <v>148</v>
      </c>
      <c r="AY52" s="204" t="s">
        <v>1729</v>
      </c>
      <c r="BG52" s="224"/>
    </row>
    <row r="53" spans="50:59">
      <c r="AX53" s="240" t="s">
        <v>1750</v>
      </c>
      <c r="AY53" s="204" t="s">
        <v>1729</v>
      </c>
      <c r="BG53" s="224"/>
    </row>
    <row r="54" spans="50:59">
      <c r="AX54" s="245" t="s">
        <v>150</v>
      </c>
      <c r="AY54" s="204" t="s">
        <v>1729</v>
      </c>
      <c r="BG54" s="224"/>
    </row>
    <row r="55" spans="50:59">
      <c r="AX55" s="216" t="s">
        <v>54</v>
      </c>
      <c r="AY55" s="204" t="s">
        <v>1729</v>
      </c>
      <c r="BG55" s="224"/>
    </row>
    <row r="56" spans="50:59">
      <c r="AX56" s="242" t="s">
        <v>1747</v>
      </c>
      <c r="AY56" s="204" t="s">
        <v>1729</v>
      </c>
      <c r="BG56" s="224"/>
    </row>
    <row r="57" spans="50:59">
      <c r="AX57" s="243" t="s">
        <v>1748</v>
      </c>
      <c r="AY57" s="204" t="s">
        <v>1729</v>
      </c>
      <c r="BG57" s="224"/>
    </row>
    <row r="58" spans="50:59">
      <c r="AX58" s="244" t="s">
        <v>1749</v>
      </c>
      <c r="AY58" s="204" t="s">
        <v>1729</v>
      </c>
      <c r="BG58" s="224"/>
    </row>
    <row r="59" spans="50:59">
      <c r="AX59" s="246" t="s">
        <v>1751</v>
      </c>
      <c r="AY59" s="204" t="s">
        <v>1752</v>
      </c>
      <c r="BG59" s="224"/>
    </row>
    <row r="60" spans="50:59">
      <c r="AX60" s="247" t="s">
        <v>1753</v>
      </c>
      <c r="AY60" s="204" t="s">
        <v>1752</v>
      </c>
      <c r="BG60" s="224"/>
    </row>
    <row r="61" spans="50:59">
      <c r="AX61" s="248" t="s">
        <v>1754</v>
      </c>
      <c r="AY61" s="204" t="s">
        <v>1752</v>
      </c>
      <c r="BG61" s="224"/>
    </row>
    <row r="62" spans="50:59">
      <c r="AX62" s="249" t="s">
        <v>1755</v>
      </c>
      <c r="AY62" s="204" t="s">
        <v>1752</v>
      </c>
      <c r="BG62" s="224"/>
    </row>
    <row r="63" spans="50:59">
      <c r="AX63" s="250" t="s">
        <v>1756</v>
      </c>
      <c r="AY63" s="204" t="s">
        <v>1752</v>
      </c>
      <c r="BG63" s="224"/>
    </row>
    <row r="64" spans="50:59">
      <c r="AX64" s="242" t="s">
        <v>1757</v>
      </c>
      <c r="AY64" s="204" t="s">
        <v>1752</v>
      </c>
      <c r="BG64" s="224"/>
    </row>
    <row r="65" spans="50:59">
      <c r="AX65" s="243" t="s">
        <v>1758</v>
      </c>
      <c r="AY65" s="204" t="s">
        <v>1752</v>
      </c>
      <c r="BG65" s="224"/>
    </row>
    <row r="66" spans="50:59">
      <c r="AX66" s="246" t="s">
        <v>151</v>
      </c>
      <c r="AY66" s="204" t="s">
        <v>1759</v>
      </c>
      <c r="BG66" s="224"/>
    </row>
    <row r="67" spans="50:59">
      <c r="AX67" s="247" t="s">
        <v>6</v>
      </c>
      <c r="AY67" s="204" t="s">
        <v>1759</v>
      </c>
      <c r="BG67" s="224"/>
    </row>
    <row r="68" spans="50:59">
      <c r="AX68" s="248" t="s">
        <v>5</v>
      </c>
      <c r="AY68" s="204" t="s">
        <v>1759</v>
      </c>
      <c r="BG68" s="224"/>
    </row>
    <row r="69" spans="50:59">
      <c r="AX69" s="249" t="s">
        <v>41</v>
      </c>
      <c r="AY69" s="204" t="s">
        <v>1759</v>
      </c>
      <c r="BG69" s="224"/>
    </row>
    <row r="70" spans="50:59">
      <c r="AX70" s="242" t="s">
        <v>1760</v>
      </c>
      <c r="AY70" s="204" t="s">
        <v>1759</v>
      </c>
      <c r="BG70" s="224"/>
    </row>
    <row r="71" spans="50:59">
      <c r="AX71" s="243" t="s">
        <v>153</v>
      </c>
      <c r="AY71" s="204" t="s">
        <v>1759</v>
      </c>
      <c r="BG71" s="224"/>
    </row>
    <row r="72" spans="50:59">
      <c r="AX72" s="244" t="s">
        <v>1761</v>
      </c>
      <c r="AY72" s="204" t="s">
        <v>1762</v>
      </c>
      <c r="BG72" s="224"/>
    </row>
    <row r="73" spans="50:59">
      <c r="AX73" s="217" t="s">
        <v>1763</v>
      </c>
      <c r="AY73" s="204" t="s">
        <v>1762</v>
      </c>
      <c r="BG73" s="224"/>
    </row>
    <row r="74" spans="50:59">
      <c r="AX74" s="218" t="s">
        <v>1764</v>
      </c>
      <c r="AY74" s="204" t="s">
        <v>1762</v>
      </c>
      <c r="BG74" s="224"/>
    </row>
    <row r="75" spans="50:59">
      <c r="AX75" s="251" t="s">
        <v>1765</v>
      </c>
      <c r="AY75" s="204" t="s">
        <v>1762</v>
      </c>
    </row>
    <row r="76" spans="50:59">
      <c r="AX76" s="252" t="s">
        <v>1766</v>
      </c>
      <c r="AY76" s="204" t="s">
        <v>1762</v>
      </c>
    </row>
    <row r="77" spans="50:59">
      <c r="AX77" s="253" t="s">
        <v>1767</v>
      </c>
      <c r="AY77" s="204" t="s">
        <v>1762</v>
      </c>
    </row>
    <row r="78" spans="50:59">
      <c r="AX78" s="244" t="s">
        <v>23</v>
      </c>
      <c r="AY78" s="204" t="s">
        <v>1768</v>
      </c>
    </row>
    <row r="79" spans="50:59">
      <c r="AX79" s="217" t="s">
        <v>4</v>
      </c>
      <c r="AY79" s="204" t="s">
        <v>1768</v>
      </c>
    </row>
    <row r="80" spans="50:59">
      <c r="AX80" s="218" t="s">
        <v>114</v>
      </c>
      <c r="AY80" s="204" t="s">
        <v>1768</v>
      </c>
    </row>
    <row r="81" spans="50:51">
      <c r="AX81" s="251" t="s">
        <v>115</v>
      </c>
      <c r="AY81" s="204" t="s">
        <v>1768</v>
      </c>
    </row>
    <row r="82" spans="50:51">
      <c r="AX82" s="252" t="s">
        <v>22</v>
      </c>
      <c r="AY82" s="204" t="s">
        <v>1768</v>
      </c>
    </row>
    <row r="83" spans="50:51">
      <c r="AX83" s="253" t="s">
        <v>1769</v>
      </c>
      <c r="AY83" s="204" t="s">
        <v>1768</v>
      </c>
    </row>
    <row r="84" spans="50:51">
      <c r="AX84" s="244" t="s">
        <v>23</v>
      </c>
      <c r="AY84" s="204" t="s">
        <v>1768</v>
      </c>
    </row>
    <row r="85" spans="50:51">
      <c r="AX85" s="217" t="s">
        <v>1730</v>
      </c>
      <c r="AY85" s="204" t="s">
        <v>1731</v>
      </c>
    </row>
    <row r="86" spans="50:51">
      <c r="AX86" s="218" t="s">
        <v>1732</v>
      </c>
      <c r="AY86" s="204" t="s">
        <v>1731</v>
      </c>
    </row>
    <row r="87" spans="50:51">
      <c r="AX87" s="251" t="s">
        <v>1770</v>
      </c>
      <c r="AY87" s="204" t="s">
        <v>1731</v>
      </c>
    </row>
    <row r="88" spans="50:51">
      <c r="AX88" s="252" t="s">
        <v>1771</v>
      </c>
      <c r="AY88" s="204" t="s">
        <v>1731</v>
      </c>
    </row>
    <row r="89" spans="50:51">
      <c r="AX89" s="253" t="s">
        <v>1772</v>
      </c>
      <c r="AY89" s="204" t="s">
        <v>1731</v>
      </c>
    </row>
  </sheetData>
  <mergeCells count="44">
    <mergeCell ref="B41:D41"/>
    <mergeCell ref="AL26:AN26"/>
    <mergeCell ref="AO26:AQ26"/>
    <mergeCell ref="AR26:AR27"/>
    <mergeCell ref="AS26:AS27"/>
    <mergeCell ref="T6:V6"/>
    <mergeCell ref="AT26:AT27"/>
    <mergeCell ref="AU26:AU27"/>
    <mergeCell ref="T26:V26"/>
    <mergeCell ref="W26:Y26"/>
    <mergeCell ref="Z26:AB26"/>
    <mergeCell ref="AC26:AE26"/>
    <mergeCell ref="AF26:AH26"/>
    <mergeCell ref="AI26:AK26"/>
    <mergeCell ref="AL6:AN6"/>
    <mergeCell ref="AO6:AQ6"/>
    <mergeCell ref="AR6:AR7"/>
    <mergeCell ref="AS6:AS7"/>
    <mergeCell ref="AT6:AT7"/>
    <mergeCell ref="B21:D21"/>
    <mergeCell ref="B24:AU24"/>
    <mergeCell ref="B25:AU25"/>
    <mergeCell ref="B26:D27"/>
    <mergeCell ref="E26:G26"/>
    <mergeCell ref="H26:J26"/>
    <mergeCell ref="K26:M26"/>
    <mergeCell ref="N26:P26"/>
    <mergeCell ref="Q26:S26"/>
    <mergeCell ref="Q6:S6"/>
    <mergeCell ref="B2:D2"/>
    <mergeCell ref="E2:F2"/>
    <mergeCell ref="B4:AU4"/>
    <mergeCell ref="B5:AU5"/>
    <mergeCell ref="B6:D7"/>
    <mergeCell ref="E6:G6"/>
    <mergeCell ref="H6:J6"/>
    <mergeCell ref="K6:M6"/>
    <mergeCell ref="N6:P6"/>
    <mergeCell ref="W6:Y6"/>
    <mergeCell ref="Z6:AB6"/>
    <mergeCell ref="AC6:AE6"/>
    <mergeCell ref="AF6:AH6"/>
    <mergeCell ref="AI6:AK6"/>
    <mergeCell ref="AU6:AU7"/>
  </mergeCells>
  <conditionalFormatting sqref="AI21:AQ21">
    <cfRule type="cellIs" dxfId="925" priority="321" operator="lessThan">
      <formula>$N$21</formula>
    </cfRule>
  </conditionalFormatting>
  <conditionalFormatting sqref="AK21">
    <cfRule type="cellIs" dxfId="924" priority="319" operator="lessThan">
      <formula>$AI$21</formula>
    </cfRule>
  </conditionalFormatting>
  <conditionalFormatting sqref="AJ21:AK21">
    <cfRule type="cellIs" dxfId="923" priority="149" operator="lessThan">
      <formula>$AI$21</formula>
    </cfRule>
    <cfRule type="cellIs" dxfId="922" priority="317" operator="lessThan">
      <formula>$AI$21</formula>
    </cfRule>
    <cfRule type="cellIs" dxfId="921" priority="318" operator="lessThan">
      <formula>$AI$21</formula>
    </cfRule>
  </conditionalFormatting>
  <conditionalFormatting sqref="F8:G8">
    <cfRule type="cellIs" dxfId="920" priority="316" operator="lessThan">
      <formula>$E$8</formula>
    </cfRule>
  </conditionalFormatting>
  <conditionalFormatting sqref="F9:G9">
    <cfRule type="cellIs" dxfId="919" priority="315" operator="lessThan">
      <formula>$E$9</formula>
    </cfRule>
  </conditionalFormatting>
  <conditionalFormatting sqref="F10:G10">
    <cfRule type="cellIs" dxfId="918" priority="314" operator="lessThan">
      <formula>$E$10</formula>
    </cfRule>
  </conditionalFormatting>
  <conditionalFormatting sqref="F11:G11">
    <cfRule type="cellIs" dxfId="917" priority="313" operator="lessThan">
      <formula>$E$11</formula>
    </cfRule>
  </conditionalFormatting>
  <conditionalFormatting sqref="F12:G12">
    <cfRule type="cellIs" dxfId="916" priority="312" operator="lessThan">
      <formula>$E$12</formula>
    </cfRule>
  </conditionalFormatting>
  <conditionalFormatting sqref="F13:G13">
    <cfRule type="cellIs" dxfId="915" priority="311" operator="lessThan">
      <formula>$E$13</formula>
    </cfRule>
  </conditionalFormatting>
  <conditionalFormatting sqref="F14:G14">
    <cfRule type="cellIs" dxfId="914" priority="310" operator="lessThan">
      <formula>$E$14</formula>
    </cfRule>
  </conditionalFormatting>
  <conditionalFormatting sqref="F15:G15">
    <cfRule type="cellIs" dxfId="913" priority="309" operator="lessThan">
      <formula>$E$15</formula>
    </cfRule>
  </conditionalFormatting>
  <conditionalFormatting sqref="F16:G16">
    <cfRule type="cellIs" dxfId="912" priority="308" operator="lessThan">
      <formula>$E$16</formula>
    </cfRule>
  </conditionalFormatting>
  <conditionalFormatting sqref="F17:G17">
    <cfRule type="cellIs" dxfId="911" priority="307" operator="lessThan">
      <formula>$E$17</formula>
    </cfRule>
  </conditionalFormatting>
  <conditionalFormatting sqref="F18:G18">
    <cfRule type="cellIs" dxfId="910" priority="306" operator="lessThan">
      <formula>$E$18</formula>
    </cfRule>
  </conditionalFormatting>
  <conditionalFormatting sqref="F19:G19">
    <cfRule type="cellIs" dxfId="909" priority="305" operator="lessThan">
      <formula>$E$19</formula>
    </cfRule>
  </conditionalFormatting>
  <conditionalFormatting sqref="F21:G21">
    <cfRule type="cellIs" dxfId="908" priority="304" operator="lessThan">
      <formula>$E$21</formula>
    </cfRule>
  </conditionalFormatting>
  <conditionalFormatting sqref="I8:J8">
    <cfRule type="cellIs" dxfId="907" priority="303" operator="lessThan">
      <formula>$H$8</formula>
    </cfRule>
  </conditionalFormatting>
  <conditionalFormatting sqref="I9:J9">
    <cfRule type="cellIs" dxfId="906" priority="302" operator="lessThan">
      <formula>$H$9</formula>
    </cfRule>
  </conditionalFormatting>
  <conditionalFormatting sqref="I10:J10">
    <cfRule type="cellIs" dxfId="905" priority="301" operator="lessThan">
      <formula>$H$10</formula>
    </cfRule>
  </conditionalFormatting>
  <conditionalFormatting sqref="I11:J11">
    <cfRule type="cellIs" dxfId="904" priority="300" operator="lessThan">
      <formula>$H$11</formula>
    </cfRule>
  </conditionalFormatting>
  <conditionalFormatting sqref="I12:J12">
    <cfRule type="cellIs" dxfId="903" priority="299" operator="lessThan">
      <formula>$H$12</formula>
    </cfRule>
  </conditionalFormatting>
  <conditionalFormatting sqref="I13:J13">
    <cfRule type="cellIs" dxfId="902" priority="298" operator="lessThan">
      <formula>$H$13</formula>
    </cfRule>
  </conditionalFormatting>
  <conditionalFormatting sqref="I14:J14">
    <cfRule type="cellIs" dxfId="901" priority="297" operator="lessThan">
      <formula>$H$14</formula>
    </cfRule>
  </conditionalFormatting>
  <conditionalFormatting sqref="I15:J15">
    <cfRule type="cellIs" dxfId="900" priority="296" operator="lessThan">
      <formula>$H$15</formula>
    </cfRule>
  </conditionalFormatting>
  <conditionalFormatting sqref="I16:J16">
    <cfRule type="cellIs" dxfId="899" priority="295" operator="lessThan">
      <formula>$H$16</formula>
    </cfRule>
  </conditionalFormatting>
  <conditionalFormatting sqref="I17:J17">
    <cfRule type="cellIs" dxfId="898" priority="294" operator="lessThan">
      <formula>$H$17</formula>
    </cfRule>
  </conditionalFormatting>
  <conditionalFormatting sqref="I18:J18">
    <cfRule type="cellIs" dxfId="897" priority="293" operator="lessThan">
      <formula>$H$18</formula>
    </cfRule>
  </conditionalFormatting>
  <conditionalFormatting sqref="I19:J19">
    <cfRule type="cellIs" dxfId="896" priority="292" operator="lessThan">
      <formula>$H$19</formula>
    </cfRule>
  </conditionalFormatting>
  <conditionalFormatting sqref="I21:J21">
    <cfRule type="cellIs" dxfId="895" priority="291" operator="lessThan">
      <formula>$H$21</formula>
    </cfRule>
  </conditionalFormatting>
  <conditionalFormatting sqref="L8:M8">
    <cfRule type="cellIs" dxfId="894" priority="290" operator="lessThan">
      <formula>$K$8</formula>
    </cfRule>
  </conditionalFormatting>
  <conditionalFormatting sqref="L9:M9">
    <cfRule type="cellIs" dxfId="893" priority="289" operator="lessThan">
      <formula>$K$9</formula>
    </cfRule>
  </conditionalFormatting>
  <conditionalFormatting sqref="L10:M10">
    <cfRule type="cellIs" dxfId="892" priority="288" operator="lessThan">
      <formula>$K$10</formula>
    </cfRule>
  </conditionalFormatting>
  <conditionalFormatting sqref="L11:M11">
    <cfRule type="cellIs" dxfId="891" priority="287" operator="lessThan">
      <formula>$K$11</formula>
    </cfRule>
  </conditionalFormatting>
  <conditionalFormatting sqref="L12:M12">
    <cfRule type="cellIs" dxfId="890" priority="286" operator="lessThan">
      <formula>$K$12</formula>
    </cfRule>
  </conditionalFormatting>
  <conditionalFormatting sqref="L13:M13">
    <cfRule type="cellIs" dxfId="889" priority="285" operator="lessThan">
      <formula>$K$13</formula>
    </cfRule>
  </conditionalFormatting>
  <conditionalFormatting sqref="L14:M14">
    <cfRule type="cellIs" dxfId="888" priority="284" operator="lessThan">
      <formula>$K$14</formula>
    </cfRule>
  </conditionalFormatting>
  <conditionalFormatting sqref="L15:M15">
    <cfRule type="cellIs" dxfId="887" priority="283" operator="lessThan">
      <formula>$K$15</formula>
    </cfRule>
  </conditionalFormatting>
  <conditionalFormatting sqref="L16:M16">
    <cfRule type="cellIs" dxfId="886" priority="282" operator="lessThan">
      <formula>$K$16</formula>
    </cfRule>
  </conditionalFormatting>
  <conditionalFormatting sqref="L17:M17">
    <cfRule type="cellIs" dxfId="885" priority="281" operator="lessThan">
      <formula>$K$17</formula>
    </cfRule>
  </conditionalFormatting>
  <conditionalFormatting sqref="L18:M18">
    <cfRule type="cellIs" dxfId="884" priority="280" operator="lessThan">
      <formula>$K$18</formula>
    </cfRule>
  </conditionalFormatting>
  <conditionalFormatting sqref="L19:M19">
    <cfRule type="cellIs" dxfId="883" priority="279" operator="lessThan">
      <formula>$K$19</formula>
    </cfRule>
  </conditionalFormatting>
  <conditionalFormatting sqref="L21:M21">
    <cfRule type="cellIs" dxfId="882" priority="278" operator="lessThan">
      <formula>$K$21</formula>
    </cfRule>
  </conditionalFormatting>
  <conditionalFormatting sqref="O8:P8">
    <cfRule type="cellIs" dxfId="881" priority="277" operator="lessThan">
      <formula>$N$8</formula>
    </cfRule>
  </conditionalFormatting>
  <conditionalFormatting sqref="O9:P9">
    <cfRule type="cellIs" dxfId="880" priority="276" operator="lessThan">
      <formula>$N$9</formula>
    </cfRule>
  </conditionalFormatting>
  <conditionalFormatting sqref="O10:P10">
    <cfRule type="cellIs" dxfId="879" priority="275" operator="lessThan">
      <formula>$N$10</formula>
    </cfRule>
  </conditionalFormatting>
  <conditionalFormatting sqref="O11:P11">
    <cfRule type="cellIs" dxfId="878" priority="274" operator="lessThan">
      <formula>$N$11</formula>
    </cfRule>
  </conditionalFormatting>
  <conditionalFormatting sqref="O12:P12">
    <cfRule type="cellIs" dxfId="877" priority="273" operator="lessThan">
      <formula>$N$12</formula>
    </cfRule>
  </conditionalFormatting>
  <conditionalFormatting sqref="O13:P13">
    <cfRule type="cellIs" dxfId="876" priority="272" operator="lessThan">
      <formula>$N$13</formula>
    </cfRule>
  </conditionalFormatting>
  <conditionalFormatting sqref="O14:P14">
    <cfRule type="cellIs" dxfId="875" priority="271" operator="lessThan">
      <formula>$N$14</formula>
    </cfRule>
  </conditionalFormatting>
  <conditionalFormatting sqref="O15:P15">
    <cfRule type="cellIs" dxfId="874" priority="270" operator="lessThan">
      <formula>$N$15</formula>
    </cfRule>
  </conditionalFormatting>
  <conditionalFormatting sqref="O16:P16">
    <cfRule type="cellIs" dxfId="873" priority="269" operator="lessThan">
      <formula>$N$16</formula>
    </cfRule>
  </conditionalFormatting>
  <conditionalFormatting sqref="O17:P17">
    <cfRule type="cellIs" dxfId="872" priority="268" operator="lessThan">
      <formula>$N$17</formula>
    </cfRule>
  </conditionalFormatting>
  <conditionalFormatting sqref="O18:P18">
    <cfRule type="cellIs" dxfId="871" priority="267" operator="lessThan">
      <formula>$N$18</formula>
    </cfRule>
  </conditionalFormatting>
  <conditionalFormatting sqref="O19:P19">
    <cfRule type="cellIs" dxfId="870" priority="266" operator="lessThan">
      <formula>$N$19</formula>
    </cfRule>
  </conditionalFormatting>
  <conditionalFormatting sqref="O21:P21">
    <cfRule type="cellIs" dxfId="869" priority="265" operator="lessThan">
      <formula>$N$21</formula>
    </cfRule>
  </conditionalFormatting>
  <conditionalFormatting sqref="R8:S8">
    <cfRule type="cellIs" dxfId="868" priority="264" operator="lessThan">
      <formula>$Q$8</formula>
    </cfRule>
  </conditionalFormatting>
  <conditionalFormatting sqref="R9:S9">
    <cfRule type="cellIs" dxfId="867" priority="263" operator="lessThan">
      <formula>$Q$9</formula>
    </cfRule>
  </conditionalFormatting>
  <conditionalFormatting sqref="R10:S10">
    <cfRule type="cellIs" dxfId="866" priority="262" operator="lessThan">
      <formula>$Q$10</formula>
    </cfRule>
  </conditionalFormatting>
  <conditionalFormatting sqref="R11:S11">
    <cfRule type="cellIs" dxfId="865" priority="261" operator="lessThan">
      <formula>$Q$11</formula>
    </cfRule>
  </conditionalFormatting>
  <conditionalFormatting sqref="R12:S12">
    <cfRule type="cellIs" dxfId="864" priority="260" operator="lessThan">
      <formula>$Q$12</formula>
    </cfRule>
  </conditionalFormatting>
  <conditionalFormatting sqref="R13:S13">
    <cfRule type="cellIs" dxfId="863" priority="259" operator="lessThan">
      <formula>$Q$13</formula>
    </cfRule>
  </conditionalFormatting>
  <conditionalFormatting sqref="R14:S14">
    <cfRule type="cellIs" dxfId="862" priority="258" operator="lessThan">
      <formula>$Q$14</formula>
    </cfRule>
  </conditionalFormatting>
  <conditionalFormatting sqref="R15:S15">
    <cfRule type="cellIs" dxfId="861" priority="257" operator="lessThan">
      <formula>$Q$15</formula>
    </cfRule>
  </conditionalFormatting>
  <conditionalFormatting sqref="R16:S16">
    <cfRule type="cellIs" dxfId="860" priority="256" operator="lessThan">
      <formula>$Q$16</formula>
    </cfRule>
  </conditionalFormatting>
  <conditionalFormatting sqref="R17:S17">
    <cfRule type="cellIs" dxfId="859" priority="255" operator="lessThan">
      <formula>$Q$17</formula>
    </cfRule>
  </conditionalFormatting>
  <conditionalFormatting sqref="R18:S18">
    <cfRule type="cellIs" dxfId="858" priority="254" operator="lessThan">
      <formula>$Q$18</formula>
    </cfRule>
  </conditionalFormatting>
  <conditionalFormatting sqref="R19:S19">
    <cfRule type="cellIs" dxfId="857" priority="253" operator="lessThan">
      <formula>$Q$19</formula>
    </cfRule>
  </conditionalFormatting>
  <conditionalFormatting sqref="U8:V8">
    <cfRule type="cellIs" dxfId="856" priority="252" operator="lessThan">
      <formula>$T$8</formula>
    </cfRule>
  </conditionalFormatting>
  <conditionalFormatting sqref="U9:V9">
    <cfRule type="cellIs" dxfId="855" priority="251" operator="lessThan">
      <formula>$T$9</formula>
    </cfRule>
  </conditionalFormatting>
  <conditionalFormatting sqref="U10:V10">
    <cfRule type="cellIs" dxfId="854" priority="250" operator="lessThan">
      <formula>$T$10</formula>
    </cfRule>
  </conditionalFormatting>
  <conditionalFormatting sqref="U11:V11">
    <cfRule type="cellIs" dxfId="853" priority="249" operator="lessThan">
      <formula>$T$11</formula>
    </cfRule>
  </conditionalFormatting>
  <conditionalFormatting sqref="U12:V12">
    <cfRule type="cellIs" dxfId="852" priority="248" operator="lessThan">
      <formula>$T$12</formula>
    </cfRule>
  </conditionalFormatting>
  <conditionalFormatting sqref="U13:V13">
    <cfRule type="cellIs" dxfId="851" priority="247" operator="lessThan">
      <formula>$T$13</formula>
    </cfRule>
  </conditionalFormatting>
  <conditionalFormatting sqref="U14:V14">
    <cfRule type="cellIs" dxfId="850" priority="246" operator="lessThan">
      <formula>$T$14</formula>
    </cfRule>
  </conditionalFormatting>
  <conditionalFormatting sqref="U15:V15">
    <cfRule type="cellIs" dxfId="849" priority="245" operator="lessThan">
      <formula>$T$15</formula>
    </cfRule>
  </conditionalFormatting>
  <conditionalFormatting sqref="U16:V16">
    <cfRule type="cellIs" dxfId="848" priority="244" operator="lessThan">
      <formula>$T$16</formula>
    </cfRule>
  </conditionalFormatting>
  <conditionalFormatting sqref="U17:V17">
    <cfRule type="cellIs" dxfId="847" priority="243" operator="lessThan">
      <formula>$T$17</formula>
    </cfRule>
  </conditionalFormatting>
  <conditionalFormatting sqref="U18:V18">
    <cfRule type="cellIs" dxfId="846" priority="242" operator="lessThan">
      <formula>$T$18</formula>
    </cfRule>
  </conditionalFormatting>
  <conditionalFormatting sqref="U19:V19">
    <cfRule type="cellIs" dxfId="845" priority="241" operator="lessThan">
      <formula>$T$19</formula>
    </cfRule>
  </conditionalFormatting>
  <conditionalFormatting sqref="U21:V21">
    <cfRule type="cellIs" dxfId="844" priority="240" operator="lessThan">
      <formula>$T$21</formula>
    </cfRule>
  </conditionalFormatting>
  <conditionalFormatting sqref="X8:Y8">
    <cfRule type="cellIs" dxfId="843" priority="239" operator="lessThan">
      <formula>$W$8</formula>
    </cfRule>
  </conditionalFormatting>
  <conditionalFormatting sqref="X9:Y9">
    <cfRule type="cellIs" dxfId="842" priority="238" operator="lessThan">
      <formula>$W$9</formula>
    </cfRule>
  </conditionalFormatting>
  <conditionalFormatting sqref="X10:Y10">
    <cfRule type="cellIs" dxfId="841" priority="237" operator="lessThan">
      <formula>$W$10</formula>
    </cfRule>
  </conditionalFormatting>
  <conditionalFormatting sqref="X11:Y11">
    <cfRule type="cellIs" dxfId="840" priority="236" operator="lessThan">
      <formula>$W$11</formula>
    </cfRule>
  </conditionalFormatting>
  <conditionalFormatting sqref="X12:Y12">
    <cfRule type="cellIs" dxfId="839" priority="235" operator="lessThan">
      <formula>$W$12</formula>
    </cfRule>
  </conditionalFormatting>
  <conditionalFormatting sqref="X13:Y13">
    <cfRule type="cellIs" dxfId="838" priority="234" operator="lessThan">
      <formula>$W$13</formula>
    </cfRule>
  </conditionalFormatting>
  <conditionalFormatting sqref="X14:Y14">
    <cfRule type="cellIs" dxfId="837" priority="233" operator="lessThan">
      <formula>$W$14</formula>
    </cfRule>
  </conditionalFormatting>
  <conditionalFormatting sqref="X15:Y15">
    <cfRule type="cellIs" dxfId="836" priority="232" operator="lessThan">
      <formula>$W$15</formula>
    </cfRule>
  </conditionalFormatting>
  <conditionalFormatting sqref="X16:Y16">
    <cfRule type="cellIs" dxfId="835" priority="231" operator="lessThan">
      <formula>$W$16</formula>
    </cfRule>
  </conditionalFormatting>
  <conditionalFormatting sqref="X17:Y17">
    <cfRule type="cellIs" dxfId="834" priority="229" operator="lessThan">
      <formula>$W$17</formula>
    </cfRule>
    <cfRule type="cellIs" dxfId="833" priority="230" operator="lessThan">
      <formula>$W$17</formula>
    </cfRule>
  </conditionalFormatting>
  <conditionalFormatting sqref="X18:Y18">
    <cfRule type="cellIs" dxfId="832" priority="228" operator="lessThan">
      <formula>$W$18</formula>
    </cfRule>
  </conditionalFormatting>
  <conditionalFormatting sqref="X19:Y19">
    <cfRule type="cellIs" dxfId="831" priority="227" operator="lessThan">
      <formula>$W$19</formula>
    </cfRule>
  </conditionalFormatting>
  <conditionalFormatting sqref="X21:Y21">
    <cfRule type="cellIs" dxfId="830" priority="226" operator="lessThan">
      <formula>$W$21</formula>
    </cfRule>
  </conditionalFormatting>
  <conditionalFormatting sqref="AA8:AB8">
    <cfRule type="cellIs" dxfId="829" priority="225" operator="lessThan">
      <formula>$Z$8</formula>
    </cfRule>
  </conditionalFormatting>
  <conditionalFormatting sqref="AA9:AB9">
    <cfRule type="cellIs" dxfId="828" priority="224" operator="lessThan">
      <formula>$Z$9</formula>
    </cfRule>
  </conditionalFormatting>
  <conditionalFormatting sqref="AA10:AB10">
    <cfRule type="cellIs" dxfId="827" priority="223" operator="lessThan">
      <formula>$Z$10</formula>
    </cfRule>
  </conditionalFormatting>
  <conditionalFormatting sqref="AA11:AB11">
    <cfRule type="cellIs" dxfId="826" priority="222" operator="lessThan">
      <formula>$Z$11</formula>
    </cfRule>
  </conditionalFormatting>
  <conditionalFormatting sqref="AA12:AB12">
    <cfRule type="cellIs" dxfId="825" priority="221" operator="lessThan">
      <formula>$Z$12</formula>
    </cfRule>
  </conditionalFormatting>
  <conditionalFormatting sqref="AA13:AB13">
    <cfRule type="cellIs" dxfId="824" priority="220" operator="lessThan">
      <formula>$Z$13</formula>
    </cfRule>
  </conditionalFormatting>
  <conditionalFormatting sqref="AA14:AB14">
    <cfRule type="cellIs" dxfId="823" priority="219" operator="lessThan">
      <formula>$Z$14</formula>
    </cfRule>
  </conditionalFormatting>
  <conditionalFormatting sqref="AA15:AB15">
    <cfRule type="cellIs" dxfId="822" priority="218" operator="lessThan">
      <formula>$Z$15</formula>
    </cfRule>
  </conditionalFormatting>
  <conditionalFormatting sqref="AA16:AB16">
    <cfRule type="cellIs" dxfId="821" priority="217" operator="lessThan">
      <formula>$Z$16</formula>
    </cfRule>
  </conditionalFormatting>
  <conditionalFormatting sqref="AA17:AB17">
    <cfRule type="cellIs" dxfId="820" priority="216" operator="lessThan">
      <formula>$Z$17</formula>
    </cfRule>
  </conditionalFormatting>
  <conditionalFormatting sqref="AA18:AB18">
    <cfRule type="cellIs" dxfId="819" priority="215" operator="lessThan">
      <formula>$Z$18</formula>
    </cfRule>
  </conditionalFormatting>
  <conditionalFormatting sqref="AA19:AB19">
    <cfRule type="cellIs" dxfId="818" priority="214" operator="lessThan">
      <formula>$Z$19</formula>
    </cfRule>
  </conditionalFormatting>
  <conditionalFormatting sqref="AA21:AB21">
    <cfRule type="cellIs" dxfId="817" priority="213" operator="lessThan">
      <formula>$Z$21</formula>
    </cfRule>
  </conditionalFormatting>
  <conditionalFormatting sqref="AD8:AE8">
    <cfRule type="cellIs" dxfId="816" priority="212" operator="lessThan">
      <formula>$AC$8</formula>
    </cfRule>
  </conditionalFormatting>
  <conditionalFormatting sqref="AD9:AE9">
    <cfRule type="cellIs" dxfId="815" priority="211" operator="lessThan">
      <formula>$AC$9</formula>
    </cfRule>
  </conditionalFormatting>
  <conditionalFormatting sqref="AD10:AE10">
    <cfRule type="cellIs" dxfId="814" priority="210" operator="lessThan">
      <formula>$AC$10</formula>
    </cfRule>
  </conditionalFormatting>
  <conditionalFormatting sqref="AD11:AE11">
    <cfRule type="cellIs" dxfId="813" priority="209" operator="lessThan">
      <formula>$AC$11</formula>
    </cfRule>
  </conditionalFormatting>
  <conditionalFormatting sqref="AD12:AE12">
    <cfRule type="cellIs" dxfId="812" priority="208" operator="lessThan">
      <formula>$AC$12</formula>
    </cfRule>
  </conditionalFormatting>
  <conditionalFormatting sqref="AD13:AE13">
    <cfRule type="cellIs" dxfId="811" priority="207" operator="lessThan">
      <formula>$AC$13</formula>
    </cfRule>
  </conditionalFormatting>
  <conditionalFormatting sqref="AD14:AE14">
    <cfRule type="cellIs" dxfId="810" priority="206" operator="lessThan">
      <formula>$AC$14</formula>
    </cfRule>
  </conditionalFormatting>
  <conditionalFormatting sqref="AD15:AE15">
    <cfRule type="cellIs" dxfId="809" priority="205" operator="lessThan">
      <formula>$AC$15</formula>
    </cfRule>
  </conditionalFormatting>
  <conditionalFormatting sqref="AD16:AE16">
    <cfRule type="cellIs" dxfId="808" priority="204" operator="lessThan">
      <formula>$AC$16</formula>
    </cfRule>
  </conditionalFormatting>
  <conditionalFormatting sqref="AD17:AE17">
    <cfRule type="cellIs" dxfId="807" priority="203" operator="lessThan">
      <formula>$AC$17</formula>
    </cfRule>
  </conditionalFormatting>
  <conditionalFormatting sqref="AD18:AE18">
    <cfRule type="cellIs" dxfId="806" priority="202" operator="lessThan">
      <formula>$AC$18</formula>
    </cfRule>
  </conditionalFormatting>
  <conditionalFormatting sqref="AD19:AE19">
    <cfRule type="cellIs" dxfId="805" priority="201" operator="lessThan">
      <formula>$AC$19</formula>
    </cfRule>
  </conditionalFormatting>
  <conditionalFormatting sqref="AD21:AE21">
    <cfRule type="cellIs" dxfId="804" priority="200" operator="lessThan">
      <formula>$AC$21</formula>
    </cfRule>
  </conditionalFormatting>
  <conditionalFormatting sqref="AG8:AH8">
    <cfRule type="cellIs" dxfId="803" priority="199" operator="lessThan">
      <formula>$AF$8</formula>
    </cfRule>
  </conditionalFormatting>
  <conditionalFormatting sqref="AG9:AH9">
    <cfRule type="cellIs" dxfId="802" priority="198" operator="lessThan">
      <formula>$AF$9</formula>
    </cfRule>
  </conditionalFormatting>
  <conditionalFormatting sqref="AG10:AH10">
    <cfRule type="cellIs" dxfId="801" priority="197" operator="lessThan">
      <formula>$AF$10</formula>
    </cfRule>
  </conditionalFormatting>
  <conditionalFormatting sqref="AG11:AH11">
    <cfRule type="cellIs" dxfId="800" priority="196" operator="lessThan">
      <formula>$AF$11</formula>
    </cfRule>
  </conditionalFormatting>
  <conditionalFormatting sqref="AG12:AH12">
    <cfRule type="cellIs" dxfId="799" priority="195" operator="lessThan">
      <formula>$AF$12</formula>
    </cfRule>
  </conditionalFormatting>
  <conditionalFormatting sqref="AG13:AH13">
    <cfRule type="cellIs" dxfId="798" priority="194" operator="lessThan">
      <formula>$AF$13</formula>
    </cfRule>
  </conditionalFormatting>
  <conditionalFormatting sqref="AG14:AH14">
    <cfRule type="cellIs" dxfId="797" priority="193" operator="lessThan">
      <formula>$AF$14</formula>
    </cfRule>
  </conditionalFormatting>
  <conditionalFormatting sqref="AG15:AH15">
    <cfRule type="cellIs" dxfId="796" priority="192" operator="lessThan">
      <formula>$AF$15</formula>
    </cfRule>
  </conditionalFormatting>
  <conditionalFormatting sqref="AG16:AH16">
    <cfRule type="cellIs" dxfId="795" priority="191" operator="lessThan">
      <formula>$AF$16</formula>
    </cfRule>
  </conditionalFormatting>
  <conditionalFormatting sqref="AG17:AH17">
    <cfRule type="cellIs" dxfId="794" priority="190" operator="lessThan">
      <formula>$AF$17</formula>
    </cfRule>
  </conditionalFormatting>
  <conditionalFormatting sqref="AG18:AH18">
    <cfRule type="cellIs" dxfId="793" priority="189" operator="lessThan">
      <formula>$AF$18</formula>
    </cfRule>
  </conditionalFormatting>
  <conditionalFormatting sqref="AG19:AH19">
    <cfRule type="cellIs" dxfId="792" priority="188" operator="lessThan">
      <formula>$AF$19</formula>
    </cfRule>
  </conditionalFormatting>
  <conditionalFormatting sqref="AG21:AH21">
    <cfRule type="cellIs" dxfId="791" priority="187" operator="lessThan">
      <formula>$AF$21</formula>
    </cfRule>
  </conditionalFormatting>
  <conditionalFormatting sqref="AR8:AS8">
    <cfRule type="cellIs" dxfId="790" priority="186" operator="lessThan">
      <formula>$AT$8</formula>
    </cfRule>
  </conditionalFormatting>
  <conditionalFormatting sqref="AR9:AS9">
    <cfRule type="cellIs" dxfId="789" priority="185" operator="lessThan">
      <formula>$AT$9</formula>
    </cfRule>
  </conditionalFormatting>
  <conditionalFormatting sqref="AR10:AS10">
    <cfRule type="cellIs" dxfId="788" priority="184" operator="lessThan">
      <formula>$AT$10</formula>
    </cfRule>
  </conditionalFormatting>
  <conditionalFormatting sqref="AR11:AS11">
    <cfRule type="cellIs" dxfId="787" priority="183" operator="lessThan">
      <formula>$AT$11</formula>
    </cfRule>
  </conditionalFormatting>
  <conditionalFormatting sqref="AR12:AS12">
    <cfRule type="cellIs" dxfId="786" priority="182" operator="lessThan">
      <formula>$AT$12</formula>
    </cfRule>
  </conditionalFormatting>
  <conditionalFormatting sqref="AR13:AS13">
    <cfRule type="cellIs" dxfId="785" priority="181" operator="lessThan">
      <formula>$AT$13</formula>
    </cfRule>
  </conditionalFormatting>
  <conditionalFormatting sqref="AR14:AS14">
    <cfRule type="cellIs" dxfId="784" priority="180" operator="lessThan">
      <formula>$AT$14</formula>
    </cfRule>
  </conditionalFormatting>
  <conditionalFormatting sqref="AR15:AS15">
    <cfRule type="cellIs" dxfId="783" priority="179" operator="lessThan">
      <formula>$AT$15</formula>
    </cfRule>
  </conditionalFormatting>
  <conditionalFormatting sqref="AR16:AS16">
    <cfRule type="cellIs" dxfId="782" priority="178" operator="lessThan">
      <formula>$AT$16</formula>
    </cfRule>
  </conditionalFormatting>
  <conditionalFormatting sqref="AR17:AS17">
    <cfRule type="cellIs" dxfId="781" priority="177" operator="lessThan">
      <formula>$AT$17</formula>
    </cfRule>
  </conditionalFormatting>
  <conditionalFormatting sqref="AR18:AS18">
    <cfRule type="cellIs" dxfId="780" priority="176" operator="lessThan">
      <formula>$AT$18</formula>
    </cfRule>
  </conditionalFormatting>
  <conditionalFormatting sqref="AR19:AS19">
    <cfRule type="cellIs" dxfId="779" priority="175" operator="lessThan">
      <formula>$AT$19</formula>
    </cfRule>
  </conditionalFormatting>
  <conditionalFormatting sqref="AR21:AS21">
    <cfRule type="cellIs" dxfId="778" priority="174" operator="lessThan">
      <formula>$AT$21</formula>
    </cfRule>
  </conditionalFormatting>
  <conditionalFormatting sqref="AI41:AQ41">
    <cfRule type="cellIs" dxfId="777" priority="148" operator="lessThan">
      <formula>$N$21</formula>
    </cfRule>
  </conditionalFormatting>
  <conditionalFormatting sqref="AK41">
    <cfRule type="cellIs" dxfId="776" priority="147" operator="lessThan">
      <formula>$AI$21</formula>
    </cfRule>
  </conditionalFormatting>
  <conditionalFormatting sqref="AJ41:AK41">
    <cfRule type="cellIs" dxfId="775" priority="1" operator="lessThan">
      <formula>$AI$21</formula>
    </cfRule>
    <cfRule type="cellIs" dxfId="774" priority="145" operator="lessThan">
      <formula>$AI$21</formula>
    </cfRule>
    <cfRule type="cellIs" dxfId="773" priority="146" operator="lessThan">
      <formula>$AI$21</formula>
    </cfRule>
  </conditionalFormatting>
  <conditionalFormatting sqref="F28:G28">
    <cfRule type="cellIs" dxfId="772" priority="144" operator="lessThan">
      <formula>$E$8</formula>
    </cfRule>
  </conditionalFormatting>
  <conditionalFormatting sqref="F29:G29">
    <cfRule type="cellIs" dxfId="771" priority="143" operator="lessThan">
      <formula>$E$9</formula>
    </cfRule>
  </conditionalFormatting>
  <conditionalFormatting sqref="F30:G30">
    <cfRule type="cellIs" dxfId="770" priority="142" operator="lessThan">
      <formula>$E$10</formula>
    </cfRule>
  </conditionalFormatting>
  <conditionalFormatting sqref="F31:G31">
    <cfRule type="cellIs" dxfId="769" priority="141" operator="lessThan">
      <formula>$E$11</formula>
    </cfRule>
  </conditionalFormatting>
  <conditionalFormatting sqref="F32:G32">
    <cfRule type="cellIs" dxfId="768" priority="140" operator="lessThan">
      <formula>$E$12</formula>
    </cfRule>
  </conditionalFormatting>
  <conditionalFormatting sqref="F33:G33">
    <cfRule type="cellIs" dxfId="767" priority="139" operator="lessThan">
      <formula>$E$13</formula>
    </cfRule>
  </conditionalFormatting>
  <conditionalFormatting sqref="F34:G34">
    <cfRule type="cellIs" dxfId="766" priority="138" operator="lessThan">
      <formula>$E$14</formula>
    </cfRule>
  </conditionalFormatting>
  <conditionalFormatting sqref="F35:G35">
    <cfRule type="cellIs" dxfId="765" priority="137" operator="lessThan">
      <formula>$E$15</formula>
    </cfRule>
  </conditionalFormatting>
  <conditionalFormatting sqref="F36:G36">
    <cfRule type="cellIs" dxfId="764" priority="136" operator="lessThan">
      <formula>$E$16</formula>
    </cfRule>
  </conditionalFormatting>
  <conditionalFormatting sqref="F37:G37">
    <cfRule type="cellIs" dxfId="763" priority="135" operator="lessThan">
      <formula>$E$17</formula>
    </cfRule>
  </conditionalFormatting>
  <conditionalFormatting sqref="F38:G38">
    <cfRule type="cellIs" dxfId="762" priority="134" operator="lessThan">
      <formula>$E$18</formula>
    </cfRule>
  </conditionalFormatting>
  <conditionalFormatting sqref="F39:G39">
    <cfRule type="cellIs" dxfId="761" priority="133" operator="lessThan">
      <formula>$E$19</formula>
    </cfRule>
  </conditionalFormatting>
  <conditionalFormatting sqref="F41:G41">
    <cfRule type="cellIs" dxfId="760" priority="132" operator="lessThan">
      <formula>$E$21</formula>
    </cfRule>
  </conditionalFormatting>
  <conditionalFormatting sqref="I28:J28">
    <cfRule type="cellIs" dxfId="759" priority="131" operator="lessThan">
      <formula>$H$8</formula>
    </cfRule>
  </conditionalFormatting>
  <conditionalFormatting sqref="I29:J29">
    <cfRule type="cellIs" dxfId="758" priority="130" operator="lessThan">
      <formula>$H$9</formula>
    </cfRule>
  </conditionalFormatting>
  <conditionalFormatting sqref="I30:J30">
    <cfRule type="cellIs" dxfId="757" priority="129" operator="lessThan">
      <formula>$H$10</formula>
    </cfRule>
  </conditionalFormatting>
  <conditionalFormatting sqref="I31:J31">
    <cfRule type="cellIs" dxfId="756" priority="128" operator="lessThan">
      <formula>$H$11</formula>
    </cfRule>
  </conditionalFormatting>
  <conditionalFormatting sqref="I32:J32">
    <cfRule type="cellIs" dxfId="755" priority="127" operator="lessThan">
      <formula>$H$12</formula>
    </cfRule>
  </conditionalFormatting>
  <conditionalFormatting sqref="I33:J33">
    <cfRule type="cellIs" dxfId="754" priority="126" operator="lessThan">
      <formula>$H$13</formula>
    </cfRule>
  </conditionalFormatting>
  <conditionalFormatting sqref="I34:J34">
    <cfRule type="cellIs" dxfId="753" priority="125" operator="lessThan">
      <formula>$H$14</formula>
    </cfRule>
  </conditionalFormatting>
  <conditionalFormatting sqref="I35:J35">
    <cfRule type="cellIs" dxfId="752" priority="124" operator="lessThan">
      <formula>$H$15</formula>
    </cfRule>
  </conditionalFormatting>
  <conditionalFormatting sqref="I36:J36">
    <cfRule type="cellIs" dxfId="751" priority="123" operator="lessThan">
      <formula>$H$16</formula>
    </cfRule>
  </conditionalFormatting>
  <conditionalFormatting sqref="I37:J37">
    <cfRule type="cellIs" dxfId="750" priority="122" operator="lessThan">
      <formula>$H$17</formula>
    </cfRule>
  </conditionalFormatting>
  <conditionalFormatting sqref="I38:J38">
    <cfRule type="cellIs" dxfId="749" priority="121" operator="lessThan">
      <formula>$H$18</formula>
    </cfRule>
  </conditionalFormatting>
  <conditionalFormatting sqref="I39:J39">
    <cfRule type="cellIs" dxfId="748" priority="120" operator="lessThan">
      <formula>$H$19</formula>
    </cfRule>
  </conditionalFormatting>
  <conditionalFormatting sqref="I41:J41">
    <cfRule type="cellIs" dxfId="747" priority="119" operator="lessThan">
      <formula>$H$21</formula>
    </cfRule>
  </conditionalFormatting>
  <conditionalFormatting sqref="L28:M28">
    <cfRule type="cellIs" dxfId="746" priority="118" operator="lessThan">
      <formula>$K$8</formula>
    </cfRule>
  </conditionalFormatting>
  <conditionalFormatting sqref="L29:M29">
    <cfRule type="cellIs" dxfId="745" priority="117" operator="lessThan">
      <formula>$K$9</formula>
    </cfRule>
  </conditionalFormatting>
  <conditionalFormatting sqref="L30:M30">
    <cfRule type="cellIs" dxfId="744" priority="116" operator="lessThan">
      <formula>$K$10</formula>
    </cfRule>
  </conditionalFormatting>
  <conditionalFormatting sqref="L31:M31">
    <cfRule type="cellIs" dxfId="743" priority="115" operator="lessThan">
      <formula>$K$11</formula>
    </cfRule>
  </conditionalFormatting>
  <conditionalFormatting sqref="L32:M32">
    <cfRule type="cellIs" dxfId="742" priority="114" operator="lessThan">
      <formula>$K$12</formula>
    </cfRule>
  </conditionalFormatting>
  <conditionalFormatting sqref="L33:M33">
    <cfRule type="cellIs" dxfId="741" priority="113" operator="lessThan">
      <formula>$K$13</formula>
    </cfRule>
  </conditionalFormatting>
  <conditionalFormatting sqref="L34:M34">
    <cfRule type="cellIs" dxfId="740" priority="112" operator="lessThan">
      <formula>$K$14</formula>
    </cfRule>
  </conditionalFormatting>
  <conditionalFormatting sqref="L35:M35">
    <cfRule type="cellIs" dxfId="739" priority="111" operator="lessThan">
      <formula>$K$15</formula>
    </cfRule>
  </conditionalFormatting>
  <conditionalFormatting sqref="L36:M36">
    <cfRule type="cellIs" dxfId="738" priority="110" operator="lessThan">
      <formula>$K$16</formula>
    </cfRule>
  </conditionalFormatting>
  <conditionalFormatting sqref="L37:M37">
    <cfRule type="cellIs" dxfId="737" priority="109" operator="lessThan">
      <formula>$K$17</formula>
    </cfRule>
  </conditionalFormatting>
  <conditionalFormatting sqref="L38:M38">
    <cfRule type="cellIs" dxfId="736" priority="108" operator="lessThan">
      <formula>$K$18</formula>
    </cfRule>
  </conditionalFormatting>
  <conditionalFormatting sqref="L39:M39">
    <cfRule type="cellIs" dxfId="735" priority="107" operator="lessThan">
      <formula>$K$19</formula>
    </cfRule>
  </conditionalFormatting>
  <conditionalFormatting sqref="L41:M41">
    <cfRule type="cellIs" dxfId="734" priority="106" operator="lessThan">
      <formula>$K$21</formula>
    </cfRule>
  </conditionalFormatting>
  <conditionalFormatting sqref="O28:P28">
    <cfRule type="cellIs" dxfId="733" priority="105" operator="lessThan">
      <formula>$N$8</formula>
    </cfRule>
  </conditionalFormatting>
  <conditionalFormatting sqref="O29:P29">
    <cfRule type="cellIs" dxfId="732" priority="104" operator="lessThan">
      <formula>$N$9</formula>
    </cfRule>
  </conditionalFormatting>
  <conditionalFormatting sqref="O30:P30">
    <cfRule type="cellIs" dxfId="731" priority="103" operator="lessThan">
      <formula>$N$10</formula>
    </cfRule>
  </conditionalFormatting>
  <conditionalFormatting sqref="O31:P31">
    <cfRule type="cellIs" dxfId="730" priority="102" operator="lessThan">
      <formula>$N$11</formula>
    </cfRule>
  </conditionalFormatting>
  <conditionalFormatting sqref="O32:P32">
    <cfRule type="cellIs" dxfId="729" priority="101" operator="lessThan">
      <formula>$N$12</formula>
    </cfRule>
  </conditionalFormatting>
  <conditionalFormatting sqref="O33:P33">
    <cfRule type="cellIs" dxfId="728" priority="100" operator="lessThan">
      <formula>$N$13</formula>
    </cfRule>
  </conditionalFormatting>
  <conditionalFormatting sqref="O34:P34">
    <cfRule type="cellIs" dxfId="727" priority="99" operator="lessThan">
      <formula>$N$14</formula>
    </cfRule>
  </conditionalFormatting>
  <conditionalFormatting sqref="O35:P35">
    <cfRule type="cellIs" dxfId="726" priority="98" operator="lessThan">
      <formula>$N$15</formula>
    </cfRule>
  </conditionalFormatting>
  <conditionalFormatting sqref="O36:P36">
    <cfRule type="cellIs" dxfId="725" priority="97" operator="lessThan">
      <formula>$N$16</formula>
    </cfRule>
  </conditionalFormatting>
  <conditionalFormatting sqref="O37:P37">
    <cfRule type="cellIs" dxfId="724" priority="96" operator="lessThan">
      <formula>$N$17</formula>
    </cfRule>
  </conditionalFormatting>
  <conditionalFormatting sqref="O38:P38">
    <cfRule type="cellIs" dxfId="723" priority="95" operator="lessThan">
      <formula>$N$18</formula>
    </cfRule>
  </conditionalFormatting>
  <conditionalFormatting sqref="O39:P39">
    <cfRule type="cellIs" dxfId="722" priority="94" operator="lessThan">
      <formula>$N$19</formula>
    </cfRule>
  </conditionalFormatting>
  <conditionalFormatting sqref="O41:P41">
    <cfRule type="cellIs" dxfId="721" priority="93" operator="lessThan">
      <formula>$N$21</formula>
    </cfRule>
  </conditionalFormatting>
  <conditionalFormatting sqref="R28:S28">
    <cfRule type="cellIs" dxfId="720" priority="92" operator="lessThan">
      <formula>$Q$8</formula>
    </cfRule>
  </conditionalFormatting>
  <conditionalFormatting sqref="R29:S29">
    <cfRule type="cellIs" dxfId="719" priority="91" operator="lessThan">
      <formula>$Q$9</formula>
    </cfRule>
  </conditionalFormatting>
  <conditionalFormatting sqref="R30:S30">
    <cfRule type="cellIs" dxfId="718" priority="90" operator="lessThan">
      <formula>$Q$10</formula>
    </cfRule>
  </conditionalFormatting>
  <conditionalFormatting sqref="R31:S31">
    <cfRule type="cellIs" dxfId="717" priority="89" operator="lessThan">
      <formula>$Q$11</formula>
    </cfRule>
  </conditionalFormatting>
  <conditionalFormatting sqref="R32:S32">
    <cfRule type="cellIs" dxfId="716" priority="88" operator="lessThan">
      <formula>$Q$12</formula>
    </cfRule>
  </conditionalFormatting>
  <conditionalFormatting sqref="R33:S33">
    <cfRule type="cellIs" dxfId="715" priority="87" operator="lessThan">
      <formula>$Q$13</formula>
    </cfRule>
  </conditionalFormatting>
  <conditionalFormatting sqref="R34:S34">
    <cfRule type="cellIs" dxfId="714" priority="86" operator="lessThan">
      <formula>$Q$14</formula>
    </cfRule>
  </conditionalFormatting>
  <conditionalFormatting sqref="R35:S35">
    <cfRule type="cellIs" dxfId="713" priority="85" operator="lessThan">
      <formula>$Q$15</formula>
    </cfRule>
  </conditionalFormatting>
  <conditionalFormatting sqref="R36:S36">
    <cfRule type="cellIs" dxfId="712" priority="84" operator="lessThan">
      <formula>$Q$16</formula>
    </cfRule>
  </conditionalFormatting>
  <conditionalFormatting sqref="R37:S37">
    <cfRule type="cellIs" dxfId="711" priority="83" operator="lessThan">
      <formula>$Q$17</formula>
    </cfRule>
  </conditionalFormatting>
  <conditionalFormatting sqref="R38:S38">
    <cfRule type="cellIs" dxfId="710" priority="82" operator="lessThan">
      <formula>$Q$18</formula>
    </cfRule>
  </conditionalFormatting>
  <conditionalFormatting sqref="R39:S39">
    <cfRule type="cellIs" dxfId="709" priority="81" operator="lessThan">
      <formula>$Q$19</formula>
    </cfRule>
  </conditionalFormatting>
  <conditionalFormatting sqref="U28:V28">
    <cfRule type="cellIs" dxfId="708" priority="80" operator="lessThan">
      <formula>$T$8</formula>
    </cfRule>
  </conditionalFormatting>
  <conditionalFormatting sqref="U29:V29">
    <cfRule type="cellIs" dxfId="707" priority="79" operator="lessThan">
      <formula>$T$9</formula>
    </cfRule>
  </conditionalFormatting>
  <conditionalFormatting sqref="U30:V30">
    <cfRule type="cellIs" dxfId="706" priority="78" operator="lessThan">
      <formula>$T$10</formula>
    </cfRule>
  </conditionalFormatting>
  <conditionalFormatting sqref="U31:V31">
    <cfRule type="cellIs" dxfId="705" priority="77" operator="lessThan">
      <formula>$T$11</formula>
    </cfRule>
  </conditionalFormatting>
  <conditionalFormatting sqref="U32:V32">
    <cfRule type="cellIs" dxfId="704" priority="76" operator="lessThan">
      <formula>$T$12</formula>
    </cfRule>
  </conditionalFormatting>
  <conditionalFormatting sqref="U33:V33">
    <cfRule type="cellIs" dxfId="703" priority="75" operator="lessThan">
      <formula>$T$13</formula>
    </cfRule>
  </conditionalFormatting>
  <conditionalFormatting sqref="U34:V34">
    <cfRule type="cellIs" dxfId="702" priority="74" operator="lessThan">
      <formula>$T$14</formula>
    </cfRule>
  </conditionalFormatting>
  <conditionalFormatting sqref="U35:V35">
    <cfRule type="cellIs" dxfId="701" priority="73" operator="lessThan">
      <formula>$T$15</formula>
    </cfRule>
  </conditionalFormatting>
  <conditionalFormatting sqref="U36:V36">
    <cfRule type="cellIs" dxfId="700" priority="72" operator="lessThan">
      <formula>$T$16</formula>
    </cfRule>
  </conditionalFormatting>
  <conditionalFormatting sqref="U37:V37">
    <cfRule type="cellIs" dxfId="699" priority="71" operator="lessThan">
      <formula>$T$17</formula>
    </cfRule>
  </conditionalFormatting>
  <conditionalFormatting sqref="U38:V38">
    <cfRule type="cellIs" dxfId="698" priority="70" operator="lessThan">
      <formula>$T$18</formula>
    </cfRule>
  </conditionalFormatting>
  <conditionalFormatting sqref="U39:V39">
    <cfRule type="cellIs" dxfId="697" priority="69" operator="lessThan">
      <formula>$T$19</formula>
    </cfRule>
  </conditionalFormatting>
  <conditionalFormatting sqref="U41:V41">
    <cfRule type="cellIs" dxfId="696" priority="68" operator="lessThan">
      <formula>$T$21</formula>
    </cfRule>
  </conditionalFormatting>
  <conditionalFormatting sqref="X28:Y28">
    <cfRule type="cellIs" dxfId="695" priority="67" operator="lessThan">
      <formula>$W$8</formula>
    </cfRule>
  </conditionalFormatting>
  <conditionalFormatting sqref="X29:Y29">
    <cfRule type="cellIs" dxfId="694" priority="66" operator="lessThan">
      <formula>$W$9</formula>
    </cfRule>
  </conditionalFormatting>
  <conditionalFormatting sqref="X30:Y30">
    <cfRule type="cellIs" dxfId="693" priority="65" operator="lessThan">
      <formula>$W$10</formula>
    </cfRule>
  </conditionalFormatting>
  <conditionalFormatting sqref="X31:Y31">
    <cfRule type="cellIs" dxfId="692" priority="64" operator="lessThan">
      <formula>$W$11</formula>
    </cfRule>
  </conditionalFormatting>
  <conditionalFormatting sqref="X32:Y32">
    <cfRule type="cellIs" dxfId="691" priority="63" operator="lessThan">
      <formula>$W$12</formula>
    </cfRule>
  </conditionalFormatting>
  <conditionalFormatting sqref="X33:Y33">
    <cfRule type="cellIs" dxfId="690" priority="62" operator="lessThan">
      <formula>$W$13</formula>
    </cfRule>
  </conditionalFormatting>
  <conditionalFormatting sqref="X34:Y34">
    <cfRule type="cellIs" dxfId="689" priority="61" operator="lessThan">
      <formula>$W$14</formula>
    </cfRule>
  </conditionalFormatting>
  <conditionalFormatting sqref="X35:Y35">
    <cfRule type="cellIs" dxfId="688" priority="60" operator="lessThan">
      <formula>$W$15</formula>
    </cfRule>
  </conditionalFormatting>
  <conditionalFormatting sqref="X36:Y36">
    <cfRule type="cellIs" dxfId="687" priority="59" operator="lessThan">
      <formula>$W$16</formula>
    </cfRule>
  </conditionalFormatting>
  <conditionalFormatting sqref="X37:Y37">
    <cfRule type="cellIs" dxfId="686" priority="57" operator="lessThan">
      <formula>$W$17</formula>
    </cfRule>
    <cfRule type="cellIs" dxfId="685" priority="58" operator="lessThan">
      <formula>$W$17</formula>
    </cfRule>
  </conditionalFormatting>
  <conditionalFormatting sqref="X38:Y38">
    <cfRule type="cellIs" dxfId="684" priority="56" operator="lessThan">
      <formula>$W$18</formula>
    </cfRule>
  </conditionalFormatting>
  <conditionalFormatting sqref="X39:Y39">
    <cfRule type="cellIs" dxfId="683" priority="55" operator="lessThan">
      <formula>$W$19</formula>
    </cfRule>
  </conditionalFormatting>
  <conditionalFormatting sqref="X41:Y41">
    <cfRule type="cellIs" dxfId="682" priority="54" operator="lessThan">
      <formula>$W$21</formula>
    </cfRule>
  </conditionalFormatting>
  <conditionalFormatting sqref="AA28:AB28">
    <cfRule type="cellIs" dxfId="681" priority="53" operator="lessThan">
      <formula>$Z$8</formula>
    </cfRule>
  </conditionalFormatting>
  <conditionalFormatting sqref="AA29:AB29">
    <cfRule type="cellIs" dxfId="680" priority="52" operator="lessThan">
      <formula>$Z$9</formula>
    </cfRule>
  </conditionalFormatting>
  <conditionalFormatting sqref="AA30:AB30">
    <cfRule type="cellIs" dxfId="679" priority="51" operator="lessThan">
      <formula>$Z$10</formula>
    </cfRule>
  </conditionalFormatting>
  <conditionalFormatting sqref="AA31:AB31">
    <cfRule type="cellIs" dxfId="678" priority="50" operator="lessThan">
      <formula>$Z$11</formula>
    </cfRule>
  </conditionalFormatting>
  <conditionalFormatting sqref="AA32:AB32">
    <cfRule type="cellIs" dxfId="677" priority="49" operator="lessThan">
      <formula>$Z$12</formula>
    </cfRule>
  </conditionalFormatting>
  <conditionalFormatting sqref="AA33:AB33">
    <cfRule type="cellIs" dxfId="676" priority="48" operator="lessThan">
      <formula>$Z$13</formula>
    </cfRule>
  </conditionalFormatting>
  <conditionalFormatting sqref="AA34:AB34">
    <cfRule type="cellIs" dxfId="675" priority="47" operator="lessThan">
      <formula>$Z$14</formula>
    </cfRule>
  </conditionalFormatting>
  <conditionalFormatting sqref="AA35:AB35">
    <cfRule type="cellIs" dxfId="674" priority="46" operator="lessThan">
      <formula>$Z$15</formula>
    </cfRule>
  </conditionalFormatting>
  <conditionalFormatting sqref="AA36:AB36">
    <cfRule type="cellIs" dxfId="673" priority="45" operator="lessThan">
      <formula>$Z$16</formula>
    </cfRule>
  </conditionalFormatting>
  <conditionalFormatting sqref="AA37:AB37">
    <cfRule type="cellIs" dxfId="672" priority="44" operator="lessThan">
      <formula>$Z$17</formula>
    </cfRule>
  </conditionalFormatting>
  <conditionalFormatting sqref="AA38:AB38">
    <cfRule type="cellIs" dxfId="671" priority="43" operator="lessThan">
      <formula>$Z$18</formula>
    </cfRule>
  </conditionalFormatting>
  <conditionalFormatting sqref="AA39:AB39">
    <cfRule type="cellIs" dxfId="670" priority="42" operator="lessThan">
      <formula>$Z$19</formula>
    </cfRule>
  </conditionalFormatting>
  <conditionalFormatting sqref="AA41:AB41">
    <cfRule type="cellIs" dxfId="669" priority="41" operator="lessThan">
      <formula>$Z$21</formula>
    </cfRule>
  </conditionalFormatting>
  <conditionalFormatting sqref="AD28:AE28">
    <cfRule type="cellIs" dxfId="668" priority="40" operator="lessThan">
      <formula>$AC$8</formula>
    </cfRule>
  </conditionalFormatting>
  <conditionalFormatting sqref="AD29:AE29">
    <cfRule type="cellIs" dxfId="667" priority="39" operator="lessThan">
      <formula>$AC$9</formula>
    </cfRule>
  </conditionalFormatting>
  <conditionalFormatting sqref="AD30:AE30">
    <cfRule type="cellIs" dxfId="666" priority="38" operator="lessThan">
      <formula>$AC$10</formula>
    </cfRule>
  </conditionalFormatting>
  <conditionalFormatting sqref="AD31:AE31">
    <cfRule type="cellIs" dxfId="665" priority="37" operator="lessThan">
      <formula>$AC$11</formula>
    </cfRule>
  </conditionalFormatting>
  <conditionalFormatting sqref="AD32:AE32">
    <cfRule type="cellIs" dxfId="664" priority="36" operator="lessThan">
      <formula>$AC$12</formula>
    </cfRule>
  </conditionalFormatting>
  <conditionalFormatting sqref="AD33:AE33">
    <cfRule type="cellIs" dxfId="663" priority="35" operator="lessThan">
      <formula>$AC$13</formula>
    </cfRule>
  </conditionalFormatting>
  <conditionalFormatting sqref="AD34:AE34">
    <cfRule type="cellIs" dxfId="662" priority="34" operator="lessThan">
      <formula>$AC$14</formula>
    </cfRule>
  </conditionalFormatting>
  <conditionalFormatting sqref="AD35:AE35">
    <cfRule type="cellIs" dxfId="661" priority="33" operator="lessThan">
      <formula>$AC$15</formula>
    </cfRule>
  </conditionalFormatting>
  <conditionalFormatting sqref="AD36:AE36">
    <cfRule type="cellIs" dxfId="660" priority="32" operator="lessThan">
      <formula>$AC$16</formula>
    </cfRule>
  </conditionalFormatting>
  <conditionalFormatting sqref="AD37:AE37">
    <cfRule type="cellIs" dxfId="659" priority="31" operator="lessThan">
      <formula>$AC$17</formula>
    </cfRule>
  </conditionalFormatting>
  <conditionalFormatting sqref="AD38:AE38">
    <cfRule type="cellIs" dxfId="658" priority="30" operator="lessThan">
      <formula>$AC$18</formula>
    </cfRule>
  </conditionalFormatting>
  <conditionalFormatting sqref="AD39:AE39">
    <cfRule type="cellIs" dxfId="657" priority="29" operator="lessThan">
      <formula>$AC$19</formula>
    </cfRule>
  </conditionalFormatting>
  <conditionalFormatting sqref="AD41:AE41">
    <cfRule type="cellIs" dxfId="656" priority="28" operator="lessThan">
      <formula>$AC$21</formula>
    </cfRule>
  </conditionalFormatting>
  <conditionalFormatting sqref="AG28:AH28">
    <cfRule type="cellIs" dxfId="655" priority="27" operator="lessThan">
      <formula>$AF$8</formula>
    </cfRule>
  </conditionalFormatting>
  <conditionalFormatting sqref="AG29:AH29">
    <cfRule type="cellIs" dxfId="654" priority="26" operator="lessThan">
      <formula>$AF$9</formula>
    </cfRule>
  </conditionalFormatting>
  <conditionalFormatting sqref="AG30:AH30">
    <cfRule type="cellIs" dxfId="653" priority="25" operator="lessThan">
      <formula>$AF$10</formula>
    </cfRule>
  </conditionalFormatting>
  <conditionalFormatting sqref="AG31:AH31">
    <cfRule type="cellIs" dxfId="652" priority="24" operator="lessThan">
      <formula>$AF$11</formula>
    </cfRule>
  </conditionalFormatting>
  <conditionalFormatting sqref="AG32:AH32">
    <cfRule type="cellIs" dxfId="651" priority="23" operator="lessThan">
      <formula>$AF$12</formula>
    </cfRule>
  </conditionalFormatting>
  <conditionalFormatting sqref="AG33:AH33">
    <cfRule type="cellIs" dxfId="650" priority="22" operator="lessThan">
      <formula>$AF$13</formula>
    </cfRule>
  </conditionalFormatting>
  <conditionalFormatting sqref="AG34:AH34">
    <cfRule type="cellIs" dxfId="649" priority="21" operator="lessThan">
      <formula>$AF$14</formula>
    </cfRule>
  </conditionalFormatting>
  <conditionalFormatting sqref="AG35:AH35">
    <cfRule type="cellIs" dxfId="648" priority="20" operator="lessThan">
      <formula>$AF$15</formula>
    </cfRule>
  </conditionalFormatting>
  <conditionalFormatting sqref="AG36:AH36">
    <cfRule type="cellIs" dxfId="647" priority="19" operator="lessThan">
      <formula>$AF$16</formula>
    </cfRule>
  </conditionalFormatting>
  <conditionalFormatting sqref="AG37:AH37">
    <cfRule type="cellIs" dxfId="646" priority="18" operator="lessThan">
      <formula>$AF$17</formula>
    </cfRule>
  </conditionalFormatting>
  <conditionalFormatting sqref="AG38:AH38">
    <cfRule type="cellIs" dxfId="645" priority="17" operator="lessThan">
      <formula>$AF$18</formula>
    </cfRule>
  </conditionalFormatting>
  <conditionalFormatting sqref="AG39:AH39">
    <cfRule type="cellIs" dxfId="644" priority="16" operator="lessThan">
      <formula>$AF$19</formula>
    </cfRule>
  </conditionalFormatting>
  <conditionalFormatting sqref="AG41:AH41">
    <cfRule type="cellIs" dxfId="643" priority="15" operator="lessThan">
      <formula>$AF$21</formula>
    </cfRule>
  </conditionalFormatting>
  <conditionalFormatting sqref="AR28:AS28">
    <cfRule type="cellIs" dxfId="642" priority="14" operator="lessThan">
      <formula>$AT$8</formula>
    </cfRule>
  </conditionalFormatting>
  <conditionalFormatting sqref="AR29:AS29">
    <cfRule type="cellIs" dxfId="641" priority="13" operator="lessThan">
      <formula>$AT$9</formula>
    </cfRule>
  </conditionalFormatting>
  <conditionalFormatting sqref="AR30:AS30">
    <cfRule type="cellIs" dxfId="640" priority="12" operator="lessThan">
      <formula>$AT$10</formula>
    </cfRule>
  </conditionalFormatting>
  <conditionalFormatting sqref="AR31:AS31">
    <cfRule type="cellIs" dxfId="639" priority="11" operator="lessThan">
      <formula>$AT$11</formula>
    </cfRule>
  </conditionalFormatting>
  <conditionalFormatting sqref="AR32:AS32">
    <cfRule type="cellIs" dxfId="638" priority="10" operator="lessThan">
      <formula>$AT$12</formula>
    </cfRule>
  </conditionalFormatting>
  <conditionalFormatting sqref="AR33:AS33">
    <cfRule type="cellIs" dxfId="637" priority="9" operator="lessThan">
      <formula>$AT$13</formula>
    </cfRule>
  </conditionalFormatting>
  <conditionalFormatting sqref="AR34:AS34">
    <cfRule type="cellIs" dxfId="636" priority="8" operator="lessThan">
      <formula>$AT$14</formula>
    </cfRule>
  </conditionalFormatting>
  <conditionalFormatting sqref="AR35:AS35">
    <cfRule type="cellIs" dxfId="635" priority="7" operator="lessThan">
      <formula>$AT$15</formula>
    </cfRule>
  </conditionalFormatting>
  <conditionalFormatting sqref="AR36:AS36">
    <cfRule type="cellIs" dxfId="634" priority="6" operator="lessThan">
      <formula>$AT$16</formula>
    </cfRule>
  </conditionalFormatting>
  <conditionalFormatting sqref="AR37:AS37">
    <cfRule type="cellIs" dxfId="633" priority="5" operator="lessThan">
      <formula>$AT$17</formula>
    </cfRule>
  </conditionalFormatting>
  <conditionalFormatting sqref="AR38:AS38">
    <cfRule type="cellIs" dxfId="632" priority="4" operator="lessThan">
      <formula>$AT$18</formula>
    </cfRule>
  </conditionalFormatting>
  <conditionalFormatting sqref="AR39:AS39">
    <cfRule type="cellIs" dxfId="631" priority="3" operator="lessThan">
      <formula>$AT$19</formula>
    </cfRule>
  </conditionalFormatting>
  <conditionalFormatting sqref="AR41:AS41">
    <cfRule type="cellIs" dxfId="630" priority="2" operator="lessThan">
      <formula>$AT$21</formula>
    </cfRule>
  </conditionalFormatting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F00-000000000000}">
          <x14:formula1>
            <xm:f>'\\192.168.150.63\data user2\5.RECORD KOSONGAN\2020\8. AGUSTUS\SHIFT 1\[Daily kosongan Tgl 02 08 2020 Shift 1.xlsx]Aktual'!#REF!</xm:f>
          </x14:formula1>
          <xm:sqref>E2:F2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B1:AF48"/>
  <sheetViews>
    <sheetView showGridLines="0" zoomScale="85" zoomScaleNormal="85" workbookViewId="0">
      <selection activeCell="K14" sqref="K14"/>
    </sheetView>
  </sheetViews>
  <sheetFormatPr defaultRowHeight="15"/>
  <cols>
    <col min="1" max="1" width="1.7109375" customWidth="1"/>
    <col min="2" max="2" width="14.42578125" customWidth="1"/>
    <col min="3" max="3" width="9.85546875" customWidth="1"/>
    <col min="4" max="27" width="5.85546875" customWidth="1"/>
    <col min="28" max="29" width="7.140625" customWidth="1"/>
    <col min="30" max="30" width="9" style="187" customWidth="1"/>
    <col min="31" max="31" width="2.7109375" customWidth="1"/>
  </cols>
  <sheetData>
    <row r="1" spans="2:32" ht="15.75" thickBot="1"/>
    <row r="2" spans="2:32" ht="15" customHeight="1">
      <c r="B2" s="510" t="s">
        <v>1808</v>
      </c>
      <c r="C2" s="511"/>
      <c r="D2" s="511"/>
      <c r="E2" s="511"/>
      <c r="F2" s="511"/>
      <c r="G2" s="511"/>
      <c r="H2" s="511"/>
      <c r="I2" s="511"/>
      <c r="J2" s="511"/>
      <c r="K2" s="511"/>
      <c r="L2" s="511"/>
      <c r="M2" s="511"/>
      <c r="N2" s="511"/>
      <c r="O2" s="511"/>
      <c r="P2" s="511"/>
      <c r="Q2" s="511"/>
      <c r="R2" s="511"/>
      <c r="S2" s="511"/>
      <c r="T2" s="511"/>
      <c r="U2" s="511"/>
      <c r="V2" s="511"/>
      <c r="W2" s="511"/>
      <c r="X2" s="511"/>
      <c r="Y2" s="511"/>
      <c r="Z2" s="511"/>
      <c r="AA2" s="511"/>
      <c r="AB2" s="511"/>
      <c r="AC2" s="511"/>
      <c r="AD2" s="512"/>
    </row>
    <row r="3" spans="2:32" ht="15.75" customHeight="1" thickBot="1">
      <c r="B3" s="513"/>
      <c r="C3" s="514"/>
      <c r="D3" s="514"/>
      <c r="E3" s="514"/>
      <c r="F3" s="514"/>
      <c r="G3" s="514"/>
      <c r="H3" s="514"/>
      <c r="I3" s="514"/>
      <c r="J3" s="514"/>
      <c r="K3" s="514"/>
      <c r="L3" s="514"/>
      <c r="M3" s="514"/>
      <c r="N3" s="514"/>
      <c r="O3" s="514"/>
      <c r="P3" s="514"/>
      <c r="Q3" s="514"/>
      <c r="R3" s="514"/>
      <c r="S3" s="514"/>
      <c r="T3" s="514"/>
      <c r="U3" s="514"/>
      <c r="V3" s="514"/>
      <c r="W3" s="514"/>
      <c r="X3" s="514"/>
      <c r="Y3" s="514"/>
      <c r="Z3" s="514"/>
      <c r="AA3" s="514"/>
      <c r="AB3" s="514"/>
      <c r="AC3" s="514"/>
      <c r="AD3" s="515"/>
      <c r="AF3" s="272" t="s">
        <v>1791</v>
      </c>
    </row>
    <row r="4" spans="2:32" ht="14.25" customHeight="1">
      <c r="B4" s="274"/>
      <c r="C4" s="275"/>
      <c r="D4" s="275"/>
      <c r="E4" s="275"/>
      <c r="F4" s="275"/>
      <c r="G4" s="275"/>
      <c r="H4" s="275"/>
      <c r="I4" s="275"/>
      <c r="J4" s="275"/>
      <c r="K4" s="275"/>
      <c r="L4" s="275"/>
      <c r="M4" s="275"/>
      <c r="N4" s="275"/>
      <c r="O4" s="275"/>
      <c r="P4" s="275"/>
      <c r="Q4" s="275"/>
      <c r="R4" s="275"/>
      <c r="S4" s="275"/>
      <c r="T4" s="275"/>
      <c r="U4" s="275"/>
      <c r="V4" s="275"/>
      <c r="W4" s="275"/>
      <c r="X4" s="275"/>
      <c r="Y4" s="275"/>
      <c r="Z4" s="516">
        <f>+[2]PTR!C4</f>
        <v>44045</v>
      </c>
      <c r="AA4" s="516"/>
      <c r="AB4" s="516"/>
      <c r="AC4" s="516"/>
      <c r="AD4" s="517"/>
      <c r="AF4" s="271" t="s">
        <v>1810</v>
      </c>
    </row>
    <row r="5" spans="2:32">
      <c r="B5" s="276"/>
      <c r="C5" s="277"/>
      <c r="D5" s="518">
        <v>0.16666666666666666</v>
      </c>
      <c r="E5" s="519"/>
      <c r="F5" s="518">
        <v>0.20833333333333334</v>
      </c>
      <c r="G5" s="519"/>
      <c r="H5" s="518">
        <v>0.25</v>
      </c>
      <c r="I5" s="519"/>
      <c r="J5" s="518">
        <v>0.29166666666666702</v>
      </c>
      <c r="K5" s="519"/>
      <c r="L5" s="518">
        <v>0.33333333333333398</v>
      </c>
      <c r="M5" s="519"/>
      <c r="N5" s="518">
        <v>0.375</v>
      </c>
      <c r="O5" s="519"/>
      <c r="P5" s="518">
        <v>0.41666666666666702</v>
      </c>
      <c r="Q5" s="519"/>
      <c r="R5" s="518">
        <v>0.45833333333333398</v>
      </c>
      <c r="S5" s="519"/>
      <c r="T5" s="518">
        <v>0.5</v>
      </c>
      <c r="U5" s="519"/>
      <c r="V5" s="518">
        <v>0.54166666666666696</v>
      </c>
      <c r="W5" s="519"/>
      <c r="X5" s="518">
        <v>0.58333333333333404</v>
      </c>
      <c r="Y5" s="519"/>
      <c r="Z5" s="518">
        <v>0.625000000000001</v>
      </c>
      <c r="AA5" s="519"/>
      <c r="AB5" s="520" t="s">
        <v>3</v>
      </c>
      <c r="AC5" s="521"/>
      <c r="AD5" s="508" t="s">
        <v>169</v>
      </c>
      <c r="AF5" s="271" t="s">
        <v>1811</v>
      </c>
    </row>
    <row r="6" spans="2:32">
      <c r="B6" s="278" t="s">
        <v>9</v>
      </c>
      <c r="C6" s="279" t="s">
        <v>1712</v>
      </c>
      <c r="D6" s="281" t="s">
        <v>1807</v>
      </c>
      <c r="E6" s="280" t="s">
        <v>170</v>
      </c>
      <c r="F6" s="281" t="s">
        <v>1807</v>
      </c>
      <c r="G6" s="280" t="s">
        <v>170</v>
      </c>
      <c r="H6" s="281" t="s">
        <v>1807</v>
      </c>
      <c r="I6" s="280" t="s">
        <v>170</v>
      </c>
      <c r="J6" s="281" t="s">
        <v>1807</v>
      </c>
      <c r="K6" s="280" t="s">
        <v>170</v>
      </c>
      <c r="L6" s="281" t="s">
        <v>1807</v>
      </c>
      <c r="M6" s="280" t="s">
        <v>170</v>
      </c>
      <c r="N6" s="281" t="s">
        <v>1807</v>
      </c>
      <c r="O6" s="280" t="s">
        <v>170</v>
      </c>
      <c r="P6" s="281" t="s">
        <v>1807</v>
      </c>
      <c r="Q6" s="280" t="s">
        <v>170</v>
      </c>
      <c r="R6" s="281" t="s">
        <v>1807</v>
      </c>
      <c r="S6" s="280" t="s">
        <v>170</v>
      </c>
      <c r="T6" s="281" t="s">
        <v>1807</v>
      </c>
      <c r="U6" s="280" t="s">
        <v>170</v>
      </c>
      <c r="V6" s="281" t="s">
        <v>1807</v>
      </c>
      <c r="W6" s="280" t="s">
        <v>170</v>
      </c>
      <c r="X6" s="281" t="s">
        <v>1807</v>
      </c>
      <c r="Y6" s="280" t="s">
        <v>170</v>
      </c>
      <c r="Z6" s="282" t="s">
        <v>1807</v>
      </c>
      <c r="AA6" s="280" t="s">
        <v>170</v>
      </c>
      <c r="AB6" s="281" t="s">
        <v>1807</v>
      </c>
      <c r="AC6" s="280" t="s">
        <v>170</v>
      </c>
      <c r="AD6" s="509"/>
      <c r="AF6" t="s">
        <v>1812</v>
      </c>
    </row>
    <row r="7" spans="2:32" ht="15.75">
      <c r="B7" s="203" t="s">
        <v>1723</v>
      </c>
      <c r="C7" s="204" t="s">
        <v>1724</v>
      </c>
      <c r="D7" s="283">
        <v>3</v>
      </c>
      <c r="E7" s="205">
        <v>8</v>
      </c>
      <c r="F7" s="283">
        <v>0</v>
      </c>
      <c r="G7" s="205">
        <v>0</v>
      </c>
      <c r="H7" s="283">
        <v>0</v>
      </c>
      <c r="I7" s="205">
        <v>0</v>
      </c>
      <c r="J7" s="283">
        <v>4</v>
      </c>
      <c r="K7" s="205">
        <v>4</v>
      </c>
      <c r="L7" s="205">
        <v>4</v>
      </c>
      <c r="M7" s="205">
        <v>6</v>
      </c>
      <c r="N7" s="205">
        <v>4</v>
      </c>
      <c r="O7" s="205">
        <v>2</v>
      </c>
      <c r="P7" s="205">
        <v>4</v>
      </c>
      <c r="Q7" s="205">
        <v>4</v>
      </c>
      <c r="R7" s="205">
        <v>4</v>
      </c>
      <c r="S7" s="205">
        <v>4</v>
      </c>
      <c r="T7" s="205">
        <v>4</v>
      </c>
      <c r="U7" s="205">
        <v>4</v>
      </c>
      <c r="V7" s="205">
        <v>4</v>
      </c>
      <c r="W7" s="205">
        <v>4</v>
      </c>
      <c r="X7" s="205">
        <v>4</v>
      </c>
      <c r="Y7" s="205">
        <v>2</v>
      </c>
      <c r="Z7" s="205">
        <v>4</v>
      </c>
      <c r="AA7" s="205">
        <v>0</v>
      </c>
      <c r="AB7" s="284">
        <f>SUM(D7+F7+H7+J7+L7+N7+P7+R7+T7+V7+X7+Z7)</f>
        <v>39</v>
      </c>
      <c r="AC7" s="205">
        <f>SUM(E7,G7,I7,K7,M7,O7,Q7,S7,U7,W7,Y7,AA7)</f>
        <v>38</v>
      </c>
      <c r="AD7" s="285">
        <f>IFERROR(AB7/AC7,"")</f>
        <v>1.0263157894736843</v>
      </c>
      <c r="AF7" t="s">
        <v>1814</v>
      </c>
    </row>
    <row r="8" spans="2:32" ht="15.75">
      <c r="B8" s="210" t="s">
        <v>95</v>
      </c>
      <c r="C8" s="204" t="s">
        <v>1724</v>
      </c>
      <c r="D8" s="283">
        <v>0</v>
      </c>
      <c r="E8" s="205">
        <v>0</v>
      </c>
      <c r="F8" s="283">
        <v>0</v>
      </c>
      <c r="G8" s="205">
        <v>0</v>
      </c>
      <c r="H8" s="283">
        <v>0</v>
      </c>
      <c r="I8" s="205">
        <v>0</v>
      </c>
      <c r="J8" s="283">
        <v>0</v>
      </c>
      <c r="K8" s="205">
        <v>0</v>
      </c>
      <c r="L8" s="205">
        <v>0</v>
      </c>
      <c r="M8" s="205">
        <v>0</v>
      </c>
      <c r="N8" s="205">
        <v>0</v>
      </c>
      <c r="O8" s="205">
        <v>0</v>
      </c>
      <c r="P8" s="205">
        <v>0</v>
      </c>
      <c r="Q8" s="205">
        <v>0</v>
      </c>
      <c r="R8" s="205">
        <v>0</v>
      </c>
      <c r="S8" s="205">
        <v>0</v>
      </c>
      <c r="T8" s="205">
        <v>0</v>
      </c>
      <c r="U8" s="205">
        <v>0</v>
      </c>
      <c r="V8" s="205">
        <v>0</v>
      </c>
      <c r="W8" s="205">
        <v>0</v>
      </c>
      <c r="X8" s="205">
        <v>10</v>
      </c>
      <c r="Y8" s="205">
        <v>4</v>
      </c>
      <c r="Z8" s="205">
        <v>10</v>
      </c>
      <c r="AA8" s="205">
        <v>8</v>
      </c>
      <c r="AB8" s="284">
        <f t="shared" ref="AB8:AB23" si="0">SUM(D8+F8+H8+J8+L8+N8+P8+R8+T8+V8+X8+Z8)</f>
        <v>20</v>
      </c>
      <c r="AC8" s="205">
        <f t="shared" ref="AC8:AC23" si="1">SUM(E8,G8,I8,K8,M8,O8,Q8,S8,U8,W8,Y8,AA8)</f>
        <v>12</v>
      </c>
      <c r="AD8" s="285">
        <f t="shared" ref="AD8:AD23" si="2">IFERROR(AB8/AC8,"")</f>
        <v>1.6666666666666667</v>
      </c>
    </row>
    <row r="9" spans="2:32" ht="15.75">
      <c r="B9" s="211" t="s">
        <v>1726</v>
      </c>
      <c r="C9" s="204" t="s">
        <v>1727</v>
      </c>
      <c r="D9" s="283">
        <v>0</v>
      </c>
      <c r="E9" s="205">
        <v>2</v>
      </c>
      <c r="F9" s="283">
        <v>0</v>
      </c>
      <c r="G9" s="205">
        <v>0</v>
      </c>
      <c r="H9" s="283">
        <v>0</v>
      </c>
      <c r="I9" s="205">
        <v>0</v>
      </c>
      <c r="J9" s="283">
        <v>2</v>
      </c>
      <c r="K9" s="205">
        <v>2</v>
      </c>
      <c r="L9" s="205">
        <v>2</v>
      </c>
      <c r="M9" s="205">
        <v>4</v>
      </c>
      <c r="N9" s="205">
        <v>3</v>
      </c>
      <c r="O9" s="205">
        <v>3</v>
      </c>
      <c r="P9" s="205">
        <v>3</v>
      </c>
      <c r="Q9" s="205">
        <v>4</v>
      </c>
      <c r="R9" s="205">
        <v>0</v>
      </c>
      <c r="S9" s="205">
        <v>1</v>
      </c>
      <c r="T9" s="205">
        <v>0</v>
      </c>
      <c r="U9" s="205">
        <v>0</v>
      </c>
      <c r="V9" s="205">
        <v>0</v>
      </c>
      <c r="W9" s="205">
        <v>0</v>
      </c>
      <c r="X9" s="205">
        <v>0</v>
      </c>
      <c r="Y9" s="205">
        <v>0</v>
      </c>
      <c r="Z9" s="205">
        <v>0</v>
      </c>
      <c r="AA9" s="205">
        <v>0</v>
      </c>
      <c r="AB9" s="284">
        <f t="shared" si="0"/>
        <v>10</v>
      </c>
      <c r="AC9" s="205">
        <f t="shared" si="1"/>
        <v>16</v>
      </c>
      <c r="AD9" s="285">
        <f t="shared" si="2"/>
        <v>0.625</v>
      </c>
    </row>
    <row r="10" spans="2:32" ht="15.75">
      <c r="B10" s="213" t="s">
        <v>15</v>
      </c>
      <c r="C10" s="204" t="s">
        <v>1727</v>
      </c>
      <c r="D10" s="283">
        <v>0</v>
      </c>
      <c r="E10" s="205">
        <v>0</v>
      </c>
      <c r="F10" s="283">
        <v>0</v>
      </c>
      <c r="G10" s="205">
        <v>0</v>
      </c>
      <c r="H10" s="283">
        <v>0</v>
      </c>
      <c r="I10" s="205">
        <v>0</v>
      </c>
      <c r="J10" s="283">
        <v>0</v>
      </c>
      <c r="K10" s="205">
        <v>0</v>
      </c>
      <c r="L10" s="205">
        <v>0</v>
      </c>
      <c r="M10" s="205">
        <v>0</v>
      </c>
      <c r="N10" s="205">
        <v>4</v>
      </c>
      <c r="O10" s="205">
        <v>0</v>
      </c>
      <c r="P10" s="205">
        <v>4</v>
      </c>
      <c r="Q10" s="205">
        <v>5</v>
      </c>
      <c r="R10" s="205">
        <v>0</v>
      </c>
      <c r="S10" s="205">
        <v>4</v>
      </c>
      <c r="T10" s="205">
        <v>0</v>
      </c>
      <c r="U10" s="205">
        <v>0</v>
      </c>
      <c r="V10" s="205">
        <v>0</v>
      </c>
      <c r="W10" s="205">
        <v>0</v>
      </c>
      <c r="X10" s="205">
        <v>3</v>
      </c>
      <c r="Y10" s="205">
        <v>2</v>
      </c>
      <c r="Z10" s="205">
        <v>3</v>
      </c>
      <c r="AA10" s="205">
        <v>3</v>
      </c>
      <c r="AB10" s="284">
        <f t="shared" si="0"/>
        <v>14</v>
      </c>
      <c r="AC10" s="205">
        <f t="shared" si="1"/>
        <v>14</v>
      </c>
      <c r="AD10" s="285">
        <f t="shared" si="2"/>
        <v>1</v>
      </c>
    </row>
    <row r="11" spans="2:32" ht="15.75">
      <c r="B11" s="215" t="s">
        <v>139</v>
      </c>
      <c r="C11" s="204" t="s">
        <v>1727</v>
      </c>
      <c r="D11" s="283">
        <v>0</v>
      </c>
      <c r="E11" s="205">
        <v>0</v>
      </c>
      <c r="F11" s="283">
        <v>0</v>
      </c>
      <c r="G11" s="205">
        <v>0</v>
      </c>
      <c r="H11" s="283">
        <v>0</v>
      </c>
      <c r="I11" s="205">
        <v>0</v>
      </c>
      <c r="J11" s="283">
        <v>0</v>
      </c>
      <c r="K11" s="205">
        <v>0</v>
      </c>
      <c r="L11" s="205">
        <v>0</v>
      </c>
      <c r="M11" s="205">
        <v>0</v>
      </c>
      <c r="N11" s="205">
        <v>0</v>
      </c>
      <c r="O11" s="205">
        <v>0</v>
      </c>
      <c r="P11" s="205">
        <v>0</v>
      </c>
      <c r="Q11" s="205">
        <v>0</v>
      </c>
      <c r="R11" s="205">
        <v>3</v>
      </c>
      <c r="S11" s="205">
        <v>2</v>
      </c>
      <c r="T11" s="205">
        <v>3</v>
      </c>
      <c r="U11" s="205">
        <v>2</v>
      </c>
      <c r="V11" s="205">
        <v>3</v>
      </c>
      <c r="W11" s="205">
        <v>3</v>
      </c>
      <c r="X11" s="205">
        <v>0</v>
      </c>
      <c r="Y11" s="205">
        <v>0</v>
      </c>
      <c r="Z11" s="205">
        <v>0</v>
      </c>
      <c r="AA11" s="205">
        <v>0</v>
      </c>
      <c r="AB11" s="284">
        <f t="shared" si="0"/>
        <v>9</v>
      </c>
      <c r="AC11" s="205">
        <f t="shared" si="1"/>
        <v>7</v>
      </c>
      <c r="AD11" s="285">
        <f t="shared" si="2"/>
        <v>1.2857142857142858</v>
      </c>
    </row>
    <row r="12" spans="2:32" ht="15.75">
      <c r="B12" s="212" t="s">
        <v>143</v>
      </c>
      <c r="C12" s="204" t="s">
        <v>1727</v>
      </c>
      <c r="D12" s="283">
        <v>7</v>
      </c>
      <c r="E12" s="205">
        <v>4</v>
      </c>
      <c r="F12" s="283">
        <v>7</v>
      </c>
      <c r="G12" s="205">
        <v>8</v>
      </c>
      <c r="H12" s="283">
        <v>7</v>
      </c>
      <c r="I12" s="205">
        <v>6</v>
      </c>
      <c r="J12" s="283">
        <v>5</v>
      </c>
      <c r="K12" s="205">
        <v>8</v>
      </c>
      <c r="L12" s="205">
        <v>5</v>
      </c>
      <c r="M12" s="205">
        <v>5</v>
      </c>
      <c r="N12" s="205">
        <v>0</v>
      </c>
      <c r="O12" s="205">
        <v>4</v>
      </c>
      <c r="P12" s="205">
        <v>0</v>
      </c>
      <c r="Q12" s="205">
        <v>0</v>
      </c>
      <c r="R12" s="205">
        <v>5</v>
      </c>
      <c r="S12" s="205">
        <v>1</v>
      </c>
      <c r="T12" s="205">
        <v>5</v>
      </c>
      <c r="U12" s="205">
        <v>4</v>
      </c>
      <c r="V12" s="205">
        <v>5</v>
      </c>
      <c r="W12" s="205">
        <v>4</v>
      </c>
      <c r="X12" s="205">
        <v>0</v>
      </c>
      <c r="Y12" s="205">
        <v>0</v>
      </c>
      <c r="Z12" s="205">
        <v>0</v>
      </c>
      <c r="AA12" s="205">
        <v>0</v>
      </c>
      <c r="AB12" s="284">
        <f t="shared" si="0"/>
        <v>46</v>
      </c>
      <c r="AC12" s="205">
        <f t="shared" si="1"/>
        <v>44</v>
      </c>
      <c r="AD12" s="285">
        <f t="shared" si="2"/>
        <v>1.0454545454545454</v>
      </c>
    </row>
    <row r="13" spans="2:32" ht="15.75">
      <c r="B13" s="214" t="s">
        <v>35</v>
      </c>
      <c r="C13" s="204" t="s">
        <v>1728</v>
      </c>
      <c r="D13" s="283">
        <v>15</v>
      </c>
      <c r="E13" s="205">
        <v>7</v>
      </c>
      <c r="F13" s="283">
        <v>18</v>
      </c>
      <c r="G13" s="205">
        <v>11</v>
      </c>
      <c r="H13" s="283">
        <v>18</v>
      </c>
      <c r="I13" s="205">
        <v>9</v>
      </c>
      <c r="J13" s="283">
        <v>14</v>
      </c>
      <c r="K13" s="205">
        <v>10</v>
      </c>
      <c r="L13" s="205">
        <v>14</v>
      </c>
      <c r="M13" s="205">
        <v>19</v>
      </c>
      <c r="N13" s="205">
        <v>14</v>
      </c>
      <c r="O13" s="205">
        <v>19</v>
      </c>
      <c r="P13" s="205">
        <v>14</v>
      </c>
      <c r="Q13" s="205">
        <v>17</v>
      </c>
      <c r="R13" s="205">
        <v>13</v>
      </c>
      <c r="S13" s="205">
        <v>16</v>
      </c>
      <c r="T13" s="205">
        <v>13</v>
      </c>
      <c r="U13" s="205">
        <v>8</v>
      </c>
      <c r="V13" s="205">
        <v>10</v>
      </c>
      <c r="W13" s="205">
        <v>10</v>
      </c>
      <c r="X13" s="205">
        <v>2</v>
      </c>
      <c r="Y13" s="205">
        <v>2</v>
      </c>
      <c r="Z13" s="205">
        <v>2</v>
      </c>
      <c r="AA13" s="205">
        <v>1</v>
      </c>
      <c r="AB13" s="284">
        <f t="shared" si="0"/>
        <v>147</v>
      </c>
      <c r="AC13" s="205">
        <f t="shared" si="1"/>
        <v>129</v>
      </c>
      <c r="AD13" s="285">
        <f t="shared" si="2"/>
        <v>1.1395348837209303</v>
      </c>
    </row>
    <row r="14" spans="2:32" ht="15.75">
      <c r="B14" s="216" t="s">
        <v>54</v>
      </c>
      <c r="C14" s="204" t="s">
        <v>1729</v>
      </c>
      <c r="D14" s="283">
        <v>4</v>
      </c>
      <c r="E14" s="205">
        <v>5</v>
      </c>
      <c r="F14" s="283">
        <v>4</v>
      </c>
      <c r="G14" s="205">
        <v>7</v>
      </c>
      <c r="H14" s="283">
        <v>4</v>
      </c>
      <c r="I14" s="205">
        <v>4</v>
      </c>
      <c r="J14" s="283">
        <v>4</v>
      </c>
      <c r="K14" s="205">
        <v>7</v>
      </c>
      <c r="L14" s="205">
        <v>4</v>
      </c>
      <c r="M14" s="205">
        <v>7</v>
      </c>
      <c r="N14" s="205">
        <v>4</v>
      </c>
      <c r="O14" s="205">
        <v>11</v>
      </c>
      <c r="P14" s="205">
        <v>4</v>
      </c>
      <c r="Q14" s="205">
        <v>7</v>
      </c>
      <c r="R14" s="205">
        <v>4</v>
      </c>
      <c r="S14" s="205">
        <v>7</v>
      </c>
      <c r="T14" s="205">
        <v>4</v>
      </c>
      <c r="U14" s="205">
        <v>2</v>
      </c>
      <c r="V14" s="205">
        <v>4</v>
      </c>
      <c r="W14" s="205">
        <v>10</v>
      </c>
      <c r="X14" s="205">
        <v>3</v>
      </c>
      <c r="Y14" s="205">
        <v>5</v>
      </c>
      <c r="Z14" s="205">
        <v>3</v>
      </c>
      <c r="AA14" s="205">
        <v>2</v>
      </c>
      <c r="AB14" s="284">
        <f t="shared" si="0"/>
        <v>46</v>
      </c>
      <c r="AC14" s="205">
        <f t="shared" si="1"/>
        <v>74</v>
      </c>
      <c r="AD14" s="285">
        <f t="shared" si="2"/>
        <v>0.6216216216216216</v>
      </c>
    </row>
    <row r="15" spans="2:32" ht="15.75">
      <c r="B15" s="217" t="s">
        <v>1730</v>
      </c>
      <c r="C15" s="204" t="s">
        <v>1731</v>
      </c>
      <c r="D15" s="283">
        <v>0</v>
      </c>
      <c r="E15" s="205">
        <v>0</v>
      </c>
      <c r="F15" s="283">
        <v>0</v>
      </c>
      <c r="G15" s="205">
        <v>0</v>
      </c>
      <c r="H15" s="283">
        <v>0</v>
      </c>
      <c r="I15" s="205">
        <v>0</v>
      </c>
      <c r="J15" s="283">
        <v>0</v>
      </c>
      <c r="K15" s="205">
        <v>0</v>
      </c>
      <c r="L15" s="205">
        <v>0</v>
      </c>
      <c r="M15" s="205">
        <v>0</v>
      </c>
      <c r="N15" s="205">
        <v>0</v>
      </c>
      <c r="O15" s="205">
        <v>0</v>
      </c>
      <c r="P15" s="205">
        <v>0</v>
      </c>
      <c r="Q15" s="205">
        <v>0</v>
      </c>
      <c r="R15" s="205">
        <v>0</v>
      </c>
      <c r="S15" s="205">
        <v>0</v>
      </c>
      <c r="T15" s="205">
        <v>0</v>
      </c>
      <c r="U15" s="205">
        <v>0</v>
      </c>
      <c r="V15" s="205">
        <v>0</v>
      </c>
      <c r="W15" s="205">
        <v>0</v>
      </c>
      <c r="X15" s="205">
        <v>8</v>
      </c>
      <c r="Y15" s="205">
        <v>2</v>
      </c>
      <c r="Z15" s="205">
        <v>8</v>
      </c>
      <c r="AA15" s="205">
        <v>9</v>
      </c>
      <c r="AB15" s="284">
        <f t="shared" si="0"/>
        <v>16</v>
      </c>
      <c r="AC15" s="205">
        <f t="shared" si="1"/>
        <v>11</v>
      </c>
      <c r="AD15" s="285">
        <f t="shared" si="2"/>
        <v>1.4545454545454546</v>
      </c>
    </row>
    <row r="16" spans="2:32" ht="15.75">
      <c r="B16" s="218" t="s">
        <v>1732</v>
      </c>
      <c r="C16" s="204" t="s">
        <v>1731</v>
      </c>
      <c r="D16" s="283">
        <v>5</v>
      </c>
      <c r="E16" s="205">
        <v>5</v>
      </c>
      <c r="F16" s="283">
        <v>5</v>
      </c>
      <c r="G16" s="205">
        <v>5</v>
      </c>
      <c r="H16" s="283">
        <v>5</v>
      </c>
      <c r="I16" s="205">
        <v>2</v>
      </c>
      <c r="J16" s="283">
        <v>5</v>
      </c>
      <c r="K16" s="205">
        <v>8</v>
      </c>
      <c r="L16" s="205">
        <v>5</v>
      </c>
      <c r="M16" s="205">
        <v>6</v>
      </c>
      <c r="N16" s="205">
        <v>5</v>
      </c>
      <c r="O16" s="205">
        <v>5</v>
      </c>
      <c r="P16" s="205">
        <v>5</v>
      </c>
      <c r="Q16" s="205">
        <v>4</v>
      </c>
      <c r="R16" s="205">
        <v>5</v>
      </c>
      <c r="S16" s="205">
        <v>5</v>
      </c>
      <c r="T16" s="205">
        <v>5</v>
      </c>
      <c r="U16" s="205">
        <v>3</v>
      </c>
      <c r="V16" s="205">
        <v>5</v>
      </c>
      <c r="W16" s="205">
        <v>4</v>
      </c>
      <c r="X16" s="205">
        <v>2</v>
      </c>
      <c r="Y16" s="205">
        <v>6</v>
      </c>
      <c r="Z16" s="205">
        <v>2</v>
      </c>
      <c r="AA16" s="205">
        <v>0</v>
      </c>
      <c r="AB16" s="284">
        <f t="shared" si="0"/>
        <v>54</v>
      </c>
      <c r="AC16" s="205">
        <f t="shared" si="1"/>
        <v>53</v>
      </c>
      <c r="AD16" s="285">
        <f t="shared" si="2"/>
        <v>1.0188679245283019</v>
      </c>
    </row>
    <row r="17" spans="2:30" ht="15.75">
      <c r="B17" s="214" t="s">
        <v>1746</v>
      </c>
      <c r="C17" s="204" t="s">
        <v>1743</v>
      </c>
      <c r="D17" s="283">
        <v>0</v>
      </c>
      <c r="E17" s="205">
        <v>0</v>
      </c>
      <c r="F17" s="283">
        <v>0</v>
      </c>
      <c r="G17" s="205">
        <v>0</v>
      </c>
      <c r="H17" s="283">
        <v>0</v>
      </c>
      <c r="I17" s="205">
        <v>0</v>
      </c>
      <c r="J17" s="283">
        <v>0</v>
      </c>
      <c r="K17" s="205">
        <v>0</v>
      </c>
      <c r="L17" s="205">
        <v>0</v>
      </c>
      <c r="M17" s="205">
        <v>0</v>
      </c>
      <c r="N17" s="205">
        <v>0</v>
      </c>
      <c r="O17" s="205">
        <v>0</v>
      </c>
      <c r="P17" s="205">
        <v>0</v>
      </c>
      <c r="Q17" s="205">
        <v>0</v>
      </c>
      <c r="R17" s="205">
        <v>0</v>
      </c>
      <c r="S17" s="205">
        <v>0</v>
      </c>
      <c r="T17" s="205">
        <v>0</v>
      </c>
      <c r="U17" s="205">
        <v>0</v>
      </c>
      <c r="V17" s="205">
        <v>3</v>
      </c>
      <c r="W17" s="205">
        <v>1</v>
      </c>
      <c r="X17" s="205">
        <v>2</v>
      </c>
      <c r="Y17" s="205">
        <v>0</v>
      </c>
      <c r="Z17" s="205">
        <v>2</v>
      </c>
      <c r="AA17" s="205">
        <v>2</v>
      </c>
      <c r="AB17" s="284">
        <f t="shared" si="0"/>
        <v>7</v>
      </c>
      <c r="AC17" s="205">
        <f t="shared" si="1"/>
        <v>3</v>
      </c>
      <c r="AD17" s="285">
        <f t="shared" si="2"/>
        <v>2.3333333333333335</v>
      </c>
    </row>
    <row r="18" spans="2:30">
      <c r="B18" s="286"/>
      <c r="D18" s="287"/>
      <c r="E18" s="287"/>
      <c r="F18" s="287"/>
      <c r="G18" s="287"/>
      <c r="H18" s="287"/>
      <c r="I18" s="287"/>
      <c r="J18" s="287"/>
      <c r="K18" s="287"/>
      <c r="L18" s="287"/>
      <c r="M18" s="287"/>
      <c r="N18" s="287"/>
      <c r="O18" s="287"/>
      <c r="P18" s="287"/>
      <c r="Q18" s="287"/>
      <c r="R18" s="287"/>
      <c r="S18" s="287"/>
      <c r="T18" s="287"/>
      <c r="U18" s="287"/>
      <c r="V18" s="287"/>
      <c r="W18" s="287"/>
      <c r="X18" s="287"/>
      <c r="Y18" s="287"/>
      <c r="Z18" s="287"/>
      <c r="AA18" s="287"/>
      <c r="AB18" s="284">
        <f t="shared" si="0"/>
        <v>0</v>
      </c>
      <c r="AC18" s="287">
        <f t="shared" si="1"/>
        <v>0</v>
      </c>
      <c r="AD18" s="285" t="str">
        <f t="shared" si="2"/>
        <v/>
      </c>
    </row>
    <row r="19" spans="2:30">
      <c r="B19" s="286"/>
      <c r="C19" s="287"/>
      <c r="D19" s="287"/>
      <c r="E19" s="287"/>
      <c r="F19" s="287"/>
      <c r="G19" s="287"/>
      <c r="H19" s="287"/>
      <c r="I19" s="287"/>
      <c r="J19" s="287"/>
      <c r="K19" s="287"/>
      <c r="L19" s="287"/>
      <c r="M19" s="287"/>
      <c r="N19" s="287"/>
      <c r="O19" s="287"/>
      <c r="P19" s="287"/>
      <c r="Q19" s="287"/>
      <c r="R19" s="287"/>
      <c r="S19" s="287"/>
      <c r="T19" s="287"/>
      <c r="U19" s="287"/>
      <c r="V19" s="287"/>
      <c r="W19" s="287"/>
      <c r="X19" s="287"/>
      <c r="Y19" s="287"/>
      <c r="Z19" s="287"/>
      <c r="AA19" s="287"/>
      <c r="AB19" s="284">
        <f t="shared" si="0"/>
        <v>0</v>
      </c>
      <c r="AC19" s="287">
        <f t="shared" si="1"/>
        <v>0</v>
      </c>
      <c r="AD19" s="285" t="str">
        <f t="shared" si="2"/>
        <v/>
      </c>
    </row>
    <row r="20" spans="2:30">
      <c r="B20" s="286"/>
      <c r="C20" s="287"/>
      <c r="D20" s="287"/>
      <c r="E20" s="287"/>
      <c r="F20" s="287"/>
      <c r="G20" s="287"/>
      <c r="H20" s="287"/>
      <c r="I20" s="287"/>
      <c r="J20" s="287"/>
      <c r="K20" s="287"/>
      <c r="L20" s="287"/>
      <c r="M20" s="287"/>
      <c r="N20" s="287"/>
      <c r="O20" s="287"/>
      <c r="P20" s="287"/>
      <c r="Q20" s="287"/>
      <c r="R20" s="287"/>
      <c r="S20" s="287"/>
      <c r="T20" s="287"/>
      <c r="U20" s="287"/>
      <c r="V20" s="287"/>
      <c r="W20" s="287"/>
      <c r="X20" s="287"/>
      <c r="Y20" s="287"/>
      <c r="Z20" s="287"/>
      <c r="AA20" s="287"/>
      <c r="AB20" s="284">
        <f t="shared" si="0"/>
        <v>0</v>
      </c>
      <c r="AC20" s="287">
        <f t="shared" si="1"/>
        <v>0</v>
      </c>
      <c r="AD20" s="285" t="str">
        <f t="shared" si="2"/>
        <v/>
      </c>
    </row>
    <row r="21" spans="2:30">
      <c r="B21" s="286"/>
      <c r="C21" s="287"/>
      <c r="D21" s="287"/>
      <c r="E21" s="287"/>
      <c r="F21" s="287"/>
      <c r="G21" s="287"/>
      <c r="H21" s="287"/>
      <c r="I21" s="287"/>
      <c r="J21" s="287"/>
      <c r="K21" s="287"/>
      <c r="L21" s="287"/>
      <c r="M21" s="287"/>
      <c r="N21" s="287"/>
      <c r="O21" s="287"/>
      <c r="P21" s="287"/>
      <c r="Q21" s="287"/>
      <c r="R21" s="287"/>
      <c r="S21" s="287"/>
      <c r="T21" s="287"/>
      <c r="U21" s="287"/>
      <c r="V21" s="287"/>
      <c r="W21" s="287"/>
      <c r="X21" s="287"/>
      <c r="Y21" s="287"/>
      <c r="Z21" s="287"/>
      <c r="AA21" s="287"/>
      <c r="AB21" s="284">
        <f t="shared" si="0"/>
        <v>0</v>
      </c>
      <c r="AC21" s="287">
        <f t="shared" si="1"/>
        <v>0</v>
      </c>
      <c r="AD21" s="285" t="str">
        <f t="shared" si="2"/>
        <v/>
      </c>
    </row>
    <row r="22" spans="2:30">
      <c r="B22" s="286"/>
      <c r="C22" s="287"/>
      <c r="D22" s="287"/>
      <c r="E22" s="287"/>
      <c r="F22" s="287"/>
      <c r="G22" s="287"/>
      <c r="H22" s="287"/>
      <c r="I22" s="287"/>
      <c r="J22" s="287"/>
      <c r="K22" s="287"/>
      <c r="L22" s="287"/>
      <c r="M22" s="287"/>
      <c r="N22" s="287"/>
      <c r="O22" s="287"/>
      <c r="P22" s="287"/>
      <c r="Q22" s="287"/>
      <c r="R22" s="287"/>
      <c r="S22" s="287"/>
      <c r="T22" s="287"/>
      <c r="U22" s="287"/>
      <c r="V22" s="287"/>
      <c r="W22" s="287"/>
      <c r="X22" s="287"/>
      <c r="Y22" s="287"/>
      <c r="Z22" s="287"/>
      <c r="AA22" s="287"/>
      <c r="AB22" s="284">
        <f t="shared" si="0"/>
        <v>0</v>
      </c>
      <c r="AC22" s="287">
        <f t="shared" si="1"/>
        <v>0</v>
      </c>
      <c r="AD22" s="285" t="str">
        <f t="shared" si="2"/>
        <v/>
      </c>
    </row>
    <row r="23" spans="2:30" ht="15.75" thickBot="1">
      <c r="B23" s="286"/>
      <c r="C23" s="287"/>
      <c r="D23" s="287"/>
      <c r="E23" s="287"/>
      <c r="F23" s="287"/>
      <c r="G23" s="287"/>
      <c r="H23" s="287"/>
      <c r="I23" s="287"/>
      <c r="J23" s="287"/>
      <c r="K23" s="287"/>
      <c r="L23" s="287"/>
      <c r="M23" s="287"/>
      <c r="N23" s="287"/>
      <c r="O23" s="287"/>
      <c r="P23" s="287"/>
      <c r="Q23" s="287"/>
      <c r="R23" s="287"/>
      <c r="S23" s="287"/>
      <c r="T23" s="287"/>
      <c r="U23" s="287"/>
      <c r="V23" s="287"/>
      <c r="W23" s="287"/>
      <c r="X23" s="287"/>
      <c r="Y23" s="287"/>
      <c r="Z23" s="287"/>
      <c r="AA23" s="287"/>
      <c r="AB23" s="284">
        <f t="shared" si="0"/>
        <v>0</v>
      </c>
      <c r="AC23" s="287">
        <f t="shared" si="1"/>
        <v>0</v>
      </c>
      <c r="AD23" s="285" t="str">
        <f t="shared" si="2"/>
        <v/>
      </c>
    </row>
    <row r="24" spans="2:30" s="187" customFormat="1" ht="22.5" customHeight="1" thickBot="1">
      <c r="B24" s="288" t="s">
        <v>3</v>
      </c>
      <c r="C24" s="289"/>
      <c r="D24" s="290">
        <f t="shared" ref="D24:AC24" si="3">SUM(D7:D23)</f>
        <v>34</v>
      </c>
      <c r="E24" s="290">
        <f t="shared" si="3"/>
        <v>31</v>
      </c>
      <c r="F24" s="290">
        <f t="shared" si="3"/>
        <v>34</v>
      </c>
      <c r="G24" s="290">
        <f t="shared" si="3"/>
        <v>31</v>
      </c>
      <c r="H24" s="290">
        <f t="shared" si="3"/>
        <v>34</v>
      </c>
      <c r="I24" s="290">
        <f t="shared" si="3"/>
        <v>21</v>
      </c>
      <c r="J24" s="290">
        <f t="shared" si="3"/>
        <v>34</v>
      </c>
      <c r="K24" s="290">
        <f t="shared" si="3"/>
        <v>39</v>
      </c>
      <c r="L24" s="290">
        <f t="shared" si="3"/>
        <v>34</v>
      </c>
      <c r="M24" s="290">
        <f t="shared" si="3"/>
        <v>47</v>
      </c>
      <c r="N24" s="290">
        <f t="shared" si="3"/>
        <v>34</v>
      </c>
      <c r="O24" s="290">
        <f t="shared" si="3"/>
        <v>44</v>
      </c>
      <c r="P24" s="290">
        <f t="shared" si="3"/>
        <v>34</v>
      </c>
      <c r="Q24" s="290">
        <f t="shared" si="3"/>
        <v>41</v>
      </c>
      <c r="R24" s="290">
        <f t="shared" si="3"/>
        <v>34</v>
      </c>
      <c r="S24" s="290">
        <f t="shared" si="3"/>
        <v>40</v>
      </c>
      <c r="T24" s="290">
        <f t="shared" si="3"/>
        <v>34</v>
      </c>
      <c r="U24" s="290">
        <f t="shared" si="3"/>
        <v>23</v>
      </c>
      <c r="V24" s="290">
        <f t="shared" si="3"/>
        <v>34</v>
      </c>
      <c r="W24" s="290">
        <f t="shared" si="3"/>
        <v>36</v>
      </c>
      <c r="X24" s="290">
        <f t="shared" si="3"/>
        <v>34</v>
      </c>
      <c r="Y24" s="290">
        <f t="shared" si="3"/>
        <v>23</v>
      </c>
      <c r="Z24" s="290">
        <f t="shared" si="3"/>
        <v>34</v>
      </c>
      <c r="AA24" s="290">
        <f t="shared" si="3"/>
        <v>25</v>
      </c>
      <c r="AB24" s="290">
        <f t="shared" si="3"/>
        <v>408</v>
      </c>
      <c r="AC24" s="290">
        <f t="shared" si="3"/>
        <v>401</v>
      </c>
      <c r="AD24" s="291">
        <f>IFERROR(AB24/AC24,"")</f>
        <v>1.0174563591022443</v>
      </c>
    </row>
    <row r="25" spans="2:30" ht="15.75" thickBot="1"/>
    <row r="26" spans="2:30">
      <c r="B26" s="510" t="s">
        <v>1809</v>
      </c>
      <c r="C26" s="511"/>
      <c r="D26" s="511"/>
      <c r="E26" s="511"/>
      <c r="F26" s="511"/>
      <c r="G26" s="511"/>
      <c r="H26" s="511"/>
      <c r="I26" s="511"/>
      <c r="J26" s="511"/>
      <c r="K26" s="511"/>
      <c r="L26" s="511"/>
      <c r="M26" s="511"/>
      <c r="N26" s="511"/>
      <c r="O26" s="511"/>
      <c r="P26" s="511"/>
      <c r="Q26" s="511"/>
      <c r="R26" s="511"/>
      <c r="S26" s="511"/>
      <c r="T26" s="511"/>
      <c r="U26" s="511"/>
      <c r="V26" s="511"/>
      <c r="W26" s="511"/>
      <c r="X26" s="511"/>
      <c r="Y26" s="511"/>
      <c r="Z26" s="511"/>
      <c r="AA26" s="511"/>
      <c r="AB26" s="511"/>
      <c r="AC26" s="511"/>
      <c r="AD26" s="512"/>
    </row>
    <row r="27" spans="2:30" ht="15.75" thickBot="1">
      <c r="B27" s="513"/>
      <c r="C27" s="514"/>
      <c r="D27" s="514"/>
      <c r="E27" s="514"/>
      <c r="F27" s="514"/>
      <c r="G27" s="514"/>
      <c r="H27" s="514"/>
      <c r="I27" s="514"/>
      <c r="J27" s="514"/>
      <c r="K27" s="514"/>
      <c r="L27" s="514"/>
      <c r="M27" s="514"/>
      <c r="N27" s="514"/>
      <c r="O27" s="514"/>
      <c r="P27" s="514"/>
      <c r="Q27" s="514"/>
      <c r="R27" s="514"/>
      <c r="S27" s="514"/>
      <c r="T27" s="514"/>
      <c r="U27" s="514"/>
      <c r="V27" s="514"/>
      <c r="W27" s="514"/>
      <c r="X27" s="514"/>
      <c r="Y27" s="514"/>
      <c r="Z27" s="514"/>
      <c r="AA27" s="514"/>
      <c r="AB27" s="514"/>
      <c r="AC27" s="514"/>
      <c r="AD27" s="515"/>
    </row>
    <row r="28" spans="2:30" ht="21">
      <c r="B28" s="274"/>
      <c r="C28" s="275"/>
      <c r="D28" s="275"/>
      <c r="E28" s="275"/>
      <c r="F28" s="275"/>
      <c r="G28" s="275"/>
      <c r="H28" s="275"/>
      <c r="I28" s="275"/>
      <c r="J28" s="275"/>
      <c r="K28" s="275"/>
      <c r="L28" s="275"/>
      <c r="M28" s="275"/>
      <c r="N28" s="275"/>
      <c r="O28" s="275"/>
      <c r="P28" s="275"/>
      <c r="Q28" s="275"/>
      <c r="R28" s="275"/>
      <c r="S28" s="275"/>
      <c r="T28" s="275"/>
      <c r="U28" s="275"/>
      <c r="V28" s="275"/>
      <c r="W28" s="275"/>
      <c r="X28" s="275"/>
      <c r="Y28" s="275"/>
      <c r="Z28" s="516">
        <f>+[2]PTR!C28</f>
        <v>22</v>
      </c>
      <c r="AA28" s="516"/>
      <c r="AB28" s="516"/>
      <c r="AC28" s="516"/>
      <c r="AD28" s="517"/>
    </row>
    <row r="29" spans="2:30">
      <c r="B29" s="276"/>
      <c r="C29" s="277"/>
      <c r="D29" s="518">
        <v>0.66666666666666663</v>
      </c>
      <c r="E29" s="519"/>
      <c r="F29" s="518">
        <v>0.70833333333333337</v>
      </c>
      <c r="G29" s="519"/>
      <c r="H29" s="518">
        <v>0.75</v>
      </c>
      <c r="I29" s="519"/>
      <c r="J29" s="518">
        <v>0.79166666666666663</v>
      </c>
      <c r="K29" s="519"/>
      <c r="L29" s="518">
        <v>0.83333333333333337</v>
      </c>
      <c r="M29" s="519"/>
      <c r="N29" s="518">
        <v>0.875</v>
      </c>
      <c r="O29" s="519"/>
      <c r="P29" s="518">
        <v>0.91666666666666663</v>
      </c>
      <c r="Q29" s="519"/>
      <c r="R29" s="518">
        <v>0.95833333333333337</v>
      </c>
      <c r="S29" s="519"/>
      <c r="T29" s="518">
        <v>0</v>
      </c>
      <c r="U29" s="519"/>
      <c r="V29" s="518">
        <v>4.1666666666666664E-2</v>
      </c>
      <c r="W29" s="519"/>
      <c r="X29" s="518">
        <v>8.3333333333333329E-2</v>
      </c>
      <c r="Y29" s="519"/>
      <c r="Z29" s="518">
        <v>0.125</v>
      </c>
      <c r="AA29" s="519"/>
      <c r="AB29" s="520" t="s">
        <v>3</v>
      </c>
      <c r="AC29" s="521"/>
      <c r="AD29" s="522" t="s">
        <v>169</v>
      </c>
    </row>
    <row r="30" spans="2:30">
      <c r="B30" s="278" t="s">
        <v>9</v>
      </c>
      <c r="C30" s="279" t="s">
        <v>1712</v>
      </c>
      <c r="D30" s="281" t="s">
        <v>1807</v>
      </c>
      <c r="E30" s="280" t="s">
        <v>170</v>
      </c>
      <c r="F30" s="281" t="s">
        <v>1807</v>
      </c>
      <c r="G30" s="280" t="s">
        <v>170</v>
      </c>
      <c r="H30" s="281" t="s">
        <v>1807</v>
      </c>
      <c r="I30" s="280" t="s">
        <v>170</v>
      </c>
      <c r="J30" s="281" t="s">
        <v>1807</v>
      </c>
      <c r="K30" s="280" t="s">
        <v>170</v>
      </c>
      <c r="L30" s="281" t="s">
        <v>1807</v>
      </c>
      <c r="M30" s="280" t="s">
        <v>170</v>
      </c>
      <c r="N30" s="281" t="s">
        <v>1807</v>
      </c>
      <c r="O30" s="280" t="s">
        <v>170</v>
      </c>
      <c r="P30" s="281" t="s">
        <v>1807</v>
      </c>
      <c r="Q30" s="280" t="s">
        <v>170</v>
      </c>
      <c r="R30" s="281" t="s">
        <v>1807</v>
      </c>
      <c r="S30" s="280" t="s">
        <v>170</v>
      </c>
      <c r="T30" s="281" t="s">
        <v>1807</v>
      </c>
      <c r="U30" s="280" t="s">
        <v>170</v>
      </c>
      <c r="V30" s="281" t="s">
        <v>1807</v>
      </c>
      <c r="W30" s="280" t="s">
        <v>170</v>
      </c>
      <c r="X30" s="281" t="s">
        <v>1807</v>
      </c>
      <c r="Y30" s="280" t="s">
        <v>170</v>
      </c>
      <c r="Z30" s="282" t="s">
        <v>1807</v>
      </c>
      <c r="AA30" s="280" t="s">
        <v>170</v>
      </c>
      <c r="AB30" s="281" t="s">
        <v>1807</v>
      </c>
      <c r="AC30" s="280" t="s">
        <v>170</v>
      </c>
      <c r="AD30" s="523"/>
    </row>
    <row r="31" spans="2:30" ht="15.75">
      <c r="B31" s="203" t="s">
        <v>1723</v>
      </c>
      <c r="C31" s="204" t="s">
        <v>1724</v>
      </c>
      <c r="D31" s="283">
        <v>3</v>
      </c>
      <c r="E31" s="205">
        <v>8</v>
      </c>
      <c r="F31" s="283">
        <v>0</v>
      </c>
      <c r="G31" s="205">
        <v>0</v>
      </c>
      <c r="H31" s="283">
        <v>0</v>
      </c>
      <c r="I31" s="205">
        <v>0</v>
      </c>
      <c r="J31" s="283">
        <v>4</v>
      </c>
      <c r="K31" s="205">
        <v>4</v>
      </c>
      <c r="L31" s="205">
        <v>4</v>
      </c>
      <c r="M31" s="205">
        <v>6</v>
      </c>
      <c r="N31" s="205">
        <v>4</v>
      </c>
      <c r="O31" s="205">
        <v>2</v>
      </c>
      <c r="P31" s="205">
        <v>4</v>
      </c>
      <c r="Q31" s="205">
        <v>4</v>
      </c>
      <c r="R31" s="205">
        <v>4</v>
      </c>
      <c r="S31" s="205">
        <v>4</v>
      </c>
      <c r="T31" s="205">
        <v>4</v>
      </c>
      <c r="U31" s="205">
        <v>4</v>
      </c>
      <c r="V31" s="205">
        <v>4</v>
      </c>
      <c r="W31" s="205">
        <v>4</v>
      </c>
      <c r="X31" s="205">
        <v>4</v>
      </c>
      <c r="Y31" s="205">
        <v>2</v>
      </c>
      <c r="Z31" s="205">
        <v>4</v>
      </c>
      <c r="AA31" s="205">
        <v>0</v>
      </c>
      <c r="AB31" s="284">
        <f>SUM(D31+F31+H31+J31+L31+N31+P31+R31+T31+V31+X31+Z31)</f>
        <v>39</v>
      </c>
      <c r="AC31" s="205">
        <f>SUM(E31,G31,I31,K31,M31,O31,Q31,S31,U31,W31,Y31,AA31)</f>
        <v>38</v>
      </c>
      <c r="AD31" s="285">
        <f>IFERROR(AB31/AC31,"")</f>
        <v>1.0263157894736843</v>
      </c>
    </row>
    <row r="32" spans="2:30" ht="15.75">
      <c r="B32" s="210" t="s">
        <v>95</v>
      </c>
      <c r="C32" s="204" t="s">
        <v>1724</v>
      </c>
      <c r="D32" s="283">
        <v>0</v>
      </c>
      <c r="E32" s="205">
        <v>0</v>
      </c>
      <c r="F32" s="283">
        <v>0</v>
      </c>
      <c r="G32" s="205">
        <v>0</v>
      </c>
      <c r="H32" s="283">
        <v>0</v>
      </c>
      <c r="I32" s="205">
        <v>0</v>
      </c>
      <c r="J32" s="283">
        <v>0</v>
      </c>
      <c r="K32" s="205">
        <v>0</v>
      </c>
      <c r="L32" s="205">
        <v>0</v>
      </c>
      <c r="M32" s="205">
        <v>0</v>
      </c>
      <c r="N32" s="205">
        <v>0</v>
      </c>
      <c r="O32" s="205">
        <v>0</v>
      </c>
      <c r="P32" s="205">
        <v>0</v>
      </c>
      <c r="Q32" s="205">
        <v>0</v>
      </c>
      <c r="R32" s="205">
        <v>0</v>
      </c>
      <c r="S32" s="205">
        <v>0</v>
      </c>
      <c r="T32" s="205">
        <v>0</v>
      </c>
      <c r="U32" s="205">
        <v>0</v>
      </c>
      <c r="V32" s="205">
        <v>0</v>
      </c>
      <c r="W32" s="205">
        <v>0</v>
      </c>
      <c r="X32" s="205">
        <v>10</v>
      </c>
      <c r="Y32" s="205">
        <v>4</v>
      </c>
      <c r="Z32" s="205">
        <v>10</v>
      </c>
      <c r="AA32" s="205">
        <v>8</v>
      </c>
      <c r="AB32" s="284">
        <f t="shared" ref="AB32:AB47" si="4">SUM(D32+F32+H32+J32+L32+N32+P32+R32+T32+V32+X32+Z32)</f>
        <v>20</v>
      </c>
      <c r="AC32" s="205">
        <f t="shared" ref="AC32:AC47" si="5">SUM(E32,G32,I32,K32,M32,O32,Q32,S32,U32,W32,Y32,AA32)</f>
        <v>12</v>
      </c>
      <c r="AD32" s="285">
        <f t="shared" ref="AD32:AD47" si="6">IFERROR(AB32/AC32,"")</f>
        <v>1.6666666666666667</v>
      </c>
    </row>
    <row r="33" spans="2:30" ht="15.75">
      <c r="B33" s="211" t="s">
        <v>1726</v>
      </c>
      <c r="C33" s="204" t="s">
        <v>1727</v>
      </c>
      <c r="D33" s="283">
        <v>0</v>
      </c>
      <c r="E33" s="205">
        <v>2</v>
      </c>
      <c r="F33" s="283">
        <v>0</v>
      </c>
      <c r="G33" s="205">
        <v>0</v>
      </c>
      <c r="H33" s="283">
        <v>0</v>
      </c>
      <c r="I33" s="205">
        <v>0</v>
      </c>
      <c r="J33" s="283">
        <v>2</v>
      </c>
      <c r="K33" s="205">
        <v>2</v>
      </c>
      <c r="L33" s="205">
        <v>2</v>
      </c>
      <c r="M33" s="205">
        <v>4</v>
      </c>
      <c r="N33" s="205">
        <v>3</v>
      </c>
      <c r="O33" s="205">
        <v>3</v>
      </c>
      <c r="P33" s="205">
        <v>3</v>
      </c>
      <c r="Q33" s="205">
        <v>4</v>
      </c>
      <c r="R33" s="205">
        <v>0</v>
      </c>
      <c r="S33" s="205">
        <v>1</v>
      </c>
      <c r="T33" s="205">
        <v>0</v>
      </c>
      <c r="U33" s="205">
        <v>0</v>
      </c>
      <c r="V33" s="205">
        <v>0</v>
      </c>
      <c r="W33" s="205">
        <v>0</v>
      </c>
      <c r="X33" s="205">
        <v>0</v>
      </c>
      <c r="Y33" s="205">
        <v>0</v>
      </c>
      <c r="Z33" s="205">
        <v>0</v>
      </c>
      <c r="AA33" s="205">
        <v>0</v>
      </c>
      <c r="AB33" s="284">
        <f t="shared" si="4"/>
        <v>10</v>
      </c>
      <c r="AC33" s="205">
        <f t="shared" si="5"/>
        <v>16</v>
      </c>
      <c r="AD33" s="285">
        <f t="shared" si="6"/>
        <v>0.625</v>
      </c>
    </row>
    <row r="34" spans="2:30" ht="15.75">
      <c r="B34" s="213" t="s">
        <v>15</v>
      </c>
      <c r="C34" s="204" t="s">
        <v>1727</v>
      </c>
      <c r="D34" s="283">
        <v>0</v>
      </c>
      <c r="E34" s="205">
        <v>0</v>
      </c>
      <c r="F34" s="283">
        <v>0</v>
      </c>
      <c r="G34" s="205">
        <v>0</v>
      </c>
      <c r="H34" s="283">
        <v>0</v>
      </c>
      <c r="I34" s="205">
        <v>0</v>
      </c>
      <c r="J34" s="283">
        <v>0</v>
      </c>
      <c r="K34" s="205">
        <v>0</v>
      </c>
      <c r="L34" s="205">
        <v>0</v>
      </c>
      <c r="M34" s="205">
        <v>0</v>
      </c>
      <c r="N34" s="205">
        <v>4</v>
      </c>
      <c r="O34" s="205">
        <v>0</v>
      </c>
      <c r="P34" s="205">
        <v>4</v>
      </c>
      <c r="Q34" s="205">
        <v>5</v>
      </c>
      <c r="R34" s="205">
        <v>0</v>
      </c>
      <c r="S34" s="205">
        <v>4</v>
      </c>
      <c r="T34" s="205">
        <v>0</v>
      </c>
      <c r="U34" s="205">
        <v>0</v>
      </c>
      <c r="V34" s="205">
        <v>0</v>
      </c>
      <c r="W34" s="205">
        <v>0</v>
      </c>
      <c r="X34" s="205">
        <v>3</v>
      </c>
      <c r="Y34" s="205">
        <v>2</v>
      </c>
      <c r="Z34" s="205">
        <v>3</v>
      </c>
      <c r="AA34" s="205">
        <v>3</v>
      </c>
      <c r="AB34" s="284">
        <f t="shared" si="4"/>
        <v>14</v>
      </c>
      <c r="AC34" s="205">
        <f t="shared" si="5"/>
        <v>14</v>
      </c>
      <c r="AD34" s="285">
        <f t="shared" si="6"/>
        <v>1</v>
      </c>
    </row>
    <row r="35" spans="2:30" ht="15.75">
      <c r="B35" s="215" t="s">
        <v>139</v>
      </c>
      <c r="C35" s="204" t="s">
        <v>1727</v>
      </c>
      <c r="D35" s="283">
        <v>0</v>
      </c>
      <c r="E35" s="205">
        <v>0</v>
      </c>
      <c r="F35" s="283">
        <v>0</v>
      </c>
      <c r="G35" s="205">
        <v>0</v>
      </c>
      <c r="H35" s="283">
        <v>0</v>
      </c>
      <c r="I35" s="205">
        <v>0</v>
      </c>
      <c r="J35" s="283">
        <v>0</v>
      </c>
      <c r="K35" s="205">
        <v>0</v>
      </c>
      <c r="L35" s="205">
        <v>0</v>
      </c>
      <c r="M35" s="205">
        <v>0</v>
      </c>
      <c r="N35" s="205">
        <v>0</v>
      </c>
      <c r="O35" s="205">
        <v>0</v>
      </c>
      <c r="P35" s="205">
        <v>0</v>
      </c>
      <c r="Q35" s="205">
        <v>0</v>
      </c>
      <c r="R35" s="205">
        <v>3</v>
      </c>
      <c r="S35" s="205">
        <v>2</v>
      </c>
      <c r="T35" s="205">
        <v>3</v>
      </c>
      <c r="U35" s="205">
        <v>2</v>
      </c>
      <c r="V35" s="205">
        <v>3</v>
      </c>
      <c r="W35" s="205">
        <v>3</v>
      </c>
      <c r="X35" s="205">
        <v>0</v>
      </c>
      <c r="Y35" s="205">
        <v>0</v>
      </c>
      <c r="Z35" s="205">
        <v>0</v>
      </c>
      <c r="AA35" s="205">
        <v>0</v>
      </c>
      <c r="AB35" s="284">
        <f t="shared" si="4"/>
        <v>9</v>
      </c>
      <c r="AC35" s="205">
        <f t="shared" si="5"/>
        <v>7</v>
      </c>
      <c r="AD35" s="285">
        <f t="shared" si="6"/>
        <v>1.2857142857142858</v>
      </c>
    </row>
    <row r="36" spans="2:30" ht="15.75">
      <c r="B36" s="212" t="s">
        <v>143</v>
      </c>
      <c r="C36" s="204" t="s">
        <v>1727</v>
      </c>
      <c r="D36" s="283">
        <v>7</v>
      </c>
      <c r="E36" s="205">
        <v>4</v>
      </c>
      <c r="F36" s="283">
        <v>7</v>
      </c>
      <c r="G36" s="205">
        <v>8</v>
      </c>
      <c r="H36" s="283">
        <v>7</v>
      </c>
      <c r="I36" s="205">
        <v>6</v>
      </c>
      <c r="J36" s="283">
        <v>5</v>
      </c>
      <c r="K36" s="205">
        <v>8</v>
      </c>
      <c r="L36" s="205">
        <v>5</v>
      </c>
      <c r="M36" s="205">
        <v>5</v>
      </c>
      <c r="N36" s="205">
        <v>0</v>
      </c>
      <c r="O36" s="205">
        <v>4</v>
      </c>
      <c r="P36" s="205">
        <v>0</v>
      </c>
      <c r="Q36" s="205">
        <v>0</v>
      </c>
      <c r="R36" s="205">
        <v>5</v>
      </c>
      <c r="S36" s="205">
        <v>1</v>
      </c>
      <c r="T36" s="205">
        <v>5</v>
      </c>
      <c r="U36" s="205">
        <v>4</v>
      </c>
      <c r="V36" s="205">
        <v>5</v>
      </c>
      <c r="W36" s="205">
        <v>4</v>
      </c>
      <c r="X36" s="205">
        <v>0</v>
      </c>
      <c r="Y36" s="205">
        <v>0</v>
      </c>
      <c r="Z36" s="205">
        <v>0</v>
      </c>
      <c r="AA36" s="205">
        <v>0</v>
      </c>
      <c r="AB36" s="284">
        <f t="shared" si="4"/>
        <v>46</v>
      </c>
      <c r="AC36" s="205">
        <f t="shared" si="5"/>
        <v>44</v>
      </c>
      <c r="AD36" s="285">
        <f t="shared" si="6"/>
        <v>1.0454545454545454</v>
      </c>
    </row>
    <row r="37" spans="2:30" ht="15.75">
      <c r="B37" s="214" t="s">
        <v>35</v>
      </c>
      <c r="C37" s="204" t="s">
        <v>1728</v>
      </c>
      <c r="D37" s="283">
        <v>15</v>
      </c>
      <c r="E37" s="205">
        <v>7</v>
      </c>
      <c r="F37" s="283">
        <v>18</v>
      </c>
      <c r="G37" s="205">
        <v>11</v>
      </c>
      <c r="H37" s="283">
        <v>18</v>
      </c>
      <c r="I37" s="205">
        <v>9</v>
      </c>
      <c r="J37" s="283">
        <v>14</v>
      </c>
      <c r="K37" s="205">
        <v>10</v>
      </c>
      <c r="L37" s="205">
        <v>14</v>
      </c>
      <c r="M37" s="205">
        <v>19</v>
      </c>
      <c r="N37" s="205">
        <v>14</v>
      </c>
      <c r="O37" s="205">
        <v>19</v>
      </c>
      <c r="P37" s="205">
        <v>14</v>
      </c>
      <c r="Q37" s="205">
        <v>17</v>
      </c>
      <c r="R37" s="205">
        <v>13</v>
      </c>
      <c r="S37" s="205">
        <v>16</v>
      </c>
      <c r="T37" s="205">
        <v>13</v>
      </c>
      <c r="U37" s="205">
        <v>8</v>
      </c>
      <c r="V37" s="205">
        <v>10</v>
      </c>
      <c r="W37" s="205">
        <v>10</v>
      </c>
      <c r="X37" s="205">
        <v>2</v>
      </c>
      <c r="Y37" s="205">
        <v>2</v>
      </c>
      <c r="Z37" s="205">
        <v>2</v>
      </c>
      <c r="AA37" s="205">
        <v>1</v>
      </c>
      <c r="AB37" s="284">
        <f t="shared" si="4"/>
        <v>147</v>
      </c>
      <c r="AC37" s="205">
        <f t="shared" si="5"/>
        <v>129</v>
      </c>
      <c r="AD37" s="285">
        <f t="shared" si="6"/>
        <v>1.1395348837209303</v>
      </c>
    </row>
    <row r="38" spans="2:30" ht="15.75">
      <c r="B38" s="216" t="s">
        <v>54</v>
      </c>
      <c r="C38" s="204" t="s">
        <v>1729</v>
      </c>
      <c r="D38" s="283">
        <v>4</v>
      </c>
      <c r="E38" s="205">
        <v>5</v>
      </c>
      <c r="F38" s="283">
        <v>4</v>
      </c>
      <c r="G38" s="205">
        <v>7</v>
      </c>
      <c r="H38" s="283">
        <v>4</v>
      </c>
      <c r="I38" s="205">
        <v>4</v>
      </c>
      <c r="J38" s="283">
        <v>4</v>
      </c>
      <c r="K38" s="205">
        <v>7</v>
      </c>
      <c r="L38" s="205">
        <v>4</v>
      </c>
      <c r="M38" s="205">
        <v>7</v>
      </c>
      <c r="N38" s="205">
        <v>4</v>
      </c>
      <c r="O38" s="205">
        <v>11</v>
      </c>
      <c r="P38" s="205">
        <v>4</v>
      </c>
      <c r="Q38" s="205">
        <v>7</v>
      </c>
      <c r="R38" s="205">
        <v>4</v>
      </c>
      <c r="S38" s="205">
        <v>7</v>
      </c>
      <c r="T38" s="205">
        <v>4</v>
      </c>
      <c r="U38" s="205">
        <v>2</v>
      </c>
      <c r="V38" s="205">
        <v>4</v>
      </c>
      <c r="W38" s="205">
        <v>10</v>
      </c>
      <c r="X38" s="205">
        <v>3</v>
      </c>
      <c r="Y38" s="205">
        <v>5</v>
      </c>
      <c r="Z38" s="205">
        <v>3</v>
      </c>
      <c r="AA38" s="205">
        <v>2</v>
      </c>
      <c r="AB38" s="284">
        <f t="shared" si="4"/>
        <v>46</v>
      </c>
      <c r="AC38" s="205">
        <f t="shared" si="5"/>
        <v>74</v>
      </c>
      <c r="AD38" s="285">
        <f t="shared" si="6"/>
        <v>0.6216216216216216</v>
      </c>
    </row>
    <row r="39" spans="2:30" ht="15.75">
      <c r="B39" s="217" t="s">
        <v>1730</v>
      </c>
      <c r="C39" s="204" t="s">
        <v>1731</v>
      </c>
      <c r="D39" s="283">
        <v>0</v>
      </c>
      <c r="E39" s="205">
        <v>0</v>
      </c>
      <c r="F39" s="283">
        <v>0</v>
      </c>
      <c r="G39" s="205">
        <v>0</v>
      </c>
      <c r="H39" s="283">
        <v>0</v>
      </c>
      <c r="I39" s="205">
        <v>0</v>
      </c>
      <c r="J39" s="283">
        <v>0</v>
      </c>
      <c r="K39" s="205">
        <v>0</v>
      </c>
      <c r="L39" s="205">
        <v>0</v>
      </c>
      <c r="M39" s="205">
        <v>0</v>
      </c>
      <c r="N39" s="205">
        <v>0</v>
      </c>
      <c r="O39" s="205">
        <v>0</v>
      </c>
      <c r="P39" s="205">
        <v>0</v>
      </c>
      <c r="Q39" s="205">
        <v>0</v>
      </c>
      <c r="R39" s="205">
        <v>0</v>
      </c>
      <c r="S39" s="205">
        <v>0</v>
      </c>
      <c r="T39" s="205">
        <v>0</v>
      </c>
      <c r="U39" s="205">
        <v>0</v>
      </c>
      <c r="V39" s="205">
        <v>0</v>
      </c>
      <c r="W39" s="205">
        <v>0</v>
      </c>
      <c r="X39" s="205">
        <v>8</v>
      </c>
      <c r="Y39" s="205">
        <v>2</v>
      </c>
      <c r="Z39" s="205">
        <v>8</v>
      </c>
      <c r="AA39" s="205">
        <v>9</v>
      </c>
      <c r="AB39" s="284">
        <f t="shared" si="4"/>
        <v>16</v>
      </c>
      <c r="AC39" s="205">
        <f t="shared" si="5"/>
        <v>11</v>
      </c>
      <c r="AD39" s="285">
        <f t="shared" si="6"/>
        <v>1.4545454545454546</v>
      </c>
    </row>
    <row r="40" spans="2:30" ht="15.75">
      <c r="B40" s="218" t="s">
        <v>1732</v>
      </c>
      <c r="C40" s="204" t="s">
        <v>1731</v>
      </c>
      <c r="D40" s="283">
        <v>5</v>
      </c>
      <c r="E40" s="205">
        <v>5</v>
      </c>
      <c r="F40" s="283">
        <v>5</v>
      </c>
      <c r="G40" s="205">
        <v>5</v>
      </c>
      <c r="H40" s="283">
        <v>5</v>
      </c>
      <c r="I40" s="205">
        <v>2</v>
      </c>
      <c r="J40" s="283">
        <v>5</v>
      </c>
      <c r="K40" s="205">
        <v>8</v>
      </c>
      <c r="L40" s="205">
        <v>5</v>
      </c>
      <c r="M40" s="205">
        <v>6</v>
      </c>
      <c r="N40" s="205">
        <v>5</v>
      </c>
      <c r="O40" s="205">
        <v>5</v>
      </c>
      <c r="P40" s="205">
        <v>5</v>
      </c>
      <c r="Q40" s="205">
        <v>4</v>
      </c>
      <c r="R40" s="205">
        <v>5</v>
      </c>
      <c r="S40" s="205">
        <v>5</v>
      </c>
      <c r="T40" s="205">
        <v>5</v>
      </c>
      <c r="U40" s="205">
        <v>3</v>
      </c>
      <c r="V40" s="205">
        <v>5</v>
      </c>
      <c r="W40" s="205">
        <v>4</v>
      </c>
      <c r="X40" s="205">
        <v>2</v>
      </c>
      <c r="Y40" s="205">
        <v>6</v>
      </c>
      <c r="Z40" s="205">
        <v>2</v>
      </c>
      <c r="AA40" s="205">
        <v>0</v>
      </c>
      <c r="AB40" s="284">
        <f t="shared" si="4"/>
        <v>54</v>
      </c>
      <c r="AC40" s="205">
        <f t="shared" si="5"/>
        <v>53</v>
      </c>
      <c r="AD40" s="285">
        <f t="shared" si="6"/>
        <v>1.0188679245283019</v>
      </c>
    </row>
    <row r="41" spans="2:30" ht="15.75">
      <c r="B41" s="214" t="s">
        <v>1746</v>
      </c>
      <c r="C41" s="204" t="s">
        <v>1743</v>
      </c>
      <c r="D41" s="283">
        <v>0</v>
      </c>
      <c r="E41" s="205">
        <v>0</v>
      </c>
      <c r="F41" s="283">
        <v>0</v>
      </c>
      <c r="G41" s="205">
        <v>0</v>
      </c>
      <c r="H41" s="283">
        <v>0</v>
      </c>
      <c r="I41" s="205">
        <v>0</v>
      </c>
      <c r="J41" s="283">
        <v>0</v>
      </c>
      <c r="K41" s="205">
        <v>0</v>
      </c>
      <c r="L41" s="205">
        <v>0</v>
      </c>
      <c r="M41" s="205">
        <v>0</v>
      </c>
      <c r="N41" s="205">
        <v>0</v>
      </c>
      <c r="O41" s="205">
        <v>0</v>
      </c>
      <c r="P41" s="205">
        <v>0</v>
      </c>
      <c r="Q41" s="205">
        <v>0</v>
      </c>
      <c r="R41" s="205">
        <v>0</v>
      </c>
      <c r="S41" s="205">
        <v>0</v>
      </c>
      <c r="T41" s="205">
        <v>0</v>
      </c>
      <c r="U41" s="205">
        <v>0</v>
      </c>
      <c r="V41" s="205">
        <v>3</v>
      </c>
      <c r="W41" s="205">
        <v>1</v>
      </c>
      <c r="X41" s="205">
        <v>2</v>
      </c>
      <c r="Y41" s="205">
        <v>0</v>
      </c>
      <c r="Z41" s="205">
        <v>2</v>
      </c>
      <c r="AA41" s="205">
        <v>2</v>
      </c>
      <c r="AB41" s="284">
        <f t="shared" si="4"/>
        <v>7</v>
      </c>
      <c r="AC41" s="205">
        <f t="shared" si="5"/>
        <v>3</v>
      </c>
      <c r="AD41" s="285">
        <f t="shared" si="6"/>
        <v>2.3333333333333335</v>
      </c>
    </row>
    <row r="42" spans="2:30">
      <c r="B42" s="286"/>
      <c r="D42" s="287"/>
      <c r="E42" s="287"/>
      <c r="F42" s="287"/>
      <c r="G42" s="287"/>
      <c r="H42" s="287"/>
      <c r="I42" s="287"/>
      <c r="J42" s="287"/>
      <c r="K42" s="287"/>
      <c r="L42" s="287"/>
      <c r="M42" s="287"/>
      <c r="N42" s="287"/>
      <c r="O42" s="287"/>
      <c r="P42" s="287"/>
      <c r="Q42" s="287"/>
      <c r="R42" s="287"/>
      <c r="S42" s="287"/>
      <c r="T42" s="287"/>
      <c r="U42" s="287"/>
      <c r="V42" s="287"/>
      <c r="W42" s="287"/>
      <c r="X42" s="287"/>
      <c r="Y42" s="287"/>
      <c r="Z42" s="287"/>
      <c r="AA42" s="287"/>
      <c r="AB42" s="284">
        <f t="shared" si="4"/>
        <v>0</v>
      </c>
      <c r="AC42" s="287">
        <f t="shared" si="5"/>
        <v>0</v>
      </c>
      <c r="AD42" s="285" t="str">
        <f t="shared" si="6"/>
        <v/>
      </c>
    </row>
    <row r="43" spans="2:30">
      <c r="B43" s="286"/>
      <c r="C43" s="287"/>
      <c r="D43" s="287"/>
      <c r="E43" s="287"/>
      <c r="F43" s="287"/>
      <c r="G43" s="287"/>
      <c r="H43" s="287"/>
      <c r="I43" s="287"/>
      <c r="J43" s="287"/>
      <c r="K43" s="287"/>
      <c r="L43" s="287"/>
      <c r="M43" s="287"/>
      <c r="N43" s="287"/>
      <c r="O43" s="287"/>
      <c r="P43" s="287"/>
      <c r="Q43" s="287"/>
      <c r="R43" s="287"/>
      <c r="S43" s="287"/>
      <c r="T43" s="287"/>
      <c r="U43" s="287"/>
      <c r="V43" s="287"/>
      <c r="W43" s="287"/>
      <c r="X43" s="287"/>
      <c r="Y43" s="287"/>
      <c r="Z43" s="287"/>
      <c r="AA43" s="287"/>
      <c r="AB43" s="284">
        <f t="shared" si="4"/>
        <v>0</v>
      </c>
      <c r="AC43" s="287">
        <f t="shared" si="5"/>
        <v>0</v>
      </c>
      <c r="AD43" s="285" t="str">
        <f t="shared" si="6"/>
        <v/>
      </c>
    </row>
    <row r="44" spans="2:30">
      <c r="B44" s="286"/>
      <c r="C44" s="287"/>
      <c r="D44" s="287"/>
      <c r="E44" s="287"/>
      <c r="F44" s="287"/>
      <c r="G44" s="287"/>
      <c r="H44" s="287"/>
      <c r="I44" s="287"/>
      <c r="J44" s="287"/>
      <c r="K44" s="287"/>
      <c r="L44" s="287"/>
      <c r="M44" s="287"/>
      <c r="N44" s="287"/>
      <c r="O44" s="287"/>
      <c r="P44" s="287"/>
      <c r="Q44" s="287"/>
      <c r="R44" s="287"/>
      <c r="S44" s="287"/>
      <c r="T44" s="287"/>
      <c r="U44" s="287"/>
      <c r="V44" s="287"/>
      <c r="W44" s="287"/>
      <c r="X44" s="287"/>
      <c r="Y44" s="287"/>
      <c r="Z44" s="287"/>
      <c r="AA44" s="287"/>
      <c r="AB44" s="284">
        <f t="shared" si="4"/>
        <v>0</v>
      </c>
      <c r="AC44" s="287">
        <f t="shared" si="5"/>
        <v>0</v>
      </c>
      <c r="AD44" s="285" t="str">
        <f t="shared" si="6"/>
        <v/>
      </c>
    </row>
    <row r="45" spans="2:30">
      <c r="B45" s="286"/>
      <c r="C45" s="287"/>
      <c r="D45" s="287"/>
      <c r="E45" s="287"/>
      <c r="F45" s="287"/>
      <c r="G45" s="287"/>
      <c r="H45" s="287"/>
      <c r="I45" s="287"/>
      <c r="J45" s="287"/>
      <c r="K45" s="287"/>
      <c r="L45" s="287"/>
      <c r="M45" s="287"/>
      <c r="N45" s="287"/>
      <c r="O45" s="287"/>
      <c r="P45" s="287"/>
      <c r="Q45" s="287"/>
      <c r="R45" s="287"/>
      <c r="S45" s="287"/>
      <c r="T45" s="287"/>
      <c r="U45" s="287"/>
      <c r="V45" s="287"/>
      <c r="W45" s="287"/>
      <c r="X45" s="287"/>
      <c r="Y45" s="287"/>
      <c r="Z45" s="287"/>
      <c r="AA45" s="287"/>
      <c r="AB45" s="284">
        <f t="shared" si="4"/>
        <v>0</v>
      </c>
      <c r="AC45" s="287">
        <f t="shared" si="5"/>
        <v>0</v>
      </c>
      <c r="AD45" s="285" t="str">
        <f t="shared" si="6"/>
        <v/>
      </c>
    </row>
    <row r="46" spans="2:30">
      <c r="B46" s="286"/>
      <c r="C46" s="287"/>
      <c r="D46" s="287"/>
      <c r="E46" s="287"/>
      <c r="F46" s="287"/>
      <c r="G46" s="287"/>
      <c r="H46" s="287"/>
      <c r="I46" s="287"/>
      <c r="J46" s="287"/>
      <c r="K46" s="287"/>
      <c r="L46" s="287"/>
      <c r="M46" s="287"/>
      <c r="N46" s="287"/>
      <c r="O46" s="287"/>
      <c r="P46" s="287"/>
      <c r="Q46" s="287"/>
      <c r="R46" s="287"/>
      <c r="S46" s="287"/>
      <c r="T46" s="287"/>
      <c r="U46" s="287"/>
      <c r="V46" s="287"/>
      <c r="W46" s="287"/>
      <c r="X46" s="287"/>
      <c r="Y46" s="287"/>
      <c r="Z46" s="287"/>
      <c r="AA46" s="287"/>
      <c r="AB46" s="284">
        <f t="shared" si="4"/>
        <v>0</v>
      </c>
      <c r="AC46" s="287">
        <f t="shared" si="5"/>
        <v>0</v>
      </c>
      <c r="AD46" s="285" t="str">
        <f t="shared" si="6"/>
        <v/>
      </c>
    </row>
    <row r="47" spans="2:30" ht="15.75" thickBot="1">
      <c r="B47" s="286"/>
      <c r="C47" s="287"/>
      <c r="D47" s="287"/>
      <c r="E47" s="287"/>
      <c r="F47" s="287"/>
      <c r="G47" s="287"/>
      <c r="H47" s="287"/>
      <c r="I47" s="287"/>
      <c r="J47" s="287"/>
      <c r="K47" s="287"/>
      <c r="L47" s="287"/>
      <c r="M47" s="287"/>
      <c r="N47" s="287"/>
      <c r="O47" s="287"/>
      <c r="P47" s="287"/>
      <c r="Q47" s="287"/>
      <c r="R47" s="287"/>
      <c r="S47" s="287"/>
      <c r="T47" s="287"/>
      <c r="U47" s="287"/>
      <c r="V47" s="287"/>
      <c r="W47" s="287"/>
      <c r="X47" s="287"/>
      <c r="Y47" s="287"/>
      <c r="Z47" s="287"/>
      <c r="AA47" s="287"/>
      <c r="AB47" s="284">
        <f t="shared" si="4"/>
        <v>0</v>
      </c>
      <c r="AC47" s="287">
        <f t="shared" si="5"/>
        <v>0</v>
      </c>
      <c r="AD47" s="285" t="str">
        <f t="shared" si="6"/>
        <v/>
      </c>
    </row>
    <row r="48" spans="2:30" ht="15.75" thickBot="1">
      <c r="B48" s="288" t="s">
        <v>3</v>
      </c>
      <c r="C48" s="289"/>
      <c r="D48" s="290">
        <f t="shared" ref="D48:AC48" si="7">SUM(D31:D47)</f>
        <v>34</v>
      </c>
      <c r="E48" s="290">
        <f t="shared" si="7"/>
        <v>31</v>
      </c>
      <c r="F48" s="290">
        <f t="shared" si="7"/>
        <v>34</v>
      </c>
      <c r="G48" s="290">
        <f t="shared" si="7"/>
        <v>31</v>
      </c>
      <c r="H48" s="290">
        <f t="shared" si="7"/>
        <v>34</v>
      </c>
      <c r="I48" s="290">
        <f t="shared" si="7"/>
        <v>21</v>
      </c>
      <c r="J48" s="290">
        <f t="shared" si="7"/>
        <v>34</v>
      </c>
      <c r="K48" s="290">
        <f t="shared" si="7"/>
        <v>39</v>
      </c>
      <c r="L48" s="290">
        <f t="shared" si="7"/>
        <v>34</v>
      </c>
      <c r="M48" s="290">
        <f t="shared" si="7"/>
        <v>47</v>
      </c>
      <c r="N48" s="290">
        <f t="shared" si="7"/>
        <v>34</v>
      </c>
      <c r="O48" s="290">
        <f t="shared" si="7"/>
        <v>44</v>
      </c>
      <c r="P48" s="290">
        <f t="shared" si="7"/>
        <v>34</v>
      </c>
      <c r="Q48" s="290">
        <f t="shared" si="7"/>
        <v>41</v>
      </c>
      <c r="R48" s="290">
        <f t="shared" si="7"/>
        <v>34</v>
      </c>
      <c r="S48" s="290">
        <f t="shared" si="7"/>
        <v>40</v>
      </c>
      <c r="T48" s="290">
        <f t="shared" si="7"/>
        <v>34</v>
      </c>
      <c r="U48" s="290">
        <f t="shared" si="7"/>
        <v>23</v>
      </c>
      <c r="V48" s="290">
        <f t="shared" si="7"/>
        <v>34</v>
      </c>
      <c r="W48" s="290">
        <f t="shared" si="7"/>
        <v>36</v>
      </c>
      <c r="X48" s="290">
        <f t="shared" si="7"/>
        <v>34</v>
      </c>
      <c r="Y48" s="290">
        <f t="shared" si="7"/>
        <v>23</v>
      </c>
      <c r="Z48" s="290">
        <f t="shared" si="7"/>
        <v>34</v>
      </c>
      <c r="AA48" s="290">
        <f t="shared" si="7"/>
        <v>25</v>
      </c>
      <c r="AB48" s="290">
        <f t="shared" si="7"/>
        <v>408</v>
      </c>
      <c r="AC48" s="290">
        <f t="shared" si="7"/>
        <v>401</v>
      </c>
      <c r="AD48" s="291">
        <f>IFERROR(AB48/AC48,"")</f>
        <v>1.0174563591022443</v>
      </c>
    </row>
  </sheetData>
  <mergeCells count="32">
    <mergeCell ref="AD29:AD30"/>
    <mergeCell ref="B26:AD27"/>
    <mergeCell ref="Z28:AD28"/>
    <mergeCell ref="D29:E29"/>
    <mergeCell ref="F29:G29"/>
    <mergeCell ref="H29:I29"/>
    <mergeCell ref="J29:K29"/>
    <mergeCell ref="L29:M29"/>
    <mergeCell ref="N29:O29"/>
    <mergeCell ref="P29:Q29"/>
    <mergeCell ref="R29:S29"/>
    <mergeCell ref="T29:U29"/>
    <mergeCell ref="V29:W29"/>
    <mergeCell ref="X29:Y29"/>
    <mergeCell ref="Z29:AA29"/>
    <mergeCell ref="AB29:AC29"/>
    <mergeCell ref="AD5:AD6"/>
    <mergeCell ref="B2:AD3"/>
    <mergeCell ref="Z4:AD4"/>
    <mergeCell ref="D5:E5"/>
    <mergeCell ref="F5:G5"/>
    <mergeCell ref="H5:I5"/>
    <mergeCell ref="J5:K5"/>
    <mergeCell ref="L5:M5"/>
    <mergeCell ref="N5:O5"/>
    <mergeCell ref="P5:Q5"/>
    <mergeCell ref="R5:S5"/>
    <mergeCell ref="T5:U5"/>
    <mergeCell ref="V5:W5"/>
    <mergeCell ref="X5:Y5"/>
    <mergeCell ref="Z5:AA5"/>
    <mergeCell ref="AB5:AC5"/>
  </mergeCells>
  <conditionalFormatting sqref="D19">
    <cfRule type="cellIs" dxfId="629" priority="1162" operator="lessThan">
      <formula>$E$19</formula>
    </cfRule>
  </conditionalFormatting>
  <conditionalFormatting sqref="D20">
    <cfRule type="cellIs" dxfId="628" priority="1161" operator="lessThan">
      <formula>$E$20</formula>
    </cfRule>
  </conditionalFormatting>
  <conditionalFormatting sqref="D21">
    <cfRule type="cellIs" dxfId="627" priority="1160" operator="lessThan">
      <formula>$E$21</formula>
    </cfRule>
  </conditionalFormatting>
  <conditionalFormatting sqref="D22">
    <cfRule type="cellIs" dxfId="626" priority="1159" operator="lessThan">
      <formula>$E$22</formula>
    </cfRule>
  </conditionalFormatting>
  <conditionalFormatting sqref="D23">
    <cfRule type="cellIs" dxfId="625" priority="1158" operator="lessThan">
      <formula>$E$23</formula>
    </cfRule>
  </conditionalFormatting>
  <conditionalFormatting sqref="F18">
    <cfRule type="cellIs" dxfId="624" priority="1146" operator="lessThan">
      <formula>$G$18</formula>
    </cfRule>
  </conditionalFormatting>
  <conditionalFormatting sqref="F19">
    <cfRule type="cellIs" dxfId="623" priority="1145" operator="lessThan">
      <formula>$G$19</formula>
    </cfRule>
  </conditionalFormatting>
  <conditionalFormatting sqref="F20">
    <cfRule type="cellIs" dxfId="622" priority="1144" operator="lessThan">
      <formula>$G$20</formula>
    </cfRule>
  </conditionalFormatting>
  <conditionalFormatting sqref="F21">
    <cfRule type="cellIs" dxfId="621" priority="1143" operator="lessThan">
      <formula>$G$21</formula>
    </cfRule>
  </conditionalFormatting>
  <conditionalFormatting sqref="F22">
    <cfRule type="cellIs" dxfId="620" priority="1142" operator="lessThan">
      <formula>$G$22</formula>
    </cfRule>
  </conditionalFormatting>
  <conditionalFormatting sqref="F23">
    <cfRule type="cellIs" dxfId="619" priority="1141" operator="lessThan">
      <formula>$G$23</formula>
    </cfRule>
  </conditionalFormatting>
  <conditionalFormatting sqref="H18">
    <cfRule type="cellIs" dxfId="618" priority="1129" operator="lessThan">
      <formula>$I$18</formula>
    </cfRule>
  </conditionalFormatting>
  <conditionalFormatting sqref="H19">
    <cfRule type="cellIs" dxfId="617" priority="1128" operator="lessThan">
      <formula>$I$19</formula>
    </cfRule>
  </conditionalFormatting>
  <conditionalFormatting sqref="H20">
    <cfRule type="cellIs" dxfId="616" priority="1127" operator="lessThan">
      <formula>$I$20</formula>
    </cfRule>
  </conditionalFormatting>
  <conditionalFormatting sqref="H21">
    <cfRule type="cellIs" dxfId="615" priority="1126" operator="lessThan">
      <formula>$I$21</formula>
    </cfRule>
  </conditionalFormatting>
  <conditionalFormatting sqref="H22">
    <cfRule type="cellIs" dxfId="614" priority="1125" operator="lessThan">
      <formula>$I$22</formula>
    </cfRule>
  </conditionalFormatting>
  <conditionalFormatting sqref="H23">
    <cfRule type="cellIs" dxfId="613" priority="1124" operator="lessThan">
      <formula>$I$23</formula>
    </cfRule>
  </conditionalFormatting>
  <conditionalFormatting sqref="J18">
    <cfRule type="cellIs" dxfId="612" priority="1112" operator="lessThan">
      <formula>$K$18</formula>
    </cfRule>
  </conditionalFormatting>
  <conditionalFormatting sqref="J19">
    <cfRule type="cellIs" dxfId="611" priority="1111" operator="lessThan">
      <formula>$K$19</formula>
    </cfRule>
  </conditionalFormatting>
  <conditionalFormatting sqref="J20">
    <cfRule type="cellIs" dxfId="610" priority="1110" operator="lessThan">
      <formula>$K$20</formula>
    </cfRule>
  </conditionalFormatting>
  <conditionalFormatting sqref="J21">
    <cfRule type="cellIs" dxfId="609" priority="1109" operator="lessThan">
      <formula>$K$21</formula>
    </cfRule>
  </conditionalFormatting>
  <conditionalFormatting sqref="J22">
    <cfRule type="cellIs" dxfId="608" priority="1108" operator="lessThan">
      <formula>$K$22</formula>
    </cfRule>
  </conditionalFormatting>
  <conditionalFormatting sqref="J23">
    <cfRule type="cellIs" dxfId="607" priority="1107" operator="lessThan">
      <formula>$K$23</formula>
    </cfRule>
  </conditionalFormatting>
  <conditionalFormatting sqref="L18">
    <cfRule type="cellIs" dxfId="606" priority="1095" operator="lessThan">
      <formula>$M$18</formula>
    </cfRule>
  </conditionalFormatting>
  <conditionalFormatting sqref="L19">
    <cfRule type="cellIs" dxfId="605" priority="1094" operator="lessThan">
      <formula>$M$19</formula>
    </cfRule>
  </conditionalFormatting>
  <conditionalFormatting sqref="L20">
    <cfRule type="cellIs" dxfId="604" priority="1093" operator="lessThan">
      <formula>$M$20</formula>
    </cfRule>
  </conditionalFormatting>
  <conditionalFormatting sqref="L21">
    <cfRule type="cellIs" dxfId="603" priority="1092" operator="lessThan">
      <formula>$M$21</formula>
    </cfRule>
  </conditionalFormatting>
  <conditionalFormatting sqref="L22">
    <cfRule type="cellIs" dxfId="602" priority="1091" operator="lessThan">
      <formula>$M$22</formula>
    </cfRule>
  </conditionalFormatting>
  <conditionalFormatting sqref="L23">
    <cfRule type="cellIs" dxfId="601" priority="1090" operator="lessThan">
      <formula>$M$23</formula>
    </cfRule>
  </conditionalFormatting>
  <conditionalFormatting sqref="N18">
    <cfRule type="cellIs" dxfId="600" priority="1078" operator="lessThan">
      <formula>$O$18</formula>
    </cfRule>
  </conditionalFormatting>
  <conditionalFormatting sqref="N19">
    <cfRule type="cellIs" dxfId="599" priority="1077" operator="lessThan">
      <formula>$O$19</formula>
    </cfRule>
  </conditionalFormatting>
  <conditionalFormatting sqref="N20">
    <cfRule type="cellIs" dxfId="598" priority="1076" operator="lessThan">
      <formula>$O$20</formula>
    </cfRule>
  </conditionalFormatting>
  <conditionalFormatting sqref="N21">
    <cfRule type="cellIs" dxfId="597" priority="1075" operator="lessThan">
      <formula>$O$21</formula>
    </cfRule>
  </conditionalFormatting>
  <conditionalFormatting sqref="N22">
    <cfRule type="cellIs" dxfId="596" priority="1074" operator="lessThan">
      <formula>$O$22</formula>
    </cfRule>
  </conditionalFormatting>
  <conditionalFormatting sqref="N23">
    <cfRule type="cellIs" dxfId="595" priority="1073" operator="lessThan">
      <formula>$O$23</formula>
    </cfRule>
  </conditionalFormatting>
  <conditionalFormatting sqref="P18">
    <cfRule type="cellIs" dxfId="594" priority="1061" operator="lessThan">
      <formula>$Q$18</formula>
    </cfRule>
  </conditionalFormatting>
  <conditionalFormatting sqref="P19">
    <cfRule type="cellIs" dxfId="593" priority="1060" operator="lessThan">
      <formula>$Q$19</formula>
    </cfRule>
  </conditionalFormatting>
  <conditionalFormatting sqref="P20">
    <cfRule type="cellIs" dxfId="592" priority="1059" operator="lessThan">
      <formula>$Q$20</formula>
    </cfRule>
  </conditionalFormatting>
  <conditionalFormatting sqref="P21">
    <cfRule type="cellIs" dxfId="591" priority="1058" operator="lessThan">
      <formula>$Q$21</formula>
    </cfRule>
  </conditionalFormatting>
  <conditionalFormatting sqref="P22">
    <cfRule type="cellIs" dxfId="590" priority="1057" operator="lessThan">
      <formula>$Q$22</formula>
    </cfRule>
  </conditionalFormatting>
  <conditionalFormatting sqref="P23">
    <cfRule type="cellIs" dxfId="589" priority="1056" operator="lessThan">
      <formula>$Q$23</formula>
    </cfRule>
  </conditionalFormatting>
  <conditionalFormatting sqref="R18">
    <cfRule type="cellIs" dxfId="588" priority="1044" operator="lessThan">
      <formula>$S$18</formula>
    </cfRule>
  </conditionalFormatting>
  <conditionalFormatting sqref="R19">
    <cfRule type="cellIs" dxfId="587" priority="1043" operator="lessThan">
      <formula>$S$19</formula>
    </cfRule>
  </conditionalFormatting>
  <conditionalFormatting sqref="R20">
    <cfRule type="cellIs" dxfId="586" priority="1042" operator="lessThan">
      <formula>$S$20</formula>
    </cfRule>
  </conditionalFormatting>
  <conditionalFormatting sqref="R21">
    <cfRule type="cellIs" dxfId="585" priority="1041" operator="lessThan">
      <formula>$S$21</formula>
    </cfRule>
  </conditionalFormatting>
  <conditionalFormatting sqref="R22">
    <cfRule type="cellIs" dxfId="584" priority="1040" operator="lessThan">
      <formula>$S$22</formula>
    </cfRule>
  </conditionalFormatting>
  <conditionalFormatting sqref="R23">
    <cfRule type="cellIs" dxfId="583" priority="1039" operator="lessThan">
      <formula>$S$23</formula>
    </cfRule>
  </conditionalFormatting>
  <conditionalFormatting sqref="T18">
    <cfRule type="cellIs" dxfId="582" priority="1027" operator="lessThan">
      <formula>$U$18</formula>
    </cfRule>
  </conditionalFormatting>
  <conditionalFormatting sqref="T19">
    <cfRule type="cellIs" dxfId="581" priority="1026" operator="lessThan">
      <formula>$U$19</formula>
    </cfRule>
  </conditionalFormatting>
  <conditionalFormatting sqref="T20">
    <cfRule type="cellIs" dxfId="580" priority="1025" operator="lessThan">
      <formula>$U$20</formula>
    </cfRule>
  </conditionalFormatting>
  <conditionalFormatting sqref="T21">
    <cfRule type="cellIs" dxfId="579" priority="1024" operator="lessThan">
      <formula>$U$21</formula>
    </cfRule>
  </conditionalFormatting>
  <conditionalFormatting sqref="T22">
    <cfRule type="cellIs" dxfId="578" priority="1023" operator="lessThan">
      <formula>$U$22</formula>
    </cfRule>
  </conditionalFormatting>
  <conditionalFormatting sqref="T23">
    <cfRule type="cellIs" dxfId="577" priority="1022" operator="lessThan">
      <formula>$U$23</formula>
    </cfRule>
  </conditionalFormatting>
  <conditionalFormatting sqref="V18">
    <cfRule type="cellIs" dxfId="576" priority="1010" operator="lessThan">
      <formula>$W$18</formula>
    </cfRule>
  </conditionalFormatting>
  <conditionalFormatting sqref="V19">
    <cfRule type="cellIs" dxfId="575" priority="1009" operator="lessThan">
      <formula>$W$19</formula>
    </cfRule>
  </conditionalFormatting>
  <conditionalFormatting sqref="V20">
    <cfRule type="cellIs" dxfId="574" priority="1008" operator="lessThan">
      <formula>$W$20</formula>
    </cfRule>
  </conditionalFormatting>
  <conditionalFormatting sqref="V21">
    <cfRule type="cellIs" dxfId="573" priority="1007" operator="lessThan">
      <formula>$W$21</formula>
    </cfRule>
  </conditionalFormatting>
  <conditionalFormatting sqref="V22">
    <cfRule type="cellIs" dxfId="572" priority="1006" operator="lessThan">
      <formula>$W$22</formula>
    </cfRule>
  </conditionalFormatting>
  <conditionalFormatting sqref="V23">
    <cfRule type="cellIs" dxfId="571" priority="1005" operator="lessThan">
      <formula>$W$23</formula>
    </cfRule>
  </conditionalFormatting>
  <conditionalFormatting sqref="X18">
    <cfRule type="cellIs" dxfId="570" priority="993" operator="lessThan">
      <formula>$Y$18</formula>
    </cfRule>
  </conditionalFormatting>
  <conditionalFormatting sqref="X19">
    <cfRule type="cellIs" dxfId="569" priority="992" operator="lessThan">
      <formula>$Y$19</formula>
    </cfRule>
  </conditionalFormatting>
  <conditionalFormatting sqref="X20">
    <cfRule type="cellIs" dxfId="568" priority="991" operator="lessThan">
      <formula>$Y$20</formula>
    </cfRule>
  </conditionalFormatting>
  <conditionalFormatting sqref="X21">
    <cfRule type="cellIs" dxfId="567" priority="990" operator="lessThan">
      <formula>$Y$21</formula>
    </cfRule>
  </conditionalFormatting>
  <conditionalFormatting sqref="X22">
    <cfRule type="cellIs" dxfId="566" priority="989" operator="lessThan">
      <formula>$Y$22</formula>
    </cfRule>
  </conditionalFormatting>
  <conditionalFormatting sqref="X23">
    <cfRule type="cellIs" dxfId="565" priority="988" operator="lessThan">
      <formula>$Y$23</formula>
    </cfRule>
  </conditionalFormatting>
  <conditionalFormatting sqref="Z18">
    <cfRule type="cellIs" dxfId="564" priority="976" operator="lessThan">
      <formula>$AA$18</formula>
    </cfRule>
  </conditionalFormatting>
  <conditionalFormatting sqref="Z19">
    <cfRule type="cellIs" dxfId="563" priority="975" operator="lessThan">
      <formula>$AA$19</formula>
    </cfRule>
  </conditionalFormatting>
  <conditionalFormatting sqref="Z20">
    <cfRule type="cellIs" dxfId="562" priority="974" operator="lessThan">
      <formula>$AA$20</formula>
    </cfRule>
  </conditionalFormatting>
  <conditionalFormatting sqref="Z21">
    <cfRule type="cellIs" dxfId="561" priority="973" operator="lessThan">
      <formula>$AA$21</formula>
    </cfRule>
  </conditionalFormatting>
  <conditionalFormatting sqref="Z22">
    <cfRule type="cellIs" dxfId="560" priority="972" operator="lessThan">
      <formula>$AA$22</formula>
    </cfRule>
  </conditionalFormatting>
  <conditionalFormatting sqref="Z23">
    <cfRule type="cellIs" dxfId="559" priority="971" operator="lessThan">
      <formula>$AA$23</formula>
    </cfRule>
  </conditionalFormatting>
  <conditionalFormatting sqref="AB19">
    <cfRule type="cellIs" dxfId="558" priority="958" operator="lessThan">
      <formula>$AC$19</formula>
    </cfRule>
  </conditionalFormatting>
  <conditionalFormatting sqref="AB20">
    <cfRule type="cellIs" dxfId="557" priority="957" operator="lessThan">
      <formula>$AC$20</formula>
    </cfRule>
  </conditionalFormatting>
  <conditionalFormatting sqref="AB21">
    <cfRule type="cellIs" dxfId="556" priority="956" operator="lessThan">
      <formula>$AC$21</formula>
    </cfRule>
  </conditionalFormatting>
  <conditionalFormatting sqref="AB22">
    <cfRule type="cellIs" dxfId="555" priority="955" operator="lessThan">
      <formula>$AC$22</formula>
    </cfRule>
  </conditionalFormatting>
  <conditionalFormatting sqref="AB23">
    <cfRule type="cellIs" dxfId="554" priority="954" operator="lessThan">
      <formula>$AC$23</formula>
    </cfRule>
  </conditionalFormatting>
  <conditionalFormatting sqref="AB24">
    <cfRule type="cellIs" dxfId="553" priority="953" operator="lessThan">
      <formula>$AC$24</formula>
    </cfRule>
  </conditionalFormatting>
  <conditionalFormatting sqref="AB18">
    <cfRule type="cellIs" dxfId="552" priority="940" operator="lessThan">
      <formula>$AC$19</formula>
    </cfRule>
  </conditionalFormatting>
  <conditionalFormatting sqref="E7">
    <cfRule type="cellIs" dxfId="551" priority="661" operator="lessThan">
      <formula>D7</formula>
    </cfRule>
  </conditionalFormatting>
  <conditionalFormatting sqref="E8">
    <cfRule type="cellIs" dxfId="550" priority="660" operator="lessThan">
      <formula>D8</formula>
    </cfRule>
  </conditionalFormatting>
  <conditionalFormatting sqref="E9">
    <cfRule type="cellIs" dxfId="549" priority="659" operator="lessThan">
      <formula>D9</formula>
    </cfRule>
  </conditionalFormatting>
  <conditionalFormatting sqref="E10">
    <cfRule type="cellIs" dxfId="548" priority="658" operator="lessThan">
      <formula>D10</formula>
    </cfRule>
  </conditionalFormatting>
  <conditionalFormatting sqref="E11">
    <cfRule type="cellIs" dxfId="547" priority="657" operator="lessThan">
      <formula>D11</formula>
    </cfRule>
  </conditionalFormatting>
  <conditionalFormatting sqref="E12">
    <cfRule type="cellIs" dxfId="546" priority="656" operator="lessThan">
      <formula>D12</formula>
    </cfRule>
  </conditionalFormatting>
  <conditionalFormatting sqref="E13">
    <cfRule type="cellIs" dxfId="545" priority="655" operator="lessThan">
      <formula>D13</formula>
    </cfRule>
  </conditionalFormatting>
  <conditionalFormatting sqref="E14">
    <cfRule type="cellIs" dxfId="544" priority="654" operator="lessThan">
      <formula>D14</formula>
    </cfRule>
  </conditionalFormatting>
  <conditionalFormatting sqref="E15">
    <cfRule type="cellIs" dxfId="543" priority="653" operator="lessThan">
      <formula>D15</formula>
    </cfRule>
  </conditionalFormatting>
  <conditionalFormatting sqref="E16">
    <cfRule type="cellIs" dxfId="542" priority="652" operator="lessThan">
      <formula>D16</formula>
    </cfRule>
  </conditionalFormatting>
  <conditionalFormatting sqref="E17">
    <cfRule type="cellIs" dxfId="541" priority="651" operator="lessThan">
      <formula>D17</formula>
    </cfRule>
  </conditionalFormatting>
  <conditionalFormatting sqref="AD7:AD24">
    <cfRule type="cellIs" dxfId="540" priority="662" operator="lessThan">
      <formula>0.9</formula>
    </cfRule>
    <cfRule type="cellIs" dxfId="539" priority="663" operator="between">
      <formula>0.998</formula>
      <formula>0.9</formula>
    </cfRule>
    <cfRule type="cellIs" dxfId="538" priority="664" operator="greaterThan">
      <formula>0.999</formula>
    </cfRule>
  </conditionalFormatting>
  <conditionalFormatting sqref="E18">
    <cfRule type="cellIs" dxfId="537" priority="650" operator="lessThan">
      <formula>D18</formula>
    </cfRule>
  </conditionalFormatting>
  <conditionalFormatting sqref="E19">
    <cfRule type="cellIs" dxfId="536" priority="649" operator="lessThan">
      <formula>D19</formula>
    </cfRule>
  </conditionalFormatting>
  <conditionalFormatting sqref="E20">
    <cfRule type="cellIs" dxfId="535" priority="648" operator="lessThan">
      <formula>D20</formula>
    </cfRule>
  </conditionalFormatting>
  <conditionalFormatting sqref="E21">
    <cfRule type="cellIs" dxfId="534" priority="647" operator="lessThan">
      <formula>D21</formula>
    </cfRule>
  </conditionalFormatting>
  <conditionalFormatting sqref="E22">
    <cfRule type="cellIs" dxfId="533" priority="646" operator="lessThan">
      <formula>D22</formula>
    </cfRule>
  </conditionalFormatting>
  <conditionalFormatting sqref="E23">
    <cfRule type="cellIs" dxfId="532" priority="645" operator="lessThan">
      <formula>D23</formula>
    </cfRule>
  </conditionalFormatting>
  <conditionalFormatting sqref="E24">
    <cfRule type="cellIs" dxfId="531" priority="644" operator="lessThan">
      <formula>D24</formula>
    </cfRule>
  </conditionalFormatting>
  <conditionalFormatting sqref="G7">
    <cfRule type="cellIs" dxfId="530" priority="531" operator="lessThan">
      <formula>F7</formula>
    </cfRule>
  </conditionalFormatting>
  <conditionalFormatting sqref="G8">
    <cfRule type="cellIs" dxfId="529" priority="530" operator="lessThan">
      <formula>F8</formula>
    </cfRule>
  </conditionalFormatting>
  <conditionalFormatting sqref="G9">
    <cfRule type="cellIs" dxfId="528" priority="529" operator="lessThan">
      <formula>F9</formula>
    </cfRule>
  </conditionalFormatting>
  <conditionalFormatting sqref="G10">
    <cfRule type="cellIs" dxfId="527" priority="528" operator="lessThan">
      <formula>F10</formula>
    </cfRule>
  </conditionalFormatting>
  <conditionalFormatting sqref="G11">
    <cfRule type="cellIs" dxfId="526" priority="527" operator="lessThan">
      <formula>F11</formula>
    </cfRule>
  </conditionalFormatting>
  <conditionalFormatting sqref="G12">
    <cfRule type="cellIs" dxfId="525" priority="526" operator="lessThan">
      <formula>F12</formula>
    </cfRule>
  </conditionalFormatting>
  <conditionalFormatting sqref="G13">
    <cfRule type="cellIs" dxfId="524" priority="525" operator="lessThan">
      <formula>F13</formula>
    </cfRule>
  </conditionalFormatting>
  <conditionalFormatting sqref="G14">
    <cfRule type="cellIs" dxfId="523" priority="524" operator="lessThan">
      <formula>F14</formula>
    </cfRule>
  </conditionalFormatting>
  <conditionalFormatting sqref="G15">
    <cfRule type="cellIs" dxfId="522" priority="523" operator="lessThan">
      <formula>F15</formula>
    </cfRule>
  </conditionalFormatting>
  <conditionalFormatting sqref="G16">
    <cfRule type="cellIs" dxfId="521" priority="522" operator="lessThan">
      <formula>F16</formula>
    </cfRule>
  </conditionalFormatting>
  <conditionalFormatting sqref="G17">
    <cfRule type="cellIs" dxfId="520" priority="521" operator="lessThan">
      <formula>F17</formula>
    </cfRule>
  </conditionalFormatting>
  <conditionalFormatting sqref="G18">
    <cfRule type="cellIs" dxfId="519" priority="520" operator="lessThan">
      <formula>F18</formula>
    </cfRule>
  </conditionalFormatting>
  <conditionalFormatting sqref="G19">
    <cfRule type="cellIs" dxfId="518" priority="519" operator="lessThan">
      <formula>F19</formula>
    </cfRule>
  </conditionalFormatting>
  <conditionalFormatting sqref="G20">
    <cfRule type="cellIs" dxfId="517" priority="518" operator="lessThan">
      <formula>F20</formula>
    </cfRule>
  </conditionalFormatting>
  <conditionalFormatting sqref="G21">
    <cfRule type="cellIs" dxfId="516" priority="517" operator="lessThan">
      <formula>F21</formula>
    </cfRule>
  </conditionalFormatting>
  <conditionalFormatting sqref="G22">
    <cfRule type="cellIs" dxfId="515" priority="516" operator="lessThan">
      <formula>F22</formula>
    </cfRule>
  </conditionalFormatting>
  <conditionalFormatting sqref="G23">
    <cfRule type="cellIs" dxfId="514" priority="515" operator="lessThan">
      <formula>F23</formula>
    </cfRule>
  </conditionalFormatting>
  <conditionalFormatting sqref="G24">
    <cfRule type="cellIs" dxfId="513" priority="514" operator="lessThan">
      <formula>F24</formula>
    </cfRule>
  </conditionalFormatting>
  <conditionalFormatting sqref="I7">
    <cfRule type="cellIs" dxfId="512" priority="513" operator="lessThan">
      <formula>H7</formula>
    </cfRule>
  </conditionalFormatting>
  <conditionalFormatting sqref="I8">
    <cfRule type="cellIs" dxfId="511" priority="512" operator="lessThan">
      <formula>H8</formula>
    </cfRule>
  </conditionalFormatting>
  <conditionalFormatting sqref="I9">
    <cfRule type="cellIs" dxfId="510" priority="511" operator="lessThan">
      <formula>H9</formula>
    </cfRule>
  </conditionalFormatting>
  <conditionalFormatting sqref="I10">
    <cfRule type="cellIs" dxfId="509" priority="510" operator="lessThan">
      <formula>H10</formula>
    </cfRule>
  </conditionalFormatting>
  <conditionalFormatting sqref="I11">
    <cfRule type="cellIs" dxfId="508" priority="509" operator="lessThan">
      <formula>H11</formula>
    </cfRule>
  </conditionalFormatting>
  <conditionalFormatting sqref="I12">
    <cfRule type="cellIs" dxfId="507" priority="508" operator="lessThan">
      <formula>H12</formula>
    </cfRule>
  </conditionalFormatting>
  <conditionalFormatting sqref="I13">
    <cfRule type="cellIs" dxfId="506" priority="507" operator="lessThan">
      <formula>H13</formula>
    </cfRule>
  </conditionalFormatting>
  <conditionalFormatting sqref="I14">
    <cfRule type="cellIs" dxfId="505" priority="506" operator="lessThan">
      <formula>H14</formula>
    </cfRule>
  </conditionalFormatting>
  <conditionalFormatting sqref="I15">
    <cfRule type="cellIs" dxfId="504" priority="505" operator="lessThan">
      <formula>H15</formula>
    </cfRule>
  </conditionalFormatting>
  <conditionalFormatting sqref="I16">
    <cfRule type="cellIs" dxfId="503" priority="504" operator="lessThan">
      <formula>H16</formula>
    </cfRule>
  </conditionalFormatting>
  <conditionalFormatting sqref="I17">
    <cfRule type="cellIs" dxfId="502" priority="503" operator="lessThan">
      <formula>H17</formula>
    </cfRule>
  </conditionalFormatting>
  <conditionalFormatting sqref="I18">
    <cfRule type="cellIs" dxfId="501" priority="502" operator="lessThan">
      <formula>H18</formula>
    </cfRule>
  </conditionalFormatting>
  <conditionalFormatting sqref="I19">
    <cfRule type="cellIs" dxfId="500" priority="501" operator="lessThan">
      <formula>H19</formula>
    </cfRule>
  </conditionalFormatting>
  <conditionalFormatting sqref="I20">
    <cfRule type="cellIs" dxfId="499" priority="500" operator="lessThan">
      <formula>H20</formula>
    </cfRule>
  </conditionalFormatting>
  <conditionalFormatting sqref="I21">
    <cfRule type="cellIs" dxfId="498" priority="499" operator="lessThan">
      <formula>H21</formula>
    </cfRule>
  </conditionalFormatting>
  <conditionalFormatting sqref="I22">
    <cfRule type="cellIs" dxfId="497" priority="498" operator="lessThan">
      <formula>H22</formula>
    </cfRule>
  </conditionalFormatting>
  <conditionalFormatting sqref="I23">
    <cfRule type="cellIs" dxfId="496" priority="497" operator="lessThan">
      <formula>H23</formula>
    </cfRule>
  </conditionalFormatting>
  <conditionalFormatting sqref="I24">
    <cfRule type="cellIs" dxfId="495" priority="496" operator="lessThan">
      <formula>H24</formula>
    </cfRule>
  </conditionalFormatting>
  <conditionalFormatting sqref="K7">
    <cfRule type="cellIs" dxfId="494" priority="495" operator="lessThan">
      <formula>J7</formula>
    </cfRule>
  </conditionalFormatting>
  <conditionalFormatting sqref="K8">
    <cfRule type="cellIs" dxfId="493" priority="494" operator="lessThan">
      <formula>J8</formula>
    </cfRule>
  </conditionalFormatting>
  <conditionalFormatting sqref="K9">
    <cfRule type="cellIs" dxfId="492" priority="493" operator="lessThan">
      <formula>J9</formula>
    </cfRule>
  </conditionalFormatting>
  <conditionalFormatting sqref="K10">
    <cfRule type="cellIs" dxfId="491" priority="492" operator="lessThan">
      <formula>J10</formula>
    </cfRule>
  </conditionalFormatting>
  <conditionalFormatting sqref="K11">
    <cfRule type="cellIs" dxfId="490" priority="491" operator="lessThan">
      <formula>J11</formula>
    </cfRule>
  </conditionalFormatting>
  <conditionalFormatting sqref="K12">
    <cfRule type="cellIs" dxfId="489" priority="490" operator="lessThan">
      <formula>J12</formula>
    </cfRule>
  </conditionalFormatting>
  <conditionalFormatting sqref="K13">
    <cfRule type="cellIs" dxfId="488" priority="489" operator="lessThan">
      <formula>J13</formula>
    </cfRule>
  </conditionalFormatting>
  <conditionalFormatting sqref="K14">
    <cfRule type="cellIs" dxfId="487" priority="488" operator="lessThan">
      <formula>J14</formula>
    </cfRule>
  </conditionalFormatting>
  <conditionalFormatting sqref="K15">
    <cfRule type="cellIs" dxfId="486" priority="487" operator="lessThan">
      <formula>J15</formula>
    </cfRule>
  </conditionalFormatting>
  <conditionalFormatting sqref="K16">
    <cfRule type="cellIs" dxfId="485" priority="486" operator="lessThan">
      <formula>J16</formula>
    </cfRule>
  </conditionalFormatting>
  <conditionalFormatting sqref="K17">
    <cfRule type="cellIs" dxfId="484" priority="485" operator="lessThan">
      <formula>J17</formula>
    </cfRule>
  </conditionalFormatting>
  <conditionalFormatting sqref="K18">
    <cfRule type="cellIs" dxfId="483" priority="484" operator="lessThan">
      <formula>J18</formula>
    </cfRule>
  </conditionalFormatting>
  <conditionalFormatting sqref="K19">
    <cfRule type="cellIs" dxfId="482" priority="483" operator="lessThan">
      <formula>J19</formula>
    </cfRule>
  </conditionalFormatting>
  <conditionalFormatting sqref="K20">
    <cfRule type="cellIs" dxfId="481" priority="482" operator="lessThan">
      <formula>J20</formula>
    </cfRule>
  </conditionalFormatting>
  <conditionalFormatting sqref="K21">
    <cfRule type="cellIs" dxfId="480" priority="481" operator="lessThan">
      <formula>J21</formula>
    </cfRule>
  </conditionalFormatting>
  <conditionalFormatting sqref="K22">
    <cfRule type="cellIs" dxfId="479" priority="480" operator="lessThan">
      <formula>J22</formula>
    </cfRule>
  </conditionalFormatting>
  <conditionalFormatting sqref="K23">
    <cfRule type="cellIs" dxfId="478" priority="479" operator="lessThan">
      <formula>J23</formula>
    </cfRule>
  </conditionalFormatting>
  <conditionalFormatting sqref="K24">
    <cfRule type="cellIs" dxfId="477" priority="478" operator="lessThan">
      <formula>J24</formula>
    </cfRule>
  </conditionalFormatting>
  <conditionalFormatting sqref="M7">
    <cfRule type="cellIs" dxfId="476" priority="477" operator="lessThan">
      <formula>L7</formula>
    </cfRule>
  </conditionalFormatting>
  <conditionalFormatting sqref="M8">
    <cfRule type="cellIs" dxfId="475" priority="476" operator="lessThan">
      <formula>L8</formula>
    </cfRule>
  </conditionalFormatting>
  <conditionalFormatting sqref="M9">
    <cfRule type="cellIs" dxfId="474" priority="475" operator="lessThan">
      <formula>L9</formula>
    </cfRule>
  </conditionalFormatting>
  <conditionalFormatting sqref="M10">
    <cfRule type="cellIs" dxfId="473" priority="474" operator="lessThan">
      <formula>L10</formula>
    </cfRule>
  </conditionalFormatting>
  <conditionalFormatting sqref="M11">
    <cfRule type="cellIs" dxfId="472" priority="473" operator="lessThan">
      <formula>L11</formula>
    </cfRule>
  </conditionalFormatting>
  <conditionalFormatting sqref="M12">
    <cfRule type="cellIs" dxfId="471" priority="472" operator="lessThan">
      <formula>L12</formula>
    </cfRule>
  </conditionalFormatting>
  <conditionalFormatting sqref="M13">
    <cfRule type="cellIs" dxfId="470" priority="471" operator="lessThan">
      <formula>L13</formula>
    </cfRule>
  </conditionalFormatting>
  <conditionalFormatting sqref="M14">
    <cfRule type="cellIs" dxfId="469" priority="470" operator="lessThan">
      <formula>L14</formula>
    </cfRule>
  </conditionalFormatting>
  <conditionalFormatting sqref="M15">
    <cfRule type="cellIs" dxfId="468" priority="469" operator="lessThan">
      <formula>L15</formula>
    </cfRule>
  </conditionalFormatting>
  <conditionalFormatting sqref="M16">
    <cfRule type="cellIs" dxfId="467" priority="468" operator="lessThan">
      <formula>L16</formula>
    </cfRule>
  </conditionalFormatting>
  <conditionalFormatting sqref="M17">
    <cfRule type="cellIs" dxfId="466" priority="467" operator="lessThan">
      <formula>L17</formula>
    </cfRule>
  </conditionalFormatting>
  <conditionalFormatting sqref="M18">
    <cfRule type="cellIs" dxfId="465" priority="466" operator="lessThan">
      <formula>L18</formula>
    </cfRule>
  </conditionalFormatting>
  <conditionalFormatting sqref="M19">
    <cfRule type="cellIs" dxfId="464" priority="465" operator="lessThan">
      <formula>L19</formula>
    </cfRule>
  </conditionalFormatting>
  <conditionalFormatting sqref="M20">
    <cfRule type="cellIs" dxfId="463" priority="464" operator="lessThan">
      <formula>L20</formula>
    </cfRule>
  </conditionalFormatting>
  <conditionalFormatting sqref="M21">
    <cfRule type="cellIs" dxfId="462" priority="463" operator="lessThan">
      <formula>L21</formula>
    </cfRule>
  </conditionalFormatting>
  <conditionalFormatting sqref="M22">
    <cfRule type="cellIs" dxfId="461" priority="462" operator="lessThan">
      <formula>L22</formula>
    </cfRule>
  </conditionalFormatting>
  <conditionalFormatting sqref="M23">
    <cfRule type="cellIs" dxfId="460" priority="461" operator="lessThan">
      <formula>L23</formula>
    </cfRule>
  </conditionalFormatting>
  <conditionalFormatting sqref="M24">
    <cfRule type="cellIs" dxfId="459" priority="460" operator="lessThan">
      <formula>L24</formula>
    </cfRule>
  </conditionalFormatting>
  <conditionalFormatting sqref="O7">
    <cfRule type="cellIs" dxfId="458" priority="459" operator="lessThan">
      <formula>N7</formula>
    </cfRule>
  </conditionalFormatting>
  <conditionalFormatting sqref="O8">
    <cfRule type="cellIs" dxfId="457" priority="458" operator="lessThan">
      <formula>N8</formula>
    </cfRule>
  </conditionalFormatting>
  <conditionalFormatting sqref="O9">
    <cfRule type="cellIs" dxfId="456" priority="457" operator="lessThan">
      <formula>N9</formula>
    </cfRule>
  </conditionalFormatting>
  <conditionalFormatting sqref="O10">
    <cfRule type="cellIs" dxfId="455" priority="456" operator="lessThan">
      <formula>N10</formula>
    </cfRule>
  </conditionalFormatting>
  <conditionalFormatting sqref="O11">
    <cfRule type="cellIs" dxfId="454" priority="455" operator="lessThan">
      <formula>N11</formula>
    </cfRule>
  </conditionalFormatting>
  <conditionalFormatting sqref="O12">
    <cfRule type="cellIs" dxfId="453" priority="454" operator="lessThan">
      <formula>N12</formula>
    </cfRule>
  </conditionalFormatting>
  <conditionalFormatting sqref="O13">
    <cfRule type="cellIs" dxfId="452" priority="453" operator="lessThan">
      <formula>N13</formula>
    </cfRule>
  </conditionalFormatting>
  <conditionalFormatting sqref="O14">
    <cfRule type="cellIs" dxfId="451" priority="452" operator="lessThan">
      <formula>N14</formula>
    </cfRule>
  </conditionalFormatting>
  <conditionalFormatting sqref="O15">
    <cfRule type="cellIs" dxfId="450" priority="451" operator="lessThan">
      <formula>N15</formula>
    </cfRule>
  </conditionalFormatting>
  <conditionalFormatting sqref="O16">
    <cfRule type="cellIs" dxfId="449" priority="450" operator="lessThan">
      <formula>N16</formula>
    </cfRule>
  </conditionalFormatting>
  <conditionalFormatting sqref="O17">
    <cfRule type="cellIs" dxfId="448" priority="449" operator="lessThan">
      <formula>N17</formula>
    </cfRule>
  </conditionalFormatting>
  <conditionalFormatting sqref="O18">
    <cfRule type="cellIs" dxfId="447" priority="448" operator="lessThan">
      <formula>N18</formula>
    </cfRule>
  </conditionalFormatting>
  <conditionalFormatting sqref="O19">
    <cfRule type="cellIs" dxfId="446" priority="447" operator="lessThan">
      <formula>N19</formula>
    </cfRule>
  </conditionalFormatting>
  <conditionalFormatting sqref="O20">
    <cfRule type="cellIs" dxfId="445" priority="446" operator="lessThan">
      <formula>N20</formula>
    </cfRule>
  </conditionalFormatting>
  <conditionalFormatting sqref="O21">
    <cfRule type="cellIs" dxfId="444" priority="445" operator="lessThan">
      <formula>N21</formula>
    </cfRule>
  </conditionalFormatting>
  <conditionalFormatting sqref="O22">
    <cfRule type="cellIs" dxfId="443" priority="444" operator="lessThan">
      <formula>N22</formula>
    </cfRule>
  </conditionalFormatting>
  <conditionalFormatting sqref="O23">
    <cfRule type="cellIs" dxfId="442" priority="443" operator="lessThan">
      <formula>N23</formula>
    </cfRule>
  </conditionalFormatting>
  <conditionalFormatting sqref="O24">
    <cfRule type="cellIs" dxfId="441" priority="442" operator="lessThan">
      <formula>N24</formula>
    </cfRule>
  </conditionalFormatting>
  <conditionalFormatting sqref="Q7">
    <cfRule type="cellIs" dxfId="440" priority="441" operator="lessThan">
      <formula>P7</formula>
    </cfRule>
  </conditionalFormatting>
  <conditionalFormatting sqref="Q8">
    <cfRule type="cellIs" dxfId="439" priority="440" operator="lessThan">
      <formula>P8</formula>
    </cfRule>
  </conditionalFormatting>
  <conditionalFormatting sqref="Q9">
    <cfRule type="cellIs" dxfId="438" priority="439" operator="lessThan">
      <formula>P9</formula>
    </cfRule>
  </conditionalFormatting>
  <conditionalFormatting sqref="Q10">
    <cfRule type="cellIs" dxfId="437" priority="438" operator="lessThan">
      <formula>P10</formula>
    </cfRule>
  </conditionalFormatting>
  <conditionalFormatting sqref="Q11">
    <cfRule type="cellIs" dxfId="436" priority="437" operator="lessThan">
      <formula>P11</formula>
    </cfRule>
  </conditionalFormatting>
  <conditionalFormatting sqref="Q12">
    <cfRule type="cellIs" dxfId="435" priority="436" operator="lessThan">
      <formula>P12</formula>
    </cfRule>
  </conditionalFormatting>
  <conditionalFormatting sqref="Q13">
    <cfRule type="cellIs" dxfId="434" priority="435" operator="lessThan">
      <formula>P13</formula>
    </cfRule>
  </conditionalFormatting>
  <conditionalFormatting sqref="Q14">
    <cfRule type="cellIs" dxfId="433" priority="434" operator="lessThan">
      <formula>P14</formula>
    </cfRule>
  </conditionalFormatting>
  <conditionalFormatting sqref="Q15">
    <cfRule type="cellIs" dxfId="432" priority="433" operator="lessThan">
      <formula>P15</formula>
    </cfRule>
  </conditionalFormatting>
  <conditionalFormatting sqref="Q16">
    <cfRule type="cellIs" dxfId="431" priority="432" operator="lessThan">
      <formula>P16</formula>
    </cfRule>
  </conditionalFormatting>
  <conditionalFormatting sqref="Q17">
    <cfRule type="cellIs" dxfId="430" priority="431" operator="lessThan">
      <formula>P17</formula>
    </cfRule>
  </conditionalFormatting>
  <conditionalFormatting sqref="Q18">
    <cfRule type="cellIs" dxfId="429" priority="430" operator="lessThan">
      <formula>P18</formula>
    </cfRule>
  </conditionalFormatting>
  <conditionalFormatting sqref="Q19">
    <cfRule type="cellIs" dxfId="428" priority="429" operator="lessThan">
      <formula>P19</formula>
    </cfRule>
  </conditionalFormatting>
  <conditionalFormatting sqref="Q20">
    <cfRule type="cellIs" dxfId="427" priority="428" operator="lessThan">
      <formula>P20</formula>
    </cfRule>
  </conditionalFormatting>
  <conditionalFormatting sqref="Q21">
    <cfRule type="cellIs" dxfId="426" priority="427" operator="lessThan">
      <formula>P21</formula>
    </cfRule>
  </conditionalFormatting>
  <conditionalFormatting sqref="Q22">
    <cfRule type="cellIs" dxfId="425" priority="426" operator="lessThan">
      <formula>P22</formula>
    </cfRule>
  </conditionalFormatting>
  <conditionalFormatting sqref="Q23">
    <cfRule type="cellIs" dxfId="424" priority="425" operator="lessThan">
      <formula>P23</formula>
    </cfRule>
  </conditionalFormatting>
  <conditionalFormatting sqref="Q24">
    <cfRule type="cellIs" dxfId="423" priority="424" operator="lessThan">
      <formula>P24</formula>
    </cfRule>
  </conditionalFormatting>
  <conditionalFormatting sqref="S7">
    <cfRule type="cellIs" dxfId="422" priority="423" operator="lessThan">
      <formula>R7</formula>
    </cfRule>
  </conditionalFormatting>
  <conditionalFormatting sqref="S8">
    <cfRule type="cellIs" dxfId="421" priority="422" operator="lessThan">
      <formula>R8</formula>
    </cfRule>
  </conditionalFormatting>
  <conditionalFormatting sqref="S9">
    <cfRule type="cellIs" dxfId="420" priority="421" operator="lessThan">
      <formula>R9</formula>
    </cfRule>
  </conditionalFormatting>
  <conditionalFormatting sqref="S10">
    <cfRule type="cellIs" dxfId="419" priority="420" operator="lessThan">
      <formula>R10</formula>
    </cfRule>
  </conditionalFormatting>
  <conditionalFormatting sqref="S11">
    <cfRule type="cellIs" dxfId="418" priority="419" operator="lessThan">
      <formula>R11</formula>
    </cfRule>
  </conditionalFormatting>
  <conditionalFormatting sqref="S12">
    <cfRule type="cellIs" dxfId="417" priority="418" operator="lessThan">
      <formula>R12</formula>
    </cfRule>
  </conditionalFormatting>
  <conditionalFormatting sqref="S13">
    <cfRule type="cellIs" dxfId="416" priority="417" operator="lessThan">
      <formula>R13</formula>
    </cfRule>
  </conditionalFormatting>
  <conditionalFormatting sqref="S14">
    <cfRule type="cellIs" dxfId="415" priority="416" operator="lessThan">
      <formula>R14</formula>
    </cfRule>
  </conditionalFormatting>
  <conditionalFormatting sqref="S15">
    <cfRule type="cellIs" dxfId="414" priority="415" operator="lessThan">
      <formula>R15</formula>
    </cfRule>
  </conditionalFormatting>
  <conditionalFormatting sqref="S16">
    <cfRule type="cellIs" dxfId="413" priority="414" operator="lessThan">
      <formula>R16</formula>
    </cfRule>
  </conditionalFormatting>
  <conditionalFormatting sqref="S17">
    <cfRule type="cellIs" dxfId="412" priority="413" operator="lessThan">
      <formula>R17</formula>
    </cfRule>
  </conditionalFormatting>
  <conditionalFormatting sqref="S18">
    <cfRule type="cellIs" dxfId="411" priority="412" operator="lessThan">
      <formula>R18</formula>
    </cfRule>
  </conditionalFormatting>
  <conditionalFormatting sqref="S19">
    <cfRule type="cellIs" dxfId="410" priority="411" operator="lessThan">
      <formula>R19</formula>
    </cfRule>
  </conditionalFormatting>
  <conditionalFormatting sqref="S20">
    <cfRule type="cellIs" dxfId="409" priority="410" operator="lessThan">
      <formula>R20</formula>
    </cfRule>
  </conditionalFormatting>
  <conditionalFormatting sqref="S21">
    <cfRule type="cellIs" dxfId="408" priority="409" operator="lessThan">
      <formula>R21</formula>
    </cfRule>
  </conditionalFormatting>
  <conditionalFormatting sqref="S22">
    <cfRule type="cellIs" dxfId="407" priority="408" operator="lessThan">
      <formula>R22</formula>
    </cfRule>
  </conditionalFormatting>
  <conditionalFormatting sqref="S23">
    <cfRule type="cellIs" dxfId="406" priority="407" operator="lessThan">
      <formula>R23</formula>
    </cfRule>
  </conditionalFormatting>
  <conditionalFormatting sqref="S24">
    <cfRule type="cellIs" dxfId="405" priority="406" operator="lessThan">
      <formula>R24</formula>
    </cfRule>
  </conditionalFormatting>
  <conditionalFormatting sqref="U7">
    <cfRule type="cellIs" dxfId="404" priority="405" operator="lessThan">
      <formula>T7</formula>
    </cfRule>
  </conditionalFormatting>
  <conditionalFormatting sqref="U8">
    <cfRule type="cellIs" dxfId="403" priority="404" operator="lessThan">
      <formula>T8</formula>
    </cfRule>
  </conditionalFormatting>
  <conditionalFormatting sqref="U9">
    <cfRule type="cellIs" dxfId="402" priority="403" operator="lessThan">
      <formula>T9</formula>
    </cfRule>
  </conditionalFormatting>
  <conditionalFormatting sqref="U10">
    <cfRule type="cellIs" dxfId="401" priority="402" operator="lessThan">
      <formula>T10</formula>
    </cfRule>
  </conditionalFormatting>
  <conditionalFormatting sqref="U11">
    <cfRule type="cellIs" dxfId="400" priority="401" operator="lessThan">
      <formula>T11</formula>
    </cfRule>
  </conditionalFormatting>
  <conditionalFormatting sqref="U12">
    <cfRule type="cellIs" dxfId="399" priority="400" operator="lessThan">
      <formula>T12</formula>
    </cfRule>
  </conditionalFormatting>
  <conditionalFormatting sqref="U13">
    <cfRule type="cellIs" dxfId="398" priority="399" operator="lessThan">
      <formula>T13</formula>
    </cfRule>
  </conditionalFormatting>
  <conditionalFormatting sqref="U14">
    <cfRule type="cellIs" dxfId="397" priority="398" operator="lessThan">
      <formula>T14</formula>
    </cfRule>
  </conditionalFormatting>
  <conditionalFormatting sqref="U15">
    <cfRule type="cellIs" dxfId="396" priority="397" operator="lessThan">
      <formula>T15</formula>
    </cfRule>
  </conditionalFormatting>
  <conditionalFormatting sqref="U16">
    <cfRule type="cellIs" dxfId="395" priority="396" operator="lessThan">
      <formula>T16</formula>
    </cfRule>
  </conditionalFormatting>
  <conditionalFormatting sqref="U17">
    <cfRule type="cellIs" dxfId="394" priority="395" operator="lessThan">
      <formula>T17</formula>
    </cfRule>
  </conditionalFormatting>
  <conditionalFormatting sqref="U18">
    <cfRule type="cellIs" dxfId="393" priority="394" operator="lessThan">
      <formula>T18</formula>
    </cfRule>
  </conditionalFormatting>
  <conditionalFormatting sqref="U19">
    <cfRule type="cellIs" dxfId="392" priority="393" operator="lessThan">
      <formula>T19</formula>
    </cfRule>
  </conditionalFormatting>
  <conditionalFormatting sqref="U20">
    <cfRule type="cellIs" dxfId="391" priority="392" operator="lessThan">
      <formula>T20</formula>
    </cfRule>
  </conditionalFormatting>
  <conditionalFormatting sqref="U21">
    <cfRule type="cellIs" dxfId="390" priority="391" operator="lessThan">
      <formula>T21</formula>
    </cfRule>
  </conditionalFormatting>
  <conditionalFormatting sqref="U22">
    <cfRule type="cellIs" dxfId="389" priority="390" operator="lessThan">
      <formula>T22</formula>
    </cfRule>
  </conditionalFormatting>
  <conditionalFormatting sqref="U23">
    <cfRule type="cellIs" dxfId="388" priority="389" operator="lessThan">
      <formula>T23</formula>
    </cfRule>
  </conditionalFormatting>
  <conditionalFormatting sqref="U24">
    <cfRule type="cellIs" dxfId="387" priority="388" operator="lessThan">
      <formula>T24</formula>
    </cfRule>
  </conditionalFormatting>
  <conditionalFormatting sqref="W7">
    <cfRule type="cellIs" dxfId="386" priority="387" operator="lessThan">
      <formula>V7</formula>
    </cfRule>
  </conditionalFormatting>
  <conditionalFormatting sqref="W8">
    <cfRule type="cellIs" dxfId="385" priority="386" operator="lessThan">
      <formula>V8</formula>
    </cfRule>
  </conditionalFormatting>
  <conditionalFormatting sqref="W9">
    <cfRule type="cellIs" dxfId="384" priority="385" operator="lessThan">
      <formula>V9</formula>
    </cfRule>
  </conditionalFormatting>
  <conditionalFormatting sqref="W10">
    <cfRule type="cellIs" dxfId="383" priority="384" operator="lessThan">
      <formula>V10</formula>
    </cfRule>
  </conditionalFormatting>
  <conditionalFormatting sqref="W11">
    <cfRule type="cellIs" dxfId="382" priority="383" operator="lessThan">
      <formula>V11</formula>
    </cfRule>
  </conditionalFormatting>
  <conditionalFormatting sqref="W12">
    <cfRule type="cellIs" dxfId="381" priority="382" operator="lessThan">
      <formula>V12</formula>
    </cfRule>
  </conditionalFormatting>
  <conditionalFormatting sqref="W13">
    <cfRule type="cellIs" dxfId="380" priority="381" operator="lessThan">
      <formula>V13</formula>
    </cfRule>
  </conditionalFormatting>
  <conditionalFormatting sqref="W14">
    <cfRule type="cellIs" dxfId="379" priority="380" operator="lessThan">
      <formula>V14</formula>
    </cfRule>
  </conditionalFormatting>
  <conditionalFormatting sqref="W15">
    <cfRule type="cellIs" dxfId="378" priority="379" operator="lessThan">
      <formula>V15</formula>
    </cfRule>
  </conditionalFormatting>
  <conditionalFormatting sqref="W16">
    <cfRule type="cellIs" dxfId="377" priority="378" operator="lessThan">
      <formula>V16</formula>
    </cfRule>
  </conditionalFormatting>
  <conditionalFormatting sqref="W17">
    <cfRule type="cellIs" dxfId="376" priority="377" operator="lessThan">
      <formula>V17</formula>
    </cfRule>
  </conditionalFormatting>
  <conditionalFormatting sqref="W18">
    <cfRule type="cellIs" dxfId="375" priority="376" operator="lessThan">
      <formula>V18</formula>
    </cfRule>
  </conditionalFormatting>
  <conditionalFormatting sqref="W19">
    <cfRule type="cellIs" dxfId="374" priority="375" operator="lessThan">
      <formula>V19</formula>
    </cfRule>
  </conditionalFormatting>
  <conditionalFormatting sqref="W20">
    <cfRule type="cellIs" dxfId="373" priority="374" operator="lessThan">
      <formula>V20</formula>
    </cfRule>
  </conditionalFormatting>
  <conditionalFormatting sqref="W21">
    <cfRule type="cellIs" dxfId="372" priority="373" operator="lessThan">
      <formula>V21</formula>
    </cfRule>
  </conditionalFormatting>
  <conditionalFormatting sqref="W22">
    <cfRule type="cellIs" dxfId="371" priority="372" operator="lessThan">
      <formula>V22</formula>
    </cfRule>
  </conditionalFormatting>
  <conditionalFormatting sqref="W23">
    <cfRule type="cellIs" dxfId="370" priority="371" operator="lessThan">
      <formula>V23</formula>
    </cfRule>
  </conditionalFormatting>
  <conditionalFormatting sqref="W24">
    <cfRule type="cellIs" dxfId="369" priority="370" operator="lessThan">
      <formula>V24</formula>
    </cfRule>
  </conditionalFormatting>
  <conditionalFormatting sqref="Y7">
    <cfRule type="cellIs" dxfId="368" priority="369" operator="lessThan">
      <formula>X7</formula>
    </cfRule>
  </conditionalFormatting>
  <conditionalFormatting sqref="Y8">
    <cfRule type="cellIs" dxfId="367" priority="368" operator="lessThan">
      <formula>X8</formula>
    </cfRule>
  </conditionalFormatting>
  <conditionalFormatting sqref="Y9">
    <cfRule type="cellIs" dxfId="366" priority="367" operator="lessThan">
      <formula>X9</formula>
    </cfRule>
  </conditionalFormatting>
  <conditionalFormatting sqref="Y10">
    <cfRule type="cellIs" dxfId="365" priority="366" operator="lessThan">
      <formula>X10</formula>
    </cfRule>
  </conditionalFormatting>
  <conditionalFormatting sqref="Y11">
    <cfRule type="cellIs" dxfId="364" priority="365" operator="lessThan">
      <formula>X11</formula>
    </cfRule>
  </conditionalFormatting>
  <conditionalFormatting sqref="Y12">
    <cfRule type="cellIs" dxfId="363" priority="364" operator="lessThan">
      <formula>X12</formula>
    </cfRule>
  </conditionalFormatting>
  <conditionalFormatting sqref="Y13">
    <cfRule type="cellIs" dxfId="362" priority="363" operator="lessThan">
      <formula>X13</formula>
    </cfRule>
  </conditionalFormatting>
  <conditionalFormatting sqref="Y14">
    <cfRule type="cellIs" dxfId="361" priority="362" operator="lessThan">
      <formula>X14</formula>
    </cfRule>
  </conditionalFormatting>
  <conditionalFormatting sqref="Y15">
    <cfRule type="cellIs" dxfId="360" priority="361" operator="lessThan">
      <formula>X15</formula>
    </cfRule>
  </conditionalFormatting>
  <conditionalFormatting sqref="Y16">
    <cfRule type="cellIs" dxfId="359" priority="360" operator="lessThan">
      <formula>X16</formula>
    </cfRule>
  </conditionalFormatting>
  <conditionalFormatting sqref="Y17">
    <cfRule type="cellIs" dxfId="358" priority="359" operator="lessThan">
      <formula>X17</formula>
    </cfRule>
  </conditionalFormatting>
  <conditionalFormatting sqref="Y18">
    <cfRule type="cellIs" dxfId="357" priority="358" operator="lessThan">
      <formula>X18</formula>
    </cfRule>
  </conditionalFormatting>
  <conditionalFormatting sqref="Y19">
    <cfRule type="cellIs" dxfId="356" priority="357" operator="lessThan">
      <formula>X19</formula>
    </cfRule>
  </conditionalFormatting>
  <conditionalFormatting sqref="Y20">
    <cfRule type="cellIs" dxfId="355" priority="356" operator="lessThan">
      <formula>X20</formula>
    </cfRule>
  </conditionalFormatting>
  <conditionalFormatting sqref="Y21">
    <cfRule type="cellIs" dxfId="354" priority="355" operator="lessThan">
      <formula>X21</formula>
    </cfRule>
  </conditionalFormatting>
  <conditionalFormatting sqref="Y22">
    <cfRule type="cellIs" dxfId="353" priority="354" operator="lessThan">
      <formula>X22</formula>
    </cfRule>
  </conditionalFormatting>
  <conditionalFormatting sqref="Y23">
    <cfRule type="cellIs" dxfId="352" priority="353" operator="lessThan">
      <formula>X23</formula>
    </cfRule>
  </conditionalFormatting>
  <conditionalFormatting sqref="Y24">
    <cfRule type="cellIs" dxfId="351" priority="352" operator="lessThan">
      <formula>X24</formula>
    </cfRule>
  </conditionalFormatting>
  <conditionalFormatting sqref="AA7">
    <cfRule type="cellIs" dxfId="350" priority="351" operator="lessThan">
      <formula>Z7</formula>
    </cfRule>
  </conditionalFormatting>
  <conditionalFormatting sqref="AA8">
    <cfRule type="cellIs" dxfId="349" priority="350" operator="lessThan">
      <formula>Z8</formula>
    </cfRule>
  </conditionalFormatting>
  <conditionalFormatting sqref="AA9">
    <cfRule type="cellIs" dxfId="348" priority="349" operator="lessThan">
      <formula>Z9</formula>
    </cfRule>
  </conditionalFormatting>
  <conditionalFormatting sqref="AA10">
    <cfRule type="cellIs" dxfId="347" priority="348" operator="lessThan">
      <formula>Z10</formula>
    </cfRule>
  </conditionalFormatting>
  <conditionalFormatting sqref="AA11">
    <cfRule type="cellIs" dxfId="346" priority="347" operator="lessThan">
      <formula>Z11</formula>
    </cfRule>
  </conditionalFormatting>
  <conditionalFormatting sqref="AA12">
    <cfRule type="cellIs" dxfId="345" priority="346" operator="lessThan">
      <formula>Z12</formula>
    </cfRule>
  </conditionalFormatting>
  <conditionalFormatting sqref="AA13">
    <cfRule type="cellIs" dxfId="344" priority="345" operator="lessThan">
      <formula>Z13</formula>
    </cfRule>
  </conditionalFormatting>
  <conditionalFormatting sqref="AA14">
    <cfRule type="cellIs" dxfId="343" priority="344" operator="lessThan">
      <formula>Z14</formula>
    </cfRule>
  </conditionalFormatting>
  <conditionalFormatting sqref="AA15">
    <cfRule type="cellIs" dxfId="342" priority="343" operator="lessThan">
      <formula>Z15</formula>
    </cfRule>
  </conditionalFormatting>
  <conditionalFormatting sqref="AA16">
    <cfRule type="cellIs" dxfId="341" priority="342" operator="lessThan">
      <formula>Z16</formula>
    </cfRule>
  </conditionalFormatting>
  <conditionalFormatting sqref="AA17">
    <cfRule type="cellIs" dxfId="340" priority="341" operator="lessThan">
      <formula>Z17</formula>
    </cfRule>
  </conditionalFormatting>
  <conditionalFormatting sqref="AA18">
    <cfRule type="cellIs" dxfId="339" priority="340" operator="lessThan">
      <formula>Z18</formula>
    </cfRule>
  </conditionalFormatting>
  <conditionalFormatting sqref="AA19">
    <cfRule type="cellIs" dxfId="338" priority="339" operator="lessThan">
      <formula>Z19</formula>
    </cfRule>
  </conditionalFormatting>
  <conditionalFormatting sqref="AA20">
    <cfRule type="cellIs" dxfId="337" priority="338" operator="lessThan">
      <formula>Z20</formula>
    </cfRule>
  </conditionalFormatting>
  <conditionalFormatting sqref="AA21">
    <cfRule type="cellIs" dxfId="336" priority="337" operator="lessThan">
      <formula>Z21</formula>
    </cfRule>
  </conditionalFormatting>
  <conditionalFormatting sqref="AA22">
    <cfRule type="cellIs" dxfId="335" priority="336" operator="lessThan">
      <formula>Z22</formula>
    </cfRule>
  </conditionalFormatting>
  <conditionalFormatting sqref="AA23">
    <cfRule type="cellIs" dxfId="334" priority="335" operator="lessThan">
      <formula>Z23</formula>
    </cfRule>
  </conditionalFormatting>
  <conditionalFormatting sqref="AA24">
    <cfRule type="cellIs" dxfId="333" priority="334" operator="lessThan">
      <formula>Z24</formula>
    </cfRule>
  </conditionalFormatting>
  <conditionalFormatting sqref="AC7">
    <cfRule type="cellIs" dxfId="332" priority="333" operator="lessThan">
      <formula>AB7</formula>
    </cfRule>
  </conditionalFormatting>
  <conditionalFormatting sqref="AC8">
    <cfRule type="cellIs" dxfId="331" priority="332" operator="lessThan">
      <formula>AB8</formula>
    </cfRule>
  </conditionalFormatting>
  <conditionalFormatting sqref="AC9">
    <cfRule type="cellIs" dxfId="330" priority="331" operator="lessThan">
      <formula>AB9</formula>
    </cfRule>
  </conditionalFormatting>
  <conditionalFormatting sqref="AC10">
    <cfRule type="cellIs" dxfId="329" priority="330" operator="lessThan">
      <formula>AB10</formula>
    </cfRule>
  </conditionalFormatting>
  <conditionalFormatting sqref="AC11">
    <cfRule type="cellIs" dxfId="328" priority="329" operator="lessThan">
      <formula>AB11</formula>
    </cfRule>
  </conditionalFormatting>
  <conditionalFormatting sqref="AC12">
    <cfRule type="cellIs" dxfId="327" priority="328" operator="lessThan">
      <formula>AB12</formula>
    </cfRule>
  </conditionalFormatting>
  <conditionalFormatting sqref="AC13">
    <cfRule type="cellIs" dxfId="326" priority="327" operator="lessThan">
      <formula>AB13</formula>
    </cfRule>
  </conditionalFormatting>
  <conditionalFormatting sqref="AC14">
    <cfRule type="cellIs" dxfId="325" priority="326" operator="lessThan">
      <formula>AB14</formula>
    </cfRule>
  </conditionalFormatting>
  <conditionalFormatting sqref="AC15">
    <cfRule type="cellIs" dxfId="324" priority="325" operator="lessThan">
      <formula>AB15</formula>
    </cfRule>
  </conditionalFormatting>
  <conditionalFormatting sqref="AC16">
    <cfRule type="cellIs" dxfId="323" priority="324" operator="lessThan">
      <formula>AB16</formula>
    </cfRule>
  </conditionalFormatting>
  <conditionalFormatting sqref="AC17">
    <cfRule type="cellIs" dxfId="322" priority="323" operator="lessThan">
      <formula>AB17</formula>
    </cfRule>
  </conditionalFormatting>
  <conditionalFormatting sqref="AC18">
    <cfRule type="cellIs" dxfId="321" priority="322" operator="lessThan">
      <formula>AB18</formula>
    </cfRule>
  </conditionalFormatting>
  <conditionalFormatting sqref="AC19">
    <cfRule type="cellIs" dxfId="320" priority="321" operator="lessThan">
      <formula>AB19</formula>
    </cfRule>
  </conditionalFormatting>
  <conditionalFormatting sqref="AC20">
    <cfRule type="cellIs" dxfId="319" priority="320" operator="lessThan">
      <formula>AB20</formula>
    </cfRule>
  </conditionalFormatting>
  <conditionalFormatting sqref="AC21">
    <cfRule type="cellIs" dxfId="318" priority="319" operator="lessThan">
      <formula>AB21</formula>
    </cfRule>
  </conditionalFormatting>
  <conditionalFormatting sqref="AC22">
    <cfRule type="cellIs" dxfId="317" priority="318" operator="lessThan">
      <formula>AB22</formula>
    </cfRule>
  </conditionalFormatting>
  <conditionalFormatting sqref="AC23">
    <cfRule type="cellIs" dxfId="316" priority="317" operator="lessThan">
      <formula>AB23</formula>
    </cfRule>
  </conditionalFormatting>
  <conditionalFormatting sqref="AC24">
    <cfRule type="cellIs" dxfId="315" priority="316" operator="lessThan">
      <formula>AB24</formula>
    </cfRule>
  </conditionalFormatting>
  <conditionalFormatting sqref="D43">
    <cfRule type="cellIs" dxfId="314" priority="315" operator="lessThan">
      <formula>$E$19</formula>
    </cfRule>
  </conditionalFormatting>
  <conditionalFormatting sqref="D44">
    <cfRule type="cellIs" dxfId="313" priority="314" operator="lessThan">
      <formula>$E$20</formula>
    </cfRule>
  </conditionalFormatting>
  <conditionalFormatting sqref="D45">
    <cfRule type="cellIs" dxfId="312" priority="313" operator="lessThan">
      <formula>$E$21</formula>
    </cfRule>
  </conditionalFormatting>
  <conditionalFormatting sqref="D46">
    <cfRule type="cellIs" dxfId="311" priority="312" operator="lessThan">
      <formula>$E$22</formula>
    </cfRule>
  </conditionalFormatting>
  <conditionalFormatting sqref="D47">
    <cfRule type="cellIs" dxfId="310" priority="311" operator="lessThan">
      <formula>$E$23</formula>
    </cfRule>
  </conditionalFormatting>
  <conditionalFormatting sqref="F42">
    <cfRule type="cellIs" dxfId="309" priority="310" operator="lessThan">
      <formula>$G$18</formula>
    </cfRule>
  </conditionalFormatting>
  <conditionalFormatting sqref="F43">
    <cfRule type="cellIs" dxfId="308" priority="309" operator="lessThan">
      <formula>$G$19</formula>
    </cfRule>
  </conditionalFormatting>
  <conditionalFormatting sqref="F44">
    <cfRule type="cellIs" dxfId="307" priority="308" operator="lessThan">
      <formula>$G$20</formula>
    </cfRule>
  </conditionalFormatting>
  <conditionalFormatting sqref="F45">
    <cfRule type="cellIs" dxfId="306" priority="307" operator="lessThan">
      <formula>$G$21</formula>
    </cfRule>
  </conditionalFormatting>
  <conditionalFormatting sqref="F46">
    <cfRule type="cellIs" dxfId="305" priority="306" operator="lessThan">
      <formula>$G$22</formula>
    </cfRule>
  </conditionalFormatting>
  <conditionalFormatting sqref="F47">
    <cfRule type="cellIs" dxfId="304" priority="305" operator="lessThan">
      <formula>$G$23</formula>
    </cfRule>
  </conditionalFormatting>
  <conditionalFormatting sqref="H42">
    <cfRule type="cellIs" dxfId="303" priority="304" operator="lessThan">
      <formula>$I$18</formula>
    </cfRule>
  </conditionalFormatting>
  <conditionalFormatting sqref="H43">
    <cfRule type="cellIs" dxfId="302" priority="303" operator="lessThan">
      <formula>$I$19</formula>
    </cfRule>
  </conditionalFormatting>
  <conditionalFormatting sqref="H44">
    <cfRule type="cellIs" dxfId="301" priority="302" operator="lessThan">
      <formula>$I$20</formula>
    </cfRule>
  </conditionalFormatting>
  <conditionalFormatting sqref="H45">
    <cfRule type="cellIs" dxfId="300" priority="301" operator="lessThan">
      <formula>$I$21</formula>
    </cfRule>
  </conditionalFormatting>
  <conditionalFormatting sqref="H46">
    <cfRule type="cellIs" dxfId="299" priority="300" operator="lessThan">
      <formula>$I$22</formula>
    </cfRule>
  </conditionalFormatting>
  <conditionalFormatting sqref="H47">
    <cfRule type="cellIs" dxfId="298" priority="299" operator="lessThan">
      <formula>$I$23</formula>
    </cfRule>
  </conditionalFormatting>
  <conditionalFormatting sqref="J42">
    <cfRule type="cellIs" dxfId="297" priority="298" operator="lessThan">
      <formula>$K$18</formula>
    </cfRule>
  </conditionalFormatting>
  <conditionalFormatting sqref="J43">
    <cfRule type="cellIs" dxfId="296" priority="297" operator="lessThan">
      <formula>$K$19</formula>
    </cfRule>
  </conditionalFormatting>
  <conditionalFormatting sqref="J44">
    <cfRule type="cellIs" dxfId="295" priority="296" operator="lessThan">
      <formula>$K$20</formula>
    </cfRule>
  </conditionalFormatting>
  <conditionalFormatting sqref="J45">
    <cfRule type="cellIs" dxfId="294" priority="295" operator="lessThan">
      <formula>$K$21</formula>
    </cfRule>
  </conditionalFormatting>
  <conditionalFormatting sqref="J46">
    <cfRule type="cellIs" dxfId="293" priority="294" operator="lessThan">
      <formula>$K$22</formula>
    </cfRule>
  </conditionalFormatting>
  <conditionalFormatting sqref="J47">
    <cfRule type="cellIs" dxfId="292" priority="293" operator="lessThan">
      <formula>$K$23</formula>
    </cfRule>
  </conditionalFormatting>
  <conditionalFormatting sqref="L42">
    <cfRule type="cellIs" dxfId="291" priority="292" operator="lessThan">
      <formula>$M$18</formula>
    </cfRule>
  </conditionalFormatting>
  <conditionalFormatting sqref="L43">
    <cfRule type="cellIs" dxfId="290" priority="291" operator="lessThan">
      <formula>$M$19</formula>
    </cfRule>
  </conditionalFormatting>
  <conditionalFormatting sqref="L44">
    <cfRule type="cellIs" dxfId="289" priority="290" operator="lessThan">
      <formula>$M$20</formula>
    </cfRule>
  </conditionalFormatting>
  <conditionalFormatting sqref="L45">
    <cfRule type="cellIs" dxfId="288" priority="289" operator="lessThan">
      <formula>$M$21</formula>
    </cfRule>
  </conditionalFormatting>
  <conditionalFormatting sqref="L46">
    <cfRule type="cellIs" dxfId="287" priority="288" operator="lessThan">
      <formula>$M$22</formula>
    </cfRule>
  </conditionalFormatting>
  <conditionalFormatting sqref="L47">
    <cfRule type="cellIs" dxfId="286" priority="287" operator="lessThan">
      <formula>$M$23</formula>
    </cfRule>
  </conditionalFormatting>
  <conditionalFormatting sqref="N42">
    <cfRule type="cellIs" dxfId="285" priority="286" operator="lessThan">
      <formula>$O$18</formula>
    </cfRule>
  </conditionalFormatting>
  <conditionalFormatting sqref="N43">
    <cfRule type="cellIs" dxfId="284" priority="285" operator="lessThan">
      <formula>$O$19</formula>
    </cfRule>
  </conditionalFormatting>
  <conditionalFormatting sqref="N44">
    <cfRule type="cellIs" dxfId="283" priority="284" operator="lessThan">
      <formula>$O$20</formula>
    </cfRule>
  </conditionalFormatting>
  <conditionalFormatting sqref="N45">
    <cfRule type="cellIs" dxfId="282" priority="283" operator="lessThan">
      <formula>$O$21</formula>
    </cfRule>
  </conditionalFormatting>
  <conditionalFormatting sqref="N46">
    <cfRule type="cellIs" dxfId="281" priority="282" operator="lessThan">
      <formula>$O$22</formula>
    </cfRule>
  </conditionalFormatting>
  <conditionalFormatting sqref="N47">
    <cfRule type="cellIs" dxfId="280" priority="281" operator="lessThan">
      <formula>$O$23</formula>
    </cfRule>
  </conditionalFormatting>
  <conditionalFormatting sqref="P42">
    <cfRule type="cellIs" dxfId="279" priority="280" operator="lessThan">
      <formula>$Q$18</formula>
    </cfRule>
  </conditionalFormatting>
  <conditionalFormatting sqref="P43">
    <cfRule type="cellIs" dxfId="278" priority="279" operator="lessThan">
      <formula>$Q$19</formula>
    </cfRule>
  </conditionalFormatting>
  <conditionalFormatting sqref="P44">
    <cfRule type="cellIs" dxfId="277" priority="278" operator="lessThan">
      <formula>$Q$20</formula>
    </cfRule>
  </conditionalFormatting>
  <conditionalFormatting sqref="P45">
    <cfRule type="cellIs" dxfId="276" priority="277" operator="lessThan">
      <formula>$Q$21</formula>
    </cfRule>
  </conditionalFormatting>
  <conditionalFormatting sqref="P46">
    <cfRule type="cellIs" dxfId="275" priority="276" operator="lessThan">
      <formula>$Q$22</formula>
    </cfRule>
  </conditionalFormatting>
  <conditionalFormatting sqref="P47">
    <cfRule type="cellIs" dxfId="274" priority="275" operator="lessThan">
      <formula>$Q$23</formula>
    </cfRule>
  </conditionalFormatting>
  <conditionalFormatting sqref="R42">
    <cfRule type="cellIs" dxfId="273" priority="274" operator="lessThan">
      <formula>$S$18</formula>
    </cfRule>
  </conditionalFormatting>
  <conditionalFormatting sqref="R43">
    <cfRule type="cellIs" dxfId="272" priority="273" operator="lessThan">
      <formula>$S$19</formula>
    </cfRule>
  </conditionalFormatting>
  <conditionalFormatting sqref="R44">
    <cfRule type="cellIs" dxfId="271" priority="272" operator="lessThan">
      <formula>$S$20</formula>
    </cfRule>
  </conditionalFormatting>
  <conditionalFormatting sqref="R45">
    <cfRule type="cellIs" dxfId="270" priority="271" operator="lessThan">
      <formula>$S$21</formula>
    </cfRule>
  </conditionalFormatting>
  <conditionalFormatting sqref="R46">
    <cfRule type="cellIs" dxfId="269" priority="270" operator="lessThan">
      <formula>$S$22</formula>
    </cfRule>
  </conditionalFormatting>
  <conditionalFormatting sqref="R47">
    <cfRule type="cellIs" dxfId="268" priority="269" operator="lessThan">
      <formula>$S$23</formula>
    </cfRule>
  </conditionalFormatting>
  <conditionalFormatting sqref="T42">
    <cfRule type="cellIs" dxfId="267" priority="268" operator="lessThan">
      <formula>$U$18</formula>
    </cfRule>
  </conditionalFormatting>
  <conditionalFormatting sqref="T43">
    <cfRule type="cellIs" dxfId="266" priority="267" operator="lessThan">
      <formula>$U$19</formula>
    </cfRule>
  </conditionalFormatting>
  <conditionalFormatting sqref="T44">
    <cfRule type="cellIs" dxfId="265" priority="266" operator="lessThan">
      <formula>$U$20</formula>
    </cfRule>
  </conditionalFormatting>
  <conditionalFormatting sqref="T45">
    <cfRule type="cellIs" dxfId="264" priority="265" operator="lessThan">
      <formula>$U$21</formula>
    </cfRule>
  </conditionalFormatting>
  <conditionalFormatting sqref="T46">
    <cfRule type="cellIs" dxfId="263" priority="264" operator="lessThan">
      <formula>$U$22</formula>
    </cfRule>
  </conditionalFormatting>
  <conditionalFormatting sqref="T47">
    <cfRule type="cellIs" dxfId="262" priority="263" operator="lessThan">
      <formula>$U$23</formula>
    </cfRule>
  </conditionalFormatting>
  <conditionalFormatting sqref="V42">
    <cfRule type="cellIs" dxfId="261" priority="262" operator="lessThan">
      <formula>$W$18</formula>
    </cfRule>
  </conditionalFormatting>
  <conditionalFormatting sqref="V43">
    <cfRule type="cellIs" dxfId="260" priority="261" operator="lessThan">
      <formula>$W$19</formula>
    </cfRule>
  </conditionalFormatting>
  <conditionalFormatting sqref="V44">
    <cfRule type="cellIs" dxfId="259" priority="260" operator="lessThan">
      <formula>$W$20</formula>
    </cfRule>
  </conditionalFormatting>
  <conditionalFormatting sqref="V45">
    <cfRule type="cellIs" dxfId="258" priority="259" operator="lessThan">
      <formula>$W$21</formula>
    </cfRule>
  </conditionalFormatting>
  <conditionalFormatting sqref="V46">
    <cfRule type="cellIs" dxfId="257" priority="258" operator="lessThan">
      <formula>$W$22</formula>
    </cfRule>
  </conditionalFormatting>
  <conditionalFormatting sqref="V47">
    <cfRule type="cellIs" dxfId="256" priority="257" operator="lessThan">
      <formula>$W$23</formula>
    </cfRule>
  </conditionalFormatting>
  <conditionalFormatting sqref="X42">
    <cfRule type="cellIs" dxfId="255" priority="256" operator="lessThan">
      <formula>$Y$18</formula>
    </cfRule>
  </conditionalFormatting>
  <conditionalFormatting sqref="X43">
    <cfRule type="cellIs" dxfId="254" priority="255" operator="lessThan">
      <formula>$Y$19</formula>
    </cfRule>
  </conditionalFormatting>
  <conditionalFormatting sqref="X44">
    <cfRule type="cellIs" dxfId="253" priority="254" operator="lessThan">
      <formula>$Y$20</formula>
    </cfRule>
  </conditionalFormatting>
  <conditionalFormatting sqref="X45">
    <cfRule type="cellIs" dxfId="252" priority="253" operator="lessThan">
      <formula>$Y$21</formula>
    </cfRule>
  </conditionalFormatting>
  <conditionalFormatting sqref="X46">
    <cfRule type="cellIs" dxfId="251" priority="252" operator="lessThan">
      <formula>$Y$22</formula>
    </cfRule>
  </conditionalFormatting>
  <conditionalFormatting sqref="X47">
    <cfRule type="cellIs" dxfId="250" priority="251" operator="lessThan">
      <formula>$Y$23</formula>
    </cfRule>
  </conditionalFormatting>
  <conditionalFormatting sqref="Z42">
    <cfRule type="cellIs" dxfId="249" priority="250" operator="lessThan">
      <formula>$AA$18</formula>
    </cfRule>
  </conditionalFormatting>
  <conditionalFormatting sqref="Z43">
    <cfRule type="cellIs" dxfId="248" priority="249" operator="lessThan">
      <formula>$AA$19</formula>
    </cfRule>
  </conditionalFormatting>
  <conditionalFormatting sqref="Z44">
    <cfRule type="cellIs" dxfId="247" priority="248" operator="lessThan">
      <formula>$AA$20</formula>
    </cfRule>
  </conditionalFormatting>
  <conditionalFormatting sqref="Z45">
    <cfRule type="cellIs" dxfId="246" priority="247" operator="lessThan">
      <formula>$AA$21</formula>
    </cfRule>
  </conditionalFormatting>
  <conditionalFormatting sqref="Z46">
    <cfRule type="cellIs" dxfId="245" priority="246" operator="lessThan">
      <formula>$AA$22</formula>
    </cfRule>
  </conditionalFormatting>
  <conditionalFormatting sqref="Z47">
    <cfRule type="cellIs" dxfId="244" priority="245" operator="lessThan">
      <formula>$AA$23</formula>
    </cfRule>
  </conditionalFormatting>
  <conditionalFormatting sqref="AB43">
    <cfRule type="cellIs" dxfId="243" priority="244" operator="lessThan">
      <formula>$AC$19</formula>
    </cfRule>
  </conditionalFormatting>
  <conditionalFormatting sqref="AB44">
    <cfRule type="cellIs" dxfId="242" priority="243" operator="lessThan">
      <formula>$AC$20</formula>
    </cfRule>
  </conditionalFormatting>
  <conditionalFormatting sqref="AB45">
    <cfRule type="cellIs" dxfId="241" priority="242" operator="lessThan">
      <formula>$AC$21</formula>
    </cfRule>
  </conditionalFormatting>
  <conditionalFormatting sqref="AB46">
    <cfRule type="cellIs" dxfId="240" priority="241" operator="lessThan">
      <formula>$AC$22</formula>
    </cfRule>
  </conditionalFormatting>
  <conditionalFormatting sqref="AB47">
    <cfRule type="cellIs" dxfId="239" priority="240" operator="lessThan">
      <formula>$AC$23</formula>
    </cfRule>
  </conditionalFormatting>
  <conditionalFormatting sqref="AB48">
    <cfRule type="cellIs" dxfId="238" priority="239" operator="lessThan">
      <formula>$AC$24</formula>
    </cfRule>
  </conditionalFormatting>
  <conditionalFormatting sqref="AB42">
    <cfRule type="cellIs" dxfId="237" priority="238" operator="lessThan">
      <formula>$AC$19</formula>
    </cfRule>
  </conditionalFormatting>
  <conditionalFormatting sqref="E31">
    <cfRule type="cellIs" dxfId="236" priority="234" operator="lessThan">
      <formula>D31</formula>
    </cfRule>
  </conditionalFormatting>
  <conditionalFormatting sqref="E32">
    <cfRule type="cellIs" dxfId="235" priority="233" operator="lessThan">
      <formula>D32</formula>
    </cfRule>
  </conditionalFormatting>
  <conditionalFormatting sqref="E33">
    <cfRule type="cellIs" dxfId="234" priority="232" operator="lessThan">
      <formula>D33</formula>
    </cfRule>
  </conditionalFormatting>
  <conditionalFormatting sqref="E34">
    <cfRule type="cellIs" dxfId="233" priority="231" operator="lessThan">
      <formula>D34</formula>
    </cfRule>
  </conditionalFormatting>
  <conditionalFormatting sqref="E35">
    <cfRule type="cellIs" dxfId="232" priority="230" operator="lessThan">
      <formula>D35</formula>
    </cfRule>
  </conditionalFormatting>
  <conditionalFormatting sqref="E36">
    <cfRule type="cellIs" dxfId="231" priority="229" operator="lessThan">
      <formula>D36</formula>
    </cfRule>
  </conditionalFormatting>
  <conditionalFormatting sqref="E37">
    <cfRule type="cellIs" dxfId="230" priority="228" operator="lessThan">
      <formula>D37</formula>
    </cfRule>
  </conditionalFormatting>
  <conditionalFormatting sqref="E38">
    <cfRule type="cellIs" dxfId="229" priority="227" operator="lessThan">
      <formula>D38</formula>
    </cfRule>
  </conditionalFormatting>
  <conditionalFormatting sqref="E39">
    <cfRule type="cellIs" dxfId="228" priority="226" operator="lessThan">
      <formula>D39</formula>
    </cfRule>
  </conditionalFormatting>
  <conditionalFormatting sqref="E40">
    <cfRule type="cellIs" dxfId="227" priority="225" operator="lessThan">
      <formula>D40</formula>
    </cfRule>
  </conditionalFormatting>
  <conditionalFormatting sqref="E41">
    <cfRule type="cellIs" dxfId="226" priority="224" operator="lessThan">
      <formula>D41</formula>
    </cfRule>
  </conditionalFormatting>
  <conditionalFormatting sqref="AD31:AD48">
    <cfRule type="cellIs" dxfId="225" priority="235" operator="lessThan">
      <formula>0.9</formula>
    </cfRule>
    <cfRule type="cellIs" dxfId="224" priority="236" operator="between">
      <formula>0.998</formula>
      <formula>0.9</formula>
    </cfRule>
    <cfRule type="cellIs" dxfId="223" priority="237" operator="greaterThan">
      <formula>0.999</formula>
    </cfRule>
  </conditionalFormatting>
  <conditionalFormatting sqref="E42">
    <cfRule type="cellIs" dxfId="222" priority="223" operator="lessThan">
      <formula>D42</formula>
    </cfRule>
  </conditionalFormatting>
  <conditionalFormatting sqref="E43">
    <cfRule type="cellIs" dxfId="221" priority="222" operator="lessThan">
      <formula>D43</formula>
    </cfRule>
  </conditionalFormatting>
  <conditionalFormatting sqref="E44">
    <cfRule type="cellIs" dxfId="220" priority="221" operator="lessThan">
      <formula>D44</formula>
    </cfRule>
  </conditionalFormatting>
  <conditionalFormatting sqref="E45">
    <cfRule type="cellIs" dxfId="219" priority="220" operator="lessThan">
      <formula>D45</formula>
    </cfRule>
  </conditionalFormatting>
  <conditionalFormatting sqref="E46">
    <cfRule type="cellIs" dxfId="218" priority="219" operator="lessThan">
      <formula>D46</formula>
    </cfRule>
  </conditionalFormatting>
  <conditionalFormatting sqref="E47">
    <cfRule type="cellIs" dxfId="217" priority="218" operator="lessThan">
      <formula>D47</formula>
    </cfRule>
  </conditionalFormatting>
  <conditionalFormatting sqref="E48">
    <cfRule type="cellIs" dxfId="216" priority="217" operator="lessThan">
      <formula>D48</formula>
    </cfRule>
  </conditionalFormatting>
  <conditionalFormatting sqref="G31">
    <cfRule type="cellIs" dxfId="215" priority="216" operator="lessThan">
      <formula>F31</formula>
    </cfRule>
  </conditionalFormatting>
  <conditionalFormatting sqref="G32">
    <cfRule type="cellIs" dxfId="214" priority="215" operator="lessThan">
      <formula>F32</formula>
    </cfRule>
  </conditionalFormatting>
  <conditionalFormatting sqref="G33">
    <cfRule type="cellIs" dxfId="213" priority="214" operator="lessThan">
      <formula>F33</formula>
    </cfRule>
  </conditionalFormatting>
  <conditionalFormatting sqref="G34">
    <cfRule type="cellIs" dxfId="212" priority="213" operator="lessThan">
      <formula>F34</formula>
    </cfRule>
  </conditionalFormatting>
  <conditionalFormatting sqref="G35">
    <cfRule type="cellIs" dxfId="211" priority="212" operator="lessThan">
      <formula>F35</formula>
    </cfRule>
  </conditionalFormatting>
  <conditionalFormatting sqref="G36">
    <cfRule type="cellIs" dxfId="210" priority="211" operator="lessThan">
      <formula>F36</formula>
    </cfRule>
  </conditionalFormatting>
  <conditionalFormatting sqref="G37">
    <cfRule type="cellIs" dxfId="209" priority="210" operator="lessThan">
      <formula>F37</formula>
    </cfRule>
  </conditionalFormatting>
  <conditionalFormatting sqref="G38">
    <cfRule type="cellIs" dxfId="208" priority="209" operator="lessThan">
      <formula>F38</formula>
    </cfRule>
  </conditionalFormatting>
  <conditionalFormatting sqref="G39">
    <cfRule type="cellIs" dxfId="207" priority="208" operator="lessThan">
      <formula>F39</formula>
    </cfRule>
  </conditionalFormatting>
  <conditionalFormatting sqref="G40">
    <cfRule type="cellIs" dxfId="206" priority="207" operator="lessThan">
      <formula>F40</formula>
    </cfRule>
  </conditionalFormatting>
  <conditionalFormatting sqref="G41">
    <cfRule type="cellIs" dxfId="205" priority="206" operator="lessThan">
      <formula>F41</formula>
    </cfRule>
  </conditionalFormatting>
  <conditionalFormatting sqref="G42">
    <cfRule type="cellIs" dxfId="204" priority="205" operator="lessThan">
      <formula>F42</formula>
    </cfRule>
  </conditionalFormatting>
  <conditionalFormatting sqref="G43">
    <cfRule type="cellIs" dxfId="203" priority="204" operator="lessThan">
      <formula>F43</formula>
    </cfRule>
  </conditionalFormatting>
  <conditionalFormatting sqref="G44">
    <cfRule type="cellIs" dxfId="202" priority="203" operator="lessThan">
      <formula>F44</formula>
    </cfRule>
  </conditionalFormatting>
  <conditionalFormatting sqref="G45">
    <cfRule type="cellIs" dxfId="201" priority="202" operator="lessThan">
      <formula>F45</formula>
    </cfRule>
  </conditionalFormatting>
  <conditionalFormatting sqref="G46">
    <cfRule type="cellIs" dxfId="200" priority="201" operator="lessThan">
      <formula>F46</formula>
    </cfRule>
  </conditionalFormatting>
  <conditionalFormatting sqref="G47">
    <cfRule type="cellIs" dxfId="199" priority="200" operator="lessThan">
      <formula>F47</formula>
    </cfRule>
  </conditionalFormatting>
  <conditionalFormatting sqref="G48">
    <cfRule type="cellIs" dxfId="198" priority="199" operator="lessThan">
      <formula>F48</formula>
    </cfRule>
  </conditionalFormatting>
  <conditionalFormatting sqref="I31">
    <cfRule type="cellIs" dxfId="197" priority="198" operator="lessThan">
      <formula>H31</formula>
    </cfRule>
  </conditionalFormatting>
  <conditionalFormatting sqref="I32">
    <cfRule type="cellIs" dxfId="196" priority="197" operator="lessThan">
      <formula>H32</formula>
    </cfRule>
  </conditionalFormatting>
  <conditionalFormatting sqref="I33">
    <cfRule type="cellIs" dxfId="195" priority="196" operator="lessThan">
      <formula>H33</formula>
    </cfRule>
  </conditionalFormatting>
  <conditionalFormatting sqref="I34">
    <cfRule type="cellIs" dxfId="194" priority="195" operator="lessThan">
      <formula>H34</formula>
    </cfRule>
  </conditionalFormatting>
  <conditionalFormatting sqref="I35">
    <cfRule type="cellIs" dxfId="193" priority="194" operator="lessThan">
      <formula>H35</formula>
    </cfRule>
  </conditionalFormatting>
  <conditionalFormatting sqref="I36">
    <cfRule type="cellIs" dxfId="192" priority="193" operator="lessThan">
      <formula>H36</formula>
    </cfRule>
  </conditionalFormatting>
  <conditionalFormatting sqref="I37">
    <cfRule type="cellIs" dxfId="191" priority="192" operator="lessThan">
      <formula>H37</formula>
    </cfRule>
  </conditionalFormatting>
  <conditionalFormatting sqref="I38">
    <cfRule type="cellIs" dxfId="190" priority="191" operator="lessThan">
      <formula>H38</formula>
    </cfRule>
  </conditionalFormatting>
  <conditionalFormatting sqref="I39">
    <cfRule type="cellIs" dxfId="189" priority="190" operator="lessThan">
      <formula>H39</formula>
    </cfRule>
  </conditionalFormatting>
  <conditionalFormatting sqref="I40">
    <cfRule type="cellIs" dxfId="188" priority="189" operator="lessThan">
      <formula>H40</formula>
    </cfRule>
  </conditionalFormatting>
  <conditionalFormatting sqref="I41">
    <cfRule type="cellIs" dxfId="187" priority="188" operator="lessThan">
      <formula>H41</formula>
    </cfRule>
  </conditionalFormatting>
  <conditionalFormatting sqref="I42">
    <cfRule type="cellIs" dxfId="186" priority="187" operator="lessThan">
      <formula>H42</formula>
    </cfRule>
  </conditionalFormatting>
  <conditionalFormatting sqref="I43">
    <cfRule type="cellIs" dxfId="185" priority="186" operator="lessThan">
      <formula>H43</formula>
    </cfRule>
  </conditionalFormatting>
  <conditionalFormatting sqref="I44">
    <cfRule type="cellIs" dxfId="184" priority="185" operator="lessThan">
      <formula>H44</formula>
    </cfRule>
  </conditionalFormatting>
  <conditionalFormatting sqref="I45">
    <cfRule type="cellIs" dxfId="183" priority="184" operator="lessThan">
      <formula>H45</formula>
    </cfRule>
  </conditionalFormatting>
  <conditionalFormatting sqref="I46">
    <cfRule type="cellIs" dxfId="182" priority="183" operator="lessThan">
      <formula>H46</formula>
    </cfRule>
  </conditionalFormatting>
  <conditionalFormatting sqref="I47">
    <cfRule type="cellIs" dxfId="181" priority="182" operator="lessThan">
      <formula>H47</formula>
    </cfRule>
  </conditionalFormatting>
  <conditionalFormatting sqref="I48">
    <cfRule type="cellIs" dxfId="180" priority="181" operator="lessThan">
      <formula>H48</formula>
    </cfRule>
  </conditionalFormatting>
  <conditionalFormatting sqref="K31">
    <cfRule type="cellIs" dxfId="179" priority="180" operator="lessThan">
      <formula>J31</formula>
    </cfRule>
  </conditionalFormatting>
  <conditionalFormatting sqref="K32">
    <cfRule type="cellIs" dxfId="178" priority="179" operator="lessThan">
      <formula>J32</formula>
    </cfRule>
  </conditionalFormatting>
  <conditionalFormatting sqref="K33">
    <cfRule type="cellIs" dxfId="177" priority="178" operator="lessThan">
      <formula>J33</formula>
    </cfRule>
  </conditionalFormatting>
  <conditionalFormatting sqref="K34">
    <cfRule type="cellIs" dxfId="176" priority="177" operator="lessThan">
      <formula>J34</formula>
    </cfRule>
  </conditionalFormatting>
  <conditionalFormatting sqref="K35">
    <cfRule type="cellIs" dxfId="175" priority="176" operator="lessThan">
      <formula>J35</formula>
    </cfRule>
  </conditionalFormatting>
  <conditionalFormatting sqref="K36">
    <cfRule type="cellIs" dxfId="174" priority="175" operator="lessThan">
      <formula>J36</formula>
    </cfRule>
  </conditionalFormatting>
  <conditionalFormatting sqref="K37">
    <cfRule type="cellIs" dxfId="173" priority="174" operator="lessThan">
      <formula>J37</formula>
    </cfRule>
  </conditionalFormatting>
  <conditionalFormatting sqref="K38">
    <cfRule type="cellIs" dxfId="172" priority="173" operator="lessThan">
      <formula>J38</formula>
    </cfRule>
  </conditionalFormatting>
  <conditionalFormatting sqref="K39">
    <cfRule type="cellIs" dxfId="171" priority="172" operator="lessThan">
      <formula>J39</formula>
    </cfRule>
  </conditionalFormatting>
  <conditionalFormatting sqref="K40">
    <cfRule type="cellIs" dxfId="170" priority="171" operator="lessThan">
      <formula>J40</formula>
    </cfRule>
  </conditionalFormatting>
  <conditionalFormatting sqref="K41">
    <cfRule type="cellIs" dxfId="169" priority="170" operator="lessThan">
      <formula>J41</formula>
    </cfRule>
  </conditionalFormatting>
  <conditionalFormatting sqref="K42">
    <cfRule type="cellIs" dxfId="168" priority="169" operator="lessThan">
      <formula>J42</formula>
    </cfRule>
  </conditionalFormatting>
  <conditionalFormatting sqref="K43">
    <cfRule type="cellIs" dxfId="167" priority="168" operator="lessThan">
      <formula>J43</formula>
    </cfRule>
  </conditionalFormatting>
  <conditionalFormatting sqref="K44">
    <cfRule type="cellIs" dxfId="166" priority="167" operator="lessThan">
      <formula>J44</formula>
    </cfRule>
  </conditionalFormatting>
  <conditionalFormatting sqref="K45">
    <cfRule type="cellIs" dxfId="165" priority="166" operator="lessThan">
      <formula>J45</formula>
    </cfRule>
  </conditionalFormatting>
  <conditionalFormatting sqref="K46">
    <cfRule type="cellIs" dxfId="164" priority="165" operator="lessThan">
      <formula>J46</formula>
    </cfRule>
  </conditionalFormatting>
  <conditionalFormatting sqref="K47">
    <cfRule type="cellIs" dxfId="163" priority="164" operator="lessThan">
      <formula>J47</formula>
    </cfRule>
  </conditionalFormatting>
  <conditionalFormatting sqref="K48">
    <cfRule type="cellIs" dxfId="162" priority="163" operator="lessThan">
      <formula>J48</formula>
    </cfRule>
  </conditionalFormatting>
  <conditionalFormatting sqref="M31">
    <cfRule type="cellIs" dxfId="161" priority="162" operator="lessThan">
      <formula>L31</formula>
    </cfRule>
  </conditionalFormatting>
  <conditionalFormatting sqref="M32">
    <cfRule type="cellIs" dxfId="160" priority="161" operator="lessThan">
      <formula>L32</formula>
    </cfRule>
  </conditionalFormatting>
  <conditionalFormatting sqref="M33">
    <cfRule type="cellIs" dxfId="159" priority="160" operator="lessThan">
      <formula>L33</formula>
    </cfRule>
  </conditionalFormatting>
  <conditionalFormatting sqref="M34">
    <cfRule type="cellIs" dxfId="158" priority="159" operator="lessThan">
      <formula>L34</formula>
    </cfRule>
  </conditionalFormatting>
  <conditionalFormatting sqref="M35">
    <cfRule type="cellIs" dxfId="157" priority="158" operator="lessThan">
      <formula>L35</formula>
    </cfRule>
  </conditionalFormatting>
  <conditionalFormatting sqref="M36">
    <cfRule type="cellIs" dxfId="156" priority="157" operator="lessThan">
      <formula>L36</formula>
    </cfRule>
  </conditionalFormatting>
  <conditionalFormatting sqref="M37">
    <cfRule type="cellIs" dxfId="155" priority="156" operator="lessThan">
      <formula>L37</formula>
    </cfRule>
  </conditionalFormatting>
  <conditionalFormatting sqref="M38">
    <cfRule type="cellIs" dxfId="154" priority="155" operator="lessThan">
      <formula>L38</formula>
    </cfRule>
  </conditionalFormatting>
  <conditionalFormatting sqref="M39">
    <cfRule type="cellIs" dxfId="153" priority="154" operator="lessThan">
      <formula>L39</formula>
    </cfRule>
  </conditionalFormatting>
  <conditionalFormatting sqref="M40">
    <cfRule type="cellIs" dxfId="152" priority="153" operator="lessThan">
      <formula>L40</formula>
    </cfRule>
  </conditionalFormatting>
  <conditionalFormatting sqref="M41">
    <cfRule type="cellIs" dxfId="151" priority="152" operator="lessThan">
      <formula>L41</formula>
    </cfRule>
  </conditionalFormatting>
  <conditionalFormatting sqref="M42">
    <cfRule type="cellIs" dxfId="150" priority="151" operator="lessThan">
      <formula>L42</formula>
    </cfRule>
  </conditionalFormatting>
  <conditionalFormatting sqref="M43">
    <cfRule type="cellIs" dxfId="149" priority="150" operator="lessThan">
      <formula>L43</formula>
    </cfRule>
  </conditionalFormatting>
  <conditionalFormatting sqref="M44">
    <cfRule type="cellIs" dxfId="148" priority="149" operator="lessThan">
      <formula>L44</formula>
    </cfRule>
  </conditionalFormatting>
  <conditionalFormatting sqref="M45">
    <cfRule type="cellIs" dxfId="147" priority="148" operator="lessThan">
      <formula>L45</formula>
    </cfRule>
  </conditionalFormatting>
  <conditionalFormatting sqref="M46">
    <cfRule type="cellIs" dxfId="146" priority="147" operator="lessThan">
      <formula>L46</formula>
    </cfRule>
  </conditionalFormatting>
  <conditionalFormatting sqref="M47">
    <cfRule type="cellIs" dxfId="145" priority="146" operator="lessThan">
      <formula>L47</formula>
    </cfRule>
  </conditionalFormatting>
  <conditionalFormatting sqref="M48">
    <cfRule type="cellIs" dxfId="144" priority="145" operator="lessThan">
      <formula>L48</formula>
    </cfRule>
  </conditionalFormatting>
  <conditionalFormatting sqref="O31">
    <cfRule type="cellIs" dxfId="143" priority="144" operator="lessThan">
      <formula>N31</formula>
    </cfRule>
  </conditionalFormatting>
  <conditionalFormatting sqref="O32">
    <cfRule type="cellIs" dxfId="142" priority="143" operator="lessThan">
      <formula>N32</formula>
    </cfRule>
  </conditionalFormatting>
  <conditionalFormatting sqref="O33">
    <cfRule type="cellIs" dxfId="141" priority="142" operator="lessThan">
      <formula>N33</formula>
    </cfRule>
  </conditionalFormatting>
  <conditionalFormatting sqref="O34">
    <cfRule type="cellIs" dxfId="140" priority="141" operator="lessThan">
      <formula>N34</formula>
    </cfRule>
  </conditionalFormatting>
  <conditionalFormatting sqref="O35">
    <cfRule type="cellIs" dxfId="139" priority="140" operator="lessThan">
      <formula>N35</formula>
    </cfRule>
  </conditionalFormatting>
  <conditionalFormatting sqref="O36">
    <cfRule type="cellIs" dxfId="138" priority="139" operator="lessThan">
      <formula>N36</formula>
    </cfRule>
  </conditionalFormatting>
  <conditionalFormatting sqref="O37">
    <cfRule type="cellIs" dxfId="137" priority="138" operator="lessThan">
      <formula>N37</formula>
    </cfRule>
  </conditionalFormatting>
  <conditionalFormatting sqref="O38">
    <cfRule type="cellIs" dxfId="136" priority="137" operator="lessThan">
      <formula>N38</formula>
    </cfRule>
  </conditionalFormatting>
  <conditionalFormatting sqref="O39">
    <cfRule type="cellIs" dxfId="135" priority="136" operator="lessThan">
      <formula>N39</formula>
    </cfRule>
  </conditionalFormatting>
  <conditionalFormatting sqref="O40">
    <cfRule type="cellIs" dxfId="134" priority="135" operator="lessThan">
      <formula>N40</formula>
    </cfRule>
  </conditionalFormatting>
  <conditionalFormatting sqref="O41">
    <cfRule type="cellIs" dxfId="133" priority="134" operator="lessThan">
      <formula>N41</formula>
    </cfRule>
  </conditionalFormatting>
  <conditionalFormatting sqref="O42">
    <cfRule type="cellIs" dxfId="132" priority="133" operator="lessThan">
      <formula>N42</formula>
    </cfRule>
  </conditionalFormatting>
  <conditionalFormatting sqref="O43">
    <cfRule type="cellIs" dxfId="131" priority="132" operator="lessThan">
      <formula>N43</formula>
    </cfRule>
  </conditionalFormatting>
  <conditionalFormatting sqref="O44">
    <cfRule type="cellIs" dxfId="130" priority="131" operator="lessThan">
      <formula>N44</formula>
    </cfRule>
  </conditionalFormatting>
  <conditionalFormatting sqref="O45">
    <cfRule type="cellIs" dxfId="129" priority="130" operator="lessThan">
      <formula>N45</formula>
    </cfRule>
  </conditionalFormatting>
  <conditionalFormatting sqref="O46">
    <cfRule type="cellIs" dxfId="128" priority="129" operator="lessThan">
      <formula>N46</formula>
    </cfRule>
  </conditionalFormatting>
  <conditionalFormatting sqref="O47">
    <cfRule type="cellIs" dxfId="127" priority="128" operator="lessThan">
      <formula>N47</formula>
    </cfRule>
  </conditionalFormatting>
  <conditionalFormatting sqref="O48">
    <cfRule type="cellIs" dxfId="126" priority="127" operator="lessThan">
      <formula>N48</formula>
    </cfRule>
  </conditionalFormatting>
  <conditionalFormatting sqref="Q31">
    <cfRule type="cellIs" dxfId="125" priority="126" operator="lessThan">
      <formula>P31</formula>
    </cfRule>
  </conditionalFormatting>
  <conditionalFormatting sqref="Q32">
    <cfRule type="cellIs" dxfId="124" priority="125" operator="lessThan">
      <formula>P32</formula>
    </cfRule>
  </conditionalFormatting>
  <conditionalFormatting sqref="Q33">
    <cfRule type="cellIs" dxfId="123" priority="124" operator="lessThan">
      <formula>P33</formula>
    </cfRule>
  </conditionalFormatting>
  <conditionalFormatting sqref="Q34">
    <cfRule type="cellIs" dxfId="122" priority="123" operator="lessThan">
      <formula>P34</formula>
    </cfRule>
  </conditionalFormatting>
  <conditionalFormatting sqref="Q35">
    <cfRule type="cellIs" dxfId="121" priority="122" operator="lessThan">
      <formula>P35</formula>
    </cfRule>
  </conditionalFormatting>
  <conditionalFormatting sqref="Q36">
    <cfRule type="cellIs" dxfId="120" priority="121" operator="lessThan">
      <formula>P36</formula>
    </cfRule>
  </conditionalFormatting>
  <conditionalFormatting sqref="Q37">
    <cfRule type="cellIs" dxfId="119" priority="120" operator="lessThan">
      <formula>P37</formula>
    </cfRule>
  </conditionalFormatting>
  <conditionalFormatting sqref="Q38">
    <cfRule type="cellIs" dxfId="118" priority="119" operator="lessThan">
      <formula>P38</formula>
    </cfRule>
  </conditionalFormatting>
  <conditionalFormatting sqref="Q39">
    <cfRule type="cellIs" dxfId="117" priority="118" operator="lessThan">
      <formula>P39</formula>
    </cfRule>
  </conditionalFormatting>
  <conditionalFormatting sqref="Q40">
    <cfRule type="cellIs" dxfId="116" priority="117" operator="lessThan">
      <formula>P40</formula>
    </cfRule>
  </conditionalFormatting>
  <conditionalFormatting sqref="Q41">
    <cfRule type="cellIs" dxfId="115" priority="116" operator="lessThan">
      <formula>P41</formula>
    </cfRule>
  </conditionalFormatting>
  <conditionalFormatting sqref="Q42">
    <cfRule type="cellIs" dxfId="114" priority="115" operator="lessThan">
      <formula>P42</formula>
    </cfRule>
  </conditionalFormatting>
  <conditionalFormatting sqref="Q43">
    <cfRule type="cellIs" dxfId="113" priority="114" operator="lessThan">
      <formula>P43</formula>
    </cfRule>
  </conditionalFormatting>
  <conditionalFormatting sqref="Q44">
    <cfRule type="cellIs" dxfId="112" priority="113" operator="lessThan">
      <formula>P44</formula>
    </cfRule>
  </conditionalFormatting>
  <conditionalFormatting sqref="Q45">
    <cfRule type="cellIs" dxfId="111" priority="112" operator="lessThan">
      <formula>P45</formula>
    </cfRule>
  </conditionalFormatting>
  <conditionalFormatting sqref="Q46">
    <cfRule type="cellIs" dxfId="110" priority="111" operator="lessThan">
      <formula>P46</formula>
    </cfRule>
  </conditionalFormatting>
  <conditionalFormatting sqref="Q47">
    <cfRule type="cellIs" dxfId="109" priority="110" operator="lessThan">
      <formula>P47</formula>
    </cfRule>
  </conditionalFormatting>
  <conditionalFormatting sqref="Q48">
    <cfRule type="cellIs" dxfId="108" priority="109" operator="lessThan">
      <formula>P48</formula>
    </cfRule>
  </conditionalFormatting>
  <conditionalFormatting sqref="S31">
    <cfRule type="cellIs" dxfId="107" priority="108" operator="lessThan">
      <formula>R31</formula>
    </cfRule>
  </conditionalFormatting>
  <conditionalFormatting sqref="S32">
    <cfRule type="cellIs" dxfId="106" priority="107" operator="lessThan">
      <formula>R32</formula>
    </cfRule>
  </conditionalFormatting>
  <conditionalFormatting sqref="S33">
    <cfRule type="cellIs" dxfId="105" priority="106" operator="lessThan">
      <formula>R33</formula>
    </cfRule>
  </conditionalFormatting>
  <conditionalFormatting sqref="S34">
    <cfRule type="cellIs" dxfId="104" priority="105" operator="lessThan">
      <formula>R34</formula>
    </cfRule>
  </conditionalFormatting>
  <conditionalFormatting sqref="S35">
    <cfRule type="cellIs" dxfId="103" priority="104" operator="lessThan">
      <formula>R35</formula>
    </cfRule>
  </conditionalFormatting>
  <conditionalFormatting sqref="S36">
    <cfRule type="cellIs" dxfId="102" priority="103" operator="lessThan">
      <formula>R36</formula>
    </cfRule>
  </conditionalFormatting>
  <conditionalFormatting sqref="S37">
    <cfRule type="cellIs" dxfId="101" priority="102" operator="lessThan">
      <formula>R37</formula>
    </cfRule>
  </conditionalFormatting>
  <conditionalFormatting sqref="S38">
    <cfRule type="cellIs" dxfId="100" priority="101" operator="lessThan">
      <formula>R38</formula>
    </cfRule>
  </conditionalFormatting>
  <conditionalFormatting sqref="S39">
    <cfRule type="cellIs" dxfId="99" priority="100" operator="lessThan">
      <formula>R39</formula>
    </cfRule>
  </conditionalFormatting>
  <conditionalFormatting sqref="S40">
    <cfRule type="cellIs" dxfId="98" priority="99" operator="lessThan">
      <formula>R40</formula>
    </cfRule>
  </conditionalFormatting>
  <conditionalFormatting sqref="S41">
    <cfRule type="cellIs" dxfId="97" priority="98" operator="lessThan">
      <formula>R41</formula>
    </cfRule>
  </conditionalFormatting>
  <conditionalFormatting sqref="S42">
    <cfRule type="cellIs" dxfId="96" priority="97" operator="lessThan">
      <formula>R42</formula>
    </cfRule>
  </conditionalFormatting>
  <conditionalFormatting sqref="S43">
    <cfRule type="cellIs" dxfId="95" priority="96" operator="lessThan">
      <formula>R43</formula>
    </cfRule>
  </conditionalFormatting>
  <conditionalFormatting sqref="S44">
    <cfRule type="cellIs" dxfId="94" priority="95" operator="lessThan">
      <formula>R44</formula>
    </cfRule>
  </conditionalFormatting>
  <conditionalFormatting sqref="S45">
    <cfRule type="cellIs" dxfId="93" priority="94" operator="lessThan">
      <formula>R45</formula>
    </cfRule>
  </conditionalFormatting>
  <conditionalFormatting sqref="S46">
    <cfRule type="cellIs" dxfId="92" priority="93" operator="lessThan">
      <formula>R46</formula>
    </cfRule>
  </conditionalFormatting>
  <conditionalFormatting sqref="S47">
    <cfRule type="cellIs" dxfId="91" priority="92" operator="lessThan">
      <formula>R47</formula>
    </cfRule>
  </conditionalFormatting>
  <conditionalFormatting sqref="S48">
    <cfRule type="cellIs" dxfId="90" priority="91" operator="lessThan">
      <formula>R48</formula>
    </cfRule>
  </conditionalFormatting>
  <conditionalFormatting sqref="U31">
    <cfRule type="cellIs" dxfId="89" priority="90" operator="lessThan">
      <formula>T31</formula>
    </cfRule>
  </conditionalFormatting>
  <conditionalFormatting sqref="U32">
    <cfRule type="cellIs" dxfId="88" priority="89" operator="lessThan">
      <formula>T32</formula>
    </cfRule>
  </conditionalFormatting>
  <conditionalFormatting sqref="U33">
    <cfRule type="cellIs" dxfId="87" priority="88" operator="lessThan">
      <formula>T33</formula>
    </cfRule>
  </conditionalFormatting>
  <conditionalFormatting sqref="U34">
    <cfRule type="cellIs" dxfId="86" priority="87" operator="lessThan">
      <formula>T34</formula>
    </cfRule>
  </conditionalFormatting>
  <conditionalFormatting sqref="U35">
    <cfRule type="cellIs" dxfId="85" priority="86" operator="lessThan">
      <formula>T35</formula>
    </cfRule>
  </conditionalFormatting>
  <conditionalFormatting sqref="U36">
    <cfRule type="cellIs" dxfId="84" priority="85" operator="lessThan">
      <formula>T36</formula>
    </cfRule>
  </conditionalFormatting>
  <conditionalFormatting sqref="U37">
    <cfRule type="cellIs" dxfId="83" priority="84" operator="lessThan">
      <formula>T37</formula>
    </cfRule>
  </conditionalFormatting>
  <conditionalFormatting sqref="U38">
    <cfRule type="cellIs" dxfId="82" priority="83" operator="lessThan">
      <formula>T38</formula>
    </cfRule>
  </conditionalFormatting>
  <conditionalFormatting sqref="U39">
    <cfRule type="cellIs" dxfId="81" priority="82" operator="lessThan">
      <formula>T39</formula>
    </cfRule>
  </conditionalFormatting>
  <conditionalFormatting sqref="U40">
    <cfRule type="cellIs" dxfId="80" priority="81" operator="lessThan">
      <formula>T40</formula>
    </cfRule>
  </conditionalFormatting>
  <conditionalFormatting sqref="U41">
    <cfRule type="cellIs" dxfId="79" priority="80" operator="lessThan">
      <formula>T41</formula>
    </cfRule>
  </conditionalFormatting>
  <conditionalFormatting sqref="U42">
    <cfRule type="cellIs" dxfId="78" priority="79" operator="lessThan">
      <formula>T42</formula>
    </cfRule>
  </conditionalFormatting>
  <conditionalFormatting sqref="U43">
    <cfRule type="cellIs" dxfId="77" priority="78" operator="lessThan">
      <formula>T43</formula>
    </cfRule>
  </conditionalFormatting>
  <conditionalFormatting sqref="U44">
    <cfRule type="cellIs" dxfId="76" priority="77" operator="lessThan">
      <formula>T44</formula>
    </cfRule>
  </conditionalFormatting>
  <conditionalFormatting sqref="U45">
    <cfRule type="cellIs" dxfId="75" priority="76" operator="lessThan">
      <formula>T45</formula>
    </cfRule>
  </conditionalFormatting>
  <conditionalFormatting sqref="U46">
    <cfRule type="cellIs" dxfId="74" priority="75" operator="lessThan">
      <formula>T46</formula>
    </cfRule>
  </conditionalFormatting>
  <conditionalFormatting sqref="U47">
    <cfRule type="cellIs" dxfId="73" priority="74" operator="lessThan">
      <formula>T47</formula>
    </cfRule>
  </conditionalFormatting>
  <conditionalFormatting sqref="U48">
    <cfRule type="cellIs" dxfId="72" priority="73" operator="lessThan">
      <formula>T48</formula>
    </cfRule>
  </conditionalFormatting>
  <conditionalFormatting sqref="W31">
    <cfRule type="cellIs" dxfId="71" priority="72" operator="lessThan">
      <formula>V31</formula>
    </cfRule>
  </conditionalFormatting>
  <conditionalFormatting sqref="W32">
    <cfRule type="cellIs" dxfId="70" priority="71" operator="lessThan">
      <formula>V32</formula>
    </cfRule>
  </conditionalFormatting>
  <conditionalFormatting sqref="W33">
    <cfRule type="cellIs" dxfId="69" priority="70" operator="lessThan">
      <formula>V33</formula>
    </cfRule>
  </conditionalFormatting>
  <conditionalFormatting sqref="W34">
    <cfRule type="cellIs" dxfId="68" priority="69" operator="lessThan">
      <formula>V34</formula>
    </cfRule>
  </conditionalFormatting>
  <conditionalFormatting sqref="W35">
    <cfRule type="cellIs" dxfId="67" priority="68" operator="lessThan">
      <formula>V35</formula>
    </cfRule>
  </conditionalFormatting>
  <conditionalFormatting sqref="W36">
    <cfRule type="cellIs" dxfId="66" priority="67" operator="lessThan">
      <formula>V36</formula>
    </cfRule>
  </conditionalFormatting>
  <conditionalFormatting sqref="W37">
    <cfRule type="cellIs" dxfId="65" priority="66" operator="lessThan">
      <formula>V37</formula>
    </cfRule>
  </conditionalFormatting>
  <conditionalFormatting sqref="W38">
    <cfRule type="cellIs" dxfId="64" priority="65" operator="lessThan">
      <formula>V38</formula>
    </cfRule>
  </conditionalFormatting>
  <conditionalFormatting sqref="W39">
    <cfRule type="cellIs" dxfId="63" priority="64" operator="lessThan">
      <formula>V39</formula>
    </cfRule>
  </conditionalFormatting>
  <conditionalFormatting sqref="W40">
    <cfRule type="cellIs" dxfId="62" priority="63" operator="lessThan">
      <formula>V40</formula>
    </cfRule>
  </conditionalFormatting>
  <conditionalFormatting sqref="W41">
    <cfRule type="cellIs" dxfId="61" priority="62" operator="lessThan">
      <formula>V41</formula>
    </cfRule>
  </conditionalFormatting>
  <conditionalFormatting sqref="W42">
    <cfRule type="cellIs" dxfId="60" priority="61" operator="lessThan">
      <formula>V42</formula>
    </cfRule>
  </conditionalFormatting>
  <conditionalFormatting sqref="W43">
    <cfRule type="cellIs" dxfId="59" priority="60" operator="lessThan">
      <formula>V43</formula>
    </cfRule>
  </conditionalFormatting>
  <conditionalFormatting sqref="W44">
    <cfRule type="cellIs" dxfId="58" priority="59" operator="lessThan">
      <formula>V44</formula>
    </cfRule>
  </conditionalFormatting>
  <conditionalFormatting sqref="W45">
    <cfRule type="cellIs" dxfId="57" priority="58" operator="lessThan">
      <formula>V45</formula>
    </cfRule>
  </conditionalFormatting>
  <conditionalFormatting sqref="W46">
    <cfRule type="cellIs" dxfId="56" priority="57" operator="lessThan">
      <formula>V46</formula>
    </cfRule>
  </conditionalFormatting>
  <conditionalFormatting sqref="W47">
    <cfRule type="cellIs" dxfId="55" priority="56" operator="lessThan">
      <formula>V47</formula>
    </cfRule>
  </conditionalFormatting>
  <conditionalFormatting sqref="W48">
    <cfRule type="cellIs" dxfId="54" priority="55" operator="lessThan">
      <formula>V48</formula>
    </cfRule>
  </conditionalFormatting>
  <conditionalFormatting sqref="Y31">
    <cfRule type="cellIs" dxfId="53" priority="54" operator="lessThan">
      <formula>X31</formula>
    </cfRule>
  </conditionalFormatting>
  <conditionalFormatting sqref="Y32">
    <cfRule type="cellIs" dxfId="52" priority="53" operator="lessThan">
      <formula>X32</formula>
    </cfRule>
  </conditionalFormatting>
  <conditionalFormatting sqref="Y33">
    <cfRule type="cellIs" dxfId="51" priority="52" operator="lessThan">
      <formula>X33</formula>
    </cfRule>
  </conditionalFormatting>
  <conditionalFormatting sqref="Y34">
    <cfRule type="cellIs" dxfId="50" priority="51" operator="lessThan">
      <formula>X34</formula>
    </cfRule>
  </conditionalFormatting>
  <conditionalFormatting sqref="Y35">
    <cfRule type="cellIs" dxfId="49" priority="50" operator="lessThan">
      <formula>X35</formula>
    </cfRule>
  </conditionalFormatting>
  <conditionalFormatting sqref="Y36">
    <cfRule type="cellIs" dxfId="48" priority="49" operator="lessThan">
      <formula>X36</formula>
    </cfRule>
  </conditionalFormatting>
  <conditionalFormatting sqref="Y37">
    <cfRule type="cellIs" dxfId="47" priority="48" operator="lessThan">
      <formula>X37</formula>
    </cfRule>
  </conditionalFormatting>
  <conditionalFormatting sqref="Y38">
    <cfRule type="cellIs" dxfId="46" priority="47" operator="lessThan">
      <formula>X38</formula>
    </cfRule>
  </conditionalFormatting>
  <conditionalFormatting sqref="Y39">
    <cfRule type="cellIs" dxfId="45" priority="46" operator="lessThan">
      <formula>X39</formula>
    </cfRule>
  </conditionalFormatting>
  <conditionalFormatting sqref="Y40">
    <cfRule type="cellIs" dxfId="44" priority="45" operator="lessThan">
      <formula>X40</formula>
    </cfRule>
  </conditionalFormatting>
  <conditionalFormatting sqref="Y41">
    <cfRule type="cellIs" dxfId="43" priority="44" operator="lessThan">
      <formula>X41</formula>
    </cfRule>
  </conditionalFormatting>
  <conditionalFormatting sqref="Y42">
    <cfRule type="cellIs" dxfId="42" priority="43" operator="lessThan">
      <formula>X42</formula>
    </cfRule>
  </conditionalFormatting>
  <conditionalFormatting sqref="Y43">
    <cfRule type="cellIs" dxfId="41" priority="42" operator="lessThan">
      <formula>X43</formula>
    </cfRule>
  </conditionalFormatting>
  <conditionalFormatting sqref="Y44">
    <cfRule type="cellIs" dxfId="40" priority="41" operator="lessThan">
      <formula>X44</formula>
    </cfRule>
  </conditionalFormatting>
  <conditionalFormatting sqref="Y45">
    <cfRule type="cellIs" dxfId="39" priority="40" operator="lessThan">
      <formula>X45</formula>
    </cfRule>
  </conditionalFormatting>
  <conditionalFormatting sqref="Y46">
    <cfRule type="cellIs" dxfId="38" priority="39" operator="lessThan">
      <formula>X46</formula>
    </cfRule>
  </conditionalFormatting>
  <conditionalFormatting sqref="Y47">
    <cfRule type="cellIs" dxfId="37" priority="38" operator="lessThan">
      <formula>X47</formula>
    </cfRule>
  </conditionalFormatting>
  <conditionalFormatting sqref="Y48">
    <cfRule type="cellIs" dxfId="36" priority="37" operator="lessThan">
      <formula>X48</formula>
    </cfRule>
  </conditionalFormatting>
  <conditionalFormatting sqref="AA31">
    <cfRule type="cellIs" dxfId="35" priority="36" operator="lessThan">
      <formula>Z31</formula>
    </cfRule>
  </conditionalFormatting>
  <conditionalFormatting sqref="AA32">
    <cfRule type="cellIs" dxfId="34" priority="35" operator="lessThan">
      <formula>Z32</formula>
    </cfRule>
  </conditionalFormatting>
  <conditionalFormatting sqref="AA33">
    <cfRule type="cellIs" dxfId="33" priority="34" operator="lessThan">
      <formula>Z33</formula>
    </cfRule>
  </conditionalFormatting>
  <conditionalFormatting sqref="AA34">
    <cfRule type="cellIs" dxfId="32" priority="33" operator="lessThan">
      <formula>Z34</formula>
    </cfRule>
  </conditionalFormatting>
  <conditionalFormatting sqref="AA35">
    <cfRule type="cellIs" dxfId="31" priority="32" operator="lessThan">
      <formula>Z35</formula>
    </cfRule>
  </conditionalFormatting>
  <conditionalFormatting sqref="AA36">
    <cfRule type="cellIs" dxfId="30" priority="31" operator="lessThan">
      <formula>Z36</formula>
    </cfRule>
  </conditionalFormatting>
  <conditionalFormatting sqref="AA37">
    <cfRule type="cellIs" dxfId="29" priority="30" operator="lessThan">
      <formula>Z37</formula>
    </cfRule>
  </conditionalFormatting>
  <conditionalFormatting sqref="AA38">
    <cfRule type="cellIs" dxfId="28" priority="29" operator="lessThan">
      <formula>Z38</formula>
    </cfRule>
  </conditionalFormatting>
  <conditionalFormatting sqref="AA39">
    <cfRule type="cellIs" dxfId="27" priority="28" operator="lessThan">
      <formula>Z39</formula>
    </cfRule>
  </conditionalFormatting>
  <conditionalFormatting sqref="AA40">
    <cfRule type="cellIs" dxfId="26" priority="27" operator="lessThan">
      <formula>Z40</formula>
    </cfRule>
  </conditionalFormatting>
  <conditionalFormatting sqref="AA41">
    <cfRule type="cellIs" dxfId="25" priority="26" operator="lessThan">
      <formula>Z41</formula>
    </cfRule>
  </conditionalFormatting>
  <conditionalFormatting sqref="AA42">
    <cfRule type="cellIs" dxfId="24" priority="25" operator="lessThan">
      <formula>Z42</formula>
    </cfRule>
  </conditionalFormatting>
  <conditionalFormatting sqref="AA43">
    <cfRule type="cellIs" dxfId="23" priority="24" operator="lessThan">
      <formula>Z43</formula>
    </cfRule>
  </conditionalFormatting>
  <conditionalFormatting sqref="AA44">
    <cfRule type="cellIs" dxfId="22" priority="23" operator="lessThan">
      <formula>Z44</formula>
    </cfRule>
  </conditionalFormatting>
  <conditionalFormatting sqref="AA45">
    <cfRule type="cellIs" dxfId="21" priority="22" operator="lessThan">
      <formula>Z45</formula>
    </cfRule>
  </conditionalFormatting>
  <conditionalFormatting sqref="AA46">
    <cfRule type="cellIs" dxfId="20" priority="21" operator="lessThan">
      <formula>Z46</formula>
    </cfRule>
  </conditionalFormatting>
  <conditionalFormatting sqref="AA47">
    <cfRule type="cellIs" dxfId="19" priority="20" operator="lessThan">
      <formula>Z47</formula>
    </cfRule>
  </conditionalFormatting>
  <conditionalFormatting sqref="AA48">
    <cfRule type="cellIs" dxfId="18" priority="19" operator="lessThan">
      <formula>Z48</formula>
    </cfRule>
  </conditionalFormatting>
  <conditionalFormatting sqref="AC31">
    <cfRule type="cellIs" dxfId="17" priority="18" operator="lessThan">
      <formula>AB31</formula>
    </cfRule>
  </conditionalFormatting>
  <conditionalFormatting sqref="AC32">
    <cfRule type="cellIs" dxfId="16" priority="17" operator="lessThan">
      <formula>AB32</formula>
    </cfRule>
  </conditionalFormatting>
  <conditionalFormatting sqref="AC33">
    <cfRule type="cellIs" dxfId="15" priority="16" operator="lessThan">
      <formula>AB33</formula>
    </cfRule>
  </conditionalFormatting>
  <conditionalFormatting sqref="AC34">
    <cfRule type="cellIs" dxfId="14" priority="15" operator="lessThan">
      <formula>AB34</formula>
    </cfRule>
  </conditionalFormatting>
  <conditionalFormatting sqref="AC35">
    <cfRule type="cellIs" dxfId="13" priority="14" operator="lessThan">
      <formula>AB35</formula>
    </cfRule>
  </conditionalFormatting>
  <conditionalFormatting sqref="AC36">
    <cfRule type="cellIs" dxfId="12" priority="13" operator="lessThan">
      <formula>AB36</formula>
    </cfRule>
  </conditionalFormatting>
  <conditionalFormatting sqref="AC37">
    <cfRule type="cellIs" dxfId="11" priority="12" operator="lessThan">
      <formula>AB37</formula>
    </cfRule>
  </conditionalFormatting>
  <conditionalFormatting sqref="AC38">
    <cfRule type="cellIs" dxfId="10" priority="11" operator="lessThan">
      <formula>AB38</formula>
    </cfRule>
  </conditionalFormatting>
  <conditionalFormatting sqref="AC39">
    <cfRule type="cellIs" dxfId="9" priority="10" operator="lessThan">
      <formula>AB39</formula>
    </cfRule>
  </conditionalFormatting>
  <conditionalFormatting sqref="AC40">
    <cfRule type="cellIs" dxfId="8" priority="9" operator="lessThan">
      <formula>AB40</formula>
    </cfRule>
  </conditionalFormatting>
  <conditionalFormatting sqref="AC41">
    <cfRule type="cellIs" dxfId="7" priority="8" operator="lessThan">
      <formula>AB41</formula>
    </cfRule>
  </conditionalFormatting>
  <conditionalFormatting sqref="AC42">
    <cfRule type="cellIs" dxfId="6" priority="7" operator="lessThan">
      <formula>AB42</formula>
    </cfRule>
  </conditionalFormatting>
  <conditionalFormatting sqref="AC43">
    <cfRule type="cellIs" dxfId="5" priority="6" operator="lessThan">
      <formula>AB43</formula>
    </cfRule>
  </conditionalFormatting>
  <conditionalFormatting sqref="AC44">
    <cfRule type="cellIs" dxfId="4" priority="5" operator="lessThan">
      <formula>AB44</formula>
    </cfRule>
  </conditionalFormatting>
  <conditionalFormatting sqref="AC45">
    <cfRule type="cellIs" dxfId="3" priority="4" operator="lessThan">
      <formula>AB45</formula>
    </cfRule>
  </conditionalFormatting>
  <conditionalFormatting sqref="AC46">
    <cfRule type="cellIs" dxfId="2" priority="3" operator="lessThan">
      <formula>AB46</formula>
    </cfRule>
  </conditionalFormatting>
  <conditionalFormatting sqref="AC47">
    <cfRule type="cellIs" dxfId="1" priority="2" operator="lessThan">
      <formula>AB47</formula>
    </cfRule>
  </conditionalFormatting>
  <conditionalFormatting sqref="AC48">
    <cfRule type="cellIs" dxfId="0" priority="1" operator="lessThan">
      <formula>AB48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B2:T110"/>
  <sheetViews>
    <sheetView showGridLines="0" zoomScale="70" zoomScaleNormal="70" workbookViewId="0">
      <selection activeCell="F101" sqref="F101"/>
    </sheetView>
  </sheetViews>
  <sheetFormatPr defaultColWidth="9.140625" defaultRowHeight="15.75"/>
  <cols>
    <col min="1" max="1" width="6.5703125" style="143" customWidth="1"/>
    <col min="2" max="2" width="7.7109375" style="149" customWidth="1"/>
    <col min="3" max="3" width="11.7109375" style="149" customWidth="1"/>
    <col min="4" max="5" width="17.42578125" style="149" customWidth="1"/>
    <col min="6" max="6" width="16.28515625" style="149" customWidth="1"/>
    <col min="7" max="7" width="4.28515625" style="143" customWidth="1"/>
    <col min="8" max="8" width="7.7109375" style="143" customWidth="1"/>
    <col min="9" max="9" width="11.7109375" style="143" customWidth="1"/>
    <col min="10" max="11" width="17.42578125" style="143" customWidth="1"/>
    <col min="12" max="12" width="16.28515625" style="143" customWidth="1"/>
    <col min="13" max="13" width="4.28515625" style="143" customWidth="1"/>
    <col min="14" max="14" width="7.7109375" style="143" customWidth="1"/>
    <col min="15" max="15" width="11.7109375" style="143" customWidth="1"/>
    <col min="16" max="17" width="17.42578125" style="143" customWidth="1"/>
    <col min="18" max="18" width="16.28515625" style="143" customWidth="1"/>
    <col min="19" max="19" width="4.28515625" style="143" customWidth="1"/>
    <col min="20" max="16384" width="9.140625" style="143"/>
  </cols>
  <sheetData>
    <row r="2" spans="2:20" s="142" customFormat="1" ht="31.5">
      <c r="B2" s="361" t="s">
        <v>1325</v>
      </c>
      <c r="C2" s="362"/>
      <c r="D2" s="362"/>
      <c r="E2" s="362"/>
      <c r="F2" s="141"/>
      <c r="H2" s="364" t="s">
        <v>1326</v>
      </c>
      <c r="I2" s="362"/>
      <c r="J2" s="362"/>
      <c r="K2" s="362"/>
      <c r="L2" s="141"/>
      <c r="N2" s="366" t="s">
        <v>1327</v>
      </c>
      <c r="O2" s="362"/>
      <c r="P2" s="362"/>
      <c r="Q2" s="362"/>
      <c r="R2" s="141"/>
    </row>
    <row r="3" spans="2:20" ht="4.1500000000000004" customHeight="1">
      <c r="B3" s="368"/>
      <c r="C3" s="368"/>
      <c r="D3" s="368"/>
      <c r="E3" s="363"/>
      <c r="F3" s="363"/>
      <c r="H3" s="369"/>
      <c r="I3" s="369"/>
      <c r="J3" s="369"/>
      <c r="K3" s="365"/>
      <c r="L3" s="365"/>
      <c r="N3" s="370"/>
      <c r="O3" s="370"/>
      <c r="P3" s="370"/>
      <c r="Q3" s="367"/>
      <c r="R3" s="367"/>
    </row>
    <row r="4" spans="2:20" s="145" customFormat="1" ht="30" customHeight="1">
      <c r="B4" s="144" t="s">
        <v>55</v>
      </c>
      <c r="C4" s="144" t="s">
        <v>1328</v>
      </c>
      <c r="D4" s="144" t="s">
        <v>1329</v>
      </c>
      <c r="E4" s="144" t="s">
        <v>1849</v>
      </c>
      <c r="F4" s="144" t="s">
        <v>242</v>
      </c>
      <c r="H4" s="144" t="s">
        <v>55</v>
      </c>
      <c r="I4" s="144" t="s">
        <v>1328</v>
      </c>
      <c r="J4" s="144" t="s">
        <v>1329</v>
      </c>
      <c r="K4" s="144" t="s">
        <v>1849</v>
      </c>
      <c r="L4" s="144" t="s">
        <v>242</v>
      </c>
      <c r="N4" s="144" t="s">
        <v>55</v>
      </c>
      <c r="O4" s="144" t="s">
        <v>1328</v>
      </c>
      <c r="P4" s="144" t="s">
        <v>1329</v>
      </c>
      <c r="Q4" s="144" t="s">
        <v>1849</v>
      </c>
      <c r="R4" s="144" t="s">
        <v>242</v>
      </c>
      <c r="T4" s="3" t="s">
        <v>1853</v>
      </c>
    </row>
    <row r="5" spans="2:20">
      <c r="B5" s="146">
        <v>1</v>
      </c>
      <c r="C5" s="146">
        <v>93</v>
      </c>
      <c r="D5" s="147">
        <v>0.1875</v>
      </c>
      <c r="E5" s="146" t="str">
        <f>"H0"&amp;C5</f>
        <v>H093</v>
      </c>
      <c r="F5" s="146" t="s">
        <v>1334</v>
      </c>
      <c r="H5" s="146">
        <v>1</v>
      </c>
      <c r="I5" s="148">
        <v>123</v>
      </c>
      <c r="J5" s="147">
        <v>0.16666666666666666</v>
      </c>
      <c r="K5" s="146" t="str">
        <f t="shared" ref="K5:K68" si="0">"H"&amp;I5</f>
        <v>H123</v>
      </c>
      <c r="L5" s="146" t="s">
        <v>1335</v>
      </c>
      <c r="N5" s="146">
        <v>1</v>
      </c>
      <c r="O5" s="146">
        <v>145</v>
      </c>
      <c r="P5" s="147">
        <v>0.16666666666666666</v>
      </c>
      <c r="Q5" s="146" t="str">
        <f t="shared" ref="Q5:Q68" si="1">"H"&amp;O5</f>
        <v>H145</v>
      </c>
      <c r="R5" s="146" t="s">
        <v>1333</v>
      </c>
      <c r="T5" s="6" t="s">
        <v>1854</v>
      </c>
    </row>
    <row r="6" spans="2:20">
      <c r="B6" s="146">
        <f>B5+1</f>
        <v>2</v>
      </c>
      <c r="C6" s="146">
        <v>159</v>
      </c>
      <c r="D6" s="147">
        <v>0.1875</v>
      </c>
      <c r="E6" s="146" t="str">
        <f t="shared" ref="E6:E23" si="2">"H"&amp;C6</f>
        <v>H159</v>
      </c>
      <c r="F6" s="146" t="s">
        <v>1334</v>
      </c>
      <c r="H6" s="146">
        <f>H5+1</f>
        <v>2</v>
      </c>
      <c r="I6" s="148">
        <v>389</v>
      </c>
      <c r="J6" s="147">
        <v>0.16666666666666666</v>
      </c>
      <c r="K6" s="146" t="str">
        <f t="shared" si="0"/>
        <v>H389</v>
      </c>
      <c r="L6" s="146" t="s">
        <v>1335</v>
      </c>
      <c r="N6" s="146">
        <f>N5+1</f>
        <v>2</v>
      </c>
      <c r="O6" s="146">
        <v>198</v>
      </c>
      <c r="P6" s="147">
        <v>0.16666666666666699</v>
      </c>
      <c r="Q6" s="146" t="str">
        <f t="shared" si="1"/>
        <v>H198</v>
      </c>
      <c r="R6" s="146" t="s">
        <v>1333</v>
      </c>
      <c r="T6" s="6" t="s">
        <v>1855</v>
      </c>
    </row>
    <row r="7" spans="2:20">
      <c r="B7" s="146">
        <f t="shared" ref="B7:B70" si="3">B6+1</f>
        <v>3</v>
      </c>
      <c r="C7" s="146">
        <v>165</v>
      </c>
      <c r="D7" s="147">
        <v>0.1875</v>
      </c>
      <c r="E7" s="146" t="str">
        <f t="shared" si="2"/>
        <v>H165</v>
      </c>
      <c r="F7" s="146" t="s">
        <v>1334</v>
      </c>
      <c r="H7" s="146">
        <f t="shared" ref="H7:H70" si="4">H6+1</f>
        <v>3</v>
      </c>
      <c r="I7" s="148">
        <v>265</v>
      </c>
      <c r="J7" s="147">
        <v>0.16666666666666666</v>
      </c>
      <c r="K7" s="146" t="str">
        <f t="shared" si="0"/>
        <v>H265</v>
      </c>
      <c r="L7" s="146" t="s">
        <v>1335</v>
      </c>
      <c r="N7" s="146">
        <f t="shared" ref="N7:N70" si="5">N6+1</f>
        <v>3</v>
      </c>
      <c r="O7" s="146">
        <v>299</v>
      </c>
      <c r="P7" s="147">
        <v>0.16666666666666699</v>
      </c>
      <c r="Q7" s="146" t="str">
        <f t="shared" si="1"/>
        <v>H299</v>
      </c>
      <c r="R7" s="146" t="s">
        <v>1333</v>
      </c>
    </row>
    <row r="8" spans="2:20">
      <c r="B8" s="146">
        <f t="shared" si="3"/>
        <v>4</v>
      </c>
      <c r="C8" s="146">
        <v>298</v>
      </c>
      <c r="D8" s="147">
        <v>0.1875</v>
      </c>
      <c r="E8" s="146" t="str">
        <f t="shared" si="2"/>
        <v>H298</v>
      </c>
      <c r="F8" s="146" t="s">
        <v>1334</v>
      </c>
      <c r="H8" s="146">
        <f t="shared" si="4"/>
        <v>4</v>
      </c>
      <c r="I8" s="148">
        <v>273</v>
      </c>
      <c r="J8" s="147">
        <v>0.16666666666666666</v>
      </c>
      <c r="K8" s="146" t="str">
        <f t="shared" si="0"/>
        <v>H273</v>
      </c>
      <c r="L8" s="146" t="s">
        <v>1335</v>
      </c>
      <c r="N8" s="146">
        <f t="shared" si="5"/>
        <v>4</v>
      </c>
      <c r="O8" s="146">
        <v>300</v>
      </c>
      <c r="P8" s="147">
        <v>0.16666666666666699</v>
      </c>
      <c r="Q8" s="146" t="str">
        <f t="shared" si="1"/>
        <v>H300</v>
      </c>
      <c r="R8" s="146" t="s">
        <v>1333</v>
      </c>
    </row>
    <row r="9" spans="2:20">
      <c r="B9" s="146">
        <f t="shared" si="3"/>
        <v>5</v>
      </c>
      <c r="C9" s="146">
        <v>304</v>
      </c>
      <c r="D9" s="147">
        <v>0.1875</v>
      </c>
      <c r="E9" s="146" t="str">
        <f t="shared" si="2"/>
        <v>H304</v>
      </c>
      <c r="F9" s="146" t="s">
        <v>1334</v>
      </c>
      <c r="H9" s="146">
        <f t="shared" si="4"/>
        <v>5</v>
      </c>
      <c r="I9" s="148">
        <v>418</v>
      </c>
      <c r="J9" s="147">
        <v>0.16666666666666666</v>
      </c>
      <c r="K9" s="146" t="str">
        <f t="shared" si="0"/>
        <v>H418</v>
      </c>
      <c r="L9" s="146" t="s">
        <v>1335</v>
      </c>
      <c r="N9" s="146">
        <f t="shared" si="5"/>
        <v>5</v>
      </c>
      <c r="O9" s="146">
        <v>178</v>
      </c>
      <c r="P9" s="147">
        <v>0.16666666666666699</v>
      </c>
      <c r="Q9" s="146" t="str">
        <f t="shared" si="1"/>
        <v>H178</v>
      </c>
      <c r="R9" s="146" t="s">
        <v>1333</v>
      </c>
    </row>
    <row r="10" spans="2:20">
      <c r="B10" s="146">
        <f t="shared" si="3"/>
        <v>6</v>
      </c>
      <c r="C10" s="146">
        <v>374</v>
      </c>
      <c r="D10" s="147">
        <v>0.1875</v>
      </c>
      <c r="E10" s="146" t="str">
        <f t="shared" si="2"/>
        <v>H374</v>
      </c>
      <c r="F10" s="146" t="s">
        <v>1334</v>
      </c>
      <c r="H10" s="146">
        <f t="shared" si="4"/>
        <v>6</v>
      </c>
      <c r="I10" s="148">
        <v>361</v>
      </c>
      <c r="J10" s="147">
        <v>0.16666666666666666</v>
      </c>
      <c r="K10" s="146" t="str">
        <f t="shared" si="0"/>
        <v>H361</v>
      </c>
      <c r="L10" s="146" t="s">
        <v>1335</v>
      </c>
      <c r="N10" s="146">
        <f t="shared" si="5"/>
        <v>6</v>
      </c>
      <c r="O10" s="146">
        <v>170</v>
      </c>
      <c r="P10" s="147">
        <v>0.16666666666666699</v>
      </c>
      <c r="Q10" s="146" t="str">
        <f t="shared" si="1"/>
        <v>H170</v>
      </c>
      <c r="R10" s="146" t="s">
        <v>1333</v>
      </c>
    </row>
    <row r="11" spans="2:20">
      <c r="B11" s="146">
        <f t="shared" si="3"/>
        <v>7</v>
      </c>
      <c r="C11" s="146">
        <v>219</v>
      </c>
      <c r="D11" s="147">
        <v>0.1875</v>
      </c>
      <c r="E11" s="146" t="str">
        <f t="shared" si="2"/>
        <v>H219</v>
      </c>
      <c r="F11" s="146" t="s">
        <v>1334</v>
      </c>
      <c r="H11" s="146">
        <f t="shared" si="4"/>
        <v>7</v>
      </c>
      <c r="I11" s="148">
        <v>285</v>
      </c>
      <c r="J11" s="147">
        <v>0.16666666666666666</v>
      </c>
      <c r="K11" s="146" t="str">
        <f t="shared" si="0"/>
        <v>H285</v>
      </c>
      <c r="L11" s="146" t="s">
        <v>1335</v>
      </c>
      <c r="N11" s="146">
        <f t="shared" si="5"/>
        <v>7</v>
      </c>
      <c r="O11" s="146">
        <v>367</v>
      </c>
      <c r="P11" s="147">
        <v>0.16666666666666699</v>
      </c>
      <c r="Q11" s="146" t="str">
        <f t="shared" si="1"/>
        <v>H367</v>
      </c>
      <c r="R11" s="146" t="s">
        <v>1333</v>
      </c>
    </row>
    <row r="12" spans="2:20">
      <c r="B12" s="146">
        <f t="shared" si="3"/>
        <v>8</v>
      </c>
      <c r="C12" s="146">
        <v>227</v>
      </c>
      <c r="D12" s="147">
        <v>0.1875</v>
      </c>
      <c r="E12" s="146" t="str">
        <f t="shared" si="2"/>
        <v>H227</v>
      </c>
      <c r="F12" s="146" t="s">
        <v>1334</v>
      </c>
      <c r="H12" s="146">
        <f t="shared" si="4"/>
        <v>8</v>
      </c>
      <c r="I12" s="148">
        <v>355</v>
      </c>
      <c r="J12" s="147">
        <v>0.16666666666666666</v>
      </c>
      <c r="K12" s="146" t="str">
        <f t="shared" si="0"/>
        <v>H355</v>
      </c>
      <c r="L12" s="146" t="s">
        <v>1335</v>
      </c>
      <c r="N12" s="146">
        <f t="shared" si="5"/>
        <v>8</v>
      </c>
      <c r="O12" s="146">
        <v>375</v>
      </c>
      <c r="P12" s="147">
        <v>0.16666666666666699</v>
      </c>
      <c r="Q12" s="146" t="str">
        <f t="shared" si="1"/>
        <v>H375</v>
      </c>
      <c r="R12" s="146" t="s">
        <v>1333</v>
      </c>
    </row>
    <row r="13" spans="2:20">
      <c r="B13" s="146">
        <f t="shared" si="3"/>
        <v>9</v>
      </c>
      <c r="C13" s="146">
        <v>233</v>
      </c>
      <c r="D13" s="147">
        <v>0.1875</v>
      </c>
      <c r="E13" s="146" t="str">
        <f t="shared" si="2"/>
        <v>H233</v>
      </c>
      <c r="F13" s="146" t="s">
        <v>1334</v>
      </c>
      <c r="H13" s="146">
        <f t="shared" si="4"/>
        <v>9</v>
      </c>
      <c r="I13" s="148">
        <v>398</v>
      </c>
      <c r="J13" s="147">
        <v>0.16666666666666666</v>
      </c>
      <c r="K13" s="146" t="str">
        <f t="shared" si="0"/>
        <v>H398</v>
      </c>
      <c r="L13" s="146" t="s">
        <v>1335</v>
      </c>
      <c r="N13" s="146">
        <f t="shared" si="5"/>
        <v>9</v>
      </c>
      <c r="O13" s="146">
        <v>390</v>
      </c>
      <c r="P13" s="147">
        <v>0.16666666666666699</v>
      </c>
      <c r="Q13" s="146" t="str">
        <f t="shared" si="1"/>
        <v>H390</v>
      </c>
      <c r="R13" s="146" t="s">
        <v>1333</v>
      </c>
    </row>
    <row r="14" spans="2:20">
      <c r="B14" s="146">
        <f t="shared" si="3"/>
        <v>10</v>
      </c>
      <c r="C14" s="146">
        <v>296</v>
      </c>
      <c r="D14" s="147">
        <v>0.1875</v>
      </c>
      <c r="E14" s="146" t="str">
        <f t="shared" si="2"/>
        <v>H296</v>
      </c>
      <c r="F14" s="146" t="s">
        <v>1334</v>
      </c>
      <c r="H14" s="146">
        <f t="shared" si="4"/>
        <v>10</v>
      </c>
      <c r="I14" s="148">
        <v>364</v>
      </c>
      <c r="J14" s="147">
        <v>0.16666666666666666</v>
      </c>
      <c r="K14" s="146" t="str">
        <f t="shared" si="0"/>
        <v>H364</v>
      </c>
      <c r="L14" s="146" t="s">
        <v>1335</v>
      </c>
      <c r="N14" s="146">
        <f t="shared" si="5"/>
        <v>10</v>
      </c>
      <c r="O14" s="146">
        <v>230</v>
      </c>
      <c r="P14" s="147">
        <v>0.16666666666666699</v>
      </c>
      <c r="Q14" s="146" t="str">
        <f t="shared" si="1"/>
        <v>H230</v>
      </c>
      <c r="R14" s="146" t="s">
        <v>1333</v>
      </c>
    </row>
    <row r="15" spans="2:20">
      <c r="B15" s="146">
        <f t="shared" si="3"/>
        <v>11</v>
      </c>
      <c r="C15" s="146">
        <v>307</v>
      </c>
      <c r="D15" s="147">
        <v>0.1875</v>
      </c>
      <c r="E15" s="146" t="str">
        <f t="shared" si="2"/>
        <v>H307</v>
      </c>
      <c r="F15" s="146" t="s">
        <v>1334</v>
      </c>
      <c r="H15" s="146">
        <f t="shared" si="4"/>
        <v>11</v>
      </c>
      <c r="I15" s="148">
        <v>274</v>
      </c>
      <c r="J15" s="147">
        <v>0.16666666666666666</v>
      </c>
      <c r="K15" s="146" t="str">
        <f t="shared" si="0"/>
        <v>H274</v>
      </c>
      <c r="L15" s="146" t="s">
        <v>1335</v>
      </c>
      <c r="N15" s="146">
        <f t="shared" si="5"/>
        <v>11</v>
      </c>
      <c r="O15" s="146">
        <v>291</v>
      </c>
      <c r="P15" s="147">
        <v>0.16666666666666699</v>
      </c>
      <c r="Q15" s="146" t="str">
        <f t="shared" si="1"/>
        <v>H291</v>
      </c>
      <c r="R15" s="146" t="s">
        <v>1333</v>
      </c>
    </row>
    <row r="16" spans="2:20">
      <c r="B16" s="146">
        <f t="shared" si="3"/>
        <v>12</v>
      </c>
      <c r="C16" s="146">
        <v>137</v>
      </c>
      <c r="D16" s="147">
        <v>0.1875</v>
      </c>
      <c r="E16" s="146" t="str">
        <f t="shared" si="2"/>
        <v>H137</v>
      </c>
      <c r="F16" s="146" t="s">
        <v>1334</v>
      </c>
      <c r="H16" s="146">
        <f t="shared" si="4"/>
        <v>12</v>
      </c>
      <c r="I16" s="148">
        <v>98</v>
      </c>
      <c r="J16" s="147">
        <v>0.16666666666666666</v>
      </c>
      <c r="K16" s="146" t="str">
        <f>"H0"&amp;I16</f>
        <v>H098</v>
      </c>
      <c r="L16" s="146" t="s">
        <v>1335</v>
      </c>
      <c r="N16" s="146">
        <f t="shared" si="5"/>
        <v>12</v>
      </c>
      <c r="O16" s="146">
        <v>295</v>
      </c>
      <c r="P16" s="147">
        <v>0.16666666666666699</v>
      </c>
      <c r="Q16" s="146" t="str">
        <f t="shared" si="1"/>
        <v>H295</v>
      </c>
      <c r="R16" s="146" t="s">
        <v>1333</v>
      </c>
    </row>
    <row r="17" spans="2:18">
      <c r="B17" s="146">
        <f t="shared" si="3"/>
        <v>13</v>
      </c>
      <c r="C17" s="358">
        <v>167</v>
      </c>
      <c r="D17" s="147">
        <v>0.1875</v>
      </c>
      <c r="E17" s="146" t="str">
        <f t="shared" si="2"/>
        <v>H167</v>
      </c>
      <c r="F17" s="146" t="s">
        <v>1334</v>
      </c>
      <c r="H17" s="146">
        <f t="shared" si="4"/>
        <v>13</v>
      </c>
      <c r="I17" s="148">
        <v>322</v>
      </c>
      <c r="J17" s="147">
        <v>0.16666666666666666</v>
      </c>
      <c r="K17" s="146" t="str">
        <f t="shared" si="0"/>
        <v>H322</v>
      </c>
      <c r="L17" s="146" t="s">
        <v>1335</v>
      </c>
      <c r="N17" s="146">
        <f t="shared" si="5"/>
        <v>13</v>
      </c>
      <c r="O17" s="146">
        <v>301</v>
      </c>
      <c r="P17" s="147">
        <v>0.16666666666666699</v>
      </c>
      <c r="Q17" s="146" t="str">
        <f t="shared" si="1"/>
        <v>H301</v>
      </c>
      <c r="R17" s="146" t="s">
        <v>1333</v>
      </c>
    </row>
    <row r="18" spans="2:18">
      <c r="B18" s="146">
        <f t="shared" si="3"/>
        <v>14</v>
      </c>
      <c r="C18" s="146">
        <v>334</v>
      </c>
      <c r="D18" s="147">
        <v>0.1875</v>
      </c>
      <c r="E18" s="146" t="str">
        <f t="shared" si="2"/>
        <v>H334</v>
      </c>
      <c r="F18" s="146" t="s">
        <v>1334</v>
      </c>
      <c r="H18" s="146">
        <f t="shared" si="4"/>
        <v>14</v>
      </c>
      <c r="I18" s="148">
        <v>313</v>
      </c>
      <c r="J18" s="147">
        <v>0.16666666666666666</v>
      </c>
      <c r="K18" s="146" t="str">
        <f t="shared" si="0"/>
        <v>H313</v>
      </c>
      <c r="L18" s="146" t="s">
        <v>1335</v>
      </c>
      <c r="N18" s="146">
        <f t="shared" si="5"/>
        <v>14</v>
      </c>
      <c r="O18" s="146">
        <v>400</v>
      </c>
      <c r="P18" s="147">
        <v>0.16666666666666699</v>
      </c>
      <c r="Q18" s="146" t="str">
        <f t="shared" si="1"/>
        <v>H400</v>
      </c>
      <c r="R18" s="146" t="s">
        <v>1333</v>
      </c>
    </row>
    <row r="19" spans="2:18">
      <c r="B19" s="146">
        <f t="shared" si="3"/>
        <v>15</v>
      </c>
      <c r="C19" s="146">
        <v>221</v>
      </c>
      <c r="D19" s="147">
        <v>0.1875</v>
      </c>
      <c r="E19" s="146" t="str">
        <f t="shared" si="2"/>
        <v>H221</v>
      </c>
      <c r="F19" s="146" t="s">
        <v>1334</v>
      </c>
      <c r="H19" s="146">
        <f t="shared" si="4"/>
        <v>15</v>
      </c>
      <c r="I19" s="148">
        <v>271</v>
      </c>
      <c r="J19" s="147">
        <v>0.16666666666666666</v>
      </c>
      <c r="K19" s="146" t="str">
        <f t="shared" si="0"/>
        <v>H271</v>
      </c>
      <c r="L19" s="146" t="s">
        <v>1335</v>
      </c>
      <c r="N19" s="146">
        <f t="shared" si="5"/>
        <v>15</v>
      </c>
      <c r="O19" s="146">
        <v>144</v>
      </c>
      <c r="P19" s="147">
        <v>0.16666666666666699</v>
      </c>
      <c r="Q19" s="146" t="str">
        <f t="shared" si="1"/>
        <v>H144</v>
      </c>
      <c r="R19" s="146" t="s">
        <v>1333</v>
      </c>
    </row>
    <row r="20" spans="2:18">
      <c r="B20" s="146">
        <f t="shared" si="3"/>
        <v>16</v>
      </c>
      <c r="C20" s="146">
        <v>335</v>
      </c>
      <c r="D20" s="147">
        <v>0.1875</v>
      </c>
      <c r="E20" s="146" t="str">
        <f t="shared" si="2"/>
        <v>H335</v>
      </c>
      <c r="F20" s="146" t="s">
        <v>1334</v>
      </c>
      <c r="H20" s="146">
        <f t="shared" si="4"/>
        <v>16</v>
      </c>
      <c r="I20" s="148">
        <v>112</v>
      </c>
      <c r="J20" s="147">
        <v>0.16666666666666666</v>
      </c>
      <c r="K20" s="146" t="str">
        <f t="shared" si="0"/>
        <v>H112</v>
      </c>
      <c r="L20" s="146" t="s">
        <v>1335</v>
      </c>
      <c r="N20" s="146">
        <f t="shared" si="5"/>
        <v>16</v>
      </c>
      <c r="O20" s="146">
        <v>189</v>
      </c>
      <c r="P20" s="147">
        <v>0.16666666666666699</v>
      </c>
      <c r="Q20" s="146" t="str">
        <f t="shared" si="1"/>
        <v>H189</v>
      </c>
      <c r="R20" s="146" t="s">
        <v>1333</v>
      </c>
    </row>
    <row r="21" spans="2:18">
      <c r="B21" s="146">
        <f t="shared" si="3"/>
        <v>17</v>
      </c>
      <c r="C21" s="146">
        <v>414</v>
      </c>
      <c r="D21" s="147">
        <v>0.1875</v>
      </c>
      <c r="E21" s="146" t="str">
        <f t="shared" si="2"/>
        <v>H414</v>
      </c>
      <c r="F21" s="146" t="s">
        <v>1334</v>
      </c>
      <c r="H21" s="146">
        <f t="shared" si="4"/>
        <v>17</v>
      </c>
      <c r="I21" s="148">
        <v>359</v>
      </c>
      <c r="J21" s="147">
        <v>0.16666666666666666</v>
      </c>
      <c r="K21" s="146" t="str">
        <f t="shared" si="0"/>
        <v>H359</v>
      </c>
      <c r="L21" s="146" t="s">
        <v>1335</v>
      </c>
      <c r="N21" s="146">
        <f t="shared" si="5"/>
        <v>17</v>
      </c>
      <c r="O21" s="146">
        <v>311</v>
      </c>
      <c r="P21" s="147">
        <v>0.16666666666666699</v>
      </c>
      <c r="Q21" s="146" t="str">
        <f t="shared" si="1"/>
        <v>H311</v>
      </c>
      <c r="R21" s="146" t="s">
        <v>1333</v>
      </c>
    </row>
    <row r="22" spans="2:18">
      <c r="B22" s="146">
        <f t="shared" si="3"/>
        <v>18</v>
      </c>
      <c r="C22" s="358">
        <v>179</v>
      </c>
      <c r="D22" s="147">
        <v>0.1875</v>
      </c>
      <c r="E22" s="146" t="str">
        <f t="shared" si="2"/>
        <v>H179</v>
      </c>
      <c r="F22" s="146" t="s">
        <v>1334</v>
      </c>
      <c r="H22" s="146">
        <f t="shared" si="4"/>
        <v>18</v>
      </c>
      <c r="I22" s="148">
        <v>357</v>
      </c>
      <c r="J22" s="147">
        <v>0.16666666666666666</v>
      </c>
      <c r="K22" s="146" t="str">
        <f t="shared" si="0"/>
        <v>H357</v>
      </c>
      <c r="L22" s="146" t="s">
        <v>1335</v>
      </c>
      <c r="N22" s="146">
        <f t="shared" si="5"/>
        <v>18</v>
      </c>
      <c r="O22" s="146">
        <v>331</v>
      </c>
      <c r="P22" s="147">
        <v>0.16666666666666699</v>
      </c>
      <c r="Q22" s="146" t="str">
        <f t="shared" si="1"/>
        <v>H331</v>
      </c>
      <c r="R22" s="146" t="s">
        <v>1333</v>
      </c>
    </row>
    <row r="23" spans="2:18">
      <c r="B23" s="146">
        <f t="shared" si="3"/>
        <v>19</v>
      </c>
      <c r="C23" s="146">
        <v>319</v>
      </c>
      <c r="D23" s="147">
        <v>0.1875</v>
      </c>
      <c r="E23" s="146" t="str">
        <f t="shared" si="2"/>
        <v>H319</v>
      </c>
      <c r="F23" s="146" t="s">
        <v>1334</v>
      </c>
      <c r="H23" s="146">
        <f t="shared" si="4"/>
        <v>19</v>
      </c>
      <c r="I23" s="148">
        <v>289</v>
      </c>
      <c r="J23" s="147">
        <v>0.16666666666666666</v>
      </c>
      <c r="K23" s="146" t="str">
        <f t="shared" si="0"/>
        <v>H289</v>
      </c>
      <c r="L23" s="146" t="s">
        <v>1335</v>
      </c>
      <c r="N23" s="146">
        <f t="shared" si="5"/>
        <v>19</v>
      </c>
      <c r="O23" s="146">
        <v>380</v>
      </c>
      <c r="P23" s="147">
        <v>0.16666666666666699</v>
      </c>
      <c r="Q23" s="146" t="str">
        <f t="shared" si="1"/>
        <v>H380</v>
      </c>
      <c r="R23" s="146" t="s">
        <v>1333</v>
      </c>
    </row>
    <row r="24" spans="2:18">
      <c r="B24" s="146">
        <f t="shared" si="3"/>
        <v>20</v>
      </c>
      <c r="C24" s="146">
        <v>315</v>
      </c>
      <c r="D24" s="147">
        <v>0.1875</v>
      </c>
      <c r="E24" s="146" t="str">
        <f t="shared" ref="E24:E63" si="6">"H"&amp;C24</f>
        <v>H315</v>
      </c>
      <c r="F24" s="146" t="s">
        <v>1334</v>
      </c>
      <c r="H24" s="146">
        <f t="shared" si="4"/>
        <v>20</v>
      </c>
      <c r="I24" s="148">
        <v>317</v>
      </c>
      <c r="J24" s="147">
        <v>0.16666666666666666</v>
      </c>
      <c r="K24" s="146" t="str">
        <f t="shared" si="0"/>
        <v>H317</v>
      </c>
      <c r="L24" s="146" t="s">
        <v>1335</v>
      </c>
      <c r="N24" s="146">
        <f t="shared" si="5"/>
        <v>20</v>
      </c>
      <c r="O24" s="146">
        <v>207</v>
      </c>
      <c r="P24" s="147">
        <v>0.16666666666666699</v>
      </c>
      <c r="Q24" s="146" t="str">
        <f t="shared" si="1"/>
        <v>H207</v>
      </c>
      <c r="R24" s="146" t="s">
        <v>1333</v>
      </c>
    </row>
    <row r="25" spans="2:18">
      <c r="B25" s="146">
        <f t="shared" si="3"/>
        <v>21</v>
      </c>
      <c r="C25" s="146">
        <v>384</v>
      </c>
      <c r="D25" s="147">
        <v>0.1875</v>
      </c>
      <c r="E25" s="146" t="str">
        <f t="shared" si="6"/>
        <v>H384</v>
      </c>
      <c r="F25" s="146" t="s">
        <v>1334</v>
      </c>
      <c r="H25" s="146">
        <f t="shared" si="4"/>
        <v>21</v>
      </c>
      <c r="I25" s="148">
        <v>278</v>
      </c>
      <c r="J25" s="147">
        <v>0.16666666666666666</v>
      </c>
      <c r="K25" s="146" t="str">
        <f t="shared" si="0"/>
        <v>H278</v>
      </c>
      <c r="L25" s="146" t="s">
        <v>1335</v>
      </c>
      <c r="N25" s="146">
        <f t="shared" si="5"/>
        <v>21</v>
      </c>
      <c r="O25" s="146">
        <v>202</v>
      </c>
      <c r="P25" s="147">
        <v>0.16666666666666699</v>
      </c>
      <c r="Q25" s="146" t="str">
        <f t="shared" si="1"/>
        <v>H202</v>
      </c>
      <c r="R25" s="146" t="s">
        <v>1333</v>
      </c>
    </row>
    <row r="26" spans="2:18">
      <c r="B26" s="146">
        <f t="shared" si="3"/>
        <v>22</v>
      </c>
      <c r="C26" s="146">
        <v>397</v>
      </c>
      <c r="D26" s="147">
        <v>0.1875</v>
      </c>
      <c r="E26" s="146" t="str">
        <f t="shared" si="6"/>
        <v>H397</v>
      </c>
      <c r="F26" s="146" t="s">
        <v>1334</v>
      </c>
      <c r="H26" s="146">
        <f t="shared" si="4"/>
        <v>22</v>
      </c>
      <c r="I26" s="148">
        <v>284</v>
      </c>
      <c r="J26" s="147">
        <v>0.16666666666666666</v>
      </c>
      <c r="K26" s="146" t="str">
        <f t="shared" si="0"/>
        <v>H284</v>
      </c>
      <c r="L26" s="146" t="s">
        <v>1335</v>
      </c>
      <c r="N26" s="146">
        <f t="shared" si="5"/>
        <v>22</v>
      </c>
      <c r="O26" s="146">
        <v>373</v>
      </c>
      <c r="P26" s="147">
        <v>0.16666666666666699</v>
      </c>
      <c r="Q26" s="146" t="str">
        <f t="shared" si="1"/>
        <v>H373</v>
      </c>
      <c r="R26" s="146" t="s">
        <v>1333</v>
      </c>
    </row>
    <row r="27" spans="2:18">
      <c r="B27" s="146">
        <f t="shared" si="3"/>
        <v>23</v>
      </c>
      <c r="C27" s="146">
        <v>403</v>
      </c>
      <c r="D27" s="147">
        <v>0.1875</v>
      </c>
      <c r="E27" s="146" t="str">
        <f t="shared" si="6"/>
        <v>H403</v>
      </c>
      <c r="F27" s="146" t="s">
        <v>1334</v>
      </c>
      <c r="H27" s="146">
        <f t="shared" si="4"/>
        <v>23</v>
      </c>
      <c r="I27" s="148">
        <v>396</v>
      </c>
      <c r="J27" s="147">
        <v>0.16666666666666666</v>
      </c>
      <c r="K27" s="146" t="str">
        <f t="shared" si="0"/>
        <v>H396</v>
      </c>
      <c r="L27" s="146" t="s">
        <v>1335</v>
      </c>
      <c r="N27" s="146">
        <f t="shared" si="5"/>
        <v>23</v>
      </c>
      <c r="O27" s="146">
        <v>411</v>
      </c>
      <c r="P27" s="147">
        <v>0.16666666666666699</v>
      </c>
      <c r="Q27" s="146" t="str">
        <f t="shared" si="1"/>
        <v>H411</v>
      </c>
      <c r="R27" s="146" t="s">
        <v>1333</v>
      </c>
    </row>
    <row r="28" spans="2:18">
      <c r="B28" s="146">
        <f t="shared" si="3"/>
        <v>24</v>
      </c>
      <c r="C28" s="146">
        <v>215</v>
      </c>
      <c r="D28" s="147">
        <v>0.1875</v>
      </c>
      <c r="E28" s="146" t="str">
        <f t="shared" si="6"/>
        <v>H215</v>
      </c>
      <c r="F28" s="146" t="s">
        <v>1334</v>
      </c>
      <c r="H28" s="146">
        <f t="shared" si="4"/>
        <v>24</v>
      </c>
      <c r="I28" s="148">
        <v>362</v>
      </c>
      <c r="J28" s="147">
        <v>0.16666666666666666</v>
      </c>
      <c r="K28" s="146" t="str">
        <f t="shared" si="0"/>
        <v>H362</v>
      </c>
      <c r="L28" s="146" t="s">
        <v>1335</v>
      </c>
      <c r="N28" s="146">
        <f t="shared" si="5"/>
        <v>24</v>
      </c>
      <c r="O28" s="146">
        <v>257</v>
      </c>
      <c r="P28" s="147">
        <v>0.16666666666666699</v>
      </c>
      <c r="Q28" s="146" t="str">
        <f t="shared" si="1"/>
        <v>H257</v>
      </c>
      <c r="R28" s="146" t="s">
        <v>1333</v>
      </c>
    </row>
    <row r="29" spans="2:18">
      <c r="B29" s="146">
        <f t="shared" si="3"/>
        <v>25</v>
      </c>
      <c r="C29" s="146">
        <v>226</v>
      </c>
      <c r="D29" s="147">
        <v>0.1875</v>
      </c>
      <c r="E29" s="146" t="str">
        <f t="shared" si="6"/>
        <v>H226</v>
      </c>
      <c r="F29" s="146" t="s">
        <v>1334</v>
      </c>
      <c r="H29" s="146">
        <f t="shared" si="4"/>
        <v>25</v>
      </c>
      <c r="I29" s="148">
        <v>314</v>
      </c>
      <c r="J29" s="147">
        <v>0.16666666666666666</v>
      </c>
      <c r="K29" s="146" t="str">
        <f t="shared" si="0"/>
        <v>H314</v>
      </c>
      <c r="L29" s="146" t="s">
        <v>1335</v>
      </c>
      <c r="N29" s="146">
        <f t="shared" si="5"/>
        <v>25</v>
      </c>
      <c r="O29" s="146">
        <v>171</v>
      </c>
      <c r="P29" s="147">
        <v>0.16666666666666699</v>
      </c>
      <c r="Q29" s="146" t="str">
        <f t="shared" si="1"/>
        <v>H171</v>
      </c>
      <c r="R29" s="146" t="s">
        <v>1333</v>
      </c>
    </row>
    <row r="30" spans="2:18">
      <c r="B30" s="146">
        <f t="shared" si="3"/>
        <v>26</v>
      </c>
      <c r="C30" s="146">
        <v>229</v>
      </c>
      <c r="D30" s="147">
        <v>0.1875</v>
      </c>
      <c r="E30" s="146" t="str">
        <f t="shared" si="6"/>
        <v>H229</v>
      </c>
      <c r="F30" s="146" t="s">
        <v>1334</v>
      </c>
      <c r="H30" s="146">
        <f t="shared" si="4"/>
        <v>26</v>
      </c>
      <c r="I30" s="148">
        <v>287</v>
      </c>
      <c r="J30" s="147">
        <v>0.16666666666666666</v>
      </c>
      <c r="K30" s="146" t="str">
        <f t="shared" si="0"/>
        <v>H287</v>
      </c>
      <c r="L30" s="146" t="s">
        <v>1335</v>
      </c>
      <c r="N30" s="146">
        <f t="shared" si="5"/>
        <v>26</v>
      </c>
      <c r="O30" s="146">
        <v>332</v>
      </c>
      <c r="P30" s="147">
        <v>0.16666666666666699</v>
      </c>
      <c r="Q30" s="146" t="str">
        <f t="shared" si="1"/>
        <v>H332</v>
      </c>
      <c r="R30" s="146" t="s">
        <v>1333</v>
      </c>
    </row>
    <row r="31" spans="2:18">
      <c r="B31" s="146">
        <f t="shared" si="3"/>
        <v>27</v>
      </c>
      <c r="C31" s="146">
        <v>302</v>
      </c>
      <c r="D31" s="147">
        <v>0.1875</v>
      </c>
      <c r="E31" s="146" t="str">
        <f t="shared" si="6"/>
        <v>H302</v>
      </c>
      <c r="F31" s="146" t="s">
        <v>1334</v>
      </c>
      <c r="H31" s="146">
        <f t="shared" si="4"/>
        <v>27</v>
      </c>
      <c r="I31" s="148">
        <v>316</v>
      </c>
      <c r="J31" s="147">
        <v>0.16666666666666666</v>
      </c>
      <c r="K31" s="146" t="str">
        <f t="shared" si="0"/>
        <v>H316</v>
      </c>
      <c r="L31" s="146" t="s">
        <v>1335</v>
      </c>
      <c r="N31" s="146">
        <f t="shared" si="5"/>
        <v>27</v>
      </c>
      <c r="O31" s="146">
        <v>399</v>
      </c>
      <c r="P31" s="147">
        <v>0.16666666666666699</v>
      </c>
      <c r="Q31" s="146" t="str">
        <f t="shared" si="1"/>
        <v>H399</v>
      </c>
      <c r="R31" s="146" t="s">
        <v>1333</v>
      </c>
    </row>
    <row r="32" spans="2:18">
      <c r="B32" s="146">
        <f t="shared" si="3"/>
        <v>28</v>
      </c>
      <c r="C32" s="146">
        <v>415</v>
      </c>
      <c r="D32" s="147">
        <v>0.1875</v>
      </c>
      <c r="E32" s="146" t="str">
        <f t="shared" si="6"/>
        <v>H415</v>
      </c>
      <c r="F32" s="146" t="s">
        <v>1334</v>
      </c>
      <c r="H32" s="146">
        <f t="shared" si="4"/>
        <v>28</v>
      </c>
      <c r="I32" s="148">
        <v>297</v>
      </c>
      <c r="J32" s="147">
        <v>0.16666666666666666</v>
      </c>
      <c r="K32" s="146" t="str">
        <f t="shared" si="0"/>
        <v>H297</v>
      </c>
      <c r="L32" s="146" t="s">
        <v>1335</v>
      </c>
      <c r="N32" s="146">
        <f t="shared" si="5"/>
        <v>28</v>
      </c>
      <c r="O32" s="146">
        <v>406</v>
      </c>
      <c r="P32" s="147">
        <v>0.16666666666666699</v>
      </c>
      <c r="Q32" s="146" t="str">
        <f t="shared" si="1"/>
        <v>H406</v>
      </c>
      <c r="R32" s="146" t="s">
        <v>1333</v>
      </c>
    </row>
    <row r="33" spans="2:18">
      <c r="B33" s="146">
        <f t="shared" si="3"/>
        <v>29</v>
      </c>
      <c r="C33" s="146">
        <v>148</v>
      </c>
      <c r="D33" s="147">
        <v>0.1875</v>
      </c>
      <c r="E33" s="146" t="str">
        <f t="shared" si="6"/>
        <v>H148</v>
      </c>
      <c r="F33" s="146" t="s">
        <v>1334</v>
      </c>
      <c r="H33" s="146">
        <f t="shared" si="4"/>
        <v>29</v>
      </c>
      <c r="I33" s="148">
        <v>269</v>
      </c>
      <c r="J33" s="147">
        <v>0.16666666666666666</v>
      </c>
      <c r="K33" s="146" t="str">
        <f t="shared" si="0"/>
        <v>H269</v>
      </c>
      <c r="L33" s="146" t="s">
        <v>1335</v>
      </c>
      <c r="N33" s="146">
        <f t="shared" si="5"/>
        <v>29</v>
      </c>
      <c r="O33" s="146">
        <v>222</v>
      </c>
      <c r="P33" s="147">
        <v>0.16666666666666699</v>
      </c>
      <c r="Q33" s="146" t="str">
        <f t="shared" si="1"/>
        <v>H222</v>
      </c>
      <c r="R33" s="146" t="s">
        <v>1333</v>
      </c>
    </row>
    <row r="34" spans="2:18">
      <c r="B34" s="146">
        <f t="shared" si="3"/>
        <v>30</v>
      </c>
      <c r="C34" s="146">
        <v>166</v>
      </c>
      <c r="D34" s="147">
        <v>0.1875</v>
      </c>
      <c r="E34" s="146" t="str">
        <f t="shared" si="6"/>
        <v>H166</v>
      </c>
      <c r="F34" s="146" t="s">
        <v>1334</v>
      </c>
      <c r="H34" s="146">
        <f t="shared" si="4"/>
        <v>30</v>
      </c>
      <c r="I34" s="148">
        <v>405</v>
      </c>
      <c r="J34" s="147">
        <v>0.16666666666666666</v>
      </c>
      <c r="K34" s="146" t="str">
        <f t="shared" si="0"/>
        <v>H405</v>
      </c>
      <c r="L34" s="146" t="s">
        <v>1335</v>
      </c>
      <c r="N34" s="146">
        <f t="shared" si="5"/>
        <v>30</v>
      </c>
      <c r="O34" s="146">
        <v>347</v>
      </c>
      <c r="P34" s="147">
        <v>0.16666666666666699</v>
      </c>
      <c r="Q34" s="146" t="str">
        <f t="shared" si="1"/>
        <v>H347</v>
      </c>
      <c r="R34" s="146" t="s">
        <v>1333</v>
      </c>
    </row>
    <row r="35" spans="2:18">
      <c r="B35" s="146">
        <f t="shared" si="3"/>
        <v>31</v>
      </c>
      <c r="C35" s="146">
        <v>177</v>
      </c>
      <c r="D35" s="147">
        <v>0.1875</v>
      </c>
      <c r="E35" s="146" t="str">
        <f t="shared" si="6"/>
        <v>H177</v>
      </c>
      <c r="F35" s="146" t="s">
        <v>1334</v>
      </c>
      <c r="H35" s="146">
        <f t="shared" si="4"/>
        <v>31</v>
      </c>
      <c r="I35" s="148">
        <v>352</v>
      </c>
      <c r="J35" s="147">
        <v>0.16666666666666666</v>
      </c>
      <c r="K35" s="146" t="str">
        <f t="shared" si="0"/>
        <v>H352</v>
      </c>
      <c r="L35" s="146" t="s">
        <v>1335</v>
      </c>
      <c r="N35" s="146">
        <f t="shared" si="5"/>
        <v>31</v>
      </c>
      <c r="O35" s="146">
        <v>370</v>
      </c>
      <c r="P35" s="147">
        <v>0.16666666666666699</v>
      </c>
      <c r="Q35" s="146" t="str">
        <f t="shared" si="1"/>
        <v>H370</v>
      </c>
      <c r="R35" s="146" t="s">
        <v>1333</v>
      </c>
    </row>
    <row r="36" spans="2:18">
      <c r="B36" s="146">
        <f t="shared" si="3"/>
        <v>32</v>
      </c>
      <c r="C36" s="146">
        <v>293</v>
      </c>
      <c r="D36" s="147">
        <v>0.1875</v>
      </c>
      <c r="E36" s="146" t="str">
        <f t="shared" si="6"/>
        <v>H293</v>
      </c>
      <c r="F36" s="146" t="s">
        <v>1334</v>
      </c>
      <c r="H36" s="146">
        <f t="shared" si="4"/>
        <v>32</v>
      </c>
      <c r="I36" s="148">
        <v>290</v>
      </c>
      <c r="J36" s="147">
        <v>0.16666666666666666</v>
      </c>
      <c r="K36" s="146" t="str">
        <f t="shared" si="0"/>
        <v>H290</v>
      </c>
      <c r="L36" s="146" t="s">
        <v>1335</v>
      </c>
      <c r="N36" s="146">
        <f t="shared" si="5"/>
        <v>32</v>
      </c>
      <c r="O36" s="146">
        <v>410</v>
      </c>
      <c r="P36" s="147">
        <v>0.16666666666666699</v>
      </c>
      <c r="Q36" s="146" t="str">
        <f t="shared" si="1"/>
        <v>H410</v>
      </c>
      <c r="R36" s="146" t="s">
        <v>1333</v>
      </c>
    </row>
    <row r="37" spans="2:18">
      <c r="B37" s="146">
        <f t="shared" si="3"/>
        <v>33</v>
      </c>
      <c r="C37" s="146">
        <v>369</v>
      </c>
      <c r="D37" s="147">
        <v>0.1875</v>
      </c>
      <c r="E37" s="146" t="str">
        <f t="shared" si="6"/>
        <v>H369</v>
      </c>
      <c r="F37" s="146" t="s">
        <v>1334</v>
      </c>
      <c r="H37" s="146">
        <f t="shared" si="4"/>
        <v>33</v>
      </c>
      <c r="I37" s="148">
        <v>351</v>
      </c>
      <c r="J37" s="147">
        <v>0.16666666666666666</v>
      </c>
      <c r="K37" s="146" t="str">
        <f t="shared" si="0"/>
        <v>H351</v>
      </c>
      <c r="L37" s="146" t="s">
        <v>1335</v>
      </c>
      <c r="N37" s="146">
        <f t="shared" si="5"/>
        <v>33</v>
      </c>
      <c r="O37" s="146">
        <v>184</v>
      </c>
      <c r="P37" s="147">
        <v>0.1875</v>
      </c>
      <c r="Q37" s="146" t="str">
        <f t="shared" si="1"/>
        <v>H184</v>
      </c>
      <c r="R37" s="146" t="s">
        <v>1333</v>
      </c>
    </row>
    <row r="38" spans="2:18">
      <c r="B38" s="146">
        <f t="shared" si="3"/>
        <v>34</v>
      </c>
      <c r="C38" s="146">
        <v>121</v>
      </c>
      <c r="D38" s="147">
        <v>0.22916666666666666</v>
      </c>
      <c r="E38" s="146" t="str">
        <f t="shared" si="6"/>
        <v>H121</v>
      </c>
      <c r="F38" s="146" t="s">
        <v>1334</v>
      </c>
      <c r="H38" s="146">
        <f t="shared" si="4"/>
        <v>34</v>
      </c>
      <c r="I38" s="148">
        <v>326</v>
      </c>
      <c r="J38" s="147">
        <v>0.16666666666666666</v>
      </c>
      <c r="K38" s="146" t="str">
        <f t="shared" si="0"/>
        <v>H326</v>
      </c>
      <c r="L38" s="146" t="s">
        <v>1335</v>
      </c>
      <c r="N38" s="146">
        <f t="shared" si="5"/>
        <v>34</v>
      </c>
      <c r="O38" s="146">
        <v>105</v>
      </c>
      <c r="P38" s="147">
        <v>0.1875</v>
      </c>
      <c r="Q38" s="146" t="str">
        <f t="shared" si="1"/>
        <v>H105</v>
      </c>
      <c r="R38" s="146" t="s">
        <v>1333</v>
      </c>
    </row>
    <row r="39" spans="2:18">
      <c r="B39" s="146">
        <f t="shared" si="3"/>
        <v>35</v>
      </c>
      <c r="C39" s="146">
        <v>156</v>
      </c>
      <c r="D39" s="147">
        <v>0.22916666666666666</v>
      </c>
      <c r="E39" s="146" t="str">
        <f t="shared" si="6"/>
        <v>H156</v>
      </c>
      <c r="F39" s="146" t="s">
        <v>1334</v>
      </c>
      <c r="H39" s="146">
        <f t="shared" si="4"/>
        <v>35</v>
      </c>
      <c r="I39" s="148">
        <v>312</v>
      </c>
      <c r="J39" s="147">
        <v>0.16666666666666666</v>
      </c>
      <c r="K39" s="146" t="str">
        <f t="shared" si="0"/>
        <v>H312</v>
      </c>
      <c r="L39" s="146" t="s">
        <v>1335</v>
      </c>
      <c r="N39" s="146">
        <f t="shared" si="5"/>
        <v>35</v>
      </c>
      <c r="O39" s="146">
        <v>211</v>
      </c>
      <c r="P39" s="147">
        <v>0.1875</v>
      </c>
      <c r="Q39" s="146" t="str">
        <f t="shared" si="1"/>
        <v>H211</v>
      </c>
      <c r="R39" s="146" t="s">
        <v>1333</v>
      </c>
    </row>
    <row r="40" spans="2:18">
      <c r="B40" s="146">
        <f t="shared" si="3"/>
        <v>36</v>
      </c>
      <c r="C40" s="146">
        <v>204</v>
      </c>
      <c r="D40" s="147">
        <v>0.22916666666666699</v>
      </c>
      <c r="E40" s="146" t="str">
        <f t="shared" si="6"/>
        <v>H204</v>
      </c>
      <c r="F40" s="146" t="s">
        <v>1334</v>
      </c>
      <c r="H40" s="146">
        <f t="shared" si="4"/>
        <v>36</v>
      </c>
      <c r="I40" s="148">
        <v>346</v>
      </c>
      <c r="J40" s="147">
        <v>0.16666666666666666</v>
      </c>
      <c r="K40" s="146" t="str">
        <f t="shared" si="0"/>
        <v>H346</v>
      </c>
      <c r="L40" s="146" t="s">
        <v>1335</v>
      </c>
      <c r="N40" s="146">
        <f t="shared" si="5"/>
        <v>36</v>
      </c>
      <c r="O40" s="146">
        <v>376</v>
      </c>
      <c r="P40" s="147">
        <v>0.1875</v>
      </c>
      <c r="Q40" s="146" t="str">
        <f t="shared" si="1"/>
        <v>H376</v>
      </c>
      <c r="R40" s="146" t="s">
        <v>1333</v>
      </c>
    </row>
    <row r="41" spans="2:18">
      <c r="B41" s="146">
        <f t="shared" si="3"/>
        <v>37</v>
      </c>
      <c r="C41" s="146">
        <v>176</v>
      </c>
      <c r="D41" s="147">
        <v>0.22916666666666699</v>
      </c>
      <c r="E41" s="146" t="str">
        <f t="shared" si="6"/>
        <v>H176</v>
      </c>
      <c r="F41" s="146" t="s">
        <v>1334</v>
      </c>
      <c r="H41" s="146">
        <f t="shared" si="4"/>
        <v>37</v>
      </c>
      <c r="I41" s="148">
        <v>393</v>
      </c>
      <c r="J41" s="147">
        <v>0.16666666666666666</v>
      </c>
      <c r="K41" s="146" t="str">
        <f t="shared" si="0"/>
        <v>H393</v>
      </c>
      <c r="L41" s="146" t="s">
        <v>1335</v>
      </c>
      <c r="N41" s="146">
        <f t="shared" si="5"/>
        <v>37</v>
      </c>
      <c r="O41" s="146">
        <v>158</v>
      </c>
      <c r="P41" s="147">
        <v>0.1875</v>
      </c>
      <c r="Q41" s="146" t="str">
        <f t="shared" si="1"/>
        <v>H158</v>
      </c>
      <c r="R41" s="146" t="s">
        <v>1333</v>
      </c>
    </row>
    <row r="42" spans="2:18">
      <c r="B42" s="146">
        <f t="shared" si="3"/>
        <v>38</v>
      </c>
      <c r="C42" s="146">
        <v>348</v>
      </c>
      <c r="D42" s="147">
        <v>0.22916666666666699</v>
      </c>
      <c r="E42" s="146" t="str">
        <f t="shared" si="6"/>
        <v>H348</v>
      </c>
      <c r="F42" s="146" t="s">
        <v>1334</v>
      </c>
      <c r="H42" s="146">
        <f t="shared" si="4"/>
        <v>38</v>
      </c>
      <c r="I42" s="148">
        <v>247</v>
      </c>
      <c r="J42" s="147">
        <v>0.16666666666666666</v>
      </c>
      <c r="K42" s="146" t="str">
        <f t="shared" si="0"/>
        <v>H247</v>
      </c>
      <c r="L42" s="146" t="s">
        <v>1335</v>
      </c>
      <c r="N42" s="146">
        <f t="shared" si="5"/>
        <v>38</v>
      </c>
      <c r="O42" s="146">
        <v>172</v>
      </c>
      <c r="P42" s="147">
        <v>0.1875</v>
      </c>
      <c r="Q42" s="146" t="str">
        <f t="shared" si="1"/>
        <v>H172</v>
      </c>
      <c r="R42" s="146" t="s">
        <v>1333</v>
      </c>
    </row>
    <row r="43" spans="2:18">
      <c r="B43" s="146">
        <f t="shared" si="3"/>
        <v>39</v>
      </c>
      <c r="C43" s="146">
        <v>194</v>
      </c>
      <c r="D43" s="147">
        <v>0.22916666666666699</v>
      </c>
      <c r="E43" s="146" t="str">
        <f t="shared" si="6"/>
        <v>H194</v>
      </c>
      <c r="F43" s="146" t="s">
        <v>1334</v>
      </c>
      <c r="H43" s="146">
        <f t="shared" si="4"/>
        <v>39</v>
      </c>
      <c r="I43" s="148">
        <v>391</v>
      </c>
      <c r="J43" s="147">
        <v>0.16666666666666666</v>
      </c>
      <c r="K43" s="146" t="str">
        <f t="shared" si="0"/>
        <v>H391</v>
      </c>
      <c r="L43" s="146" t="s">
        <v>1335</v>
      </c>
      <c r="N43" s="146">
        <f t="shared" si="5"/>
        <v>39</v>
      </c>
      <c r="O43" s="146">
        <v>192</v>
      </c>
      <c r="P43" s="147">
        <v>0.1875</v>
      </c>
      <c r="Q43" s="146" t="str">
        <f t="shared" si="1"/>
        <v>H192</v>
      </c>
      <c r="R43" s="146" t="s">
        <v>1333</v>
      </c>
    </row>
    <row r="44" spans="2:18">
      <c r="B44" s="146">
        <f t="shared" si="3"/>
        <v>40</v>
      </c>
      <c r="C44" s="146">
        <v>225</v>
      </c>
      <c r="D44" s="147">
        <v>0.22916666666666699</v>
      </c>
      <c r="E44" s="146" t="str">
        <f t="shared" si="6"/>
        <v>H225</v>
      </c>
      <c r="F44" s="146" t="s">
        <v>1334</v>
      </c>
      <c r="H44" s="146">
        <f t="shared" si="4"/>
        <v>40</v>
      </c>
      <c r="I44" s="148">
        <v>404</v>
      </c>
      <c r="J44" s="147">
        <v>0.20833333333333334</v>
      </c>
      <c r="K44" s="146" t="str">
        <f t="shared" si="0"/>
        <v>H404</v>
      </c>
      <c r="L44" s="146" t="s">
        <v>1335</v>
      </c>
      <c r="N44" s="146">
        <f t="shared" si="5"/>
        <v>40</v>
      </c>
      <c r="O44" s="146">
        <v>333</v>
      </c>
      <c r="P44" s="147">
        <v>0.1875</v>
      </c>
      <c r="Q44" s="146" t="str">
        <f t="shared" si="1"/>
        <v>H333</v>
      </c>
      <c r="R44" s="146" t="s">
        <v>1333</v>
      </c>
    </row>
    <row r="45" spans="2:18">
      <c r="B45" s="146">
        <f t="shared" si="3"/>
        <v>41</v>
      </c>
      <c r="C45" s="150">
        <v>294</v>
      </c>
      <c r="D45" s="147">
        <v>0.22916666666666699</v>
      </c>
      <c r="E45" s="146" t="str">
        <f t="shared" si="6"/>
        <v>H294</v>
      </c>
      <c r="F45" s="146" t="s">
        <v>1334</v>
      </c>
      <c r="H45" s="146">
        <f t="shared" si="4"/>
        <v>41</v>
      </c>
      <c r="I45" s="148">
        <v>276</v>
      </c>
      <c r="J45" s="147">
        <v>0.20833333333333334</v>
      </c>
      <c r="K45" s="146" t="str">
        <f t="shared" si="0"/>
        <v>H276</v>
      </c>
      <c r="L45" s="146" t="s">
        <v>1335</v>
      </c>
      <c r="N45" s="146">
        <f t="shared" si="5"/>
        <v>41</v>
      </c>
      <c r="O45" s="146">
        <v>263</v>
      </c>
      <c r="P45" s="147">
        <v>0.1875</v>
      </c>
      <c r="Q45" s="146" t="str">
        <f t="shared" si="1"/>
        <v>H263</v>
      </c>
      <c r="R45" s="146" t="s">
        <v>1333</v>
      </c>
    </row>
    <row r="46" spans="2:18">
      <c r="B46" s="146">
        <f t="shared" si="3"/>
        <v>42</v>
      </c>
      <c r="C46" s="146">
        <v>325</v>
      </c>
      <c r="D46" s="147">
        <v>0.22916666666666699</v>
      </c>
      <c r="E46" s="146" t="str">
        <f t="shared" si="6"/>
        <v>H325</v>
      </c>
      <c r="F46" s="146" t="s">
        <v>1334</v>
      </c>
      <c r="H46" s="146">
        <f t="shared" si="4"/>
        <v>42</v>
      </c>
      <c r="I46" s="148">
        <v>386</v>
      </c>
      <c r="J46" s="147">
        <v>0.20833333333333334</v>
      </c>
      <c r="K46" s="146" t="str">
        <f t="shared" si="0"/>
        <v>H386</v>
      </c>
      <c r="L46" s="146" t="s">
        <v>1335</v>
      </c>
      <c r="N46" s="146">
        <f t="shared" si="5"/>
        <v>42</v>
      </c>
      <c r="O46" s="146">
        <v>249</v>
      </c>
      <c r="P46" s="147">
        <v>0.1875</v>
      </c>
      <c r="Q46" s="146" t="str">
        <f t="shared" si="1"/>
        <v>H249</v>
      </c>
      <c r="R46" s="146" t="s">
        <v>1333</v>
      </c>
    </row>
    <row r="47" spans="2:18">
      <c r="B47" s="146">
        <f t="shared" si="3"/>
        <v>43</v>
      </c>
      <c r="C47" s="146">
        <v>408</v>
      </c>
      <c r="D47" s="147">
        <v>0.22916666666666699</v>
      </c>
      <c r="E47" s="146" t="str">
        <f t="shared" si="6"/>
        <v>H408</v>
      </c>
      <c r="F47" s="146" t="s">
        <v>1334</v>
      </c>
      <c r="H47" s="146">
        <f t="shared" si="4"/>
        <v>43</v>
      </c>
      <c r="I47" s="148">
        <v>270</v>
      </c>
      <c r="J47" s="147">
        <v>0.20833333333333334</v>
      </c>
      <c r="K47" s="146" t="str">
        <f t="shared" si="0"/>
        <v>H270</v>
      </c>
      <c r="L47" s="146" t="s">
        <v>1335</v>
      </c>
      <c r="N47" s="146">
        <f t="shared" si="5"/>
        <v>43</v>
      </c>
      <c r="O47" s="146">
        <v>292</v>
      </c>
      <c r="P47" s="147">
        <v>0.1875</v>
      </c>
      <c r="Q47" s="146" t="str">
        <f t="shared" si="1"/>
        <v>H292</v>
      </c>
      <c r="R47" s="146" t="s">
        <v>1333</v>
      </c>
    </row>
    <row r="48" spans="2:18">
      <c r="B48" s="146">
        <f t="shared" si="3"/>
        <v>44</v>
      </c>
      <c r="C48" s="146">
        <v>180</v>
      </c>
      <c r="D48" s="147">
        <v>0.22916666666666699</v>
      </c>
      <c r="E48" s="146" t="str">
        <f t="shared" si="6"/>
        <v>H180</v>
      </c>
      <c r="F48" s="146" t="s">
        <v>1334</v>
      </c>
      <c r="H48" s="146">
        <f t="shared" si="4"/>
        <v>44</v>
      </c>
      <c r="I48" s="148">
        <v>280</v>
      </c>
      <c r="J48" s="147">
        <v>0.20833333333333334</v>
      </c>
      <c r="K48" s="146" t="str">
        <f t="shared" si="0"/>
        <v>H280</v>
      </c>
      <c r="L48" s="146" t="s">
        <v>1335</v>
      </c>
      <c r="N48" s="146">
        <f t="shared" si="5"/>
        <v>44</v>
      </c>
      <c r="O48" s="146">
        <v>413</v>
      </c>
      <c r="P48" s="147">
        <v>0.1875</v>
      </c>
      <c r="Q48" s="146" t="str">
        <f t="shared" si="1"/>
        <v>H413</v>
      </c>
      <c r="R48" s="146" t="s">
        <v>1333</v>
      </c>
    </row>
    <row r="49" spans="2:18">
      <c r="B49" s="146">
        <f t="shared" si="3"/>
        <v>45</v>
      </c>
      <c r="C49" s="146">
        <v>195</v>
      </c>
      <c r="D49" s="147">
        <v>0.22916666666666699</v>
      </c>
      <c r="E49" s="146" t="str">
        <f t="shared" si="6"/>
        <v>H195</v>
      </c>
      <c r="F49" s="146" t="s">
        <v>1334</v>
      </c>
      <c r="H49" s="146">
        <f t="shared" si="4"/>
        <v>45</v>
      </c>
      <c r="I49" s="148">
        <v>245</v>
      </c>
      <c r="J49" s="147">
        <v>0.20833333333333334</v>
      </c>
      <c r="K49" s="146" t="str">
        <f t="shared" si="0"/>
        <v>H245</v>
      </c>
      <c r="L49" s="146" t="s">
        <v>1335</v>
      </c>
      <c r="N49" s="146">
        <f t="shared" si="5"/>
        <v>45</v>
      </c>
      <c r="O49" s="146">
        <v>258</v>
      </c>
      <c r="P49" s="147">
        <v>0.1875</v>
      </c>
      <c r="Q49" s="146" t="str">
        <f t="shared" si="1"/>
        <v>H258</v>
      </c>
      <c r="R49" s="146" t="s">
        <v>1333</v>
      </c>
    </row>
    <row r="50" spans="2:18">
      <c r="B50" s="146">
        <f t="shared" si="3"/>
        <v>46</v>
      </c>
      <c r="C50" s="146">
        <v>371</v>
      </c>
      <c r="D50" s="147">
        <v>0.22916666666666699</v>
      </c>
      <c r="E50" s="146" t="str">
        <f t="shared" si="6"/>
        <v>H371</v>
      </c>
      <c r="F50" s="146" t="s">
        <v>1334</v>
      </c>
      <c r="H50" s="146">
        <f t="shared" si="4"/>
        <v>46</v>
      </c>
      <c r="I50" s="148">
        <v>283</v>
      </c>
      <c r="J50" s="147">
        <v>0.20833333333333334</v>
      </c>
      <c r="K50" s="146" t="str">
        <f t="shared" si="0"/>
        <v>H283</v>
      </c>
      <c r="L50" s="146" t="s">
        <v>1335</v>
      </c>
      <c r="N50" s="146">
        <f t="shared" si="5"/>
        <v>46</v>
      </c>
      <c r="O50" s="146">
        <v>181</v>
      </c>
      <c r="P50" s="147">
        <v>0.1875</v>
      </c>
      <c r="Q50" s="146" t="str">
        <f t="shared" si="1"/>
        <v>H181</v>
      </c>
      <c r="R50" s="146" t="s">
        <v>1333</v>
      </c>
    </row>
    <row r="51" spans="2:18">
      <c r="B51" s="146">
        <f t="shared" si="3"/>
        <v>47</v>
      </c>
      <c r="C51" s="146">
        <v>416</v>
      </c>
      <c r="D51" s="147">
        <v>0.22916666666666699</v>
      </c>
      <c r="E51" s="146" t="str">
        <f t="shared" si="6"/>
        <v>H416</v>
      </c>
      <c r="F51" s="146" t="s">
        <v>1334</v>
      </c>
      <c r="H51" s="146">
        <f t="shared" si="4"/>
        <v>47</v>
      </c>
      <c r="I51" s="148">
        <v>356</v>
      </c>
      <c r="J51" s="147">
        <v>0.20833333333333334</v>
      </c>
      <c r="K51" s="146" t="str">
        <f t="shared" si="0"/>
        <v>H356</v>
      </c>
      <c r="L51" s="146" t="s">
        <v>1335</v>
      </c>
      <c r="N51" s="146">
        <f t="shared" si="5"/>
        <v>47</v>
      </c>
      <c r="O51" s="146">
        <v>218</v>
      </c>
      <c r="P51" s="147">
        <v>0.1875</v>
      </c>
      <c r="Q51" s="146" t="str">
        <f t="shared" si="1"/>
        <v>H218</v>
      </c>
      <c r="R51" s="146" t="s">
        <v>1333</v>
      </c>
    </row>
    <row r="52" spans="2:18">
      <c r="B52" s="146">
        <f t="shared" si="3"/>
        <v>48</v>
      </c>
      <c r="C52" s="146">
        <v>168</v>
      </c>
      <c r="D52" s="147">
        <v>0.22916666666666699</v>
      </c>
      <c r="E52" s="146" t="str">
        <f t="shared" si="6"/>
        <v>H168</v>
      </c>
      <c r="F52" s="146" t="s">
        <v>1334</v>
      </c>
      <c r="H52" s="146">
        <f t="shared" si="4"/>
        <v>48</v>
      </c>
      <c r="I52" s="148">
        <v>395</v>
      </c>
      <c r="J52" s="147">
        <v>0.20833333333333334</v>
      </c>
      <c r="K52" s="146" t="str">
        <f t="shared" si="0"/>
        <v>H395</v>
      </c>
      <c r="L52" s="146" t="s">
        <v>1335</v>
      </c>
      <c r="N52" s="146">
        <f t="shared" si="5"/>
        <v>48</v>
      </c>
      <c r="O52" s="146">
        <v>306</v>
      </c>
      <c r="P52" s="147">
        <v>0.1875</v>
      </c>
      <c r="Q52" s="146" t="str">
        <f t="shared" si="1"/>
        <v>H306</v>
      </c>
      <c r="R52" s="146" t="s">
        <v>1333</v>
      </c>
    </row>
    <row r="53" spans="2:18">
      <c r="B53" s="146">
        <f t="shared" si="3"/>
        <v>49</v>
      </c>
      <c r="C53" s="146">
        <v>212</v>
      </c>
      <c r="D53" s="147">
        <v>0.22916666666666699</v>
      </c>
      <c r="E53" s="146" t="str">
        <f t="shared" si="6"/>
        <v>H212</v>
      </c>
      <c r="F53" s="146" t="s">
        <v>1334</v>
      </c>
      <c r="H53" s="146">
        <f t="shared" si="4"/>
        <v>49</v>
      </c>
      <c r="I53" s="148">
        <v>385</v>
      </c>
      <c r="J53" s="147">
        <v>0.20833333333333334</v>
      </c>
      <c r="K53" s="146" t="str">
        <f t="shared" si="0"/>
        <v>H385</v>
      </c>
      <c r="L53" s="146" t="s">
        <v>1335</v>
      </c>
      <c r="N53" s="146">
        <f t="shared" si="5"/>
        <v>49</v>
      </c>
      <c r="O53" s="146">
        <v>318</v>
      </c>
      <c r="P53" s="147">
        <v>0.1875</v>
      </c>
      <c r="Q53" s="146" t="str">
        <f t="shared" si="1"/>
        <v>H318</v>
      </c>
      <c r="R53" s="146" t="s">
        <v>1333</v>
      </c>
    </row>
    <row r="54" spans="2:18">
      <c r="B54" s="146">
        <f t="shared" si="3"/>
        <v>50</v>
      </c>
      <c r="C54" s="146">
        <v>349</v>
      </c>
      <c r="D54" s="147">
        <v>0.22916666666666699</v>
      </c>
      <c r="E54" s="146" t="str">
        <f t="shared" si="6"/>
        <v>H349</v>
      </c>
      <c r="F54" s="146" t="s">
        <v>1334</v>
      </c>
      <c r="H54" s="146">
        <f t="shared" si="4"/>
        <v>50</v>
      </c>
      <c r="I54" s="148">
        <v>419</v>
      </c>
      <c r="J54" s="147">
        <v>0.20833333333333334</v>
      </c>
      <c r="K54" s="146" t="str">
        <f t="shared" si="0"/>
        <v>H419</v>
      </c>
      <c r="L54" s="146" t="s">
        <v>1335</v>
      </c>
      <c r="N54" s="146">
        <f t="shared" si="5"/>
        <v>50</v>
      </c>
      <c r="O54" s="146">
        <v>92</v>
      </c>
      <c r="P54" s="147">
        <v>0.1875</v>
      </c>
      <c r="Q54" s="146" t="str">
        <f>"H0"&amp;O54</f>
        <v>H092</v>
      </c>
      <c r="R54" s="146" t="s">
        <v>1333</v>
      </c>
    </row>
    <row r="55" spans="2:18">
      <c r="B55" s="146">
        <f t="shared" si="3"/>
        <v>51</v>
      </c>
      <c r="C55" s="146">
        <v>379</v>
      </c>
      <c r="D55" s="147">
        <v>0.22916666666666699</v>
      </c>
      <c r="E55" s="146" t="str">
        <f t="shared" si="6"/>
        <v>H379</v>
      </c>
      <c r="F55" s="146" t="s">
        <v>1334</v>
      </c>
      <c r="H55" s="146">
        <f t="shared" si="4"/>
        <v>51</v>
      </c>
      <c r="I55" s="148">
        <v>282</v>
      </c>
      <c r="J55" s="147">
        <v>0.20833333333333334</v>
      </c>
      <c r="K55" s="146" t="str">
        <f t="shared" si="0"/>
        <v>H282</v>
      </c>
      <c r="L55" s="146" t="s">
        <v>1335</v>
      </c>
      <c r="N55" s="146">
        <f t="shared" si="5"/>
        <v>51</v>
      </c>
      <c r="O55" s="146">
        <v>103</v>
      </c>
      <c r="P55" s="147">
        <v>0.1875</v>
      </c>
      <c r="Q55" s="146" t="str">
        <f t="shared" si="1"/>
        <v>H103</v>
      </c>
      <c r="R55" s="146" t="s">
        <v>1333</v>
      </c>
    </row>
    <row r="56" spans="2:18">
      <c r="B56" s="146">
        <f t="shared" si="3"/>
        <v>52</v>
      </c>
      <c r="C56" s="146">
        <v>407</v>
      </c>
      <c r="D56" s="147">
        <v>0.22916666666666699</v>
      </c>
      <c r="E56" s="146" t="str">
        <f t="shared" si="6"/>
        <v>H407</v>
      </c>
      <c r="F56" s="146" t="s">
        <v>1334</v>
      </c>
      <c r="H56" s="146">
        <f t="shared" si="4"/>
        <v>52</v>
      </c>
      <c r="I56" s="148">
        <v>420</v>
      </c>
      <c r="J56" s="147">
        <v>0.20833333333333334</v>
      </c>
      <c r="K56" s="146" t="str">
        <f t="shared" si="0"/>
        <v>H420</v>
      </c>
      <c r="L56" s="146" t="s">
        <v>1335</v>
      </c>
      <c r="N56" s="146">
        <f t="shared" si="5"/>
        <v>52</v>
      </c>
      <c r="O56" s="146">
        <v>122</v>
      </c>
      <c r="P56" s="147">
        <v>0.1875</v>
      </c>
      <c r="Q56" s="146" t="str">
        <f t="shared" si="1"/>
        <v>H122</v>
      </c>
      <c r="R56" s="146" t="s">
        <v>1333</v>
      </c>
    </row>
    <row r="57" spans="2:18">
      <c r="B57" s="146">
        <f t="shared" si="3"/>
        <v>53</v>
      </c>
      <c r="C57" s="146">
        <v>101</v>
      </c>
      <c r="D57" s="147">
        <v>0.22916666666666699</v>
      </c>
      <c r="E57" s="146" t="str">
        <f t="shared" si="6"/>
        <v>H101</v>
      </c>
      <c r="F57" s="146" t="s">
        <v>1334</v>
      </c>
      <c r="H57" s="146">
        <f t="shared" si="4"/>
        <v>53</v>
      </c>
      <c r="I57" s="148">
        <v>344</v>
      </c>
      <c r="J57" s="147">
        <v>0.20833333333333334</v>
      </c>
      <c r="K57" s="146" t="str">
        <f t="shared" si="0"/>
        <v>H344</v>
      </c>
      <c r="L57" s="146" t="s">
        <v>1335</v>
      </c>
      <c r="N57" s="146">
        <f t="shared" si="5"/>
        <v>53</v>
      </c>
      <c r="O57" s="146">
        <v>260</v>
      </c>
      <c r="P57" s="147">
        <v>0.1875</v>
      </c>
      <c r="Q57" s="146" t="str">
        <f t="shared" si="1"/>
        <v>H260</v>
      </c>
      <c r="R57" s="146" t="s">
        <v>1333</v>
      </c>
    </row>
    <row r="58" spans="2:18">
      <c r="B58" s="146">
        <f t="shared" si="3"/>
        <v>54</v>
      </c>
      <c r="C58" s="146">
        <v>114</v>
      </c>
      <c r="D58" s="147">
        <v>0.22916666666666699</v>
      </c>
      <c r="E58" s="146" t="str">
        <f t="shared" si="6"/>
        <v>H114</v>
      </c>
      <c r="F58" s="146" t="s">
        <v>1334</v>
      </c>
      <c r="H58" s="146">
        <f t="shared" si="4"/>
        <v>54</v>
      </c>
      <c r="I58" s="148">
        <v>203</v>
      </c>
      <c r="J58" s="147">
        <v>0.20833333333333334</v>
      </c>
      <c r="K58" s="146" t="str">
        <f t="shared" si="0"/>
        <v>H203</v>
      </c>
      <c r="L58" s="146" t="s">
        <v>1335</v>
      </c>
      <c r="N58" s="146">
        <f t="shared" si="5"/>
        <v>54</v>
      </c>
      <c r="O58" s="146">
        <v>169</v>
      </c>
      <c r="P58" s="147">
        <v>0.1875</v>
      </c>
      <c r="Q58" s="146" t="str">
        <f t="shared" si="1"/>
        <v>H169</v>
      </c>
      <c r="R58" s="146" t="s">
        <v>1333</v>
      </c>
    </row>
    <row r="59" spans="2:18">
      <c r="B59" s="146">
        <f t="shared" si="3"/>
        <v>55</v>
      </c>
      <c r="C59" s="146">
        <v>161</v>
      </c>
      <c r="D59" s="147">
        <v>0.22916666666666699</v>
      </c>
      <c r="E59" s="146" t="str">
        <f t="shared" si="6"/>
        <v>H161</v>
      </c>
      <c r="F59" s="146" t="s">
        <v>1334</v>
      </c>
      <c r="H59" s="146">
        <f t="shared" si="4"/>
        <v>55</v>
      </c>
      <c r="I59" s="148">
        <v>126</v>
      </c>
      <c r="J59" s="147">
        <v>0.20833333333333334</v>
      </c>
      <c r="K59" s="146" t="str">
        <f t="shared" si="0"/>
        <v>H126</v>
      </c>
      <c r="L59" s="146" t="s">
        <v>1335</v>
      </c>
      <c r="N59" s="146">
        <f t="shared" si="5"/>
        <v>55</v>
      </c>
      <c r="O59" s="146">
        <v>173</v>
      </c>
      <c r="P59" s="147">
        <v>0.1875</v>
      </c>
      <c r="Q59" s="146" t="str">
        <f t="shared" si="1"/>
        <v>H173</v>
      </c>
      <c r="R59" s="146" t="s">
        <v>1333</v>
      </c>
    </row>
    <row r="60" spans="2:18">
      <c r="B60" s="146">
        <f t="shared" si="3"/>
        <v>56</v>
      </c>
      <c r="C60" s="146">
        <v>308</v>
      </c>
      <c r="D60" s="147">
        <v>0.22916666666666699</v>
      </c>
      <c r="E60" s="146" t="str">
        <f t="shared" si="6"/>
        <v>H308</v>
      </c>
      <c r="F60" s="146" t="s">
        <v>1334</v>
      </c>
      <c r="H60" s="146">
        <f t="shared" si="4"/>
        <v>56</v>
      </c>
      <c r="I60" s="148">
        <v>214</v>
      </c>
      <c r="J60" s="147">
        <v>0.20833333333333334</v>
      </c>
      <c r="K60" s="146" t="str">
        <f t="shared" si="0"/>
        <v>H214</v>
      </c>
      <c r="L60" s="146" t="s">
        <v>1335</v>
      </c>
      <c r="N60" s="146">
        <f t="shared" si="5"/>
        <v>56</v>
      </c>
      <c r="O60" s="146">
        <v>232</v>
      </c>
      <c r="P60" s="147">
        <v>0.1875</v>
      </c>
      <c r="Q60" s="146" t="str">
        <f t="shared" si="1"/>
        <v>H232</v>
      </c>
      <c r="R60" s="146" t="s">
        <v>1333</v>
      </c>
    </row>
    <row r="61" spans="2:18">
      <c r="B61" s="146">
        <f t="shared" si="3"/>
        <v>57</v>
      </c>
      <c r="C61" s="146">
        <v>382</v>
      </c>
      <c r="D61" s="147">
        <v>0.22916666666666699</v>
      </c>
      <c r="E61" s="146" t="str">
        <f t="shared" si="6"/>
        <v>H382</v>
      </c>
      <c r="F61" s="146" t="s">
        <v>1334</v>
      </c>
      <c r="H61" s="146">
        <f t="shared" si="4"/>
        <v>57</v>
      </c>
      <c r="I61" s="148">
        <v>216</v>
      </c>
      <c r="J61" s="147">
        <v>0.20833333333333334</v>
      </c>
      <c r="K61" s="146" t="str">
        <f t="shared" si="0"/>
        <v>H216</v>
      </c>
      <c r="L61" s="146" t="s">
        <v>1335</v>
      </c>
      <c r="N61" s="146">
        <f t="shared" si="5"/>
        <v>57</v>
      </c>
      <c r="O61" s="146">
        <v>305</v>
      </c>
      <c r="P61" s="147">
        <v>0.1875</v>
      </c>
      <c r="Q61" s="146" t="str">
        <f t="shared" si="1"/>
        <v>H305</v>
      </c>
      <c r="R61" s="146" t="s">
        <v>1333</v>
      </c>
    </row>
    <row r="62" spans="2:18">
      <c r="B62" s="358">
        <f t="shared" si="3"/>
        <v>58</v>
      </c>
      <c r="C62" s="358">
        <v>205</v>
      </c>
      <c r="D62" s="359" t="s">
        <v>281</v>
      </c>
      <c r="E62" s="358" t="str">
        <f t="shared" si="6"/>
        <v>H205</v>
      </c>
      <c r="F62" s="358" t="s">
        <v>1334</v>
      </c>
      <c r="H62" s="146">
        <f t="shared" si="4"/>
        <v>58</v>
      </c>
      <c r="I62" s="148">
        <v>213</v>
      </c>
      <c r="J62" s="147">
        <v>0.20833333333333334</v>
      </c>
      <c r="K62" s="146" t="str">
        <f t="shared" si="0"/>
        <v>H213</v>
      </c>
      <c r="L62" s="146" t="s">
        <v>1335</v>
      </c>
      <c r="N62" s="146">
        <f t="shared" si="5"/>
        <v>58</v>
      </c>
      <c r="O62" s="146">
        <v>401</v>
      </c>
      <c r="P62" s="147">
        <v>0.1875</v>
      </c>
      <c r="Q62" s="146" t="str">
        <f t="shared" si="1"/>
        <v>H401</v>
      </c>
      <c r="R62" s="146" t="s">
        <v>1333</v>
      </c>
    </row>
    <row r="63" spans="2:18">
      <c r="B63" s="358">
        <f t="shared" si="3"/>
        <v>59</v>
      </c>
      <c r="C63" s="358">
        <v>190</v>
      </c>
      <c r="D63" s="359" t="s">
        <v>281</v>
      </c>
      <c r="E63" s="358" t="str">
        <f t="shared" si="6"/>
        <v>H190</v>
      </c>
      <c r="F63" s="358" t="s">
        <v>1334</v>
      </c>
      <c r="H63" s="146">
        <f t="shared" si="4"/>
        <v>59</v>
      </c>
      <c r="I63" s="148">
        <v>392</v>
      </c>
      <c r="J63" s="147">
        <v>0.20833333333333334</v>
      </c>
      <c r="K63" s="146" t="str">
        <f t="shared" si="0"/>
        <v>H392</v>
      </c>
      <c r="L63" s="146" t="s">
        <v>1335</v>
      </c>
      <c r="N63" s="146">
        <f t="shared" si="5"/>
        <v>59</v>
      </c>
      <c r="O63" s="146">
        <v>412</v>
      </c>
      <c r="P63" s="147">
        <v>0.1875</v>
      </c>
      <c r="Q63" s="146" t="str">
        <f t="shared" si="1"/>
        <v>H412</v>
      </c>
      <c r="R63" s="146" t="s">
        <v>1333</v>
      </c>
    </row>
    <row r="64" spans="2:18">
      <c r="B64" s="146">
        <f t="shared" si="3"/>
        <v>60</v>
      </c>
      <c r="C64" s="146"/>
      <c r="D64" s="147"/>
      <c r="E64" s="146"/>
      <c r="F64" s="146"/>
      <c r="H64" s="146">
        <f t="shared" si="4"/>
        <v>60</v>
      </c>
      <c r="I64" s="148">
        <v>279</v>
      </c>
      <c r="J64" s="147">
        <v>0.20833333333333334</v>
      </c>
      <c r="K64" s="146" t="str">
        <f t="shared" si="0"/>
        <v>H279</v>
      </c>
      <c r="L64" s="146" t="s">
        <v>1335</v>
      </c>
      <c r="N64" s="146">
        <f t="shared" si="5"/>
        <v>60</v>
      </c>
      <c r="O64" s="146">
        <v>182</v>
      </c>
      <c r="P64" s="147">
        <v>0.1875</v>
      </c>
      <c r="Q64" s="146" t="str">
        <f t="shared" si="1"/>
        <v>H182</v>
      </c>
      <c r="R64" s="146" t="s">
        <v>1333</v>
      </c>
    </row>
    <row r="65" spans="2:18">
      <c r="B65" s="146">
        <f t="shared" si="3"/>
        <v>61</v>
      </c>
      <c r="C65" s="146"/>
      <c r="D65" s="147"/>
      <c r="E65" s="146"/>
      <c r="F65" s="146"/>
      <c r="H65" s="146">
        <f t="shared" si="4"/>
        <v>61</v>
      </c>
      <c r="I65" s="148">
        <v>268</v>
      </c>
      <c r="J65" s="147">
        <v>0.20833333333333334</v>
      </c>
      <c r="K65" s="146" t="str">
        <f t="shared" si="0"/>
        <v>H268</v>
      </c>
      <c r="L65" s="146" t="s">
        <v>1335</v>
      </c>
      <c r="N65" s="146">
        <f t="shared" si="5"/>
        <v>61</v>
      </c>
      <c r="O65" s="146">
        <v>175</v>
      </c>
      <c r="P65" s="147">
        <v>0.1875</v>
      </c>
      <c r="Q65" s="146" t="str">
        <f t="shared" si="1"/>
        <v>H175</v>
      </c>
      <c r="R65" s="146" t="s">
        <v>1333</v>
      </c>
    </row>
    <row r="66" spans="2:18">
      <c r="B66" s="146">
        <f t="shared" si="3"/>
        <v>62</v>
      </c>
      <c r="C66" s="146"/>
      <c r="D66" s="147"/>
      <c r="E66" s="146"/>
      <c r="F66" s="146"/>
      <c r="H66" s="146">
        <f t="shared" si="4"/>
        <v>62</v>
      </c>
      <c r="I66" s="148">
        <v>223</v>
      </c>
      <c r="J66" s="147">
        <v>0.20833333333333334</v>
      </c>
      <c r="K66" s="146" t="str">
        <f t="shared" si="0"/>
        <v>H223</v>
      </c>
      <c r="L66" s="146" t="s">
        <v>1335</v>
      </c>
      <c r="N66" s="146">
        <f t="shared" si="5"/>
        <v>62</v>
      </c>
      <c r="O66" s="146">
        <v>186</v>
      </c>
      <c r="P66" s="147">
        <v>0.1875</v>
      </c>
      <c r="Q66" s="146" t="str">
        <f t="shared" si="1"/>
        <v>H186</v>
      </c>
      <c r="R66" s="146" t="s">
        <v>1333</v>
      </c>
    </row>
    <row r="67" spans="2:18">
      <c r="B67" s="146">
        <f t="shared" si="3"/>
        <v>63</v>
      </c>
      <c r="C67" s="146"/>
      <c r="D67" s="147"/>
      <c r="E67" s="146"/>
      <c r="F67" s="146"/>
      <c r="H67" s="146">
        <f t="shared" si="4"/>
        <v>63</v>
      </c>
      <c r="I67" s="148">
        <v>329</v>
      </c>
      <c r="J67" s="147">
        <v>0.20833333333333334</v>
      </c>
      <c r="K67" s="146" t="str">
        <f t="shared" si="0"/>
        <v>H329</v>
      </c>
      <c r="L67" s="146" t="s">
        <v>1335</v>
      </c>
      <c r="N67" s="146">
        <f t="shared" si="5"/>
        <v>63</v>
      </c>
      <c r="O67" s="146">
        <v>330</v>
      </c>
      <c r="P67" s="147">
        <v>0.1875</v>
      </c>
      <c r="Q67" s="146" t="str">
        <f t="shared" si="1"/>
        <v>H330</v>
      </c>
      <c r="R67" s="146" t="s">
        <v>1333</v>
      </c>
    </row>
    <row r="68" spans="2:18">
      <c r="B68" s="146">
        <f t="shared" si="3"/>
        <v>64</v>
      </c>
      <c r="C68" s="146"/>
      <c r="D68" s="147"/>
      <c r="E68" s="146"/>
      <c r="F68" s="146"/>
      <c r="H68" s="146">
        <f t="shared" si="4"/>
        <v>64</v>
      </c>
      <c r="I68" s="148">
        <v>231</v>
      </c>
      <c r="J68" s="147">
        <v>0.20833333333333334</v>
      </c>
      <c r="K68" s="146" t="str">
        <f t="shared" si="0"/>
        <v>H231</v>
      </c>
      <c r="L68" s="146" t="s">
        <v>1335</v>
      </c>
      <c r="N68" s="146">
        <f t="shared" si="5"/>
        <v>64</v>
      </c>
      <c r="O68" s="146">
        <v>372</v>
      </c>
      <c r="P68" s="147">
        <v>0.1875</v>
      </c>
      <c r="Q68" s="146" t="str">
        <f t="shared" si="1"/>
        <v>H372</v>
      </c>
      <c r="R68" s="146" t="s">
        <v>1333</v>
      </c>
    </row>
    <row r="69" spans="2:18">
      <c r="B69" s="146">
        <f t="shared" si="3"/>
        <v>65</v>
      </c>
      <c r="C69" s="146"/>
      <c r="D69" s="147"/>
      <c r="E69" s="146"/>
      <c r="F69" s="146"/>
      <c r="H69" s="146">
        <f t="shared" si="4"/>
        <v>65</v>
      </c>
      <c r="I69" s="148">
        <v>234</v>
      </c>
      <c r="J69" s="147">
        <v>0.20833333333333334</v>
      </c>
      <c r="K69" s="146" t="str">
        <f t="shared" ref="K69:K107" si="7">"H"&amp;I69</f>
        <v>H234</v>
      </c>
      <c r="L69" s="146" t="s">
        <v>1335</v>
      </c>
      <c r="N69" s="146">
        <f t="shared" si="5"/>
        <v>65</v>
      </c>
      <c r="O69" s="146">
        <v>402</v>
      </c>
      <c r="P69" s="147">
        <v>0.27083333333333331</v>
      </c>
      <c r="Q69" s="146" t="str">
        <f t="shared" ref="Q69:Q87" si="8">"H"&amp;O69</f>
        <v>H402</v>
      </c>
      <c r="R69" s="146" t="s">
        <v>1333</v>
      </c>
    </row>
    <row r="70" spans="2:18">
      <c r="B70" s="146">
        <f t="shared" si="3"/>
        <v>66</v>
      </c>
      <c r="C70" s="146"/>
      <c r="D70" s="147"/>
      <c r="E70" s="146"/>
      <c r="F70" s="146"/>
      <c r="H70" s="146">
        <f t="shared" si="4"/>
        <v>66</v>
      </c>
      <c r="I70" s="148">
        <v>267</v>
      </c>
      <c r="J70" s="147">
        <v>0.20833333333333334</v>
      </c>
      <c r="K70" s="146" t="str">
        <f t="shared" si="7"/>
        <v>H267</v>
      </c>
      <c r="L70" s="146" t="s">
        <v>1335</v>
      </c>
      <c r="N70" s="146">
        <f t="shared" si="5"/>
        <v>66</v>
      </c>
      <c r="O70" s="146">
        <v>303</v>
      </c>
      <c r="P70" s="147">
        <v>0.27083333333333331</v>
      </c>
      <c r="Q70" s="146" t="str">
        <f t="shared" si="8"/>
        <v>H303</v>
      </c>
      <c r="R70" s="146" t="s">
        <v>1333</v>
      </c>
    </row>
    <row r="71" spans="2:18">
      <c r="B71" s="146">
        <f t="shared" ref="B71:B107" si="9">B70+1</f>
        <v>67</v>
      </c>
      <c r="C71" s="146"/>
      <c r="D71" s="147"/>
      <c r="E71" s="146"/>
      <c r="F71" s="146"/>
      <c r="H71" s="146">
        <f t="shared" ref="H71:H107" si="10">H70+1</f>
        <v>67</v>
      </c>
      <c r="I71" s="148">
        <v>288</v>
      </c>
      <c r="J71" s="147">
        <v>0.20833333333333334</v>
      </c>
      <c r="K71" s="146" t="str">
        <f t="shared" si="7"/>
        <v>H288</v>
      </c>
      <c r="L71" s="146" t="s">
        <v>1335</v>
      </c>
      <c r="N71" s="146">
        <f t="shared" ref="N71:N107" si="11">N70+1</f>
        <v>67</v>
      </c>
      <c r="O71" s="146">
        <v>321</v>
      </c>
      <c r="P71" s="147">
        <v>0.27083333333333298</v>
      </c>
      <c r="Q71" s="146" t="str">
        <f t="shared" si="8"/>
        <v>H321</v>
      </c>
      <c r="R71" s="146" t="s">
        <v>1333</v>
      </c>
    </row>
    <row r="72" spans="2:18">
      <c r="B72" s="146">
        <f t="shared" si="9"/>
        <v>68</v>
      </c>
      <c r="C72" s="146"/>
      <c r="D72" s="147"/>
      <c r="E72" s="146"/>
      <c r="F72" s="146"/>
      <c r="H72" s="146">
        <f t="shared" si="10"/>
        <v>68</v>
      </c>
      <c r="I72" s="148">
        <v>224</v>
      </c>
      <c r="J72" s="147">
        <v>0.20833333333333334</v>
      </c>
      <c r="K72" s="146" t="str">
        <f t="shared" si="7"/>
        <v>H224</v>
      </c>
      <c r="L72" s="146" t="s">
        <v>1335</v>
      </c>
      <c r="N72" s="146">
        <f t="shared" si="11"/>
        <v>68</v>
      </c>
      <c r="O72" s="146">
        <v>336</v>
      </c>
      <c r="P72" s="147">
        <v>0.27083333333333298</v>
      </c>
      <c r="Q72" s="146" t="str">
        <f t="shared" si="8"/>
        <v>H336</v>
      </c>
      <c r="R72" s="146" t="s">
        <v>1333</v>
      </c>
    </row>
    <row r="73" spans="2:18">
      <c r="B73" s="146">
        <f t="shared" si="9"/>
        <v>69</v>
      </c>
      <c r="C73" s="146"/>
      <c r="D73" s="147"/>
      <c r="E73" s="146"/>
      <c r="F73" s="146"/>
      <c r="H73" s="146">
        <f t="shared" si="10"/>
        <v>69</v>
      </c>
      <c r="I73" s="148">
        <v>363</v>
      </c>
      <c r="J73" s="147">
        <v>0.20833333333333334</v>
      </c>
      <c r="K73" s="146" t="str">
        <f t="shared" si="7"/>
        <v>H363</v>
      </c>
      <c r="L73" s="146" t="s">
        <v>1335</v>
      </c>
      <c r="N73" s="146">
        <f t="shared" si="11"/>
        <v>69</v>
      </c>
      <c r="O73" s="146">
        <v>368</v>
      </c>
      <c r="P73" s="147">
        <v>0.27083333333333298</v>
      </c>
      <c r="Q73" s="146" t="str">
        <f t="shared" si="8"/>
        <v>H368</v>
      </c>
      <c r="R73" s="146" t="s">
        <v>1333</v>
      </c>
    </row>
    <row r="74" spans="2:18">
      <c r="B74" s="146">
        <f t="shared" si="9"/>
        <v>70</v>
      </c>
      <c r="C74" s="146"/>
      <c r="D74" s="147"/>
      <c r="E74" s="146"/>
      <c r="F74" s="146"/>
      <c r="H74" s="146">
        <f t="shared" si="10"/>
        <v>70</v>
      </c>
      <c r="I74" s="148">
        <v>353</v>
      </c>
      <c r="J74" s="147">
        <v>0.20833333333333334</v>
      </c>
      <c r="K74" s="146" t="str">
        <f t="shared" si="7"/>
        <v>H353</v>
      </c>
      <c r="L74" s="146" t="s">
        <v>1335</v>
      </c>
      <c r="N74" s="146">
        <f t="shared" si="11"/>
        <v>70</v>
      </c>
      <c r="O74" s="146">
        <v>220</v>
      </c>
      <c r="P74" s="147">
        <v>0.27083333333333298</v>
      </c>
      <c r="Q74" s="146" t="str">
        <f t="shared" si="8"/>
        <v>H220</v>
      </c>
      <c r="R74" s="146" t="s">
        <v>1333</v>
      </c>
    </row>
    <row r="75" spans="2:18">
      <c r="B75" s="146">
        <f t="shared" si="9"/>
        <v>71</v>
      </c>
      <c r="C75" s="146"/>
      <c r="D75" s="147"/>
      <c r="E75" s="146"/>
      <c r="F75" s="146"/>
      <c r="H75" s="146">
        <f t="shared" si="10"/>
        <v>71</v>
      </c>
      <c r="I75" s="148">
        <v>339</v>
      </c>
      <c r="J75" s="147">
        <v>0.20833333333333334</v>
      </c>
      <c r="K75" s="146" t="str">
        <f t="shared" si="7"/>
        <v>H339</v>
      </c>
      <c r="L75" s="146" t="s">
        <v>1335</v>
      </c>
      <c r="N75" s="146">
        <f t="shared" si="11"/>
        <v>71</v>
      </c>
      <c r="O75" s="146">
        <v>350</v>
      </c>
      <c r="P75" s="147">
        <v>0.27083333333333298</v>
      </c>
      <c r="Q75" s="146" t="str">
        <f t="shared" si="8"/>
        <v>H350</v>
      </c>
      <c r="R75" s="146" t="s">
        <v>1333</v>
      </c>
    </row>
    <row r="76" spans="2:18">
      <c r="B76" s="146">
        <f t="shared" si="9"/>
        <v>72</v>
      </c>
      <c r="C76" s="146"/>
      <c r="D76" s="147"/>
      <c r="E76" s="146"/>
      <c r="F76" s="146"/>
      <c r="H76" s="146">
        <f t="shared" si="10"/>
        <v>72</v>
      </c>
      <c r="I76" s="148">
        <v>345</v>
      </c>
      <c r="J76" s="147">
        <v>0.20833333333333334</v>
      </c>
      <c r="K76" s="146" t="str">
        <f t="shared" si="7"/>
        <v>H345</v>
      </c>
      <c r="L76" s="146" t="s">
        <v>1335</v>
      </c>
      <c r="N76" s="146">
        <f t="shared" si="11"/>
        <v>72</v>
      </c>
      <c r="O76" s="146">
        <v>97</v>
      </c>
      <c r="P76" s="147">
        <v>0.27083333333333298</v>
      </c>
      <c r="Q76" s="146" t="str">
        <f>"H0"&amp;O76</f>
        <v>H097</v>
      </c>
      <c r="R76" s="146" t="s">
        <v>1333</v>
      </c>
    </row>
    <row r="77" spans="2:18">
      <c r="B77" s="146">
        <f t="shared" si="9"/>
        <v>73</v>
      </c>
      <c r="C77" s="146"/>
      <c r="D77" s="147"/>
      <c r="E77" s="146"/>
      <c r="F77" s="146"/>
      <c r="H77" s="146">
        <f t="shared" si="10"/>
        <v>73</v>
      </c>
      <c r="I77" s="148">
        <v>341</v>
      </c>
      <c r="J77" s="147">
        <v>0.20833333333333334</v>
      </c>
      <c r="K77" s="146" t="str">
        <f t="shared" si="7"/>
        <v>H341</v>
      </c>
      <c r="L77" s="146" t="s">
        <v>1335</v>
      </c>
      <c r="N77" s="146">
        <f t="shared" si="11"/>
        <v>73</v>
      </c>
      <c r="O77" s="358">
        <v>163</v>
      </c>
      <c r="P77" s="147">
        <v>0.27083333333333298</v>
      </c>
      <c r="Q77" s="146" t="str">
        <f t="shared" si="8"/>
        <v>H163</v>
      </c>
      <c r="R77" s="146" t="s">
        <v>1333</v>
      </c>
    </row>
    <row r="78" spans="2:18">
      <c r="B78" s="146">
        <f t="shared" si="9"/>
        <v>74</v>
      </c>
      <c r="C78" s="146"/>
      <c r="D78" s="147"/>
      <c r="E78" s="146"/>
      <c r="F78" s="146"/>
      <c r="H78" s="146">
        <f t="shared" si="10"/>
        <v>74</v>
      </c>
      <c r="I78" s="148">
        <v>388</v>
      </c>
      <c r="J78" s="147">
        <v>0.20833333333333334</v>
      </c>
      <c r="K78" s="146" t="str">
        <f t="shared" si="7"/>
        <v>H388</v>
      </c>
      <c r="L78" s="146" t="s">
        <v>1335</v>
      </c>
      <c r="N78" s="146">
        <f t="shared" si="11"/>
        <v>74</v>
      </c>
      <c r="O78" s="146">
        <v>324</v>
      </c>
      <c r="P78" s="147">
        <v>0.27083333333333298</v>
      </c>
      <c r="Q78" s="146" t="str">
        <f t="shared" si="8"/>
        <v>H324</v>
      </c>
      <c r="R78" s="146" t="s">
        <v>1333</v>
      </c>
    </row>
    <row r="79" spans="2:18">
      <c r="B79" s="146">
        <f t="shared" si="9"/>
        <v>75</v>
      </c>
      <c r="C79" s="146"/>
      <c r="D79" s="147"/>
      <c r="E79" s="146"/>
      <c r="F79" s="146"/>
      <c r="H79" s="146">
        <f t="shared" si="10"/>
        <v>75</v>
      </c>
      <c r="I79" s="151">
        <v>191</v>
      </c>
      <c r="J79" s="147">
        <v>0.25</v>
      </c>
      <c r="K79" s="146" t="str">
        <f t="shared" si="7"/>
        <v>H191</v>
      </c>
      <c r="L79" s="146" t="s">
        <v>1335</v>
      </c>
      <c r="N79" s="146">
        <f t="shared" si="11"/>
        <v>75</v>
      </c>
      <c r="O79" s="146">
        <v>417</v>
      </c>
      <c r="P79" s="147">
        <v>0.27083333333333298</v>
      </c>
      <c r="Q79" s="146" t="str">
        <f t="shared" si="8"/>
        <v>H417</v>
      </c>
      <c r="R79" s="146" t="s">
        <v>1333</v>
      </c>
    </row>
    <row r="80" spans="2:18">
      <c r="B80" s="146">
        <f t="shared" si="9"/>
        <v>76</v>
      </c>
      <c r="C80" s="146"/>
      <c r="D80" s="147"/>
      <c r="E80" s="146"/>
      <c r="F80" s="146"/>
      <c r="H80" s="146">
        <f t="shared" si="10"/>
        <v>76</v>
      </c>
      <c r="I80" s="151">
        <v>394</v>
      </c>
      <c r="J80" s="147">
        <v>0.25</v>
      </c>
      <c r="K80" s="146" t="str">
        <f t="shared" si="7"/>
        <v>H394</v>
      </c>
      <c r="L80" s="146" t="s">
        <v>1335</v>
      </c>
      <c r="N80" s="146">
        <f t="shared" si="11"/>
        <v>76</v>
      </c>
      <c r="O80" s="146">
        <v>343</v>
      </c>
      <c r="P80" s="147">
        <v>0.27083333333333298</v>
      </c>
      <c r="Q80" s="146" t="str">
        <f t="shared" si="8"/>
        <v>H343</v>
      </c>
      <c r="R80" s="146" t="s">
        <v>1333</v>
      </c>
    </row>
    <row r="81" spans="2:18">
      <c r="B81" s="146">
        <f t="shared" si="9"/>
        <v>77</v>
      </c>
      <c r="C81" s="146"/>
      <c r="D81" s="147"/>
      <c r="E81" s="146"/>
      <c r="F81" s="146"/>
      <c r="H81" s="146">
        <f t="shared" si="10"/>
        <v>77</v>
      </c>
      <c r="I81" s="151">
        <v>200</v>
      </c>
      <c r="J81" s="147">
        <v>0.25</v>
      </c>
      <c r="K81" s="146" t="str">
        <f t="shared" si="7"/>
        <v>H200</v>
      </c>
      <c r="L81" s="146" t="s">
        <v>1335</v>
      </c>
      <c r="N81" s="146">
        <f t="shared" si="11"/>
        <v>77</v>
      </c>
      <c r="O81" s="146">
        <v>366</v>
      </c>
      <c r="P81" s="147">
        <v>0.27083333333333298</v>
      </c>
      <c r="Q81" s="146" t="str">
        <f t="shared" si="8"/>
        <v>H366</v>
      </c>
      <c r="R81" s="146" t="s">
        <v>1333</v>
      </c>
    </row>
    <row r="82" spans="2:18">
      <c r="B82" s="146">
        <f t="shared" si="9"/>
        <v>78</v>
      </c>
      <c r="C82" s="146"/>
      <c r="D82" s="147"/>
      <c r="E82" s="146"/>
      <c r="F82" s="146"/>
      <c r="H82" s="146">
        <f t="shared" si="10"/>
        <v>78</v>
      </c>
      <c r="I82" s="151">
        <v>228</v>
      </c>
      <c r="J82" s="147">
        <v>0.25</v>
      </c>
      <c r="K82" s="146" t="str">
        <f t="shared" si="7"/>
        <v>H228</v>
      </c>
      <c r="L82" s="146" t="s">
        <v>1335</v>
      </c>
      <c r="N82" s="146">
        <f t="shared" si="11"/>
        <v>78</v>
      </c>
      <c r="O82" s="146">
        <v>409</v>
      </c>
      <c r="P82" s="147">
        <v>0.27083333333333298</v>
      </c>
      <c r="Q82" s="146" t="str">
        <f t="shared" si="8"/>
        <v>H409</v>
      </c>
      <c r="R82" s="146" t="s">
        <v>1333</v>
      </c>
    </row>
    <row r="83" spans="2:18">
      <c r="B83" s="146">
        <f t="shared" si="9"/>
        <v>79</v>
      </c>
      <c r="C83" s="146"/>
      <c r="D83" s="147"/>
      <c r="E83" s="146"/>
      <c r="F83" s="146"/>
      <c r="H83" s="146">
        <f t="shared" si="10"/>
        <v>79</v>
      </c>
      <c r="I83" s="151">
        <v>337</v>
      </c>
      <c r="J83" s="147">
        <v>0.25</v>
      </c>
      <c r="K83" s="146" t="str">
        <f t="shared" si="7"/>
        <v>H337</v>
      </c>
      <c r="L83" s="146" t="s">
        <v>1335</v>
      </c>
      <c r="N83" s="146">
        <f t="shared" si="11"/>
        <v>79</v>
      </c>
      <c r="O83" s="146">
        <v>365</v>
      </c>
      <c r="P83" s="147">
        <v>0.27083333333333298</v>
      </c>
      <c r="Q83" s="146" t="str">
        <f t="shared" si="8"/>
        <v>H365</v>
      </c>
      <c r="R83" s="146" t="s">
        <v>1333</v>
      </c>
    </row>
    <row r="84" spans="2:18">
      <c r="B84" s="146">
        <f t="shared" si="9"/>
        <v>80</v>
      </c>
      <c r="C84" s="146"/>
      <c r="D84" s="147"/>
      <c r="E84" s="146"/>
      <c r="F84" s="146"/>
      <c r="H84" s="146">
        <f t="shared" si="10"/>
        <v>80</v>
      </c>
      <c r="I84" s="151">
        <v>421</v>
      </c>
      <c r="J84" s="147">
        <v>0.25</v>
      </c>
      <c r="K84" s="146" t="str">
        <f t="shared" si="7"/>
        <v>H421</v>
      </c>
      <c r="L84" s="146" t="s">
        <v>1335</v>
      </c>
      <c r="N84" s="146">
        <f t="shared" si="11"/>
        <v>80</v>
      </c>
      <c r="O84" s="146">
        <v>383</v>
      </c>
      <c r="P84" s="147">
        <v>0.27083333333333298</v>
      </c>
      <c r="Q84" s="146" t="str">
        <f t="shared" si="8"/>
        <v>H383</v>
      </c>
      <c r="R84" s="146" t="s">
        <v>1333</v>
      </c>
    </row>
    <row r="85" spans="2:18">
      <c r="B85" s="146">
        <f t="shared" si="9"/>
        <v>81</v>
      </c>
      <c r="C85" s="146"/>
      <c r="D85" s="147"/>
      <c r="E85" s="146"/>
      <c r="F85" s="146"/>
      <c r="H85" s="146">
        <f t="shared" si="10"/>
        <v>81</v>
      </c>
      <c r="I85" s="151">
        <v>275</v>
      </c>
      <c r="J85" s="147">
        <v>0.25</v>
      </c>
      <c r="K85" s="146" t="str">
        <f t="shared" si="7"/>
        <v>H275</v>
      </c>
      <c r="L85" s="146" t="s">
        <v>1335</v>
      </c>
      <c r="N85" s="146">
        <f t="shared" si="11"/>
        <v>81</v>
      </c>
      <c r="O85" s="146">
        <v>377</v>
      </c>
      <c r="P85" s="147">
        <v>0.27083333333333298</v>
      </c>
      <c r="Q85" s="146" t="str">
        <f t="shared" si="8"/>
        <v>H377</v>
      </c>
      <c r="R85" s="146" t="s">
        <v>1333</v>
      </c>
    </row>
    <row r="86" spans="2:18">
      <c r="B86" s="146">
        <f t="shared" si="9"/>
        <v>82</v>
      </c>
      <c r="C86" s="146"/>
      <c r="D86" s="147"/>
      <c r="E86" s="146"/>
      <c r="F86" s="146"/>
      <c r="H86" s="146">
        <f t="shared" si="10"/>
        <v>82</v>
      </c>
      <c r="I86" s="151">
        <v>183</v>
      </c>
      <c r="J86" s="147">
        <v>0.25</v>
      </c>
      <c r="K86" s="146" t="str">
        <f t="shared" si="7"/>
        <v>H183</v>
      </c>
      <c r="L86" s="146" t="s">
        <v>1335</v>
      </c>
      <c r="N86" s="146">
        <f t="shared" si="11"/>
        <v>82</v>
      </c>
      <c r="O86" s="146">
        <v>320</v>
      </c>
      <c r="P86" s="147">
        <v>0.27083333333333298</v>
      </c>
      <c r="Q86" s="146" t="str">
        <f t="shared" si="8"/>
        <v>H320</v>
      </c>
      <c r="R86" s="146" t="s">
        <v>1333</v>
      </c>
    </row>
    <row r="87" spans="2:18">
      <c r="B87" s="146">
        <f t="shared" si="9"/>
        <v>83</v>
      </c>
      <c r="C87" s="146"/>
      <c r="D87" s="147"/>
      <c r="E87" s="146"/>
      <c r="F87" s="146"/>
      <c r="H87" s="146">
        <f t="shared" si="10"/>
        <v>83</v>
      </c>
      <c r="I87" s="151">
        <v>327</v>
      </c>
      <c r="J87" s="147">
        <v>0.25</v>
      </c>
      <c r="K87" s="146" t="str">
        <f t="shared" si="7"/>
        <v>H327</v>
      </c>
      <c r="L87" s="146" t="s">
        <v>1335</v>
      </c>
      <c r="N87" s="146">
        <f t="shared" si="11"/>
        <v>83</v>
      </c>
      <c r="O87" s="146">
        <v>197</v>
      </c>
      <c r="P87" s="147">
        <v>0.27083333333333298</v>
      </c>
      <c r="Q87" s="146" t="str">
        <f t="shared" si="8"/>
        <v>H197</v>
      </c>
      <c r="R87" s="146" t="s">
        <v>1333</v>
      </c>
    </row>
    <row r="88" spans="2:18">
      <c r="B88" s="146">
        <f t="shared" si="9"/>
        <v>84</v>
      </c>
      <c r="C88" s="146"/>
      <c r="D88" s="147"/>
      <c r="E88" s="146"/>
      <c r="F88" s="146"/>
      <c r="H88" s="146">
        <f t="shared" si="10"/>
        <v>84</v>
      </c>
      <c r="I88" s="151">
        <v>286</v>
      </c>
      <c r="J88" s="147">
        <v>0.25</v>
      </c>
      <c r="K88" s="146" t="str">
        <f t="shared" si="7"/>
        <v>H286</v>
      </c>
      <c r="L88" s="146" t="s">
        <v>1335</v>
      </c>
      <c r="N88" s="358">
        <f t="shared" si="11"/>
        <v>84</v>
      </c>
      <c r="O88" s="358">
        <v>95</v>
      </c>
      <c r="P88" s="359" t="s">
        <v>281</v>
      </c>
      <c r="Q88" s="358" t="str">
        <f>"H0"&amp;O88</f>
        <v>H095</v>
      </c>
      <c r="R88" s="358" t="s">
        <v>1333</v>
      </c>
    </row>
    <row r="89" spans="2:18">
      <c r="B89" s="146">
        <f t="shared" si="9"/>
        <v>85</v>
      </c>
      <c r="C89" s="146"/>
      <c r="D89" s="147"/>
      <c r="E89" s="146"/>
      <c r="F89" s="146"/>
      <c r="H89" s="146">
        <f t="shared" si="10"/>
        <v>85</v>
      </c>
      <c r="I89" s="151">
        <v>387</v>
      </c>
      <c r="J89" s="147">
        <v>0.25</v>
      </c>
      <c r="K89" s="146" t="str">
        <f t="shared" si="7"/>
        <v>H387</v>
      </c>
      <c r="L89" s="146" t="s">
        <v>1335</v>
      </c>
      <c r="N89" s="358">
        <f t="shared" si="11"/>
        <v>85</v>
      </c>
      <c r="O89" s="358">
        <v>96</v>
      </c>
      <c r="P89" s="359" t="s">
        <v>281</v>
      </c>
      <c r="Q89" s="358" t="str">
        <f>"H0"&amp;O89</f>
        <v>H096</v>
      </c>
      <c r="R89" s="358" t="s">
        <v>1333</v>
      </c>
    </row>
    <row r="90" spans="2:18">
      <c r="B90" s="146">
        <f t="shared" si="9"/>
        <v>86</v>
      </c>
      <c r="C90" s="146"/>
      <c r="D90" s="147"/>
      <c r="E90" s="146"/>
      <c r="F90" s="146"/>
      <c r="H90" s="146">
        <f t="shared" si="10"/>
        <v>86</v>
      </c>
      <c r="I90" s="151">
        <v>248</v>
      </c>
      <c r="J90" s="147">
        <v>0.25</v>
      </c>
      <c r="K90" s="146" t="str">
        <f t="shared" si="7"/>
        <v>H248</v>
      </c>
      <c r="L90" s="146" t="s">
        <v>1335</v>
      </c>
      <c r="N90" s="146">
        <f t="shared" si="11"/>
        <v>86</v>
      </c>
      <c r="O90" s="146"/>
      <c r="P90" s="147"/>
      <c r="Q90" s="146"/>
      <c r="R90" s="146"/>
    </row>
    <row r="91" spans="2:18">
      <c r="B91" s="146">
        <f t="shared" si="9"/>
        <v>87</v>
      </c>
      <c r="C91" s="146"/>
      <c r="D91" s="147"/>
      <c r="E91" s="146"/>
      <c r="F91" s="146"/>
      <c r="H91" s="146">
        <f t="shared" si="10"/>
        <v>87</v>
      </c>
      <c r="I91" s="151">
        <v>281</v>
      </c>
      <c r="J91" s="147">
        <v>0.25</v>
      </c>
      <c r="K91" s="146" t="str">
        <f t="shared" si="7"/>
        <v>H281</v>
      </c>
      <c r="L91" s="146" t="s">
        <v>1335</v>
      </c>
      <c r="N91" s="146">
        <f t="shared" si="11"/>
        <v>87</v>
      </c>
      <c r="O91" s="146"/>
      <c r="P91" s="147"/>
      <c r="Q91" s="146"/>
      <c r="R91" s="146"/>
    </row>
    <row r="92" spans="2:18">
      <c r="B92" s="146">
        <f t="shared" si="9"/>
        <v>88</v>
      </c>
      <c r="C92" s="146"/>
      <c r="D92" s="147"/>
      <c r="E92" s="146"/>
      <c r="F92" s="146"/>
      <c r="H92" s="146">
        <f t="shared" si="10"/>
        <v>88</v>
      </c>
      <c r="I92" s="151">
        <v>338</v>
      </c>
      <c r="J92" s="147">
        <v>0.25</v>
      </c>
      <c r="K92" s="146" t="str">
        <f t="shared" si="7"/>
        <v>H338</v>
      </c>
      <c r="L92" s="146" t="s">
        <v>1335</v>
      </c>
      <c r="N92" s="146">
        <f t="shared" si="11"/>
        <v>88</v>
      </c>
      <c r="O92" s="146"/>
      <c r="P92" s="147"/>
      <c r="Q92" s="146"/>
      <c r="R92" s="146"/>
    </row>
    <row r="93" spans="2:18">
      <c r="B93" s="146">
        <f t="shared" si="9"/>
        <v>89</v>
      </c>
      <c r="C93" s="146"/>
      <c r="D93" s="147"/>
      <c r="E93" s="146"/>
      <c r="F93" s="146"/>
      <c r="H93" s="146">
        <f t="shared" si="10"/>
        <v>89</v>
      </c>
      <c r="I93" s="151">
        <v>342</v>
      </c>
      <c r="J93" s="147">
        <v>0.25</v>
      </c>
      <c r="K93" s="146" t="str">
        <f t="shared" si="7"/>
        <v>H342</v>
      </c>
      <c r="L93" s="146" t="s">
        <v>1335</v>
      </c>
      <c r="N93" s="146">
        <f t="shared" si="11"/>
        <v>89</v>
      </c>
      <c r="O93" s="146"/>
      <c r="P93" s="147"/>
      <c r="Q93" s="146"/>
      <c r="R93" s="146"/>
    </row>
    <row r="94" spans="2:18">
      <c r="B94" s="146">
        <f t="shared" si="9"/>
        <v>90</v>
      </c>
      <c r="C94" s="146"/>
      <c r="D94" s="147"/>
      <c r="E94" s="146"/>
      <c r="F94" s="146"/>
      <c r="H94" s="146">
        <f t="shared" si="10"/>
        <v>90</v>
      </c>
      <c r="I94" s="151">
        <v>328</v>
      </c>
      <c r="J94" s="147">
        <v>0.25</v>
      </c>
      <c r="K94" s="146" t="str">
        <f t="shared" si="7"/>
        <v>H328</v>
      </c>
      <c r="L94" s="146" t="s">
        <v>1335</v>
      </c>
      <c r="N94" s="146">
        <f t="shared" si="11"/>
        <v>90</v>
      </c>
      <c r="O94" s="146"/>
      <c r="P94" s="147"/>
      <c r="Q94" s="146"/>
      <c r="R94" s="146"/>
    </row>
    <row r="95" spans="2:18">
      <c r="B95" s="146">
        <f t="shared" si="9"/>
        <v>91</v>
      </c>
      <c r="C95" s="146"/>
      <c r="D95" s="147"/>
      <c r="E95" s="146"/>
      <c r="F95" s="146"/>
      <c r="H95" s="146">
        <f t="shared" si="10"/>
        <v>91</v>
      </c>
      <c r="I95" s="151">
        <v>310</v>
      </c>
      <c r="J95" s="147">
        <v>0.25</v>
      </c>
      <c r="K95" s="146" t="str">
        <f t="shared" si="7"/>
        <v>H310</v>
      </c>
      <c r="L95" s="146" t="s">
        <v>1335</v>
      </c>
      <c r="N95" s="146">
        <f t="shared" si="11"/>
        <v>91</v>
      </c>
      <c r="O95" s="146"/>
      <c r="P95" s="147"/>
      <c r="Q95" s="146"/>
      <c r="R95" s="146"/>
    </row>
    <row r="96" spans="2:18">
      <c r="B96" s="146">
        <f t="shared" si="9"/>
        <v>92</v>
      </c>
      <c r="C96" s="146"/>
      <c r="D96" s="147"/>
      <c r="E96" s="146"/>
      <c r="F96" s="146"/>
      <c r="H96" s="146">
        <f t="shared" si="10"/>
        <v>92</v>
      </c>
      <c r="I96" s="151">
        <v>323</v>
      </c>
      <c r="J96" s="147">
        <v>0.25</v>
      </c>
      <c r="K96" s="146" t="str">
        <f t="shared" si="7"/>
        <v>H323</v>
      </c>
      <c r="L96" s="146" t="s">
        <v>1335</v>
      </c>
      <c r="N96" s="146">
        <f t="shared" si="11"/>
        <v>92</v>
      </c>
      <c r="O96" s="146"/>
      <c r="P96" s="147"/>
      <c r="Q96" s="146"/>
      <c r="R96" s="146"/>
    </row>
    <row r="97" spans="2:18">
      <c r="B97" s="146">
        <f t="shared" si="9"/>
        <v>93</v>
      </c>
      <c r="C97" s="146"/>
      <c r="D97" s="147"/>
      <c r="E97" s="146"/>
      <c r="F97" s="146"/>
      <c r="H97" s="146">
        <f t="shared" si="10"/>
        <v>93</v>
      </c>
      <c r="I97" s="151">
        <v>196</v>
      </c>
      <c r="J97" s="147">
        <v>0.25</v>
      </c>
      <c r="K97" s="146" t="str">
        <f t="shared" si="7"/>
        <v>H196</v>
      </c>
      <c r="L97" s="146" t="s">
        <v>1335</v>
      </c>
      <c r="N97" s="146">
        <f t="shared" si="11"/>
        <v>93</v>
      </c>
      <c r="O97" s="146"/>
      <c r="P97" s="147"/>
      <c r="Q97" s="146"/>
      <c r="R97" s="146"/>
    </row>
    <row r="98" spans="2:18">
      <c r="B98" s="146">
        <f t="shared" si="9"/>
        <v>94</v>
      </c>
      <c r="C98" s="146"/>
      <c r="D98" s="147"/>
      <c r="E98" s="146"/>
      <c r="F98" s="146"/>
      <c r="H98" s="146">
        <f t="shared" si="10"/>
        <v>94</v>
      </c>
      <c r="I98" s="151">
        <v>358</v>
      </c>
      <c r="J98" s="147">
        <v>0.25</v>
      </c>
      <c r="K98" s="146" t="str">
        <f t="shared" si="7"/>
        <v>H358</v>
      </c>
      <c r="L98" s="146" t="s">
        <v>1335</v>
      </c>
      <c r="N98" s="146">
        <f t="shared" si="11"/>
        <v>94</v>
      </c>
      <c r="O98" s="146"/>
      <c r="P98" s="147"/>
      <c r="Q98" s="146"/>
      <c r="R98" s="146"/>
    </row>
    <row r="99" spans="2:18">
      <c r="B99" s="146">
        <f t="shared" si="9"/>
        <v>95</v>
      </c>
      <c r="C99" s="146"/>
      <c r="D99" s="147"/>
      <c r="E99" s="146"/>
      <c r="F99" s="146"/>
      <c r="H99" s="146">
        <f t="shared" si="10"/>
        <v>95</v>
      </c>
      <c r="I99" s="151">
        <v>340</v>
      </c>
      <c r="J99" s="147">
        <v>0.25</v>
      </c>
      <c r="K99" s="146" t="str">
        <f t="shared" si="7"/>
        <v>H340</v>
      </c>
      <c r="L99" s="146" t="s">
        <v>1335</v>
      </c>
      <c r="N99" s="146">
        <f t="shared" si="11"/>
        <v>95</v>
      </c>
      <c r="O99" s="146"/>
      <c r="P99" s="147"/>
      <c r="Q99" s="146"/>
      <c r="R99" s="146"/>
    </row>
    <row r="100" spans="2:18">
      <c r="B100" s="146">
        <f t="shared" si="9"/>
        <v>96</v>
      </c>
      <c r="C100" s="146"/>
      <c r="D100" s="147"/>
      <c r="E100" s="146"/>
      <c r="F100" s="146"/>
      <c r="H100" s="146">
        <f t="shared" si="10"/>
        <v>96</v>
      </c>
      <c r="I100" s="151">
        <v>354</v>
      </c>
      <c r="J100" s="147">
        <v>0.25</v>
      </c>
      <c r="K100" s="146" t="str">
        <f t="shared" si="7"/>
        <v>H354</v>
      </c>
      <c r="L100" s="146" t="s">
        <v>1335</v>
      </c>
      <c r="N100" s="146">
        <f t="shared" si="11"/>
        <v>96</v>
      </c>
      <c r="O100" s="146"/>
      <c r="P100" s="147"/>
      <c r="Q100" s="146"/>
      <c r="R100" s="146"/>
    </row>
    <row r="101" spans="2:18">
      <c r="B101" s="146">
        <f t="shared" si="9"/>
        <v>97</v>
      </c>
      <c r="C101" s="146"/>
      <c r="D101" s="147"/>
      <c r="E101" s="146"/>
      <c r="F101" s="146"/>
      <c r="H101" s="146">
        <f t="shared" si="10"/>
        <v>97</v>
      </c>
      <c r="I101" s="151">
        <v>360</v>
      </c>
      <c r="J101" s="147">
        <v>0.25</v>
      </c>
      <c r="K101" s="146" t="str">
        <f t="shared" si="7"/>
        <v>H360</v>
      </c>
      <c r="L101" s="146" t="s">
        <v>1335</v>
      </c>
      <c r="N101" s="146">
        <f t="shared" si="11"/>
        <v>97</v>
      </c>
      <c r="O101" s="146"/>
      <c r="P101" s="147"/>
      <c r="Q101" s="146"/>
      <c r="R101" s="146"/>
    </row>
    <row r="102" spans="2:18">
      <c r="B102" s="146">
        <f t="shared" si="9"/>
        <v>98</v>
      </c>
      <c r="C102" s="146"/>
      <c r="D102" s="147"/>
      <c r="E102" s="146"/>
      <c r="F102" s="146"/>
      <c r="H102" s="146">
        <f t="shared" si="10"/>
        <v>98</v>
      </c>
      <c r="I102" s="151">
        <v>244</v>
      </c>
      <c r="J102" s="147">
        <v>0.25</v>
      </c>
      <c r="K102" s="146" t="str">
        <f t="shared" si="7"/>
        <v>H244</v>
      </c>
      <c r="L102" s="146" t="s">
        <v>1335</v>
      </c>
      <c r="N102" s="146">
        <f t="shared" si="11"/>
        <v>98</v>
      </c>
      <c r="O102" s="146"/>
      <c r="P102" s="147"/>
      <c r="Q102" s="146"/>
      <c r="R102" s="146"/>
    </row>
    <row r="103" spans="2:18">
      <c r="B103" s="146">
        <f t="shared" si="9"/>
        <v>99</v>
      </c>
      <c r="C103" s="146"/>
      <c r="D103" s="147"/>
      <c r="E103" s="146"/>
      <c r="F103" s="146"/>
      <c r="H103" s="146">
        <f t="shared" si="10"/>
        <v>99</v>
      </c>
      <c r="I103" s="151">
        <v>309</v>
      </c>
      <c r="J103" s="147">
        <v>0.25</v>
      </c>
      <c r="K103" s="146" t="str">
        <f t="shared" si="7"/>
        <v>H309</v>
      </c>
      <c r="L103" s="146" t="s">
        <v>1335</v>
      </c>
      <c r="N103" s="146">
        <f t="shared" si="11"/>
        <v>99</v>
      </c>
      <c r="O103" s="146"/>
      <c r="P103" s="147"/>
      <c r="Q103" s="146"/>
      <c r="R103" s="146"/>
    </row>
    <row r="104" spans="2:18">
      <c r="B104" s="146">
        <f t="shared" si="9"/>
        <v>100</v>
      </c>
      <c r="C104" s="146"/>
      <c r="D104" s="147"/>
      <c r="E104" s="146"/>
      <c r="F104" s="146"/>
      <c r="H104" s="146">
        <f t="shared" si="10"/>
        <v>100</v>
      </c>
      <c r="I104" s="151">
        <v>150</v>
      </c>
      <c r="J104" s="147">
        <v>0.25</v>
      </c>
      <c r="K104" s="146" t="str">
        <f t="shared" si="7"/>
        <v>H150</v>
      </c>
      <c r="L104" s="146" t="s">
        <v>1335</v>
      </c>
      <c r="N104" s="146">
        <f t="shared" si="11"/>
        <v>100</v>
      </c>
      <c r="O104" s="146"/>
      <c r="P104" s="147"/>
      <c r="Q104" s="146"/>
      <c r="R104" s="146"/>
    </row>
    <row r="105" spans="2:18">
      <c r="B105" s="146">
        <f t="shared" si="9"/>
        <v>101</v>
      </c>
      <c r="C105" s="146"/>
      <c r="D105" s="147"/>
      <c r="E105" s="146"/>
      <c r="F105" s="146"/>
      <c r="H105" s="358">
        <f t="shared" si="10"/>
        <v>101</v>
      </c>
      <c r="I105" s="360">
        <v>250</v>
      </c>
      <c r="J105" s="359" t="s">
        <v>281</v>
      </c>
      <c r="K105" s="358" t="str">
        <f t="shared" si="7"/>
        <v>H250</v>
      </c>
      <c r="L105" s="358" t="s">
        <v>1335</v>
      </c>
      <c r="N105" s="146">
        <f t="shared" si="11"/>
        <v>101</v>
      </c>
      <c r="O105" s="146"/>
      <c r="P105" s="147"/>
      <c r="Q105" s="146"/>
      <c r="R105" s="146"/>
    </row>
    <row r="106" spans="2:18">
      <c r="B106" s="146">
        <f t="shared" si="9"/>
        <v>102</v>
      </c>
      <c r="C106" s="146"/>
      <c r="D106" s="147"/>
      <c r="E106" s="146"/>
      <c r="F106" s="146"/>
      <c r="H106" s="358">
        <f t="shared" si="10"/>
        <v>102</v>
      </c>
      <c r="I106" s="360">
        <v>264</v>
      </c>
      <c r="J106" s="359" t="s">
        <v>281</v>
      </c>
      <c r="K106" s="358" t="str">
        <f t="shared" si="7"/>
        <v>H264</v>
      </c>
      <c r="L106" s="358" t="s">
        <v>1335</v>
      </c>
      <c r="N106" s="146">
        <f t="shared" si="11"/>
        <v>102</v>
      </c>
      <c r="O106" s="146"/>
      <c r="P106" s="147"/>
      <c r="Q106" s="146"/>
      <c r="R106" s="146"/>
    </row>
    <row r="107" spans="2:18">
      <c r="B107" s="146">
        <f t="shared" si="9"/>
        <v>103</v>
      </c>
      <c r="C107" s="146"/>
      <c r="D107" s="147"/>
      <c r="E107" s="146"/>
      <c r="F107" s="146"/>
      <c r="H107" s="358">
        <f t="shared" si="10"/>
        <v>103</v>
      </c>
      <c r="I107" s="360">
        <v>100</v>
      </c>
      <c r="J107" s="359" t="s">
        <v>281</v>
      </c>
      <c r="K107" s="358" t="str">
        <f t="shared" si="7"/>
        <v>H100</v>
      </c>
      <c r="L107" s="358" t="s">
        <v>1335</v>
      </c>
      <c r="N107" s="146">
        <f t="shared" si="11"/>
        <v>103</v>
      </c>
      <c r="O107" s="146"/>
      <c r="P107" s="147"/>
      <c r="Q107" s="146"/>
      <c r="R107" s="146"/>
    </row>
    <row r="108" spans="2:18">
      <c r="B108" s="143"/>
      <c r="C108" s="143"/>
      <c r="D108" s="143"/>
      <c r="E108" s="143"/>
      <c r="F108" s="143"/>
    </row>
    <row r="110" spans="2:18" s="152" customFormat="1" ht="24.6" customHeight="1">
      <c r="B110" s="371" t="s">
        <v>1330</v>
      </c>
      <c r="C110" s="372"/>
      <c r="D110" s="153">
        <f>COUNT(C5:C107)</f>
        <v>59</v>
      </c>
      <c r="E110" s="154" t="s">
        <v>283</v>
      </c>
      <c r="F110" s="149"/>
      <c r="H110" s="371" t="s">
        <v>1331</v>
      </c>
      <c r="I110" s="372"/>
      <c r="J110" s="153">
        <f>COUNT(I5:I107)</f>
        <v>103</v>
      </c>
      <c r="K110" s="154" t="s">
        <v>283</v>
      </c>
      <c r="L110" s="149"/>
      <c r="N110" s="371" t="s">
        <v>1332</v>
      </c>
      <c r="O110" s="372"/>
      <c r="P110" s="153">
        <f>COUNT(O5:O107)</f>
        <v>85</v>
      </c>
      <c r="Q110" s="154" t="s">
        <v>283</v>
      </c>
      <c r="R110" s="155"/>
    </row>
  </sheetData>
  <mergeCells count="6">
    <mergeCell ref="B3:D3"/>
    <mergeCell ref="H3:J3"/>
    <mergeCell ref="N3:P3"/>
    <mergeCell ref="B110:C110"/>
    <mergeCell ref="H110:I110"/>
    <mergeCell ref="N110:O110"/>
  </mergeCells>
  <phoneticPr fontId="63" type="noConversion"/>
  <conditionalFormatting sqref="I1:I4 I108:I1048576">
    <cfRule type="cellIs" dxfId="2075" priority="5" operator="between">
      <formula>92</formula>
      <formula>103</formula>
    </cfRule>
    <cfRule type="cellIs" dxfId="2074" priority="6" operator="between">
      <formula>235</formula>
      <formula>240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B1:AN99"/>
  <sheetViews>
    <sheetView showGridLines="0" zoomScale="85" zoomScaleNormal="85" workbookViewId="0">
      <selection activeCell="I13" sqref="I13"/>
    </sheetView>
  </sheetViews>
  <sheetFormatPr defaultColWidth="8.85546875" defaultRowHeight="15"/>
  <cols>
    <col min="1" max="1" width="2.140625" style="36" customWidth="1"/>
    <col min="2" max="2" width="3" style="34" customWidth="1"/>
    <col min="3" max="3" width="21" style="62" customWidth="1"/>
    <col min="4" max="4" width="22.7109375" style="63" customWidth="1"/>
    <col min="5" max="5" width="9.28515625" style="35" customWidth="1"/>
    <col min="6" max="6" width="11.28515625" style="34" customWidth="1"/>
    <col min="7" max="7" width="12.7109375" style="34" bestFit="1" customWidth="1"/>
    <col min="8" max="16" width="11.28515625" style="34" customWidth="1"/>
    <col min="17" max="16384" width="8.85546875" style="36"/>
  </cols>
  <sheetData>
    <row r="1" spans="2:40" ht="4.9000000000000004" customHeight="1"/>
    <row r="2" spans="2:40" ht="25.9" customHeight="1" thickBot="1">
      <c r="C2" s="66" t="s">
        <v>161</v>
      </c>
      <c r="D2" s="66" t="s">
        <v>162</v>
      </c>
    </row>
    <row r="3" spans="2:40" ht="4.9000000000000004" customHeight="1" thickTop="1">
      <c r="B3" s="43"/>
    </row>
    <row r="4" spans="2:40" ht="15" customHeight="1">
      <c r="B4" s="43"/>
      <c r="C4" s="101" t="s">
        <v>83</v>
      </c>
      <c r="D4" s="52" t="s">
        <v>14</v>
      </c>
      <c r="F4" s="3" t="s">
        <v>168</v>
      </c>
    </row>
    <row r="5" spans="2:40" ht="15" customHeight="1">
      <c r="B5" s="43"/>
      <c r="C5" s="101" t="s">
        <v>84</v>
      </c>
      <c r="D5" s="47" t="s">
        <v>11</v>
      </c>
      <c r="F5" s="6" t="s">
        <v>164</v>
      </c>
    </row>
    <row r="6" spans="2:40" ht="15" customHeight="1">
      <c r="B6" s="43"/>
      <c r="C6" s="101" t="s">
        <v>85</v>
      </c>
      <c r="D6" s="56" t="s">
        <v>12</v>
      </c>
      <c r="F6" s="6" t="s">
        <v>165</v>
      </c>
      <c r="P6" s="1"/>
      <c r="Q6" s="1"/>
      <c r="R6" s="1"/>
      <c r="S6" s="1"/>
    </row>
    <row r="7" spans="2:40" ht="15" customHeight="1">
      <c r="B7" s="43"/>
      <c r="C7" s="101" t="s">
        <v>86</v>
      </c>
      <c r="D7" s="57" t="s">
        <v>16</v>
      </c>
      <c r="F7" s="6" t="s">
        <v>1852</v>
      </c>
      <c r="Q7" s="1"/>
      <c r="R7" s="1"/>
      <c r="S7" s="1"/>
    </row>
    <row r="8" spans="2:40" ht="15" customHeight="1">
      <c r="B8" s="43"/>
      <c r="C8" s="101" t="s">
        <v>87</v>
      </c>
      <c r="D8" s="48" t="s">
        <v>20</v>
      </c>
      <c r="F8" s="6" t="s">
        <v>166</v>
      </c>
      <c r="L8" s="44"/>
      <c r="M8" s="44"/>
      <c r="N8" s="45"/>
      <c r="O8" s="45"/>
      <c r="P8" s="44"/>
      <c r="Q8" s="1"/>
      <c r="R8" s="1"/>
      <c r="S8" s="1"/>
    </row>
    <row r="9" spans="2:40" ht="15" customHeight="1">
      <c r="B9" s="43"/>
      <c r="C9" s="101" t="s">
        <v>88</v>
      </c>
      <c r="D9" s="49" t="s">
        <v>19</v>
      </c>
      <c r="F9" s="6"/>
      <c r="O9" s="1"/>
      <c r="P9" s="1"/>
      <c r="Q9" s="1"/>
      <c r="R9" s="1"/>
      <c r="S9" s="1"/>
    </row>
    <row r="10" spans="2:40" ht="15" customHeight="1">
      <c r="B10" s="43"/>
      <c r="C10" s="101" t="s">
        <v>89</v>
      </c>
      <c r="D10" s="50" t="s">
        <v>18</v>
      </c>
      <c r="F10" s="6"/>
    </row>
    <row r="11" spans="2:40" ht="15" customHeight="1">
      <c r="B11" s="43"/>
      <c r="C11" s="101" t="s">
        <v>90</v>
      </c>
      <c r="D11" s="51" t="s">
        <v>15</v>
      </c>
      <c r="F11" s="266" t="s">
        <v>1787</v>
      </c>
      <c r="G11" s="265" t="s">
        <v>1712</v>
      </c>
      <c r="J11" s="1"/>
      <c r="K11" s="1"/>
      <c r="L11" s="1"/>
      <c r="M11" s="1"/>
      <c r="N11" s="1"/>
      <c r="O11" s="1"/>
      <c r="P11" s="1"/>
      <c r="Q11" s="1"/>
      <c r="R11" s="1"/>
      <c r="S11" s="1"/>
    </row>
    <row r="12" spans="2:40" s="35" customFormat="1" ht="15" customHeight="1">
      <c r="B12" s="43"/>
      <c r="C12" s="101" t="s">
        <v>91</v>
      </c>
      <c r="D12" s="64" t="s">
        <v>13</v>
      </c>
      <c r="F12" s="267" t="s">
        <v>1727</v>
      </c>
      <c r="G12" s="267" t="s">
        <v>1782</v>
      </c>
      <c r="H12" s="34"/>
      <c r="I12" s="34"/>
      <c r="J12" s="36"/>
      <c r="K12" s="36"/>
      <c r="L12" s="36"/>
      <c r="M12" s="36"/>
      <c r="N12" s="36"/>
      <c r="O12" s="36"/>
      <c r="P12" s="36"/>
      <c r="Q12" s="36"/>
    </row>
    <row r="13" spans="2:40" s="35" customFormat="1" ht="15" customHeight="1">
      <c r="B13" s="43"/>
      <c r="C13" s="101" t="s">
        <v>92</v>
      </c>
      <c r="D13" s="54" t="s">
        <v>10</v>
      </c>
      <c r="F13" s="268" t="s">
        <v>1724</v>
      </c>
      <c r="G13" s="268" t="s">
        <v>1783</v>
      </c>
      <c r="H13" s="34"/>
      <c r="I13" s="34"/>
      <c r="J13" s="34"/>
      <c r="K13" s="34"/>
      <c r="L13" s="34"/>
      <c r="M13" s="34"/>
      <c r="N13" s="34"/>
      <c r="O13" s="34"/>
      <c r="P13" s="34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  <c r="AJ13" s="36"/>
      <c r="AK13" s="36"/>
      <c r="AL13" s="36"/>
      <c r="AM13" s="36"/>
      <c r="AN13" s="36"/>
    </row>
    <row r="14" spans="2:40" s="35" customFormat="1" ht="15" customHeight="1">
      <c r="B14" s="34"/>
      <c r="C14" s="101" t="s">
        <v>93</v>
      </c>
      <c r="D14" s="53" t="s">
        <v>17</v>
      </c>
      <c r="F14" s="268" t="s">
        <v>1728</v>
      </c>
      <c r="G14" s="268" t="s">
        <v>1775</v>
      </c>
      <c r="H14" s="34"/>
      <c r="I14" s="34"/>
      <c r="J14" s="34"/>
      <c r="K14" s="34"/>
      <c r="L14" s="34"/>
      <c r="M14" s="34"/>
      <c r="N14" s="34"/>
      <c r="O14" s="34"/>
      <c r="P14" s="34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36"/>
      <c r="AD14" s="36"/>
      <c r="AE14" s="36"/>
      <c r="AF14" s="36"/>
      <c r="AG14" s="36"/>
      <c r="AH14" s="36"/>
      <c r="AI14" s="36"/>
      <c r="AJ14" s="36"/>
      <c r="AK14" s="36"/>
      <c r="AL14" s="36"/>
      <c r="AM14" s="36"/>
      <c r="AN14" s="36"/>
    </row>
    <row r="15" spans="2:40" s="35" customFormat="1" ht="15" customHeight="1">
      <c r="B15" s="34"/>
      <c r="C15" s="40" t="s">
        <v>8</v>
      </c>
      <c r="D15" s="46" t="s">
        <v>249</v>
      </c>
      <c r="F15" s="268" t="s">
        <v>1743</v>
      </c>
      <c r="G15" s="268" t="s">
        <v>1714</v>
      </c>
      <c r="H15" s="34"/>
      <c r="I15" s="34"/>
      <c r="J15" s="34"/>
      <c r="K15" s="34"/>
      <c r="L15" s="34"/>
      <c r="M15" s="34"/>
      <c r="N15" s="34"/>
      <c r="O15" s="34"/>
      <c r="P15" s="34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</row>
    <row r="16" spans="2:40" s="35" customFormat="1" ht="15" customHeight="1">
      <c r="B16" s="34"/>
      <c r="C16" s="40" t="s">
        <v>94</v>
      </c>
      <c r="D16" s="46" t="s">
        <v>249</v>
      </c>
      <c r="F16" s="268" t="s">
        <v>1729</v>
      </c>
      <c r="G16" s="268" t="s">
        <v>1777</v>
      </c>
      <c r="H16" s="34"/>
      <c r="I16" s="34"/>
      <c r="J16" s="34"/>
      <c r="K16" s="34"/>
      <c r="L16" s="34"/>
      <c r="M16" s="34"/>
      <c r="N16" s="34"/>
      <c r="O16" s="34"/>
      <c r="P16" s="34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  <c r="AD16" s="36"/>
      <c r="AE16" s="36"/>
      <c r="AF16" s="36"/>
      <c r="AG16" s="36"/>
      <c r="AH16" s="36"/>
      <c r="AI16" s="36"/>
      <c r="AJ16" s="36"/>
      <c r="AK16" s="36"/>
      <c r="AL16" s="36"/>
      <c r="AM16" s="36"/>
      <c r="AN16" s="36"/>
    </row>
    <row r="17" spans="2:40" s="35" customFormat="1" ht="15" customHeight="1">
      <c r="B17" s="34"/>
      <c r="C17" s="40" t="s">
        <v>95</v>
      </c>
      <c r="D17" s="46" t="s">
        <v>95</v>
      </c>
      <c r="F17" s="268" t="s">
        <v>1752</v>
      </c>
      <c r="G17" s="268" t="s">
        <v>1776</v>
      </c>
      <c r="H17" s="34"/>
      <c r="I17" s="34"/>
      <c r="J17" s="34"/>
      <c r="K17" s="34"/>
      <c r="L17" s="34"/>
      <c r="M17" s="34"/>
      <c r="N17" s="34"/>
      <c r="O17" s="34"/>
      <c r="P17" s="34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G17" s="36"/>
      <c r="AH17" s="36"/>
      <c r="AI17" s="36"/>
      <c r="AJ17" s="36"/>
      <c r="AK17" s="36"/>
      <c r="AL17" s="36"/>
      <c r="AM17" s="36"/>
      <c r="AN17" s="36"/>
    </row>
    <row r="18" spans="2:40" s="35" customFormat="1" ht="15" customHeight="1">
      <c r="B18" s="34"/>
      <c r="C18" s="40" t="s">
        <v>1723</v>
      </c>
      <c r="D18" s="46" t="s">
        <v>1723</v>
      </c>
      <c r="F18" s="268" t="s">
        <v>1759</v>
      </c>
      <c r="G18" s="269" t="s">
        <v>1778</v>
      </c>
      <c r="H18" s="34"/>
      <c r="I18" s="34"/>
      <c r="J18" s="34"/>
      <c r="K18" s="34"/>
      <c r="L18" s="34"/>
      <c r="M18" s="34"/>
      <c r="N18" s="34"/>
      <c r="O18" s="34"/>
      <c r="P18" s="34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6"/>
      <c r="AJ18" s="36"/>
      <c r="AK18" s="36"/>
      <c r="AL18" s="36"/>
      <c r="AM18" s="36"/>
      <c r="AN18" s="36"/>
    </row>
    <row r="19" spans="2:40" s="35" customFormat="1" ht="15" customHeight="1">
      <c r="B19" s="34"/>
      <c r="C19" s="40" t="s">
        <v>96</v>
      </c>
      <c r="D19" s="48" t="s">
        <v>34</v>
      </c>
      <c r="F19" s="268" t="s">
        <v>1762</v>
      </c>
      <c r="G19" s="268" t="s">
        <v>1779</v>
      </c>
      <c r="H19" s="34"/>
      <c r="I19" s="34"/>
      <c r="J19" s="34"/>
      <c r="K19" s="34"/>
      <c r="L19" s="34"/>
      <c r="M19" s="34"/>
      <c r="N19" s="34"/>
      <c r="O19" s="34"/>
      <c r="P19" s="34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6"/>
      <c r="AC19" s="36"/>
      <c r="AD19" s="36"/>
      <c r="AE19" s="36"/>
      <c r="AF19" s="36"/>
      <c r="AG19" s="36"/>
      <c r="AH19" s="36"/>
      <c r="AI19" s="36"/>
      <c r="AJ19" s="36"/>
      <c r="AK19" s="36"/>
      <c r="AL19" s="36"/>
      <c r="AM19" s="36"/>
      <c r="AN19" s="36"/>
    </row>
    <row r="20" spans="2:40" s="35" customFormat="1" ht="15" customHeight="1">
      <c r="B20" s="34"/>
      <c r="C20" s="40" t="s">
        <v>97</v>
      </c>
      <c r="D20" s="48" t="s">
        <v>36</v>
      </c>
      <c r="F20" s="268" t="s">
        <v>1768</v>
      </c>
      <c r="G20" s="269" t="s">
        <v>1780</v>
      </c>
      <c r="H20" s="34"/>
      <c r="I20" s="34"/>
      <c r="J20" s="34"/>
      <c r="K20" s="34"/>
      <c r="L20" s="34"/>
      <c r="M20" s="34"/>
      <c r="N20" s="34"/>
      <c r="O20" s="34"/>
      <c r="P20" s="34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36"/>
      <c r="AJ20" s="36"/>
      <c r="AK20" s="36"/>
      <c r="AL20" s="36"/>
      <c r="AM20" s="36"/>
      <c r="AN20" s="36"/>
    </row>
    <row r="21" spans="2:40" s="35" customFormat="1" ht="15" customHeight="1">
      <c r="B21" s="34"/>
      <c r="C21" s="40" t="s">
        <v>98</v>
      </c>
      <c r="D21" s="52" t="s">
        <v>30</v>
      </c>
      <c r="F21" s="268" t="s">
        <v>1731</v>
      </c>
      <c r="G21" s="269" t="s">
        <v>1781</v>
      </c>
      <c r="H21" s="34"/>
      <c r="I21" s="34"/>
      <c r="J21" s="34"/>
      <c r="K21" s="34"/>
      <c r="L21" s="34"/>
      <c r="M21" s="34"/>
      <c r="N21" s="34"/>
      <c r="O21" s="34"/>
      <c r="P21" s="34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36"/>
      <c r="AJ21" s="36"/>
      <c r="AK21" s="36"/>
      <c r="AL21" s="36"/>
      <c r="AM21" s="36"/>
      <c r="AN21" s="36"/>
    </row>
    <row r="22" spans="2:40" s="35" customFormat="1" ht="15" customHeight="1">
      <c r="B22" s="34"/>
      <c r="C22" s="40" t="s">
        <v>99</v>
      </c>
      <c r="D22" s="47" t="s">
        <v>28</v>
      </c>
      <c r="F22" s="269" t="s">
        <v>1784</v>
      </c>
      <c r="G22" s="269" t="s">
        <v>1788</v>
      </c>
      <c r="H22" s="34"/>
      <c r="I22" s="34"/>
      <c r="J22" s="34"/>
      <c r="K22" s="34"/>
      <c r="L22" s="34"/>
      <c r="M22" s="34"/>
      <c r="N22" s="34"/>
      <c r="O22" s="34"/>
      <c r="P22" s="34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  <c r="AD22" s="36"/>
      <c r="AE22" s="36"/>
      <c r="AF22" s="36"/>
      <c r="AG22" s="36"/>
      <c r="AH22" s="36"/>
      <c r="AI22" s="36"/>
      <c r="AJ22" s="36"/>
      <c r="AK22" s="36"/>
      <c r="AL22" s="36"/>
      <c r="AM22" s="36"/>
      <c r="AN22" s="36"/>
    </row>
    <row r="23" spans="2:40" s="35" customFormat="1" ht="15" customHeight="1">
      <c r="B23" s="34"/>
      <c r="C23" s="40" t="s">
        <v>100</v>
      </c>
      <c r="D23" s="49" t="s">
        <v>7</v>
      </c>
      <c r="F23" s="269" t="s">
        <v>1785</v>
      </c>
      <c r="G23" s="269" t="s">
        <v>1789</v>
      </c>
      <c r="H23" s="34"/>
      <c r="I23" s="34"/>
      <c r="J23" s="34"/>
      <c r="K23" s="34"/>
      <c r="L23" s="34"/>
      <c r="M23" s="34"/>
      <c r="N23" s="34"/>
      <c r="O23" s="34"/>
      <c r="P23" s="34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36"/>
      <c r="AC23" s="36"/>
      <c r="AD23" s="36"/>
      <c r="AE23" s="36"/>
      <c r="AF23" s="36"/>
      <c r="AG23" s="36"/>
      <c r="AH23" s="36"/>
      <c r="AI23" s="36"/>
      <c r="AJ23" s="36"/>
      <c r="AK23" s="36"/>
      <c r="AL23" s="36"/>
      <c r="AM23" s="36"/>
      <c r="AN23" s="36"/>
    </row>
    <row r="24" spans="2:40" s="35" customFormat="1" ht="15" customHeight="1">
      <c r="B24" s="34"/>
      <c r="C24" s="40" t="s">
        <v>101</v>
      </c>
      <c r="D24" s="49" t="s">
        <v>33</v>
      </c>
      <c r="F24" s="270" t="s">
        <v>1786</v>
      </c>
      <c r="G24" s="270" t="s">
        <v>1790</v>
      </c>
      <c r="H24" s="34"/>
      <c r="I24" s="34"/>
      <c r="J24" s="34"/>
      <c r="K24" s="34"/>
      <c r="L24" s="34"/>
      <c r="M24" s="34"/>
      <c r="N24" s="34"/>
      <c r="O24" s="34"/>
      <c r="P24" s="34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G24" s="36"/>
      <c r="AH24" s="36"/>
      <c r="AI24" s="36"/>
      <c r="AJ24" s="36"/>
      <c r="AK24" s="36"/>
      <c r="AL24" s="36"/>
      <c r="AM24" s="36"/>
      <c r="AN24" s="36"/>
    </row>
    <row r="25" spans="2:40" s="35" customFormat="1" ht="15" customHeight="1">
      <c r="B25" s="34"/>
      <c r="C25" s="40" t="s">
        <v>102</v>
      </c>
      <c r="D25" s="50" t="s">
        <v>35</v>
      </c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36"/>
      <c r="AG25" s="36"/>
      <c r="AH25" s="36"/>
      <c r="AI25" s="36"/>
      <c r="AJ25" s="36"/>
      <c r="AK25" s="36"/>
      <c r="AL25" s="36"/>
      <c r="AM25" s="36"/>
      <c r="AN25" s="36"/>
    </row>
    <row r="26" spans="2:40" s="35" customFormat="1" ht="15" customHeight="1">
      <c r="B26" s="34"/>
      <c r="C26" s="40" t="s">
        <v>103</v>
      </c>
      <c r="D26" s="50" t="s">
        <v>32</v>
      </c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6"/>
      <c r="R26" s="36"/>
      <c r="S26" s="36"/>
      <c r="T26" s="36"/>
      <c r="U26" s="36"/>
      <c r="V26" s="36"/>
      <c r="W26" s="36"/>
      <c r="X26" s="36"/>
      <c r="Y26" s="36"/>
      <c r="Z26" s="36"/>
      <c r="AA26" s="36"/>
      <c r="AB26" s="36"/>
      <c r="AC26" s="36"/>
      <c r="AD26" s="36"/>
      <c r="AE26" s="36"/>
      <c r="AF26" s="36"/>
      <c r="AG26" s="36"/>
      <c r="AH26" s="36"/>
      <c r="AI26" s="36"/>
      <c r="AJ26" s="36"/>
      <c r="AK26" s="36"/>
      <c r="AL26" s="36"/>
      <c r="AM26" s="36"/>
      <c r="AN26" s="36"/>
    </row>
    <row r="27" spans="2:40" s="35" customFormat="1" ht="15" customHeight="1">
      <c r="B27" s="34"/>
      <c r="C27" s="40" t="s">
        <v>104</v>
      </c>
      <c r="D27" s="48" t="s">
        <v>6</v>
      </c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6"/>
      <c r="AC27" s="36"/>
      <c r="AD27" s="36"/>
      <c r="AE27" s="36"/>
      <c r="AF27" s="36"/>
      <c r="AG27" s="36"/>
      <c r="AH27" s="36"/>
      <c r="AI27" s="36"/>
      <c r="AJ27" s="36"/>
      <c r="AK27" s="36"/>
      <c r="AL27" s="36"/>
      <c r="AM27" s="36"/>
      <c r="AN27" s="36"/>
    </row>
    <row r="28" spans="2:40" s="35" customFormat="1" ht="15" customHeight="1">
      <c r="B28" s="34"/>
      <c r="C28" s="40" t="s">
        <v>105</v>
      </c>
      <c r="D28" s="49" t="s">
        <v>5</v>
      </c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36"/>
      <c r="AB28" s="36"/>
      <c r="AC28" s="36"/>
      <c r="AD28" s="36"/>
      <c r="AE28" s="36"/>
      <c r="AF28" s="36"/>
      <c r="AG28" s="36"/>
      <c r="AH28" s="36"/>
      <c r="AI28" s="36"/>
      <c r="AJ28" s="36"/>
      <c r="AK28" s="36"/>
      <c r="AL28" s="36"/>
      <c r="AM28" s="36"/>
      <c r="AN28" s="36"/>
    </row>
    <row r="29" spans="2:40" s="35" customFormat="1" ht="15" customHeight="1">
      <c r="B29" s="34"/>
      <c r="C29" s="40" t="s">
        <v>106</v>
      </c>
      <c r="D29" s="50" t="s">
        <v>41</v>
      </c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6"/>
      <c r="R29" s="36"/>
      <c r="S29" s="36"/>
      <c r="T29" s="36"/>
      <c r="U29" s="36"/>
      <c r="V29" s="36"/>
      <c r="W29" s="36"/>
      <c r="X29" s="36"/>
      <c r="Y29" s="36"/>
      <c r="Z29" s="36"/>
      <c r="AA29" s="36"/>
      <c r="AB29" s="36"/>
      <c r="AC29" s="36"/>
      <c r="AD29" s="36"/>
      <c r="AE29" s="36"/>
      <c r="AF29" s="36"/>
      <c r="AG29" s="36"/>
      <c r="AH29" s="36"/>
      <c r="AI29" s="36"/>
      <c r="AJ29" s="36"/>
      <c r="AK29" s="36"/>
      <c r="AL29" s="36"/>
      <c r="AM29" s="36"/>
      <c r="AN29" s="36"/>
    </row>
    <row r="30" spans="2:40" s="35" customFormat="1" ht="15" customHeight="1">
      <c r="B30" s="34"/>
      <c r="C30" s="40" t="s">
        <v>107</v>
      </c>
      <c r="D30" s="51" t="s">
        <v>40</v>
      </c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6"/>
      <c r="R30" s="36"/>
      <c r="S30" s="36"/>
      <c r="T30" s="36"/>
      <c r="U30" s="36"/>
      <c r="V30" s="36"/>
      <c r="W30" s="36"/>
      <c r="X30" s="36"/>
      <c r="Y30" s="36"/>
      <c r="Z30" s="36"/>
      <c r="AA30" s="36"/>
      <c r="AB30" s="36"/>
      <c r="AC30" s="36"/>
      <c r="AD30" s="36"/>
      <c r="AE30" s="36"/>
      <c r="AF30" s="36"/>
      <c r="AG30" s="36"/>
      <c r="AH30" s="36"/>
      <c r="AI30" s="36"/>
      <c r="AJ30" s="36"/>
      <c r="AK30" s="36"/>
      <c r="AL30" s="36"/>
      <c r="AM30" s="36"/>
      <c r="AN30" s="36"/>
    </row>
    <row r="31" spans="2:40" s="35" customFormat="1" ht="15" customHeight="1">
      <c r="B31" s="34"/>
      <c r="C31" s="40" t="s">
        <v>108</v>
      </c>
      <c r="D31" s="51" t="s">
        <v>31</v>
      </c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  <c r="AB31" s="36"/>
      <c r="AC31" s="36"/>
      <c r="AD31" s="36"/>
      <c r="AE31" s="36"/>
      <c r="AF31" s="36"/>
      <c r="AG31" s="36"/>
      <c r="AH31" s="36"/>
      <c r="AI31" s="36"/>
      <c r="AJ31" s="36"/>
      <c r="AK31" s="36"/>
      <c r="AL31" s="36"/>
      <c r="AM31" s="36"/>
      <c r="AN31" s="36"/>
    </row>
    <row r="32" spans="2:40" s="35" customFormat="1" ht="15" customHeight="1">
      <c r="B32" s="34"/>
      <c r="C32" s="40" t="s">
        <v>109</v>
      </c>
      <c r="D32" s="52" t="s">
        <v>39</v>
      </c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6"/>
      <c r="R32" s="36"/>
      <c r="S32" s="36"/>
      <c r="T32" s="36"/>
      <c r="U32" s="36"/>
      <c r="V32" s="36"/>
      <c r="W32" s="36"/>
      <c r="X32" s="36"/>
      <c r="Y32" s="36"/>
      <c r="Z32" s="36"/>
      <c r="AA32" s="36"/>
      <c r="AB32" s="36"/>
      <c r="AC32" s="36"/>
      <c r="AD32" s="36"/>
      <c r="AE32" s="36"/>
      <c r="AF32" s="36"/>
      <c r="AG32" s="36"/>
      <c r="AH32" s="36"/>
      <c r="AI32" s="36"/>
      <c r="AJ32" s="36"/>
      <c r="AK32" s="36"/>
      <c r="AL32" s="36"/>
      <c r="AM32" s="36"/>
      <c r="AN32" s="36"/>
    </row>
    <row r="33" spans="2:40" s="35" customFormat="1" ht="15" customHeight="1">
      <c r="B33" s="34"/>
      <c r="C33" s="40" t="s">
        <v>110</v>
      </c>
      <c r="D33" s="53" t="s">
        <v>38</v>
      </c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  <c r="AB33" s="36"/>
      <c r="AC33" s="36"/>
      <c r="AD33" s="36"/>
      <c r="AE33" s="36"/>
      <c r="AF33" s="36"/>
      <c r="AG33" s="36"/>
      <c r="AH33" s="36"/>
      <c r="AI33" s="36"/>
      <c r="AJ33" s="36"/>
      <c r="AK33" s="36"/>
      <c r="AL33" s="36"/>
      <c r="AM33" s="36"/>
      <c r="AN33" s="36"/>
    </row>
    <row r="34" spans="2:40" s="35" customFormat="1" ht="15" customHeight="1">
      <c r="B34" s="34"/>
      <c r="C34" s="40" t="s">
        <v>111</v>
      </c>
      <c r="D34" s="54" t="s">
        <v>37</v>
      </c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6"/>
      <c r="R34" s="36"/>
      <c r="S34" s="36"/>
      <c r="T34" s="36"/>
      <c r="U34" s="36"/>
      <c r="V34" s="36"/>
      <c r="W34" s="36"/>
      <c r="X34" s="36"/>
      <c r="Y34" s="36"/>
      <c r="Z34" s="36"/>
      <c r="AA34" s="36"/>
      <c r="AB34" s="36"/>
      <c r="AC34" s="36"/>
      <c r="AD34" s="36"/>
      <c r="AE34" s="36"/>
      <c r="AF34" s="36"/>
      <c r="AG34" s="36"/>
      <c r="AH34" s="36"/>
      <c r="AI34" s="36"/>
      <c r="AJ34" s="36"/>
      <c r="AK34" s="36"/>
      <c r="AL34" s="36"/>
      <c r="AM34" s="36"/>
      <c r="AN34" s="36"/>
    </row>
    <row r="35" spans="2:40" s="35" customFormat="1" ht="15" customHeight="1">
      <c r="B35" s="34"/>
      <c r="C35" s="40" t="s">
        <v>112</v>
      </c>
      <c r="D35" s="54" t="s">
        <v>27</v>
      </c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6"/>
      <c r="R35" s="36"/>
      <c r="S35" s="36"/>
      <c r="T35" s="36"/>
      <c r="U35" s="36"/>
      <c r="V35" s="36"/>
      <c r="W35" s="36"/>
      <c r="X35" s="36"/>
      <c r="Y35" s="36"/>
      <c r="Z35" s="36"/>
      <c r="AA35" s="36"/>
      <c r="AB35" s="36"/>
      <c r="AC35" s="36"/>
      <c r="AD35" s="36"/>
      <c r="AE35" s="36"/>
      <c r="AF35" s="36"/>
      <c r="AG35" s="36"/>
      <c r="AH35" s="36"/>
      <c r="AI35" s="36"/>
      <c r="AJ35" s="36"/>
      <c r="AK35" s="36"/>
      <c r="AL35" s="36"/>
      <c r="AM35" s="36"/>
      <c r="AN35" s="36"/>
    </row>
    <row r="36" spans="2:40" s="35" customFormat="1" ht="15" customHeight="1">
      <c r="B36" s="34"/>
      <c r="C36" s="40" t="s">
        <v>113</v>
      </c>
      <c r="D36" s="53" t="s">
        <v>29</v>
      </c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6"/>
      <c r="R36" s="36"/>
      <c r="S36" s="36"/>
      <c r="T36" s="36"/>
      <c r="U36" s="36"/>
      <c r="V36" s="36"/>
      <c r="W36" s="36"/>
      <c r="X36" s="36"/>
      <c r="Y36" s="36"/>
      <c r="Z36" s="36"/>
      <c r="AA36" s="36"/>
      <c r="AB36" s="36"/>
      <c r="AC36" s="36"/>
      <c r="AD36" s="36"/>
      <c r="AE36" s="36"/>
      <c r="AF36" s="36"/>
      <c r="AG36" s="36"/>
      <c r="AH36" s="36"/>
      <c r="AI36" s="36"/>
      <c r="AJ36" s="36"/>
      <c r="AK36" s="36"/>
      <c r="AL36" s="36"/>
      <c r="AM36" s="36"/>
      <c r="AN36" s="36"/>
    </row>
    <row r="37" spans="2:40" s="35" customFormat="1" ht="15" customHeight="1">
      <c r="B37" s="34"/>
      <c r="C37" s="40" t="s">
        <v>4</v>
      </c>
      <c r="D37" s="65" t="s">
        <v>26</v>
      </c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  <c r="AB37" s="36"/>
      <c r="AC37" s="36"/>
      <c r="AD37" s="36"/>
      <c r="AE37" s="36"/>
      <c r="AF37" s="36"/>
      <c r="AG37" s="36"/>
      <c r="AH37" s="36"/>
      <c r="AI37" s="36"/>
      <c r="AJ37" s="36"/>
      <c r="AK37" s="36"/>
      <c r="AL37" s="36"/>
      <c r="AM37" s="36"/>
      <c r="AN37" s="36"/>
    </row>
    <row r="38" spans="2:40" s="35" customFormat="1" ht="15" customHeight="1">
      <c r="B38" s="34"/>
      <c r="C38" s="40" t="s">
        <v>114</v>
      </c>
      <c r="D38" s="49" t="s">
        <v>25</v>
      </c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6"/>
      <c r="R38" s="36"/>
      <c r="S38" s="36"/>
      <c r="T38" s="36"/>
      <c r="U38" s="36"/>
      <c r="V38" s="36"/>
      <c r="W38" s="36"/>
      <c r="X38" s="36"/>
      <c r="Y38" s="36"/>
      <c r="Z38" s="36"/>
      <c r="AA38" s="36"/>
      <c r="AB38" s="36"/>
      <c r="AC38" s="36"/>
      <c r="AD38" s="36"/>
      <c r="AE38" s="36"/>
      <c r="AF38" s="36"/>
      <c r="AG38" s="36"/>
      <c r="AH38" s="36"/>
      <c r="AI38" s="36"/>
      <c r="AJ38" s="36"/>
      <c r="AK38" s="36"/>
      <c r="AL38" s="36"/>
      <c r="AM38" s="36"/>
      <c r="AN38" s="36"/>
    </row>
    <row r="39" spans="2:40" s="35" customFormat="1" ht="15" customHeight="1">
      <c r="B39" s="34"/>
      <c r="C39" s="40" t="s">
        <v>115</v>
      </c>
      <c r="D39" s="50" t="s">
        <v>24</v>
      </c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  <c r="AB39" s="36"/>
      <c r="AC39" s="36"/>
      <c r="AD39" s="36"/>
      <c r="AE39" s="36"/>
      <c r="AF39" s="36"/>
      <c r="AG39" s="36"/>
      <c r="AH39" s="36"/>
      <c r="AI39" s="36"/>
      <c r="AJ39" s="36"/>
      <c r="AK39" s="36"/>
      <c r="AL39" s="36"/>
      <c r="AM39" s="36"/>
      <c r="AN39" s="36"/>
    </row>
    <row r="40" spans="2:40" s="35" customFormat="1" ht="15" customHeight="1">
      <c r="B40" s="34"/>
      <c r="C40" s="40" t="s">
        <v>116</v>
      </c>
      <c r="D40" s="52" t="s">
        <v>22</v>
      </c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6"/>
      <c r="R40" s="36"/>
      <c r="S40" s="36"/>
      <c r="T40" s="36"/>
      <c r="U40" s="36"/>
      <c r="V40" s="36"/>
      <c r="W40" s="36"/>
      <c r="X40" s="36"/>
      <c r="Y40" s="36"/>
      <c r="Z40" s="36"/>
      <c r="AA40" s="36"/>
      <c r="AB40" s="36"/>
      <c r="AC40" s="36"/>
      <c r="AD40" s="36"/>
      <c r="AE40" s="36"/>
      <c r="AF40" s="36"/>
      <c r="AG40" s="36"/>
      <c r="AH40" s="36"/>
      <c r="AI40" s="36"/>
      <c r="AJ40" s="36"/>
      <c r="AK40" s="36"/>
      <c r="AL40" s="36"/>
      <c r="AM40" s="36"/>
      <c r="AN40" s="36"/>
    </row>
    <row r="41" spans="2:40" s="35" customFormat="1" ht="15" customHeight="1">
      <c r="B41" s="34"/>
      <c r="C41" s="40" t="s">
        <v>117</v>
      </c>
      <c r="D41" s="64" t="s">
        <v>21</v>
      </c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6"/>
      <c r="R41" s="36"/>
      <c r="S41" s="36"/>
      <c r="T41" s="36"/>
      <c r="U41" s="36"/>
      <c r="V41" s="36"/>
      <c r="W41" s="36"/>
      <c r="X41" s="36"/>
      <c r="Y41" s="36"/>
      <c r="Z41" s="36"/>
      <c r="AA41" s="36"/>
      <c r="AB41" s="36"/>
      <c r="AC41" s="36"/>
      <c r="AD41" s="36"/>
      <c r="AE41" s="36"/>
      <c r="AF41" s="36"/>
      <c r="AG41" s="36"/>
      <c r="AH41" s="36"/>
      <c r="AI41" s="36"/>
      <c r="AJ41" s="36"/>
      <c r="AK41" s="36"/>
      <c r="AL41" s="36"/>
      <c r="AM41" s="36"/>
      <c r="AN41" s="36"/>
    </row>
    <row r="42" spans="2:40" s="35" customFormat="1" ht="15" customHeight="1">
      <c r="B42" s="34"/>
      <c r="C42" s="40" t="s">
        <v>118</v>
      </c>
      <c r="D42" s="51" t="s">
        <v>23</v>
      </c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6"/>
      <c r="R42" s="36"/>
      <c r="S42" s="36"/>
      <c r="T42" s="36"/>
      <c r="U42" s="36"/>
      <c r="V42" s="36"/>
      <c r="W42" s="36"/>
      <c r="X42" s="36"/>
      <c r="Y42" s="36"/>
      <c r="Z42" s="36"/>
      <c r="AA42" s="36"/>
      <c r="AB42" s="36"/>
      <c r="AC42" s="36"/>
      <c r="AD42" s="36"/>
      <c r="AE42" s="36"/>
      <c r="AF42" s="36"/>
      <c r="AG42" s="36"/>
      <c r="AH42" s="36"/>
      <c r="AI42" s="36"/>
      <c r="AJ42" s="36"/>
      <c r="AK42" s="36"/>
      <c r="AL42" s="36"/>
      <c r="AM42" s="36"/>
      <c r="AN42" s="36"/>
    </row>
    <row r="43" spans="2:40" s="35" customFormat="1" ht="15" customHeight="1">
      <c r="B43" s="34"/>
      <c r="C43" s="41" t="s">
        <v>119</v>
      </c>
      <c r="D43" s="55" t="s">
        <v>120</v>
      </c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6"/>
      <c r="R43" s="36"/>
      <c r="S43" s="36"/>
      <c r="T43" s="36"/>
      <c r="U43" s="36"/>
      <c r="V43" s="36"/>
      <c r="W43" s="36"/>
      <c r="X43" s="36"/>
      <c r="Y43" s="36"/>
      <c r="Z43" s="36"/>
      <c r="AA43" s="36"/>
      <c r="AB43" s="36"/>
      <c r="AC43" s="36"/>
      <c r="AD43" s="36"/>
      <c r="AE43" s="36"/>
      <c r="AF43" s="36"/>
      <c r="AG43" s="36"/>
      <c r="AH43" s="36"/>
      <c r="AI43" s="36"/>
      <c r="AJ43" s="36"/>
      <c r="AK43" s="36"/>
      <c r="AL43" s="36"/>
      <c r="AM43" s="36"/>
      <c r="AN43" s="36"/>
    </row>
    <row r="44" spans="2:40" s="35" customFormat="1" ht="15" customHeight="1">
      <c r="B44" s="34"/>
      <c r="C44" s="41" t="s">
        <v>121</v>
      </c>
      <c r="D44" s="49" t="s">
        <v>122</v>
      </c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6"/>
      <c r="R44" s="36"/>
      <c r="S44" s="36"/>
      <c r="T44" s="36"/>
      <c r="U44" s="36"/>
      <c r="V44" s="36"/>
      <c r="W44" s="36"/>
      <c r="X44" s="36"/>
      <c r="Y44" s="36"/>
      <c r="Z44" s="36"/>
      <c r="AA44" s="36"/>
      <c r="AB44" s="36"/>
      <c r="AC44" s="36"/>
      <c r="AD44" s="36"/>
      <c r="AE44" s="36"/>
      <c r="AF44" s="36"/>
      <c r="AG44" s="36"/>
      <c r="AH44" s="36"/>
      <c r="AI44" s="36"/>
      <c r="AJ44" s="36"/>
      <c r="AK44" s="36"/>
      <c r="AL44" s="36"/>
      <c r="AM44" s="36"/>
      <c r="AN44" s="36"/>
    </row>
    <row r="45" spans="2:40" s="35" customFormat="1" ht="15" customHeight="1">
      <c r="B45" s="34"/>
      <c r="C45" s="41" t="s">
        <v>133</v>
      </c>
      <c r="D45" s="50" t="s">
        <v>124</v>
      </c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6"/>
      <c r="AB45" s="36"/>
      <c r="AC45" s="36"/>
      <c r="AD45" s="36"/>
      <c r="AE45" s="36"/>
      <c r="AF45" s="36"/>
      <c r="AG45" s="36"/>
      <c r="AH45" s="36"/>
      <c r="AI45" s="36"/>
      <c r="AJ45" s="36"/>
      <c r="AK45" s="36"/>
      <c r="AL45" s="36"/>
      <c r="AM45" s="36"/>
      <c r="AN45" s="36"/>
    </row>
    <row r="46" spans="2:40" s="35" customFormat="1" ht="15" customHeight="1">
      <c r="B46" s="34"/>
      <c r="C46" s="41" t="s">
        <v>1850</v>
      </c>
      <c r="D46" s="51" t="s">
        <v>1851</v>
      </c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6"/>
      <c r="R46" s="36"/>
      <c r="S46" s="36"/>
      <c r="T46" s="36"/>
      <c r="U46" s="36"/>
      <c r="V46" s="36"/>
      <c r="W46" s="36"/>
      <c r="X46" s="36"/>
      <c r="Y46" s="36"/>
      <c r="Z46" s="36"/>
      <c r="AA46" s="36"/>
      <c r="AB46" s="36"/>
      <c r="AC46" s="36"/>
      <c r="AD46" s="36"/>
      <c r="AE46" s="36"/>
      <c r="AF46" s="36"/>
      <c r="AG46" s="36"/>
      <c r="AH46" s="36"/>
      <c r="AI46" s="36"/>
      <c r="AJ46" s="36"/>
      <c r="AK46" s="36"/>
      <c r="AL46" s="36"/>
      <c r="AM46" s="36"/>
      <c r="AN46" s="36"/>
    </row>
    <row r="47" spans="2:40" s="35" customFormat="1" ht="15" customHeight="1">
      <c r="B47" s="34"/>
      <c r="C47" s="41" t="s">
        <v>123</v>
      </c>
      <c r="D47" s="52" t="s">
        <v>126</v>
      </c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6"/>
      <c r="R47" s="36"/>
      <c r="S47" s="36"/>
      <c r="T47" s="36"/>
      <c r="U47" s="36"/>
      <c r="V47" s="36"/>
      <c r="W47" s="36"/>
      <c r="X47" s="36"/>
      <c r="Y47" s="36"/>
      <c r="Z47" s="36"/>
      <c r="AA47" s="36"/>
      <c r="AB47" s="36"/>
      <c r="AC47" s="36"/>
      <c r="AD47" s="36"/>
      <c r="AE47" s="36"/>
      <c r="AF47" s="36"/>
      <c r="AG47" s="36"/>
      <c r="AH47" s="36"/>
      <c r="AI47" s="36"/>
      <c r="AJ47" s="36"/>
      <c r="AK47" s="36"/>
      <c r="AL47" s="36"/>
      <c r="AM47" s="36"/>
      <c r="AN47" s="36"/>
    </row>
    <row r="48" spans="2:40" s="35" customFormat="1" ht="15" customHeight="1">
      <c r="B48" s="34"/>
      <c r="C48" s="41" t="s">
        <v>125</v>
      </c>
      <c r="D48" s="56" t="s">
        <v>128</v>
      </c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6"/>
      <c r="R48" s="36"/>
      <c r="S48" s="36"/>
      <c r="T48" s="36"/>
      <c r="U48" s="36"/>
      <c r="V48" s="36"/>
      <c r="W48" s="36"/>
      <c r="X48" s="36"/>
      <c r="Y48" s="36"/>
      <c r="Z48" s="36"/>
      <c r="AA48" s="36"/>
      <c r="AB48" s="36"/>
      <c r="AC48" s="36"/>
      <c r="AD48" s="36"/>
      <c r="AE48" s="36"/>
      <c r="AF48" s="36"/>
      <c r="AG48" s="36"/>
      <c r="AH48" s="36"/>
      <c r="AI48" s="36"/>
      <c r="AJ48" s="36"/>
      <c r="AK48" s="36"/>
      <c r="AL48" s="36"/>
      <c r="AM48" s="36"/>
      <c r="AN48" s="36"/>
    </row>
    <row r="49" spans="2:40" s="35" customFormat="1" ht="15" customHeight="1">
      <c r="B49" s="34"/>
      <c r="C49" s="41" t="s">
        <v>127</v>
      </c>
      <c r="D49" s="51" t="s">
        <v>130</v>
      </c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6"/>
      <c r="R49" s="36"/>
      <c r="S49" s="36"/>
      <c r="T49" s="36"/>
      <c r="U49" s="36"/>
      <c r="V49" s="36"/>
      <c r="W49" s="36"/>
      <c r="X49" s="36"/>
      <c r="Y49" s="36"/>
      <c r="Z49" s="36"/>
      <c r="AA49" s="36"/>
      <c r="AB49" s="36"/>
      <c r="AC49" s="36"/>
      <c r="AD49" s="36"/>
      <c r="AE49" s="36"/>
      <c r="AF49" s="36"/>
      <c r="AG49" s="36"/>
      <c r="AH49" s="36"/>
      <c r="AI49" s="36"/>
      <c r="AJ49" s="36"/>
      <c r="AK49" s="36"/>
      <c r="AL49" s="36"/>
      <c r="AM49" s="36"/>
      <c r="AN49" s="36"/>
    </row>
    <row r="50" spans="2:40" s="35" customFormat="1" ht="15" customHeight="1">
      <c r="B50" s="34"/>
      <c r="C50" s="41" t="s">
        <v>129</v>
      </c>
      <c r="D50" s="47" t="s">
        <v>132</v>
      </c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6"/>
      <c r="R50" s="36"/>
      <c r="S50" s="36"/>
      <c r="T50" s="36"/>
      <c r="U50" s="36"/>
      <c r="V50" s="36"/>
      <c r="W50" s="36"/>
      <c r="X50" s="36"/>
      <c r="Y50" s="36"/>
      <c r="Z50" s="36"/>
      <c r="AA50" s="36"/>
      <c r="AB50" s="36"/>
      <c r="AC50" s="36"/>
      <c r="AD50" s="36"/>
      <c r="AE50" s="36"/>
      <c r="AF50" s="36"/>
      <c r="AG50" s="36"/>
      <c r="AH50" s="36"/>
      <c r="AI50" s="36"/>
      <c r="AJ50" s="36"/>
      <c r="AK50" s="36"/>
      <c r="AL50" s="36"/>
      <c r="AM50" s="36"/>
      <c r="AN50" s="36"/>
    </row>
    <row r="51" spans="2:40" s="35" customFormat="1" ht="15" customHeight="1">
      <c r="B51" s="34"/>
      <c r="C51" s="41" t="s">
        <v>131</v>
      </c>
      <c r="D51" s="54" t="s">
        <v>134</v>
      </c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6"/>
      <c r="R51" s="36"/>
      <c r="S51" s="36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36"/>
      <c r="AF51" s="36"/>
      <c r="AG51" s="36"/>
      <c r="AH51" s="36"/>
      <c r="AI51" s="36"/>
      <c r="AJ51" s="36"/>
      <c r="AK51" s="36"/>
      <c r="AL51" s="36"/>
      <c r="AM51" s="36"/>
      <c r="AN51" s="36"/>
    </row>
    <row r="52" spans="2:40" s="35" customFormat="1" ht="15" customHeight="1">
      <c r="B52" s="34"/>
      <c r="C52" s="41" t="s">
        <v>135</v>
      </c>
      <c r="D52" s="53" t="s">
        <v>136</v>
      </c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6"/>
      <c r="R52" s="36"/>
      <c r="S52" s="36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36"/>
      <c r="AF52" s="36"/>
      <c r="AG52" s="36"/>
      <c r="AH52" s="36"/>
      <c r="AI52" s="36"/>
      <c r="AJ52" s="36"/>
      <c r="AK52" s="36"/>
      <c r="AL52" s="36"/>
      <c r="AM52" s="36"/>
      <c r="AN52" s="36"/>
    </row>
    <row r="53" spans="2:40" s="35" customFormat="1" ht="15" customHeight="1">
      <c r="B53" s="34"/>
      <c r="C53" s="41" t="s">
        <v>137</v>
      </c>
      <c r="D53" s="57" t="s">
        <v>138</v>
      </c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6"/>
      <c r="R53" s="36"/>
      <c r="S53" s="36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36"/>
      <c r="AF53" s="36"/>
      <c r="AG53" s="36"/>
      <c r="AH53" s="36"/>
      <c r="AI53" s="36"/>
      <c r="AJ53" s="36"/>
      <c r="AK53" s="36"/>
      <c r="AL53" s="36"/>
      <c r="AM53" s="36"/>
      <c r="AN53" s="36"/>
    </row>
    <row r="54" spans="2:40" s="35" customFormat="1" ht="15" customHeight="1">
      <c r="B54" s="34"/>
      <c r="C54" s="101" t="s">
        <v>139</v>
      </c>
      <c r="D54" s="52" t="s">
        <v>14</v>
      </c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6"/>
      <c r="R54" s="36"/>
      <c r="S54" s="36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36"/>
      <c r="AF54" s="36"/>
      <c r="AG54" s="36"/>
      <c r="AH54" s="36"/>
      <c r="AI54" s="36"/>
      <c r="AJ54" s="36"/>
      <c r="AK54" s="36"/>
      <c r="AL54" s="36"/>
      <c r="AM54" s="36"/>
      <c r="AN54" s="36"/>
    </row>
    <row r="55" spans="2:40" s="35" customFormat="1" ht="15" customHeight="1">
      <c r="B55" s="34"/>
      <c r="C55" s="101" t="s">
        <v>140</v>
      </c>
      <c r="D55" s="47" t="s">
        <v>11</v>
      </c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6"/>
      <c r="R55" s="36"/>
      <c r="S55" s="36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36"/>
      <c r="AF55" s="36"/>
      <c r="AG55" s="36"/>
      <c r="AH55" s="36"/>
      <c r="AI55" s="36"/>
      <c r="AJ55" s="36"/>
      <c r="AK55" s="36"/>
      <c r="AL55" s="36"/>
      <c r="AM55" s="36"/>
      <c r="AN55" s="36"/>
    </row>
    <row r="56" spans="2:40" s="35" customFormat="1" ht="15" customHeight="1">
      <c r="B56" s="34"/>
      <c r="C56" s="101" t="s">
        <v>141</v>
      </c>
      <c r="D56" s="56" t="s">
        <v>12</v>
      </c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6"/>
      <c r="R56" s="36"/>
      <c r="S56" s="36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36"/>
      <c r="AF56" s="36"/>
      <c r="AG56" s="36"/>
      <c r="AH56" s="36"/>
      <c r="AI56" s="36"/>
      <c r="AJ56" s="36"/>
      <c r="AK56" s="36"/>
      <c r="AL56" s="36"/>
      <c r="AM56" s="36"/>
      <c r="AN56" s="36"/>
    </row>
    <row r="57" spans="2:40" s="35" customFormat="1" ht="15" customHeight="1">
      <c r="B57" s="34"/>
      <c r="C57" s="101" t="s">
        <v>142</v>
      </c>
      <c r="D57" s="57" t="s">
        <v>16</v>
      </c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6"/>
      <c r="R57" s="36"/>
      <c r="S57" s="36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36"/>
      <c r="AF57" s="36"/>
      <c r="AG57" s="36"/>
      <c r="AH57" s="36"/>
      <c r="AI57" s="36"/>
      <c r="AJ57" s="36"/>
      <c r="AK57" s="36"/>
      <c r="AL57" s="36"/>
      <c r="AM57" s="36"/>
      <c r="AN57" s="36"/>
    </row>
    <row r="58" spans="2:40" s="35" customFormat="1" ht="15" customHeight="1">
      <c r="B58" s="34"/>
      <c r="C58" s="101" t="s">
        <v>20</v>
      </c>
      <c r="D58" s="48" t="s">
        <v>20</v>
      </c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6"/>
      <c r="R58" s="36"/>
      <c r="S58" s="36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36"/>
      <c r="AF58" s="36"/>
      <c r="AG58" s="36"/>
      <c r="AH58" s="36"/>
      <c r="AI58" s="36"/>
      <c r="AJ58" s="36"/>
      <c r="AK58" s="36"/>
      <c r="AL58" s="36"/>
      <c r="AM58" s="36"/>
      <c r="AN58" s="36"/>
    </row>
    <row r="59" spans="2:40" s="35" customFormat="1" ht="15" customHeight="1">
      <c r="B59" s="34"/>
      <c r="C59" s="101" t="s">
        <v>19</v>
      </c>
      <c r="D59" s="49" t="s">
        <v>19</v>
      </c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6"/>
      <c r="R59" s="36"/>
      <c r="S59" s="36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36"/>
      <c r="AF59" s="36"/>
      <c r="AG59" s="36"/>
      <c r="AH59" s="36"/>
      <c r="AI59" s="36"/>
      <c r="AJ59" s="36"/>
      <c r="AK59" s="36"/>
      <c r="AL59" s="36"/>
      <c r="AM59" s="36"/>
      <c r="AN59" s="36"/>
    </row>
    <row r="60" spans="2:40" s="35" customFormat="1" ht="15" customHeight="1">
      <c r="B60" s="34"/>
      <c r="C60" s="101" t="s">
        <v>18</v>
      </c>
      <c r="D60" s="50" t="s">
        <v>18</v>
      </c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6"/>
      <c r="R60" s="36"/>
      <c r="S60" s="36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36"/>
      <c r="AF60" s="36"/>
      <c r="AG60" s="36"/>
      <c r="AH60" s="36"/>
      <c r="AI60" s="36"/>
      <c r="AJ60" s="36"/>
      <c r="AK60" s="36"/>
      <c r="AL60" s="36"/>
      <c r="AM60" s="36"/>
      <c r="AN60" s="36"/>
    </row>
    <row r="61" spans="2:40" s="35" customFormat="1" ht="15" customHeight="1">
      <c r="B61" s="34"/>
      <c r="C61" s="101" t="s">
        <v>15</v>
      </c>
      <c r="D61" s="51" t="s">
        <v>15</v>
      </c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6"/>
      <c r="R61" s="36"/>
      <c r="S61" s="36"/>
      <c r="T61" s="36"/>
      <c r="U61" s="36"/>
      <c r="V61" s="36"/>
      <c r="W61" s="36"/>
      <c r="X61" s="36"/>
      <c r="Y61" s="36"/>
      <c r="Z61" s="36"/>
      <c r="AA61" s="36"/>
      <c r="AB61" s="36"/>
      <c r="AC61" s="36"/>
      <c r="AD61" s="36"/>
      <c r="AE61" s="36"/>
      <c r="AF61" s="36"/>
      <c r="AG61" s="36"/>
      <c r="AH61" s="36"/>
      <c r="AI61" s="36"/>
      <c r="AJ61" s="36"/>
      <c r="AK61" s="36"/>
      <c r="AL61" s="36"/>
      <c r="AM61" s="36"/>
      <c r="AN61" s="36"/>
    </row>
    <row r="62" spans="2:40" s="35" customFormat="1" ht="15" customHeight="1">
      <c r="B62" s="34"/>
      <c r="C62" s="101" t="s">
        <v>143</v>
      </c>
      <c r="D62" s="64" t="s">
        <v>13</v>
      </c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6"/>
      <c r="R62" s="36"/>
      <c r="S62" s="36"/>
      <c r="T62" s="36"/>
      <c r="U62" s="36"/>
      <c r="V62" s="36"/>
      <c r="W62" s="36"/>
      <c r="X62" s="36"/>
      <c r="Y62" s="36"/>
      <c r="Z62" s="36"/>
      <c r="AA62" s="36"/>
      <c r="AB62" s="36"/>
      <c r="AC62" s="36"/>
      <c r="AD62" s="36"/>
      <c r="AE62" s="36"/>
      <c r="AF62" s="36"/>
      <c r="AG62" s="36"/>
      <c r="AH62" s="36"/>
      <c r="AI62" s="36"/>
      <c r="AJ62" s="36"/>
      <c r="AK62" s="36"/>
      <c r="AL62" s="36"/>
      <c r="AM62" s="36"/>
      <c r="AN62" s="36"/>
    </row>
    <row r="63" spans="2:40" s="35" customFormat="1" ht="15" customHeight="1">
      <c r="B63" s="34"/>
      <c r="C63" s="101" t="s">
        <v>144</v>
      </c>
      <c r="D63" s="54" t="s">
        <v>10</v>
      </c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6"/>
      <c r="R63" s="36"/>
      <c r="S63" s="36"/>
      <c r="T63" s="36"/>
      <c r="U63" s="36"/>
      <c r="V63" s="36"/>
      <c r="W63" s="36"/>
      <c r="X63" s="36"/>
      <c r="Y63" s="36"/>
      <c r="Z63" s="36"/>
      <c r="AA63" s="36"/>
      <c r="AB63" s="36"/>
      <c r="AC63" s="36"/>
      <c r="AD63" s="36"/>
      <c r="AE63" s="36"/>
      <c r="AF63" s="36"/>
      <c r="AG63" s="36"/>
      <c r="AH63" s="36"/>
      <c r="AI63" s="36"/>
      <c r="AJ63" s="36"/>
      <c r="AK63" s="36"/>
      <c r="AL63" s="36"/>
      <c r="AM63" s="36"/>
      <c r="AN63" s="36"/>
    </row>
    <row r="64" spans="2:40" s="35" customFormat="1" ht="15" customHeight="1">
      <c r="B64" s="34"/>
      <c r="C64" s="101" t="s">
        <v>145</v>
      </c>
      <c r="D64" s="53" t="s">
        <v>17</v>
      </c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6"/>
      <c r="R64" s="36"/>
      <c r="S64" s="36"/>
      <c r="T64" s="36"/>
      <c r="U64" s="36"/>
      <c r="V64" s="36"/>
      <c r="W64" s="36"/>
      <c r="X64" s="36"/>
      <c r="Y64" s="36"/>
      <c r="Z64" s="36"/>
      <c r="AA64" s="36"/>
      <c r="AB64" s="36"/>
      <c r="AC64" s="36"/>
      <c r="AD64" s="36"/>
      <c r="AE64" s="36"/>
      <c r="AF64" s="36"/>
      <c r="AG64" s="36"/>
      <c r="AH64" s="36"/>
      <c r="AI64" s="36"/>
      <c r="AJ64" s="36"/>
      <c r="AK64" s="36"/>
      <c r="AL64" s="36"/>
      <c r="AM64" s="36"/>
      <c r="AN64" s="36"/>
    </row>
    <row r="65" spans="2:40" s="35" customFormat="1" ht="15" customHeight="1">
      <c r="B65" s="34"/>
      <c r="C65" s="58" t="s">
        <v>146</v>
      </c>
      <c r="D65" s="48" t="s">
        <v>34</v>
      </c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6"/>
      <c r="R65" s="36"/>
      <c r="S65" s="36"/>
      <c r="T65" s="36"/>
      <c r="U65" s="36"/>
      <c r="V65" s="36"/>
      <c r="W65" s="36"/>
      <c r="X65" s="36"/>
      <c r="Y65" s="36"/>
      <c r="Z65" s="36"/>
      <c r="AA65" s="36"/>
      <c r="AB65" s="36"/>
      <c r="AC65" s="36"/>
      <c r="AD65" s="36"/>
      <c r="AE65" s="36"/>
      <c r="AF65" s="36"/>
      <c r="AG65" s="36"/>
      <c r="AH65" s="36"/>
      <c r="AI65" s="36"/>
      <c r="AJ65" s="36"/>
      <c r="AK65" s="36"/>
      <c r="AL65" s="36"/>
      <c r="AM65" s="36"/>
      <c r="AN65" s="36"/>
    </row>
    <row r="66" spans="2:40" s="35" customFormat="1" ht="15" customHeight="1">
      <c r="B66" s="34"/>
      <c r="C66" s="58" t="s">
        <v>147</v>
      </c>
      <c r="D66" s="48" t="s">
        <v>36</v>
      </c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6"/>
      <c r="R66" s="36"/>
      <c r="S66" s="36"/>
      <c r="T66" s="36"/>
      <c r="U66" s="36"/>
      <c r="V66" s="36"/>
      <c r="W66" s="36"/>
      <c r="X66" s="36"/>
      <c r="Y66" s="36"/>
      <c r="Z66" s="36"/>
      <c r="AA66" s="36"/>
      <c r="AB66" s="36"/>
      <c r="AC66" s="36"/>
      <c r="AD66" s="36"/>
      <c r="AE66" s="36"/>
      <c r="AF66" s="36"/>
      <c r="AG66" s="36"/>
      <c r="AH66" s="36"/>
      <c r="AI66" s="36"/>
      <c r="AJ66" s="36"/>
      <c r="AK66" s="36"/>
      <c r="AL66" s="36"/>
      <c r="AM66" s="36"/>
      <c r="AN66" s="36"/>
    </row>
    <row r="67" spans="2:40" s="35" customFormat="1" ht="15" customHeight="1">
      <c r="B67" s="34"/>
      <c r="C67" s="58" t="s">
        <v>148</v>
      </c>
      <c r="D67" s="52" t="s">
        <v>30</v>
      </c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6"/>
      <c r="R67" s="36"/>
      <c r="S67" s="36"/>
      <c r="T67" s="36"/>
      <c r="U67" s="36"/>
      <c r="V67" s="36"/>
      <c r="W67" s="36"/>
      <c r="X67" s="36"/>
      <c r="Y67" s="36"/>
      <c r="Z67" s="36"/>
      <c r="AA67" s="36"/>
      <c r="AB67" s="36"/>
      <c r="AC67" s="36"/>
      <c r="AD67" s="36"/>
      <c r="AE67" s="36"/>
      <c r="AF67" s="36"/>
      <c r="AG67" s="36"/>
      <c r="AH67" s="36"/>
      <c r="AI67" s="36"/>
      <c r="AJ67" s="36"/>
      <c r="AK67" s="36"/>
      <c r="AL67" s="36"/>
      <c r="AM67" s="36"/>
      <c r="AN67" s="36"/>
    </row>
    <row r="68" spans="2:40" s="35" customFormat="1" ht="15" customHeight="1">
      <c r="B68" s="34"/>
      <c r="C68" s="58" t="s">
        <v>149</v>
      </c>
      <c r="D68" s="47" t="s">
        <v>28</v>
      </c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6"/>
      <c r="R68" s="36"/>
      <c r="S68" s="36"/>
      <c r="T68" s="36"/>
      <c r="U68" s="36"/>
      <c r="V68" s="36"/>
      <c r="W68" s="36"/>
      <c r="X68" s="36"/>
      <c r="Y68" s="36"/>
      <c r="Z68" s="36"/>
      <c r="AA68" s="36"/>
      <c r="AB68" s="36"/>
      <c r="AC68" s="36"/>
      <c r="AD68" s="36"/>
      <c r="AE68" s="36"/>
      <c r="AF68" s="36"/>
      <c r="AG68" s="36"/>
      <c r="AH68" s="36"/>
      <c r="AI68" s="36"/>
      <c r="AJ68" s="36"/>
      <c r="AK68" s="36"/>
      <c r="AL68" s="36"/>
      <c r="AM68" s="36"/>
      <c r="AN68" s="36"/>
    </row>
    <row r="69" spans="2:40" s="35" customFormat="1" ht="15" customHeight="1">
      <c r="B69" s="34"/>
      <c r="C69" s="58" t="s">
        <v>7</v>
      </c>
      <c r="D69" s="49" t="s">
        <v>7</v>
      </c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6"/>
      <c r="R69" s="36"/>
      <c r="S69" s="36"/>
      <c r="T69" s="36"/>
      <c r="U69" s="36"/>
      <c r="V69" s="36"/>
      <c r="W69" s="36"/>
      <c r="X69" s="36"/>
      <c r="Y69" s="36"/>
      <c r="Z69" s="36"/>
      <c r="AA69" s="36"/>
      <c r="AB69" s="36"/>
      <c r="AC69" s="36"/>
      <c r="AD69" s="36"/>
      <c r="AE69" s="36"/>
      <c r="AF69" s="36"/>
      <c r="AG69" s="36"/>
      <c r="AH69" s="36"/>
      <c r="AI69" s="36"/>
      <c r="AJ69" s="36"/>
      <c r="AK69" s="36"/>
      <c r="AL69" s="36"/>
      <c r="AM69" s="36"/>
      <c r="AN69" s="36"/>
    </row>
    <row r="70" spans="2:40" s="35" customFormat="1" ht="15" customHeight="1">
      <c r="B70" s="34"/>
      <c r="C70" s="58" t="s">
        <v>150</v>
      </c>
      <c r="D70" s="49" t="s">
        <v>33</v>
      </c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6"/>
      <c r="R70" s="36"/>
      <c r="S70" s="36"/>
      <c r="T70" s="36"/>
      <c r="U70" s="36"/>
      <c r="V70" s="36"/>
      <c r="W70" s="36"/>
      <c r="X70" s="36"/>
      <c r="Y70" s="36"/>
      <c r="Z70" s="36"/>
      <c r="AA70" s="36"/>
      <c r="AB70" s="36"/>
      <c r="AC70" s="36"/>
      <c r="AD70" s="36"/>
      <c r="AE70" s="36"/>
      <c r="AF70" s="36"/>
      <c r="AG70" s="36"/>
      <c r="AH70" s="36"/>
      <c r="AI70" s="36"/>
      <c r="AJ70" s="36"/>
      <c r="AK70" s="36"/>
      <c r="AL70" s="36"/>
      <c r="AM70" s="36"/>
      <c r="AN70" s="36"/>
    </row>
    <row r="71" spans="2:40" s="35" customFormat="1" ht="15" customHeight="1">
      <c r="B71" s="34"/>
      <c r="C71" s="58" t="s">
        <v>35</v>
      </c>
      <c r="D71" s="50" t="s">
        <v>35</v>
      </c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6"/>
      <c r="R71" s="36"/>
      <c r="S71" s="36"/>
      <c r="T71" s="36"/>
      <c r="U71" s="36"/>
      <c r="V71" s="36"/>
      <c r="W71" s="36"/>
      <c r="X71" s="36"/>
      <c r="Y71" s="36"/>
      <c r="Z71" s="36"/>
      <c r="AA71" s="36"/>
      <c r="AB71" s="36"/>
      <c r="AC71" s="36"/>
      <c r="AD71" s="36"/>
      <c r="AE71" s="36"/>
      <c r="AF71" s="36"/>
      <c r="AG71" s="36"/>
      <c r="AH71" s="36"/>
      <c r="AI71" s="36"/>
      <c r="AJ71" s="36"/>
      <c r="AK71" s="36"/>
      <c r="AL71" s="36"/>
      <c r="AM71" s="36"/>
      <c r="AN71" s="36"/>
    </row>
    <row r="72" spans="2:40" s="35" customFormat="1" ht="15" customHeight="1">
      <c r="B72" s="34"/>
      <c r="C72" s="58" t="s">
        <v>54</v>
      </c>
      <c r="D72" s="50" t="s">
        <v>32</v>
      </c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6"/>
      <c r="R72" s="36"/>
      <c r="S72" s="36"/>
      <c r="T72" s="36"/>
      <c r="U72" s="36"/>
      <c r="V72" s="36"/>
      <c r="W72" s="36"/>
      <c r="X72" s="36"/>
      <c r="Y72" s="36"/>
      <c r="Z72" s="36"/>
      <c r="AA72" s="36"/>
      <c r="AB72" s="36"/>
      <c r="AC72" s="36"/>
      <c r="AD72" s="36"/>
      <c r="AE72" s="36"/>
      <c r="AF72" s="36"/>
      <c r="AG72" s="36"/>
      <c r="AH72" s="36"/>
      <c r="AI72" s="36"/>
      <c r="AJ72" s="36"/>
      <c r="AK72" s="36"/>
      <c r="AL72" s="36"/>
      <c r="AM72" s="36"/>
      <c r="AN72" s="36"/>
    </row>
    <row r="73" spans="2:40" s="35" customFormat="1" ht="15" customHeight="1">
      <c r="B73" s="34"/>
      <c r="C73" s="58" t="s">
        <v>6</v>
      </c>
      <c r="D73" s="48" t="s">
        <v>6</v>
      </c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6"/>
      <c r="R73" s="36"/>
      <c r="S73" s="36"/>
      <c r="T73" s="36"/>
      <c r="U73" s="36"/>
      <c r="V73" s="36"/>
      <c r="W73" s="36"/>
      <c r="X73" s="36"/>
      <c r="Y73" s="36"/>
      <c r="Z73" s="36"/>
      <c r="AA73" s="36"/>
      <c r="AB73" s="36"/>
      <c r="AC73" s="36"/>
      <c r="AD73" s="36"/>
      <c r="AE73" s="36"/>
      <c r="AF73" s="36"/>
      <c r="AG73" s="36"/>
      <c r="AH73" s="36"/>
      <c r="AI73" s="36"/>
      <c r="AJ73" s="36"/>
      <c r="AK73" s="36"/>
      <c r="AL73" s="36"/>
      <c r="AM73" s="36"/>
      <c r="AN73" s="36"/>
    </row>
    <row r="74" spans="2:40" s="35" customFormat="1" ht="15" customHeight="1">
      <c r="B74" s="34"/>
      <c r="C74" s="58" t="s">
        <v>5</v>
      </c>
      <c r="D74" s="49" t="s">
        <v>5</v>
      </c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6"/>
      <c r="R74" s="36"/>
      <c r="S74" s="36"/>
      <c r="T74" s="36"/>
      <c r="U74" s="36"/>
      <c r="V74" s="36"/>
      <c r="W74" s="36"/>
      <c r="X74" s="36"/>
      <c r="Y74" s="36"/>
      <c r="Z74" s="36"/>
      <c r="AA74" s="36"/>
      <c r="AB74" s="36"/>
      <c r="AC74" s="36"/>
      <c r="AD74" s="36"/>
      <c r="AE74" s="36"/>
      <c r="AF74" s="36"/>
      <c r="AG74" s="36"/>
      <c r="AH74" s="36"/>
      <c r="AI74" s="36"/>
      <c r="AJ74" s="36"/>
      <c r="AK74" s="36"/>
      <c r="AL74" s="36"/>
      <c r="AM74" s="36"/>
      <c r="AN74" s="36"/>
    </row>
    <row r="75" spans="2:40" s="35" customFormat="1" ht="15" customHeight="1">
      <c r="B75" s="34"/>
      <c r="C75" s="58" t="s">
        <v>41</v>
      </c>
      <c r="D75" s="50" t="s">
        <v>41</v>
      </c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6"/>
      <c r="R75" s="36"/>
      <c r="S75" s="36"/>
      <c r="T75" s="36"/>
      <c r="U75" s="36"/>
      <c r="V75" s="36"/>
      <c r="W75" s="36"/>
      <c r="X75" s="36"/>
      <c r="Y75" s="36"/>
      <c r="Z75" s="36"/>
      <c r="AA75" s="36"/>
      <c r="AB75" s="36"/>
      <c r="AC75" s="36"/>
      <c r="AD75" s="36"/>
      <c r="AE75" s="36"/>
      <c r="AF75" s="36"/>
      <c r="AG75" s="36"/>
      <c r="AH75" s="36"/>
      <c r="AI75" s="36"/>
      <c r="AJ75" s="36"/>
      <c r="AK75" s="36"/>
      <c r="AL75" s="36"/>
      <c r="AM75" s="36"/>
      <c r="AN75" s="36"/>
    </row>
    <row r="76" spans="2:40" s="35" customFormat="1" ht="15" customHeight="1">
      <c r="B76" s="34"/>
      <c r="C76" s="58" t="s">
        <v>40</v>
      </c>
      <c r="D76" s="51" t="s">
        <v>40</v>
      </c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6"/>
      <c r="R76" s="36"/>
      <c r="S76" s="36"/>
      <c r="T76" s="36"/>
      <c r="U76" s="36"/>
      <c r="V76" s="36"/>
      <c r="W76" s="36"/>
      <c r="X76" s="36"/>
      <c r="Y76" s="36"/>
      <c r="Z76" s="36"/>
      <c r="AA76" s="36"/>
      <c r="AB76" s="36"/>
      <c r="AC76" s="36"/>
      <c r="AD76" s="36"/>
      <c r="AE76" s="36"/>
      <c r="AF76" s="36"/>
      <c r="AG76" s="36"/>
      <c r="AH76" s="36"/>
      <c r="AI76" s="36"/>
      <c r="AJ76" s="36"/>
      <c r="AK76" s="36"/>
      <c r="AL76" s="36"/>
      <c r="AM76" s="36"/>
      <c r="AN76" s="36"/>
    </row>
    <row r="77" spans="2:40" s="35" customFormat="1" ht="15" customHeight="1">
      <c r="B77" s="34"/>
      <c r="C77" s="58" t="s">
        <v>31</v>
      </c>
      <c r="D77" s="51" t="s">
        <v>31</v>
      </c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6"/>
      <c r="R77" s="36"/>
      <c r="S77" s="36"/>
      <c r="T77" s="36"/>
      <c r="U77" s="36"/>
      <c r="V77" s="36"/>
      <c r="W77" s="36"/>
      <c r="X77" s="36"/>
      <c r="Y77" s="36"/>
      <c r="Z77" s="36"/>
      <c r="AA77" s="36"/>
      <c r="AB77" s="36"/>
      <c r="AC77" s="36"/>
      <c r="AD77" s="36"/>
      <c r="AE77" s="36"/>
      <c r="AF77" s="36"/>
      <c r="AG77" s="36"/>
      <c r="AH77" s="36"/>
      <c r="AI77" s="36"/>
      <c r="AJ77" s="36"/>
      <c r="AK77" s="36"/>
      <c r="AL77" s="36"/>
      <c r="AM77" s="36"/>
      <c r="AN77" s="36"/>
    </row>
    <row r="78" spans="2:40" s="35" customFormat="1" ht="15" customHeight="1">
      <c r="B78" s="34"/>
      <c r="C78" s="58" t="s">
        <v>151</v>
      </c>
      <c r="D78" s="52" t="s">
        <v>39</v>
      </c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6"/>
      <c r="R78" s="36"/>
      <c r="S78" s="36"/>
      <c r="T78" s="36"/>
      <c r="U78" s="36"/>
      <c r="V78" s="36"/>
      <c r="W78" s="36"/>
      <c r="X78" s="36"/>
      <c r="Y78" s="36"/>
      <c r="Z78" s="36"/>
      <c r="AA78" s="36"/>
      <c r="AB78" s="36"/>
      <c r="AC78" s="36"/>
      <c r="AD78" s="36"/>
      <c r="AE78" s="36"/>
      <c r="AF78" s="36"/>
      <c r="AG78" s="36"/>
      <c r="AH78" s="36"/>
      <c r="AI78" s="36"/>
      <c r="AJ78" s="36"/>
      <c r="AK78" s="36"/>
      <c r="AL78" s="36"/>
      <c r="AM78" s="36"/>
      <c r="AN78" s="36"/>
    </row>
    <row r="79" spans="2:40" s="35" customFormat="1" ht="15" customHeight="1">
      <c r="B79" s="34"/>
      <c r="C79" s="58" t="s">
        <v>152</v>
      </c>
      <c r="D79" s="53" t="s">
        <v>38</v>
      </c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6"/>
      <c r="R79" s="36"/>
      <c r="S79" s="36"/>
      <c r="T79" s="36"/>
      <c r="U79" s="36"/>
      <c r="V79" s="36"/>
      <c r="W79" s="36"/>
      <c r="X79" s="36"/>
      <c r="Y79" s="36"/>
      <c r="Z79" s="36"/>
      <c r="AA79" s="36"/>
      <c r="AB79" s="36"/>
      <c r="AC79" s="36"/>
      <c r="AD79" s="36"/>
      <c r="AE79" s="36"/>
      <c r="AF79" s="36"/>
      <c r="AG79" s="36"/>
      <c r="AH79" s="36"/>
      <c r="AI79" s="36"/>
      <c r="AJ79" s="36"/>
      <c r="AK79" s="36"/>
      <c r="AL79" s="36"/>
      <c r="AM79" s="36"/>
      <c r="AN79" s="36"/>
    </row>
    <row r="80" spans="2:40" s="35" customFormat="1" ht="15" customHeight="1">
      <c r="B80" s="34"/>
      <c r="C80" s="58" t="s">
        <v>153</v>
      </c>
      <c r="D80" s="54" t="s">
        <v>37</v>
      </c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6"/>
      <c r="R80" s="36"/>
      <c r="S80" s="36"/>
      <c r="T80" s="36"/>
      <c r="U80" s="36"/>
      <c r="V80" s="36"/>
      <c r="W80" s="36"/>
      <c r="X80" s="36"/>
      <c r="Y80" s="36"/>
      <c r="Z80" s="36"/>
      <c r="AA80" s="36"/>
      <c r="AB80" s="36"/>
      <c r="AC80" s="36"/>
      <c r="AD80" s="36"/>
      <c r="AE80" s="36"/>
      <c r="AF80" s="36"/>
      <c r="AG80" s="36"/>
      <c r="AH80" s="36"/>
      <c r="AI80" s="36"/>
      <c r="AJ80" s="36"/>
      <c r="AK80" s="36"/>
      <c r="AL80" s="36"/>
      <c r="AM80" s="36"/>
      <c r="AN80" s="36"/>
    </row>
    <row r="81" spans="2:40" s="35" customFormat="1" ht="15" customHeight="1">
      <c r="B81" s="34"/>
      <c r="C81" s="58" t="s">
        <v>154</v>
      </c>
      <c r="D81" s="54" t="s">
        <v>27</v>
      </c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6"/>
      <c r="R81" s="36"/>
      <c r="S81" s="36"/>
      <c r="T81" s="36"/>
      <c r="U81" s="36"/>
      <c r="V81" s="36"/>
      <c r="W81" s="36"/>
      <c r="X81" s="36"/>
      <c r="Y81" s="36"/>
      <c r="Z81" s="36"/>
      <c r="AA81" s="36"/>
      <c r="AB81" s="36"/>
      <c r="AC81" s="36"/>
      <c r="AD81" s="36"/>
      <c r="AE81" s="36"/>
      <c r="AF81" s="36"/>
      <c r="AG81" s="36"/>
      <c r="AH81" s="36"/>
      <c r="AI81" s="36"/>
      <c r="AJ81" s="36"/>
      <c r="AK81" s="36"/>
      <c r="AL81" s="36"/>
      <c r="AM81" s="36"/>
      <c r="AN81" s="36"/>
    </row>
    <row r="82" spans="2:40" s="35" customFormat="1" ht="15" customHeight="1">
      <c r="B82" s="34"/>
      <c r="C82" s="58" t="s">
        <v>155</v>
      </c>
      <c r="D82" s="53" t="s">
        <v>29</v>
      </c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  <c r="AB82" s="36"/>
      <c r="AC82" s="36"/>
      <c r="AD82" s="36"/>
      <c r="AE82" s="36"/>
      <c r="AF82" s="36"/>
      <c r="AG82" s="36"/>
      <c r="AH82" s="36"/>
      <c r="AI82" s="36"/>
      <c r="AJ82" s="36"/>
      <c r="AK82" s="36"/>
      <c r="AL82" s="36"/>
      <c r="AM82" s="36"/>
      <c r="AN82" s="36"/>
    </row>
    <row r="83" spans="2:40" s="35" customFormat="1" ht="15" customHeight="1">
      <c r="B83" s="34"/>
      <c r="C83" s="58" t="s">
        <v>26</v>
      </c>
      <c r="D83" s="65" t="s">
        <v>26</v>
      </c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6"/>
      <c r="R83" s="36"/>
      <c r="S83" s="36"/>
      <c r="T83" s="36"/>
      <c r="U83" s="36"/>
      <c r="V83" s="36"/>
      <c r="W83" s="36"/>
      <c r="X83" s="36"/>
      <c r="Y83" s="36"/>
      <c r="Z83" s="36"/>
      <c r="AA83" s="36"/>
      <c r="AB83" s="36"/>
      <c r="AC83" s="36"/>
      <c r="AD83" s="36"/>
      <c r="AE83" s="36"/>
      <c r="AF83" s="36"/>
      <c r="AG83" s="36"/>
      <c r="AH83" s="36"/>
      <c r="AI83" s="36"/>
      <c r="AJ83" s="36"/>
      <c r="AK83" s="36"/>
      <c r="AL83" s="36"/>
      <c r="AM83" s="36"/>
      <c r="AN83" s="36"/>
    </row>
    <row r="84" spans="2:40" s="35" customFormat="1" ht="15" customHeight="1">
      <c r="B84" s="34"/>
      <c r="C84" s="58" t="s">
        <v>25</v>
      </c>
      <c r="D84" s="49" t="s">
        <v>25</v>
      </c>
      <c r="F84" s="34"/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6"/>
      <c r="R84" s="36"/>
      <c r="S84" s="36"/>
      <c r="T84" s="36"/>
      <c r="U84" s="36"/>
      <c r="V84" s="36"/>
      <c r="W84" s="36"/>
      <c r="X84" s="36"/>
      <c r="Y84" s="36"/>
      <c r="Z84" s="36"/>
      <c r="AA84" s="36"/>
      <c r="AB84" s="36"/>
      <c r="AC84" s="36"/>
      <c r="AD84" s="36"/>
      <c r="AE84" s="36"/>
      <c r="AF84" s="36"/>
      <c r="AG84" s="36"/>
      <c r="AH84" s="36"/>
      <c r="AI84" s="36"/>
      <c r="AJ84" s="36"/>
      <c r="AK84" s="36"/>
      <c r="AL84" s="36"/>
      <c r="AM84" s="36"/>
      <c r="AN84" s="36"/>
    </row>
    <row r="85" spans="2:40" s="35" customFormat="1" ht="15" customHeight="1">
      <c r="B85" s="34"/>
      <c r="C85" s="58" t="s">
        <v>24</v>
      </c>
      <c r="D85" s="50" t="s">
        <v>24</v>
      </c>
      <c r="F85" s="34"/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6"/>
      <c r="R85" s="36"/>
      <c r="S85" s="36"/>
      <c r="T85" s="36"/>
      <c r="U85" s="36"/>
      <c r="V85" s="36"/>
      <c r="W85" s="36"/>
      <c r="X85" s="36"/>
      <c r="Y85" s="36"/>
      <c r="Z85" s="36"/>
      <c r="AA85" s="36"/>
      <c r="AB85" s="36"/>
      <c r="AC85" s="36"/>
      <c r="AD85" s="36"/>
      <c r="AE85" s="36"/>
      <c r="AF85" s="36"/>
      <c r="AG85" s="36"/>
      <c r="AH85" s="36"/>
      <c r="AI85" s="36"/>
      <c r="AJ85" s="36"/>
      <c r="AK85" s="36"/>
      <c r="AL85" s="36"/>
      <c r="AM85" s="36"/>
      <c r="AN85" s="36"/>
    </row>
    <row r="86" spans="2:40" s="35" customFormat="1" ht="15" customHeight="1">
      <c r="B86" s="34"/>
      <c r="C86" s="58" t="s">
        <v>22</v>
      </c>
      <c r="D86" s="52" t="s">
        <v>22</v>
      </c>
      <c r="F86" s="34"/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6"/>
      <c r="R86" s="36"/>
      <c r="S86" s="36"/>
      <c r="T86" s="36"/>
      <c r="U86" s="36"/>
      <c r="V86" s="36"/>
      <c r="W86" s="36"/>
      <c r="X86" s="36"/>
      <c r="Y86" s="36"/>
      <c r="Z86" s="36"/>
      <c r="AA86" s="36"/>
      <c r="AB86" s="36"/>
      <c r="AC86" s="36"/>
      <c r="AD86" s="36"/>
      <c r="AE86" s="36"/>
      <c r="AF86" s="36"/>
      <c r="AG86" s="36"/>
      <c r="AH86" s="36"/>
      <c r="AI86" s="36"/>
      <c r="AJ86" s="36"/>
      <c r="AK86" s="36"/>
      <c r="AL86" s="36"/>
      <c r="AM86" s="36"/>
      <c r="AN86" s="36"/>
    </row>
    <row r="87" spans="2:40" s="35" customFormat="1" ht="15" customHeight="1">
      <c r="B87" s="34"/>
      <c r="C87" s="58" t="s">
        <v>21</v>
      </c>
      <c r="D87" s="64" t="s">
        <v>21</v>
      </c>
      <c r="F87" s="34"/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6"/>
      <c r="R87" s="36"/>
      <c r="S87" s="36"/>
      <c r="T87" s="36"/>
      <c r="U87" s="36"/>
      <c r="V87" s="36"/>
      <c r="W87" s="36"/>
      <c r="X87" s="36"/>
      <c r="Y87" s="36"/>
      <c r="Z87" s="36"/>
      <c r="AA87" s="36"/>
      <c r="AB87" s="36"/>
      <c r="AC87" s="36"/>
      <c r="AD87" s="36"/>
      <c r="AE87" s="36"/>
      <c r="AF87" s="36"/>
      <c r="AG87" s="36"/>
      <c r="AH87" s="36"/>
      <c r="AI87" s="36"/>
      <c r="AJ87" s="36"/>
      <c r="AK87" s="36"/>
      <c r="AL87" s="36"/>
      <c r="AM87" s="36"/>
      <c r="AN87" s="36"/>
    </row>
    <row r="88" spans="2:40" s="35" customFormat="1" ht="15" customHeight="1">
      <c r="B88" s="34"/>
      <c r="C88" s="58" t="s">
        <v>23</v>
      </c>
      <c r="D88" s="51" t="s">
        <v>23</v>
      </c>
      <c r="F88" s="34"/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6"/>
      <c r="R88" s="36"/>
      <c r="S88" s="36"/>
      <c r="T88" s="36"/>
      <c r="U88" s="36"/>
      <c r="V88" s="36"/>
      <c r="W88" s="36"/>
      <c r="X88" s="36"/>
      <c r="Y88" s="36"/>
      <c r="Z88" s="36"/>
      <c r="AA88" s="36"/>
      <c r="AB88" s="36"/>
      <c r="AC88" s="36"/>
      <c r="AD88" s="36"/>
      <c r="AE88" s="36"/>
      <c r="AF88" s="36"/>
      <c r="AG88" s="36"/>
      <c r="AH88" s="36"/>
      <c r="AI88" s="36"/>
      <c r="AJ88" s="36"/>
      <c r="AK88" s="36"/>
      <c r="AL88" s="36"/>
      <c r="AM88" s="36"/>
      <c r="AN88" s="36"/>
    </row>
    <row r="89" spans="2:40" s="35" customFormat="1" ht="15" customHeight="1">
      <c r="B89" s="34"/>
      <c r="C89" s="41" t="s">
        <v>120</v>
      </c>
      <c r="D89" s="55" t="s">
        <v>120</v>
      </c>
      <c r="F89" s="34"/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6"/>
      <c r="R89" s="36"/>
      <c r="S89" s="36"/>
      <c r="T89" s="36"/>
      <c r="U89" s="36"/>
      <c r="V89" s="36"/>
      <c r="W89" s="36"/>
      <c r="X89" s="36"/>
      <c r="Y89" s="36"/>
      <c r="Z89" s="36"/>
      <c r="AA89" s="36"/>
      <c r="AB89" s="36"/>
      <c r="AC89" s="36"/>
      <c r="AD89" s="36"/>
      <c r="AE89" s="36"/>
      <c r="AF89" s="36"/>
      <c r="AG89" s="36"/>
      <c r="AH89" s="36"/>
      <c r="AI89" s="36"/>
      <c r="AJ89" s="36"/>
      <c r="AK89" s="36"/>
      <c r="AL89" s="36"/>
      <c r="AM89" s="36"/>
      <c r="AN89" s="36"/>
    </row>
    <row r="90" spans="2:40" s="35" customFormat="1" ht="15" customHeight="1">
      <c r="B90" s="34"/>
      <c r="C90" s="41" t="s">
        <v>122</v>
      </c>
      <c r="D90" s="49" t="s">
        <v>122</v>
      </c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6"/>
      <c r="R90" s="36"/>
      <c r="S90" s="36"/>
      <c r="T90" s="36"/>
      <c r="U90" s="36"/>
      <c r="V90" s="36"/>
      <c r="W90" s="36"/>
      <c r="X90" s="36"/>
      <c r="Y90" s="36"/>
      <c r="Z90" s="36"/>
      <c r="AA90" s="36"/>
      <c r="AB90" s="36"/>
      <c r="AC90" s="36"/>
      <c r="AD90" s="36"/>
      <c r="AE90" s="36"/>
      <c r="AF90" s="36"/>
      <c r="AG90" s="36"/>
      <c r="AH90" s="36"/>
      <c r="AI90" s="36"/>
      <c r="AJ90" s="36"/>
      <c r="AK90" s="36"/>
      <c r="AL90" s="36"/>
      <c r="AM90" s="36"/>
      <c r="AN90" s="36"/>
    </row>
    <row r="91" spans="2:40" s="35" customFormat="1" ht="15" customHeight="1">
      <c r="B91" s="34"/>
      <c r="C91" s="41" t="s">
        <v>124</v>
      </c>
      <c r="D91" s="50" t="s">
        <v>124</v>
      </c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6"/>
      <c r="R91" s="36"/>
      <c r="S91" s="36"/>
      <c r="T91" s="36"/>
      <c r="U91" s="36"/>
      <c r="V91" s="36"/>
      <c r="W91" s="36"/>
      <c r="X91" s="36"/>
      <c r="Y91" s="36"/>
      <c r="Z91" s="36"/>
      <c r="AA91" s="36"/>
      <c r="AB91" s="36"/>
      <c r="AC91" s="36"/>
      <c r="AD91" s="36"/>
      <c r="AE91" s="36"/>
      <c r="AF91" s="36"/>
      <c r="AG91" s="36"/>
      <c r="AH91" s="36"/>
      <c r="AI91" s="36"/>
      <c r="AJ91" s="36"/>
      <c r="AK91" s="36"/>
      <c r="AL91" s="36"/>
      <c r="AM91" s="36"/>
      <c r="AN91" s="36"/>
    </row>
    <row r="92" spans="2:40" s="35" customFormat="1" ht="15" customHeight="1">
      <c r="B92" s="34"/>
      <c r="C92" s="41" t="s">
        <v>1851</v>
      </c>
      <c r="D92" s="51" t="s">
        <v>1851</v>
      </c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6"/>
      <c r="R92" s="36"/>
      <c r="S92" s="36"/>
      <c r="T92" s="36"/>
      <c r="U92" s="36"/>
      <c r="V92" s="36"/>
      <c r="W92" s="36"/>
      <c r="X92" s="36"/>
      <c r="Y92" s="36"/>
      <c r="Z92" s="36"/>
      <c r="AA92" s="36"/>
      <c r="AB92" s="36"/>
      <c r="AC92" s="36"/>
      <c r="AD92" s="36"/>
      <c r="AE92" s="36"/>
      <c r="AF92" s="36"/>
      <c r="AG92" s="36"/>
      <c r="AH92" s="36"/>
      <c r="AI92" s="36"/>
      <c r="AJ92" s="36"/>
      <c r="AK92" s="36"/>
      <c r="AL92" s="36"/>
      <c r="AM92" s="36"/>
      <c r="AN92" s="36"/>
    </row>
    <row r="93" spans="2:40" s="35" customFormat="1" ht="15" customHeight="1">
      <c r="B93" s="34"/>
      <c r="C93" s="41" t="s">
        <v>126</v>
      </c>
      <c r="D93" s="52" t="s">
        <v>126</v>
      </c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6"/>
      <c r="R93" s="36"/>
      <c r="S93" s="36"/>
      <c r="T93" s="36"/>
      <c r="U93" s="36"/>
      <c r="V93" s="36"/>
      <c r="W93" s="36"/>
      <c r="X93" s="36"/>
      <c r="Y93" s="36"/>
      <c r="Z93" s="36"/>
      <c r="AA93" s="36"/>
      <c r="AB93" s="36"/>
      <c r="AC93" s="36"/>
      <c r="AD93" s="36"/>
      <c r="AE93" s="36"/>
      <c r="AF93" s="36"/>
      <c r="AG93" s="36"/>
      <c r="AH93" s="36"/>
      <c r="AI93" s="36"/>
      <c r="AJ93" s="36"/>
      <c r="AK93" s="36"/>
      <c r="AL93" s="36"/>
      <c r="AM93" s="36"/>
      <c r="AN93" s="36"/>
    </row>
    <row r="94" spans="2:40" s="35" customFormat="1" ht="15" customHeight="1">
      <c r="B94" s="34"/>
      <c r="C94" s="41" t="s">
        <v>156</v>
      </c>
      <c r="D94" s="56" t="s">
        <v>128</v>
      </c>
      <c r="F94" s="34"/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6"/>
      <c r="R94" s="36"/>
      <c r="S94" s="36"/>
      <c r="T94" s="36"/>
      <c r="U94" s="36"/>
      <c r="V94" s="36"/>
      <c r="W94" s="36"/>
      <c r="X94" s="36"/>
      <c r="Y94" s="36"/>
      <c r="Z94" s="36"/>
      <c r="AA94" s="36"/>
      <c r="AB94" s="36"/>
      <c r="AC94" s="36"/>
      <c r="AD94" s="36"/>
      <c r="AE94" s="36"/>
      <c r="AF94" s="36"/>
      <c r="AG94" s="36"/>
      <c r="AH94" s="36"/>
      <c r="AI94" s="36"/>
      <c r="AJ94" s="36"/>
      <c r="AK94" s="36"/>
      <c r="AL94" s="36"/>
      <c r="AM94" s="36"/>
      <c r="AN94" s="36"/>
    </row>
    <row r="95" spans="2:40" s="35" customFormat="1" ht="15" customHeight="1">
      <c r="B95" s="34"/>
      <c r="C95" s="41" t="s">
        <v>130</v>
      </c>
      <c r="D95" s="51" t="s">
        <v>130</v>
      </c>
      <c r="F95" s="34"/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6"/>
      <c r="R95" s="36"/>
      <c r="S95" s="36"/>
      <c r="T95" s="36"/>
      <c r="U95" s="36"/>
      <c r="V95" s="36"/>
      <c r="W95" s="36"/>
      <c r="X95" s="36"/>
      <c r="Y95" s="36"/>
      <c r="Z95" s="36"/>
      <c r="AA95" s="36"/>
      <c r="AB95" s="36"/>
      <c r="AC95" s="36"/>
      <c r="AD95" s="36"/>
      <c r="AE95" s="36"/>
      <c r="AF95" s="36"/>
      <c r="AG95" s="36"/>
      <c r="AH95" s="36"/>
      <c r="AI95" s="36"/>
      <c r="AJ95" s="36"/>
      <c r="AK95" s="36"/>
      <c r="AL95" s="36"/>
      <c r="AM95" s="36"/>
      <c r="AN95" s="36"/>
    </row>
    <row r="96" spans="2:40" s="35" customFormat="1" ht="15" customHeight="1">
      <c r="B96" s="34"/>
      <c r="C96" s="41" t="s">
        <v>157</v>
      </c>
      <c r="D96" s="47" t="s">
        <v>132</v>
      </c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6"/>
      <c r="R96" s="36"/>
      <c r="S96" s="36"/>
      <c r="T96" s="36"/>
      <c r="U96" s="36"/>
      <c r="V96" s="36"/>
      <c r="W96" s="36"/>
      <c r="X96" s="36"/>
      <c r="Y96" s="36"/>
      <c r="Z96" s="36"/>
      <c r="AA96" s="36"/>
      <c r="AB96" s="36"/>
      <c r="AC96" s="36"/>
      <c r="AD96" s="36"/>
      <c r="AE96" s="36"/>
      <c r="AF96" s="36"/>
      <c r="AG96" s="36"/>
      <c r="AH96" s="36"/>
      <c r="AI96" s="36"/>
      <c r="AJ96" s="36"/>
      <c r="AK96" s="36"/>
      <c r="AL96" s="36"/>
      <c r="AM96" s="36"/>
      <c r="AN96" s="36"/>
    </row>
    <row r="97" spans="3:4">
      <c r="C97" s="41" t="s">
        <v>158</v>
      </c>
      <c r="D97" s="54" t="s">
        <v>134</v>
      </c>
    </row>
    <row r="98" spans="3:4">
      <c r="C98" s="41" t="s">
        <v>159</v>
      </c>
      <c r="D98" s="53" t="s">
        <v>136</v>
      </c>
    </row>
    <row r="99" spans="3:4">
      <c r="C99" s="41" t="s">
        <v>160</v>
      </c>
      <c r="D99" s="57" t="s">
        <v>138</v>
      </c>
    </row>
  </sheetData>
  <conditionalFormatting sqref="F4">
    <cfRule type="containsText" dxfId="2073" priority="1" operator="containsText" text="Un">
      <formula>NOT(ISERROR(SEARCH("Un",F4)))</formula>
    </cfRule>
    <cfRule type="containsText" dxfId="2072" priority="2" operator="containsText" text="Register">
      <formula>NOT(ISERROR(SEARCH("Register",F4)))</formula>
    </cfRule>
    <cfRule type="containsText" dxfId="2071" priority="3" operator="containsText" text="FLoat">
      <formula>NOT(ISERROR(SEARCH("FLoat",F4)))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1"/>
  </sheetPr>
  <dimension ref="B1:AO41"/>
  <sheetViews>
    <sheetView showGridLines="0" zoomScale="85" zoomScaleNormal="85" workbookViewId="0">
      <selection activeCell="D5" sqref="D5"/>
    </sheetView>
  </sheetViews>
  <sheetFormatPr defaultColWidth="8.85546875" defaultRowHeight="15"/>
  <cols>
    <col min="1" max="1" width="2.140625" style="36" customWidth="1"/>
    <col min="2" max="2" width="8.85546875" style="34"/>
    <col min="3" max="3" width="16.5703125" style="34" customWidth="1"/>
    <col min="4" max="5" width="22.7109375" style="34" customWidth="1"/>
    <col min="6" max="6" width="11.28515625" style="35" customWidth="1"/>
    <col min="7" max="17" width="11.28515625" style="34" customWidth="1"/>
    <col min="18" max="18" width="4.140625" style="36" customWidth="1"/>
    <col min="19" max="16384" width="8.85546875" style="36"/>
  </cols>
  <sheetData>
    <row r="1" spans="2:41" ht="4.9000000000000004" customHeight="1"/>
    <row r="2" spans="2:41" ht="27" customHeight="1" thickBot="1">
      <c r="B2" s="373" t="s">
        <v>81</v>
      </c>
      <c r="C2" s="373"/>
      <c r="D2" s="373"/>
      <c r="E2" s="264"/>
    </row>
    <row r="3" spans="2:41" ht="4.1500000000000004" customHeight="1" thickTop="1"/>
    <row r="4" spans="2:41" s="38" customFormat="1" ht="19.899999999999999" customHeight="1">
      <c r="B4" s="59" t="s">
        <v>0</v>
      </c>
      <c r="C4" s="59" t="s">
        <v>9</v>
      </c>
      <c r="D4" s="60" t="s">
        <v>82</v>
      </c>
      <c r="E4" s="60" t="s">
        <v>1712</v>
      </c>
      <c r="F4" s="61">
        <v>6</v>
      </c>
      <c r="G4" s="61">
        <v>7</v>
      </c>
      <c r="H4" s="61">
        <v>8</v>
      </c>
      <c r="I4" s="61">
        <v>9</v>
      </c>
      <c r="J4" s="61">
        <v>10</v>
      </c>
      <c r="K4" s="61">
        <v>11</v>
      </c>
      <c r="L4" s="61">
        <v>12</v>
      </c>
      <c r="M4" s="61">
        <v>13</v>
      </c>
      <c r="N4" s="61">
        <v>14</v>
      </c>
      <c r="O4" s="61">
        <v>15</v>
      </c>
      <c r="P4" s="61">
        <v>16</v>
      </c>
      <c r="Q4" s="61">
        <v>17</v>
      </c>
      <c r="R4" s="37"/>
      <c r="S4" s="104" t="s">
        <v>167</v>
      </c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37"/>
      <c r="AN4" s="37"/>
      <c r="AO4" s="37"/>
    </row>
    <row r="5" spans="2:41" ht="19.899999999999999" customHeight="1">
      <c r="B5" s="39">
        <v>1</v>
      </c>
      <c r="C5" s="40" t="s">
        <v>1723</v>
      </c>
      <c r="D5" s="41" t="str">
        <f>IFERROR(VLOOKUP(C5,'Raw Material'!$C$4:$D$99,2,FALSE),"")</f>
        <v>BCNLSA</v>
      </c>
      <c r="E5" s="265" t="s">
        <v>1783</v>
      </c>
      <c r="F5" s="39">
        <v>2</v>
      </c>
      <c r="G5" s="39">
        <v>2</v>
      </c>
      <c r="H5" s="39"/>
      <c r="I5" s="39"/>
      <c r="J5" s="39"/>
      <c r="K5" s="39"/>
      <c r="L5" s="39"/>
      <c r="M5" s="39"/>
      <c r="N5" s="39"/>
      <c r="O5" s="39"/>
      <c r="P5" s="39"/>
      <c r="Q5" s="39"/>
      <c r="S5" s="105" t="s">
        <v>245</v>
      </c>
    </row>
    <row r="6" spans="2:41" ht="19.899999999999999" customHeight="1">
      <c r="B6" s="39">
        <f>B5+1</f>
        <v>2</v>
      </c>
      <c r="C6" s="40" t="s">
        <v>95</v>
      </c>
      <c r="D6" s="41" t="str">
        <f>IFERROR(VLOOKUP(C6,'Raw Material'!$C$4:$D$99,2,FALSE),"")</f>
        <v>BCSCM</v>
      </c>
      <c r="E6" s="265" t="s">
        <v>1783</v>
      </c>
      <c r="F6" s="39">
        <v>7</v>
      </c>
      <c r="G6" s="39">
        <v>7</v>
      </c>
      <c r="H6" s="39">
        <v>7</v>
      </c>
      <c r="I6" s="39">
        <v>7</v>
      </c>
      <c r="J6" s="39">
        <v>4</v>
      </c>
      <c r="K6" s="39">
        <v>4</v>
      </c>
      <c r="L6" s="39">
        <v>4</v>
      </c>
      <c r="M6" s="39">
        <v>4</v>
      </c>
      <c r="N6" s="39">
        <v>4</v>
      </c>
      <c r="O6" s="39">
        <v>4</v>
      </c>
      <c r="P6" s="39">
        <v>4</v>
      </c>
      <c r="Q6" s="39">
        <v>4</v>
      </c>
      <c r="S6" s="105" t="s">
        <v>246</v>
      </c>
    </row>
    <row r="7" spans="2:41" ht="19.899999999999999" customHeight="1">
      <c r="B7" s="39">
        <f t="shared" ref="B7:B19" si="0">B6+1</f>
        <v>3</v>
      </c>
      <c r="C7" s="40" t="s">
        <v>83</v>
      </c>
      <c r="D7" s="41" t="str">
        <f>IFERROR(VLOOKUP(C7,'Raw Material'!$C$4:$D$99,2,FALSE),"")</f>
        <v>HCV PRG</v>
      </c>
      <c r="E7" s="265" t="s">
        <v>1782</v>
      </c>
      <c r="F7" s="39"/>
      <c r="G7" s="39"/>
      <c r="H7" s="39"/>
      <c r="I7" s="39"/>
      <c r="J7" s="39"/>
      <c r="K7" s="39"/>
      <c r="L7" s="39"/>
      <c r="M7" s="39"/>
      <c r="N7" s="39"/>
      <c r="O7" s="39"/>
      <c r="P7" s="39">
        <v>4</v>
      </c>
      <c r="Q7" s="39">
        <v>4</v>
      </c>
      <c r="S7" s="105" t="s">
        <v>247</v>
      </c>
    </row>
    <row r="8" spans="2:41" ht="19.899999999999999" customHeight="1">
      <c r="B8" s="39">
        <f t="shared" si="0"/>
        <v>4</v>
      </c>
      <c r="C8" s="40" t="s">
        <v>91</v>
      </c>
      <c r="D8" s="41" t="str">
        <f>IFERROR(VLOOKUP(C8,'Raw Material'!$C$4:$D$99,2,FALSE),"")</f>
        <v>HTS PRG</v>
      </c>
      <c r="E8" s="265" t="s">
        <v>1782</v>
      </c>
      <c r="F8" s="39">
        <v>3</v>
      </c>
      <c r="G8" s="39">
        <v>3</v>
      </c>
      <c r="H8" s="39">
        <v>3</v>
      </c>
      <c r="I8" s="39">
        <v>3</v>
      </c>
      <c r="J8" s="39"/>
      <c r="K8" s="39"/>
      <c r="L8" s="39"/>
      <c r="M8" s="39"/>
      <c r="N8" s="39"/>
      <c r="O8" s="39"/>
      <c r="P8" s="39"/>
      <c r="Q8" s="39"/>
      <c r="S8" s="105" t="s">
        <v>248</v>
      </c>
    </row>
    <row r="9" spans="2:41" ht="19.899999999999999" customHeight="1">
      <c r="B9" s="39">
        <f t="shared" si="0"/>
        <v>5</v>
      </c>
      <c r="C9" s="40" t="s">
        <v>102</v>
      </c>
      <c r="D9" s="41" t="str">
        <f>IFERROR(VLOOKUP(C9,'Raw Material'!$C$4:$D$99,2,FALSE),"")</f>
        <v>T300 CT1</v>
      </c>
      <c r="E9" s="265" t="s">
        <v>1775</v>
      </c>
      <c r="F9" s="39">
        <v>7</v>
      </c>
      <c r="G9" s="39">
        <v>7</v>
      </c>
      <c r="H9" s="39">
        <v>8</v>
      </c>
      <c r="I9" s="39">
        <v>8</v>
      </c>
      <c r="J9" s="39">
        <v>19</v>
      </c>
      <c r="K9" s="39">
        <v>19</v>
      </c>
      <c r="L9" s="39">
        <v>19</v>
      </c>
      <c r="M9" s="39">
        <v>19</v>
      </c>
      <c r="N9" s="39">
        <v>19</v>
      </c>
      <c r="O9" s="39">
        <v>19</v>
      </c>
      <c r="P9" s="39">
        <v>15</v>
      </c>
      <c r="Q9" s="39">
        <v>15</v>
      </c>
    </row>
    <row r="10" spans="2:41" ht="19.899999999999999" customHeight="1">
      <c r="B10" s="39">
        <f t="shared" si="0"/>
        <v>6</v>
      </c>
      <c r="C10" s="40" t="s">
        <v>101</v>
      </c>
      <c r="D10" s="41" t="str">
        <f>IFERROR(VLOOKUP(C10,'Raw Material'!$C$4:$D$99,2,FALSE),"")</f>
        <v xml:space="preserve">T200 CT2 </v>
      </c>
      <c r="E10" s="265" t="s">
        <v>1777</v>
      </c>
      <c r="F10" s="39"/>
      <c r="G10" s="39"/>
      <c r="H10" s="39"/>
      <c r="I10" s="39"/>
      <c r="J10" s="39">
        <v>4</v>
      </c>
      <c r="K10" s="39">
        <v>4</v>
      </c>
      <c r="L10" s="39">
        <v>4</v>
      </c>
      <c r="M10" s="39">
        <v>4</v>
      </c>
      <c r="N10" s="39">
        <v>4</v>
      </c>
      <c r="O10" s="39">
        <v>4</v>
      </c>
      <c r="P10" s="39">
        <v>4</v>
      </c>
      <c r="Q10" s="39">
        <v>4</v>
      </c>
    </row>
    <row r="11" spans="2:41" ht="19.899999999999999" customHeight="1">
      <c r="B11" s="39">
        <f t="shared" si="0"/>
        <v>7</v>
      </c>
      <c r="C11" s="40" t="s">
        <v>104</v>
      </c>
      <c r="D11" s="41" t="str">
        <f>IFERROR(VLOOKUP(C11,'Raw Material'!$C$4:$D$99,2,FALSE),"")</f>
        <v>T100 NT</v>
      </c>
      <c r="E11" s="265" t="s">
        <v>1776</v>
      </c>
      <c r="F11" s="39">
        <v>3</v>
      </c>
      <c r="G11" s="39">
        <v>3</v>
      </c>
      <c r="H11" s="39">
        <v>4</v>
      </c>
      <c r="I11" s="39">
        <v>4</v>
      </c>
      <c r="J11" s="39">
        <v>4</v>
      </c>
      <c r="K11" s="39">
        <v>4</v>
      </c>
      <c r="L11" s="39">
        <v>4</v>
      </c>
      <c r="M11" s="39">
        <v>4</v>
      </c>
      <c r="N11" s="39">
        <v>4</v>
      </c>
      <c r="O11" s="39">
        <v>4</v>
      </c>
      <c r="P11" s="39">
        <v>4</v>
      </c>
      <c r="Q11" s="39">
        <v>4</v>
      </c>
    </row>
    <row r="12" spans="2:41" ht="19.899999999999999" customHeight="1">
      <c r="B12" s="39">
        <f t="shared" si="0"/>
        <v>8</v>
      </c>
      <c r="C12" s="40" t="s">
        <v>4</v>
      </c>
      <c r="D12" s="41" t="str">
        <f>IFERROR(VLOOKUP(C12,'Raw Material'!$C$4:$D$99,2,FALSE),"")</f>
        <v>W100</v>
      </c>
      <c r="E12" s="265" t="s">
        <v>1781</v>
      </c>
      <c r="F12" s="39">
        <v>4</v>
      </c>
      <c r="G12" s="39">
        <v>4</v>
      </c>
      <c r="H12" s="39">
        <v>4</v>
      </c>
      <c r="I12" s="39">
        <v>4</v>
      </c>
      <c r="J12" s="39"/>
      <c r="K12" s="39"/>
      <c r="L12" s="39"/>
      <c r="M12" s="39"/>
      <c r="N12" s="39"/>
      <c r="O12" s="39"/>
      <c r="P12" s="39"/>
      <c r="Q12" s="39"/>
    </row>
    <row r="13" spans="2:41" ht="19.899999999999999" customHeight="1">
      <c r="B13" s="39">
        <f t="shared" si="0"/>
        <v>9</v>
      </c>
      <c r="C13" s="40" t="s">
        <v>116</v>
      </c>
      <c r="D13" s="41" t="str">
        <f>IFERROR(VLOOKUP(C13,'Raw Material'!$C$4:$D$99,2,FALSE),"")</f>
        <v>HI CV WARA</v>
      </c>
      <c r="E13" s="265" t="s">
        <v>1781</v>
      </c>
      <c r="F13" s="39">
        <v>5</v>
      </c>
      <c r="G13" s="39">
        <v>5</v>
      </c>
      <c r="H13" s="39">
        <v>5</v>
      </c>
      <c r="I13" s="39">
        <v>5</v>
      </c>
      <c r="J13" s="39"/>
      <c r="K13" s="39"/>
      <c r="L13" s="39"/>
      <c r="M13" s="39"/>
      <c r="N13" s="39"/>
      <c r="O13" s="39"/>
      <c r="P13" s="39"/>
      <c r="Q13" s="39"/>
    </row>
    <row r="14" spans="2:41" ht="19.899999999999999" customHeight="1">
      <c r="B14" s="39">
        <f t="shared" si="0"/>
        <v>10</v>
      </c>
      <c r="C14" s="40" t="s">
        <v>19</v>
      </c>
      <c r="D14" s="41" t="str">
        <f>IFERROR(VLOOKUP(C14,'Raw Material'!$C$4:$D$99,2,FALSE),"")</f>
        <v>P700</v>
      </c>
      <c r="E14" s="265" t="s">
        <v>1782</v>
      </c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</row>
    <row r="15" spans="2:41" ht="19.899999999999999" customHeight="1">
      <c r="B15" s="39">
        <f t="shared" si="0"/>
        <v>11</v>
      </c>
      <c r="C15" s="40" t="s">
        <v>1324</v>
      </c>
      <c r="D15" s="41" t="str">
        <f>IFERROR(VLOOKUP(C15,'Raw Material'!$C$4:$D$99,2,FALSE),"")</f>
        <v/>
      </c>
      <c r="E15" s="265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</row>
    <row r="16" spans="2:41" ht="19.899999999999999" customHeight="1">
      <c r="B16" s="39">
        <f t="shared" si="0"/>
        <v>12</v>
      </c>
      <c r="C16" s="40"/>
      <c r="D16" s="41" t="str">
        <f>IFERROR(VLOOKUP(C16,'Raw Material'!$C$4:$D$99,2,FALSE),"")</f>
        <v/>
      </c>
      <c r="E16" s="265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</row>
    <row r="17" spans="2:20" ht="19.899999999999999" customHeight="1">
      <c r="B17" s="39">
        <f t="shared" si="0"/>
        <v>13</v>
      </c>
      <c r="C17" s="40"/>
      <c r="D17" s="41" t="str">
        <f>IFERROR(VLOOKUP(C17,'Raw Material'!$C$4:$D$99,2,FALSE),"")</f>
        <v/>
      </c>
      <c r="E17" s="265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</row>
    <row r="18" spans="2:20" ht="19.899999999999999" customHeight="1">
      <c r="B18" s="39">
        <f t="shared" si="0"/>
        <v>14</v>
      </c>
      <c r="C18" s="40"/>
      <c r="D18" s="41" t="str">
        <f>IFERROR(VLOOKUP(C18,'Raw Material'!$C$4:$D$99,2,FALSE),"")</f>
        <v/>
      </c>
      <c r="E18" s="265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</row>
    <row r="19" spans="2:20" ht="19.899999999999999" customHeight="1">
      <c r="B19" s="39">
        <f t="shared" si="0"/>
        <v>15</v>
      </c>
      <c r="C19" s="40"/>
      <c r="D19" s="41" t="str">
        <f>IFERROR(VLOOKUP(C19,'Raw Material'!$C$4:$D$99,2,FALSE),"")</f>
        <v/>
      </c>
      <c r="E19" s="265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</row>
    <row r="20" spans="2:20" s="42" customFormat="1" ht="19.899999999999999" customHeight="1">
      <c r="B20" s="374" t="s">
        <v>3</v>
      </c>
      <c r="C20" s="375"/>
      <c r="D20" s="376"/>
      <c r="E20" s="185"/>
      <c r="F20" s="67">
        <f>SUM(F5:F19)</f>
        <v>31</v>
      </c>
      <c r="G20" s="67">
        <f t="shared" ref="G20:Q20" si="1">SUM(G5:G19)</f>
        <v>31</v>
      </c>
      <c r="H20" s="67">
        <f t="shared" si="1"/>
        <v>31</v>
      </c>
      <c r="I20" s="67">
        <f t="shared" si="1"/>
        <v>31</v>
      </c>
      <c r="J20" s="67">
        <f t="shared" si="1"/>
        <v>31</v>
      </c>
      <c r="K20" s="67">
        <f t="shared" si="1"/>
        <v>31</v>
      </c>
      <c r="L20" s="67">
        <f t="shared" si="1"/>
        <v>31</v>
      </c>
      <c r="M20" s="67">
        <f t="shared" si="1"/>
        <v>31</v>
      </c>
      <c r="N20" s="67">
        <f t="shared" si="1"/>
        <v>31</v>
      </c>
      <c r="O20" s="67">
        <f t="shared" si="1"/>
        <v>31</v>
      </c>
      <c r="P20" s="67">
        <f t="shared" si="1"/>
        <v>31</v>
      </c>
      <c r="Q20" s="67">
        <f t="shared" si="1"/>
        <v>31</v>
      </c>
    </row>
    <row r="21" spans="2:20">
      <c r="B21" s="43"/>
    </row>
    <row r="22" spans="2:20">
      <c r="B22" s="43"/>
    </row>
    <row r="23" spans="2:20" ht="21.75" thickBot="1">
      <c r="B23" s="373" t="s">
        <v>163</v>
      </c>
      <c r="C23" s="373"/>
      <c r="D23" s="373"/>
      <c r="E23" s="264"/>
    </row>
    <row r="24" spans="2:20" ht="4.1500000000000004" customHeight="1" thickTop="1"/>
    <row r="25" spans="2:20" ht="19.899999999999999" customHeight="1">
      <c r="B25" s="59" t="s">
        <v>0</v>
      </c>
      <c r="C25" s="59" t="s">
        <v>9</v>
      </c>
      <c r="D25" s="60" t="s">
        <v>82</v>
      </c>
      <c r="E25" s="60" t="s">
        <v>1712</v>
      </c>
      <c r="F25" s="61">
        <v>18</v>
      </c>
      <c r="G25" s="61">
        <v>19</v>
      </c>
      <c r="H25" s="61">
        <v>20</v>
      </c>
      <c r="I25" s="61">
        <v>21</v>
      </c>
      <c r="J25" s="61">
        <v>22</v>
      </c>
      <c r="K25" s="61">
        <v>23</v>
      </c>
      <c r="L25" s="61">
        <v>0</v>
      </c>
      <c r="M25" s="61">
        <v>1</v>
      </c>
      <c r="N25" s="61">
        <v>2</v>
      </c>
      <c r="O25" s="61">
        <v>3</v>
      </c>
      <c r="P25" s="61">
        <v>4</v>
      </c>
      <c r="Q25" s="61">
        <v>5</v>
      </c>
    </row>
    <row r="26" spans="2:20" ht="19.899999999999999" customHeight="1">
      <c r="B26" s="39">
        <v>1</v>
      </c>
      <c r="C26" s="40"/>
      <c r="D26" s="41" t="str">
        <f>IFERROR(VLOOKUP(C26,'Raw Material'!$C$4:$D$99,2,FALSE),"")</f>
        <v/>
      </c>
      <c r="E26" s="265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</row>
    <row r="27" spans="2:20" ht="19.899999999999999" customHeight="1">
      <c r="B27" s="39">
        <f>B26+1</f>
        <v>2</v>
      </c>
      <c r="C27" s="40"/>
      <c r="D27" s="41" t="str">
        <f>IFERROR(VLOOKUP(C27,'Raw Material'!$C$4:$D$99,2,FALSE),"")</f>
        <v/>
      </c>
      <c r="E27" s="265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1"/>
      <c r="S27" s="1"/>
      <c r="T27" s="1"/>
    </row>
    <row r="28" spans="2:20" ht="19.899999999999999" customHeight="1">
      <c r="B28" s="39">
        <f t="shared" ref="B28:B40" si="2">B27+1</f>
        <v>3</v>
      </c>
      <c r="C28" s="40"/>
      <c r="D28" s="41" t="str">
        <f>IFERROR(VLOOKUP(C28,'Raw Material'!$C$4:$D$99,2,FALSE),"")</f>
        <v/>
      </c>
      <c r="E28" s="265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1"/>
      <c r="S28" s="1"/>
      <c r="T28" s="1"/>
    </row>
    <row r="29" spans="2:20" ht="19.899999999999999" customHeight="1">
      <c r="B29" s="39">
        <f t="shared" si="2"/>
        <v>4</v>
      </c>
      <c r="C29" s="40"/>
      <c r="D29" s="41" t="str">
        <f>IFERROR(VLOOKUP(C29,'Raw Material'!$C$4:$D$99,2,FALSE),"")</f>
        <v/>
      </c>
      <c r="E29" s="265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1"/>
      <c r="S29" s="1"/>
      <c r="T29" s="1"/>
    </row>
    <row r="30" spans="2:20" ht="19.899999999999999" customHeight="1">
      <c r="B30" s="39">
        <f t="shared" si="2"/>
        <v>5</v>
      </c>
      <c r="C30" s="40"/>
      <c r="D30" s="41" t="str">
        <f>IFERROR(VLOOKUP(C30,'Raw Material'!$C$4:$D$99,2,FALSE),"")</f>
        <v/>
      </c>
      <c r="E30" s="265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1"/>
      <c r="S30" s="1"/>
      <c r="T30" s="1"/>
    </row>
    <row r="31" spans="2:20" ht="19.899999999999999" customHeight="1">
      <c r="B31" s="39">
        <f t="shared" si="2"/>
        <v>6</v>
      </c>
      <c r="C31" s="40"/>
      <c r="D31" s="41" t="str">
        <f>IFERROR(VLOOKUP(C31,'Raw Material'!$C$4:$D$99,2,FALSE),"")</f>
        <v/>
      </c>
      <c r="E31" s="265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</row>
    <row r="32" spans="2:20" ht="19.899999999999999" customHeight="1">
      <c r="B32" s="39">
        <f t="shared" si="2"/>
        <v>7</v>
      </c>
      <c r="C32" s="40"/>
      <c r="D32" s="41" t="str">
        <f>IFERROR(VLOOKUP(C32,'Raw Material'!$C$4:$D$99,2,FALSE),"")</f>
        <v/>
      </c>
      <c r="E32" s="265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1"/>
      <c r="S32" s="1"/>
      <c r="T32" s="1"/>
    </row>
    <row r="33" spans="2:17" ht="19.899999999999999" customHeight="1">
      <c r="B33" s="39">
        <f t="shared" si="2"/>
        <v>8</v>
      </c>
      <c r="C33" s="40"/>
      <c r="D33" s="41" t="str">
        <f>IFERROR(VLOOKUP(C33,'Raw Material'!$C$4:$D$99,2,FALSE),"")</f>
        <v/>
      </c>
      <c r="E33" s="265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</row>
    <row r="34" spans="2:17" ht="19.899999999999999" customHeight="1">
      <c r="B34" s="39">
        <f t="shared" si="2"/>
        <v>9</v>
      </c>
      <c r="C34" s="40"/>
      <c r="D34" s="41" t="str">
        <f>IFERROR(VLOOKUP(C34,'Raw Material'!$C$4:$D$99,2,FALSE),"")</f>
        <v/>
      </c>
      <c r="E34" s="265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</row>
    <row r="35" spans="2:17" ht="19.899999999999999" customHeight="1">
      <c r="B35" s="39">
        <f t="shared" si="2"/>
        <v>10</v>
      </c>
      <c r="C35" s="40"/>
      <c r="D35" s="41" t="str">
        <f>IFERROR(VLOOKUP(C35,'Raw Material'!$C$4:$D$99,2,FALSE),"")</f>
        <v/>
      </c>
      <c r="E35" s="265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</row>
    <row r="36" spans="2:17" ht="19.899999999999999" customHeight="1">
      <c r="B36" s="39">
        <f t="shared" si="2"/>
        <v>11</v>
      </c>
      <c r="C36" s="40"/>
      <c r="D36" s="41" t="str">
        <f>IFERROR(VLOOKUP(C36,'Raw Material'!$C$4:$D$99,2,FALSE),"")</f>
        <v/>
      </c>
      <c r="E36" s="265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</row>
    <row r="37" spans="2:17" ht="19.899999999999999" customHeight="1">
      <c r="B37" s="39">
        <f t="shared" si="2"/>
        <v>12</v>
      </c>
      <c r="C37" s="40"/>
      <c r="D37" s="41" t="str">
        <f>IFERROR(VLOOKUP(C37,'Raw Material'!$C$4:$D$99,2,FALSE),"")</f>
        <v/>
      </c>
      <c r="E37" s="265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</row>
    <row r="38" spans="2:17" ht="19.899999999999999" customHeight="1">
      <c r="B38" s="39">
        <f t="shared" si="2"/>
        <v>13</v>
      </c>
      <c r="C38" s="40"/>
      <c r="D38" s="41" t="str">
        <f>IFERROR(VLOOKUP(C38,'Raw Material'!$C$4:$D$99,2,FALSE),"")</f>
        <v/>
      </c>
      <c r="E38" s="265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</row>
    <row r="39" spans="2:17" ht="19.899999999999999" customHeight="1">
      <c r="B39" s="39">
        <f t="shared" si="2"/>
        <v>14</v>
      </c>
      <c r="C39" s="40"/>
      <c r="D39" s="41" t="str">
        <f>IFERROR(VLOOKUP(C39,'Raw Material'!$C$4:$D$99,2,FALSE),"")</f>
        <v/>
      </c>
      <c r="E39" s="265"/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9"/>
    </row>
    <row r="40" spans="2:17" ht="19.899999999999999" customHeight="1">
      <c r="B40" s="39">
        <f t="shared" si="2"/>
        <v>15</v>
      </c>
      <c r="C40" s="40"/>
      <c r="D40" s="41" t="str">
        <f>IFERROR(VLOOKUP(C40,'Raw Material'!$C$4:$D$99,2,FALSE),"")</f>
        <v/>
      </c>
      <c r="E40" s="265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</row>
    <row r="41" spans="2:17" ht="19.899999999999999" customHeight="1">
      <c r="B41" s="374" t="s">
        <v>3</v>
      </c>
      <c r="C41" s="375"/>
      <c r="D41" s="376"/>
      <c r="E41" s="185"/>
      <c r="F41" s="67">
        <f>SUM(F26:F40)</f>
        <v>0</v>
      </c>
      <c r="G41" s="67">
        <f t="shared" ref="G41:Q41" si="3">SUM(G26:G40)</f>
        <v>0</v>
      </c>
      <c r="H41" s="67">
        <f t="shared" si="3"/>
        <v>0</v>
      </c>
      <c r="I41" s="67">
        <f t="shared" si="3"/>
        <v>0</v>
      </c>
      <c r="J41" s="67">
        <f t="shared" si="3"/>
        <v>0</v>
      </c>
      <c r="K41" s="67">
        <f t="shared" si="3"/>
        <v>0</v>
      </c>
      <c r="L41" s="67">
        <f t="shared" si="3"/>
        <v>0</v>
      </c>
      <c r="M41" s="67">
        <f t="shared" si="3"/>
        <v>0</v>
      </c>
      <c r="N41" s="67">
        <f t="shared" si="3"/>
        <v>0</v>
      </c>
      <c r="O41" s="67">
        <f t="shared" si="3"/>
        <v>0</v>
      </c>
      <c r="P41" s="67">
        <f t="shared" si="3"/>
        <v>0</v>
      </c>
      <c r="Q41" s="67">
        <f t="shared" si="3"/>
        <v>0</v>
      </c>
    </row>
  </sheetData>
  <mergeCells count="4">
    <mergeCell ref="B2:D2"/>
    <mergeCell ref="B20:D20"/>
    <mergeCell ref="B23:D23"/>
    <mergeCell ref="B41:D41"/>
  </mergeCells>
  <conditionalFormatting sqref="S4">
    <cfRule type="containsText" dxfId="2070" priority="1" operator="containsText" text="Un">
      <formula>NOT(ISERROR(SEARCH("Un",S4)))</formula>
    </cfRule>
    <cfRule type="containsText" dxfId="2069" priority="2" operator="containsText" text="Register">
      <formula>NOT(ISERROR(SEARCH("Register",S4)))</formula>
    </cfRule>
    <cfRule type="containsText" dxfId="2068" priority="3" operator="containsText" text="FLoat">
      <formula>NOT(ISERROR(SEARCH("FLoat",S4)))</formula>
    </cfRule>
  </conditionalFormatting>
  <pageMargins left="0.7" right="0.7" top="0.75" bottom="0.75" header="0.3" footer="0.3"/>
  <pageSetup orientation="portrait" r:id="rId1"/>
  <ignoredErrors>
    <ignoredError sqref="F41:Q41 F20:Q20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1"/>
  </sheetPr>
  <dimension ref="B2:I305"/>
  <sheetViews>
    <sheetView showGridLines="0" workbookViewId="0">
      <selection activeCell="E13" sqref="E13"/>
    </sheetView>
  </sheetViews>
  <sheetFormatPr defaultRowHeight="15"/>
  <cols>
    <col min="1" max="1" width="3.85546875" customWidth="1"/>
    <col min="2" max="2" width="7.42578125" customWidth="1"/>
    <col min="3" max="3" width="12.85546875" customWidth="1"/>
    <col min="4" max="4" width="12.5703125" customWidth="1"/>
    <col min="5" max="6" width="14.7109375" customWidth="1"/>
    <col min="7" max="7" width="18.28515625" customWidth="1"/>
    <col min="8" max="8" width="4" customWidth="1"/>
  </cols>
  <sheetData>
    <row r="2" spans="2:9" ht="7.9" customHeight="1"/>
    <row r="3" spans="2:9" ht="7.9" customHeight="1"/>
    <row r="5" spans="2:9" ht="18.600000000000001" customHeight="1">
      <c r="B5" s="68" t="s">
        <v>0</v>
      </c>
      <c r="C5" s="68" t="s">
        <v>239</v>
      </c>
      <c r="D5" s="68" t="s">
        <v>240</v>
      </c>
      <c r="E5" s="68" t="s">
        <v>241</v>
      </c>
      <c r="F5" s="68" t="s">
        <v>242</v>
      </c>
      <c r="G5" s="68" t="s">
        <v>42</v>
      </c>
      <c r="I5" s="3" t="s">
        <v>46</v>
      </c>
    </row>
    <row r="6" spans="2:9">
      <c r="B6" s="5">
        <v>1</v>
      </c>
      <c r="C6" s="103">
        <v>43811</v>
      </c>
      <c r="D6" s="5">
        <v>100</v>
      </c>
      <c r="E6" s="5" t="str">
        <f>"HT140-0"&amp;D6&amp;"A"</f>
        <v>HT140-0100A</v>
      </c>
      <c r="F6" s="5" t="s">
        <v>243</v>
      </c>
      <c r="G6" s="5" t="s">
        <v>43</v>
      </c>
      <c r="I6" s="4" t="s">
        <v>50</v>
      </c>
    </row>
    <row r="7" spans="2:9">
      <c r="B7" s="5">
        <v>2</v>
      </c>
      <c r="C7" s="103">
        <v>43811</v>
      </c>
      <c r="D7" s="5">
        <f>D6+1</f>
        <v>101</v>
      </c>
      <c r="E7" s="5" t="str">
        <f>"HT140-0"&amp;D7&amp;"A"</f>
        <v>HT140-0101A</v>
      </c>
      <c r="F7" s="5" t="s">
        <v>244</v>
      </c>
      <c r="G7" s="5" t="s">
        <v>43</v>
      </c>
      <c r="I7" s="69" t="s">
        <v>47</v>
      </c>
    </row>
    <row r="8" spans="2:9">
      <c r="B8" s="5">
        <v>3</v>
      </c>
      <c r="C8" s="103">
        <v>43811</v>
      </c>
      <c r="D8" s="5">
        <f t="shared" ref="D8:D27" si="0">D7+1</f>
        <v>102</v>
      </c>
      <c r="E8" s="5" t="str">
        <f>"HT140-0"&amp;D8&amp;"A"</f>
        <v>HT140-0102A</v>
      </c>
      <c r="F8" s="5" t="s">
        <v>1842</v>
      </c>
      <c r="G8" s="5" t="s">
        <v>45</v>
      </c>
      <c r="I8" s="69" t="s">
        <v>48</v>
      </c>
    </row>
    <row r="9" spans="2:9">
      <c r="B9" s="5">
        <v>4</v>
      </c>
      <c r="C9" s="103">
        <v>43811</v>
      </c>
      <c r="D9" s="5">
        <f t="shared" si="0"/>
        <v>103</v>
      </c>
      <c r="E9" s="5" t="str">
        <f>"HT140-0"&amp;D9&amp;"A"</f>
        <v>HT140-0103A</v>
      </c>
      <c r="F9" s="5" t="s">
        <v>1842</v>
      </c>
      <c r="G9" s="5" t="s">
        <v>45</v>
      </c>
      <c r="I9" s="69" t="s">
        <v>49</v>
      </c>
    </row>
    <row r="10" spans="2:9">
      <c r="B10" s="5">
        <v>5</v>
      </c>
      <c r="C10" s="103">
        <v>43811</v>
      </c>
      <c r="D10" s="5">
        <f t="shared" si="0"/>
        <v>104</v>
      </c>
      <c r="E10" s="5" t="str">
        <f t="shared" ref="E10:E27" si="1">"HT140-0"&amp;D10</f>
        <v>HT140-0104</v>
      </c>
      <c r="F10" s="5" t="s">
        <v>1842</v>
      </c>
      <c r="G10" s="5" t="s">
        <v>45</v>
      </c>
      <c r="I10" s="6" t="s">
        <v>53</v>
      </c>
    </row>
    <row r="11" spans="2:9">
      <c r="B11" s="5">
        <v>6</v>
      </c>
      <c r="C11" s="103">
        <v>43811</v>
      </c>
      <c r="D11" s="5">
        <f t="shared" si="0"/>
        <v>105</v>
      </c>
      <c r="E11" s="5" t="str">
        <f t="shared" si="1"/>
        <v>HT140-0105</v>
      </c>
      <c r="F11" s="5" t="s">
        <v>1842</v>
      </c>
      <c r="G11" s="5" t="s">
        <v>45</v>
      </c>
      <c r="I11" s="6" t="s">
        <v>52</v>
      </c>
    </row>
    <row r="12" spans="2:9">
      <c r="B12" s="5">
        <v>7</v>
      </c>
      <c r="C12" s="103">
        <v>43811</v>
      </c>
      <c r="D12" s="5">
        <f t="shared" si="0"/>
        <v>106</v>
      </c>
      <c r="E12" s="5" t="str">
        <f t="shared" si="1"/>
        <v>HT140-0106</v>
      </c>
      <c r="F12" s="5" t="s">
        <v>1842</v>
      </c>
      <c r="G12" s="5" t="s">
        <v>43</v>
      </c>
      <c r="I12" s="6" t="s">
        <v>51</v>
      </c>
    </row>
    <row r="13" spans="2:9">
      <c r="B13" s="5">
        <v>8</v>
      </c>
      <c r="C13" s="103">
        <v>43811</v>
      </c>
      <c r="D13" s="5">
        <f t="shared" si="0"/>
        <v>107</v>
      </c>
      <c r="E13" s="5" t="str">
        <f t="shared" si="1"/>
        <v>HT140-0107</v>
      </c>
      <c r="F13" s="5" t="s">
        <v>1842</v>
      </c>
      <c r="G13" s="5" t="s">
        <v>43</v>
      </c>
    </row>
    <row r="14" spans="2:9">
      <c r="B14" s="5">
        <v>9</v>
      </c>
      <c r="C14" s="103">
        <v>43811</v>
      </c>
      <c r="D14" s="5">
        <f t="shared" si="0"/>
        <v>108</v>
      </c>
      <c r="E14" s="5" t="str">
        <f t="shared" si="1"/>
        <v>HT140-0108</v>
      </c>
      <c r="F14" s="5" t="s">
        <v>1842</v>
      </c>
      <c r="G14" s="5" t="s">
        <v>43</v>
      </c>
    </row>
    <row r="15" spans="2:9">
      <c r="B15" s="5">
        <v>10</v>
      </c>
      <c r="C15" s="103">
        <v>43811</v>
      </c>
      <c r="D15" s="5">
        <f t="shared" si="0"/>
        <v>109</v>
      </c>
      <c r="E15" s="5" t="str">
        <f t="shared" si="1"/>
        <v>HT140-0109</v>
      </c>
      <c r="F15" s="5" t="s">
        <v>244</v>
      </c>
      <c r="G15" s="5" t="s">
        <v>43</v>
      </c>
    </row>
    <row r="16" spans="2:9">
      <c r="B16" s="5">
        <v>11</v>
      </c>
      <c r="C16" s="103">
        <v>43811</v>
      </c>
      <c r="D16" s="5">
        <f t="shared" si="0"/>
        <v>110</v>
      </c>
      <c r="E16" s="5" t="str">
        <f t="shared" si="1"/>
        <v>HT140-0110</v>
      </c>
      <c r="F16" s="5" t="s">
        <v>244</v>
      </c>
      <c r="G16" s="5" t="s">
        <v>43</v>
      </c>
    </row>
    <row r="17" spans="2:7">
      <c r="B17" s="5">
        <v>12</v>
      </c>
      <c r="C17" s="103">
        <v>43811</v>
      </c>
      <c r="D17" s="5">
        <f t="shared" si="0"/>
        <v>111</v>
      </c>
      <c r="E17" s="5" t="str">
        <f t="shared" si="1"/>
        <v>HT140-0111</v>
      </c>
      <c r="F17" s="5" t="s">
        <v>244</v>
      </c>
      <c r="G17" s="5" t="s">
        <v>43</v>
      </c>
    </row>
    <row r="18" spans="2:7">
      <c r="B18" s="5">
        <v>13</v>
      </c>
      <c r="C18" s="103">
        <v>43811</v>
      </c>
      <c r="D18" s="5">
        <f t="shared" si="0"/>
        <v>112</v>
      </c>
      <c r="E18" s="5" t="str">
        <f t="shared" si="1"/>
        <v>HT140-0112</v>
      </c>
      <c r="F18" s="5" t="s">
        <v>244</v>
      </c>
      <c r="G18" s="5" t="s">
        <v>43</v>
      </c>
    </row>
    <row r="19" spans="2:7">
      <c r="B19" s="5">
        <v>14</v>
      </c>
      <c r="C19" s="103">
        <v>43811</v>
      </c>
      <c r="D19" s="5">
        <f t="shared" si="0"/>
        <v>113</v>
      </c>
      <c r="E19" s="5" t="str">
        <f t="shared" si="1"/>
        <v>HT140-0113</v>
      </c>
      <c r="F19" s="5" t="s">
        <v>244</v>
      </c>
      <c r="G19" s="5" t="s">
        <v>44</v>
      </c>
    </row>
    <row r="20" spans="2:7">
      <c r="B20" s="5">
        <v>15</v>
      </c>
      <c r="C20" s="103">
        <v>43811</v>
      </c>
      <c r="D20" s="5">
        <f t="shared" si="0"/>
        <v>114</v>
      </c>
      <c r="E20" s="5" t="str">
        <f t="shared" si="1"/>
        <v>HT140-0114</v>
      </c>
      <c r="F20" s="5" t="s">
        <v>243</v>
      </c>
      <c r="G20" s="5" t="s">
        <v>44</v>
      </c>
    </row>
    <row r="21" spans="2:7">
      <c r="B21" s="5">
        <v>16</v>
      </c>
      <c r="C21" s="103">
        <v>43811</v>
      </c>
      <c r="D21" s="5">
        <f t="shared" si="0"/>
        <v>115</v>
      </c>
      <c r="E21" s="5" t="str">
        <f t="shared" si="1"/>
        <v>HT140-0115</v>
      </c>
      <c r="F21" s="5" t="s">
        <v>243</v>
      </c>
      <c r="G21" s="5" t="s">
        <v>44</v>
      </c>
    </row>
    <row r="22" spans="2:7">
      <c r="B22" s="5">
        <v>17</v>
      </c>
      <c r="C22" s="103">
        <v>43811</v>
      </c>
      <c r="D22" s="5">
        <f t="shared" si="0"/>
        <v>116</v>
      </c>
      <c r="E22" s="5" t="str">
        <f t="shared" si="1"/>
        <v>HT140-0116</v>
      </c>
      <c r="F22" s="5" t="s">
        <v>243</v>
      </c>
      <c r="G22" s="5" t="s">
        <v>44</v>
      </c>
    </row>
    <row r="23" spans="2:7">
      <c r="B23" s="5">
        <v>18</v>
      </c>
      <c r="C23" s="103">
        <v>43811</v>
      </c>
      <c r="D23" s="5">
        <f t="shared" si="0"/>
        <v>117</v>
      </c>
      <c r="E23" s="5" t="str">
        <f t="shared" si="1"/>
        <v>HT140-0117</v>
      </c>
      <c r="F23" s="5" t="s">
        <v>243</v>
      </c>
      <c r="G23" s="5" t="s">
        <v>45</v>
      </c>
    </row>
    <row r="24" spans="2:7">
      <c r="B24" s="5">
        <v>19</v>
      </c>
      <c r="C24" s="103">
        <v>43811</v>
      </c>
      <c r="D24" s="5">
        <f t="shared" si="0"/>
        <v>118</v>
      </c>
      <c r="E24" s="5" t="str">
        <f t="shared" si="1"/>
        <v>HT140-0118</v>
      </c>
      <c r="F24" s="5" t="s">
        <v>243</v>
      </c>
      <c r="G24" s="5" t="s">
        <v>45</v>
      </c>
    </row>
    <row r="25" spans="2:7">
      <c r="B25" s="5">
        <v>20</v>
      </c>
      <c r="C25" s="103">
        <v>43811</v>
      </c>
      <c r="D25" s="5">
        <f t="shared" si="0"/>
        <v>119</v>
      </c>
      <c r="E25" s="5" t="str">
        <f t="shared" si="1"/>
        <v>HT140-0119</v>
      </c>
      <c r="F25" s="5" t="s">
        <v>243</v>
      </c>
      <c r="G25" s="5" t="s">
        <v>44</v>
      </c>
    </row>
    <row r="26" spans="2:7">
      <c r="B26" s="5">
        <v>21</v>
      </c>
      <c r="C26" s="103">
        <v>43811</v>
      </c>
      <c r="D26" s="5">
        <f t="shared" si="0"/>
        <v>120</v>
      </c>
      <c r="E26" s="5" t="str">
        <f t="shared" si="1"/>
        <v>HT140-0120</v>
      </c>
      <c r="F26" s="5" t="s">
        <v>244</v>
      </c>
      <c r="G26" s="5" t="s">
        <v>43</v>
      </c>
    </row>
    <row r="27" spans="2:7">
      <c r="B27" s="5">
        <v>22</v>
      </c>
      <c r="C27" s="103">
        <v>43811</v>
      </c>
      <c r="D27" s="5">
        <f t="shared" si="0"/>
        <v>121</v>
      </c>
      <c r="E27" s="5" t="str">
        <f t="shared" si="1"/>
        <v>HT140-0121</v>
      </c>
      <c r="F27" s="5" t="s">
        <v>243</v>
      </c>
      <c r="G27" s="5" t="s">
        <v>43</v>
      </c>
    </row>
    <row r="28" spans="2:7">
      <c r="B28" s="5">
        <v>23</v>
      </c>
      <c r="C28" s="5"/>
      <c r="D28" s="5"/>
      <c r="E28" s="5"/>
      <c r="F28" s="5"/>
      <c r="G28" s="5"/>
    </row>
    <row r="29" spans="2:7">
      <c r="B29" s="5">
        <v>24</v>
      </c>
      <c r="C29" s="5"/>
      <c r="D29" s="5"/>
      <c r="E29" s="5"/>
      <c r="F29" s="5"/>
      <c r="G29" s="5"/>
    </row>
    <row r="30" spans="2:7">
      <c r="B30" s="5">
        <v>25</v>
      </c>
      <c r="C30" s="5"/>
      <c r="D30" s="5"/>
      <c r="E30" s="5"/>
      <c r="F30" s="5"/>
      <c r="G30" s="5"/>
    </row>
    <row r="31" spans="2:7">
      <c r="B31" s="5">
        <v>26</v>
      </c>
      <c r="C31" s="5"/>
      <c r="D31" s="5"/>
      <c r="E31" s="5"/>
      <c r="F31" s="5"/>
      <c r="G31" s="5"/>
    </row>
    <row r="32" spans="2:7">
      <c r="B32" s="5">
        <v>27</v>
      </c>
      <c r="C32" s="5"/>
      <c r="D32" s="5"/>
      <c r="E32" s="5"/>
      <c r="F32" s="5"/>
      <c r="G32" s="5"/>
    </row>
    <row r="33" spans="2:7">
      <c r="B33" s="5">
        <v>28</v>
      </c>
      <c r="C33" s="5"/>
      <c r="D33" s="5"/>
      <c r="E33" s="5"/>
      <c r="F33" s="5"/>
      <c r="G33" s="5"/>
    </row>
    <row r="34" spans="2:7">
      <c r="B34" s="5">
        <v>29</v>
      </c>
      <c r="C34" s="5"/>
      <c r="D34" s="5"/>
      <c r="E34" s="5"/>
      <c r="F34" s="5"/>
      <c r="G34" s="5"/>
    </row>
    <row r="35" spans="2:7">
      <c r="B35" s="5">
        <v>30</v>
      </c>
      <c r="C35" s="5"/>
      <c r="D35" s="5"/>
      <c r="E35" s="5"/>
      <c r="F35" s="5"/>
      <c r="G35" s="5"/>
    </row>
    <row r="36" spans="2:7">
      <c r="B36" s="5">
        <v>31</v>
      </c>
      <c r="C36" s="5"/>
      <c r="D36" s="5"/>
      <c r="E36" s="5"/>
      <c r="F36" s="5"/>
      <c r="G36" s="5"/>
    </row>
    <row r="37" spans="2:7">
      <c r="B37" s="5">
        <v>32</v>
      </c>
      <c r="C37" s="5"/>
      <c r="D37" s="5"/>
      <c r="E37" s="5"/>
      <c r="F37" s="5"/>
      <c r="G37" s="5"/>
    </row>
    <row r="38" spans="2:7">
      <c r="B38" s="5">
        <v>33</v>
      </c>
      <c r="C38" s="5"/>
      <c r="D38" s="5"/>
      <c r="E38" s="5"/>
      <c r="F38" s="5"/>
      <c r="G38" s="5"/>
    </row>
    <row r="39" spans="2:7">
      <c r="B39" s="5">
        <v>34</v>
      </c>
      <c r="C39" s="5"/>
      <c r="D39" s="5"/>
      <c r="E39" s="5"/>
      <c r="F39" s="5"/>
      <c r="G39" s="5"/>
    </row>
    <row r="40" spans="2:7">
      <c r="B40" s="5">
        <v>35</v>
      </c>
      <c r="C40" s="5"/>
      <c r="D40" s="5"/>
      <c r="E40" s="5"/>
      <c r="F40" s="5"/>
      <c r="G40" s="5"/>
    </row>
    <row r="41" spans="2:7">
      <c r="B41" s="5">
        <v>36</v>
      </c>
      <c r="C41" s="5"/>
      <c r="D41" s="5"/>
      <c r="E41" s="5"/>
      <c r="F41" s="5"/>
      <c r="G41" s="5"/>
    </row>
    <row r="42" spans="2:7">
      <c r="B42" s="5">
        <v>37</v>
      </c>
      <c r="C42" s="5"/>
      <c r="D42" s="5"/>
      <c r="E42" s="5"/>
      <c r="F42" s="5"/>
      <c r="G42" s="5"/>
    </row>
    <row r="43" spans="2:7">
      <c r="B43" s="5">
        <v>38</v>
      </c>
      <c r="C43" s="5"/>
      <c r="D43" s="5"/>
      <c r="E43" s="5"/>
      <c r="F43" s="5"/>
      <c r="G43" s="5"/>
    </row>
    <row r="44" spans="2:7">
      <c r="B44" s="5">
        <v>39</v>
      </c>
      <c r="C44" s="5"/>
      <c r="D44" s="5"/>
      <c r="E44" s="5"/>
      <c r="F44" s="5"/>
      <c r="G44" s="5"/>
    </row>
    <row r="45" spans="2:7">
      <c r="B45" s="5">
        <v>40</v>
      </c>
      <c r="C45" s="5"/>
      <c r="D45" s="5"/>
      <c r="E45" s="5"/>
      <c r="F45" s="5"/>
      <c r="G45" s="5"/>
    </row>
    <row r="46" spans="2:7">
      <c r="B46" s="5">
        <v>41</v>
      </c>
      <c r="C46" s="5"/>
      <c r="D46" s="5"/>
      <c r="E46" s="5"/>
      <c r="F46" s="5"/>
      <c r="G46" s="5"/>
    </row>
    <row r="47" spans="2:7">
      <c r="B47" s="5">
        <v>42</v>
      </c>
      <c r="C47" s="5"/>
      <c r="D47" s="5"/>
      <c r="E47" s="5"/>
      <c r="F47" s="5"/>
      <c r="G47" s="5"/>
    </row>
    <row r="48" spans="2:7">
      <c r="B48" s="5">
        <v>43</v>
      </c>
      <c r="C48" s="5"/>
      <c r="D48" s="5"/>
      <c r="E48" s="5"/>
      <c r="F48" s="5"/>
      <c r="G48" s="5"/>
    </row>
    <row r="49" spans="2:7">
      <c r="B49" s="5">
        <v>44</v>
      </c>
      <c r="C49" s="5"/>
      <c r="D49" s="5"/>
      <c r="E49" s="5"/>
      <c r="F49" s="5"/>
      <c r="G49" s="5"/>
    </row>
    <row r="50" spans="2:7">
      <c r="B50" s="5">
        <v>45</v>
      </c>
      <c r="C50" s="5"/>
      <c r="D50" s="5"/>
      <c r="E50" s="5"/>
      <c r="F50" s="5"/>
      <c r="G50" s="5"/>
    </row>
    <row r="51" spans="2:7">
      <c r="B51" s="5">
        <v>46</v>
      </c>
      <c r="C51" s="5"/>
      <c r="D51" s="5"/>
      <c r="E51" s="5"/>
      <c r="F51" s="5"/>
      <c r="G51" s="5"/>
    </row>
    <row r="52" spans="2:7">
      <c r="B52" s="5">
        <v>47</v>
      </c>
      <c r="C52" s="5"/>
      <c r="D52" s="5"/>
      <c r="E52" s="5"/>
      <c r="F52" s="5"/>
      <c r="G52" s="5"/>
    </row>
    <row r="53" spans="2:7">
      <c r="B53" s="5">
        <v>48</v>
      </c>
      <c r="C53" s="5"/>
      <c r="D53" s="5"/>
      <c r="E53" s="5"/>
      <c r="F53" s="5"/>
      <c r="G53" s="5"/>
    </row>
    <row r="54" spans="2:7">
      <c r="B54" s="5">
        <v>49</v>
      </c>
      <c r="C54" s="5"/>
      <c r="D54" s="5"/>
      <c r="E54" s="5"/>
      <c r="F54" s="5"/>
      <c r="G54" s="5"/>
    </row>
    <row r="55" spans="2:7">
      <c r="B55" s="5">
        <v>50</v>
      </c>
      <c r="C55" s="5"/>
      <c r="D55" s="5"/>
      <c r="E55" s="5"/>
      <c r="F55" s="5"/>
      <c r="G55" s="5"/>
    </row>
    <row r="56" spans="2:7">
      <c r="B56" s="5">
        <v>51</v>
      </c>
      <c r="C56" s="5"/>
      <c r="D56" s="5"/>
      <c r="E56" s="5"/>
      <c r="F56" s="5"/>
      <c r="G56" s="5"/>
    </row>
    <row r="57" spans="2:7">
      <c r="B57" s="5">
        <v>52</v>
      </c>
      <c r="C57" s="5"/>
      <c r="D57" s="5"/>
      <c r="E57" s="5"/>
      <c r="F57" s="5"/>
      <c r="G57" s="5"/>
    </row>
    <row r="58" spans="2:7">
      <c r="B58" s="5">
        <v>53</v>
      </c>
      <c r="C58" s="5"/>
      <c r="D58" s="5"/>
      <c r="E58" s="5"/>
      <c r="F58" s="5"/>
      <c r="G58" s="5"/>
    </row>
    <row r="59" spans="2:7">
      <c r="B59" s="5">
        <v>54</v>
      </c>
      <c r="C59" s="5"/>
      <c r="D59" s="5"/>
      <c r="E59" s="5"/>
      <c r="F59" s="5"/>
      <c r="G59" s="5"/>
    </row>
    <row r="60" spans="2:7">
      <c r="B60" s="5">
        <v>55</v>
      </c>
      <c r="C60" s="5"/>
      <c r="D60" s="5"/>
      <c r="E60" s="5"/>
      <c r="F60" s="5"/>
      <c r="G60" s="5"/>
    </row>
    <row r="61" spans="2:7">
      <c r="B61" s="5">
        <v>56</v>
      </c>
      <c r="C61" s="5"/>
      <c r="D61" s="5"/>
      <c r="E61" s="5"/>
      <c r="F61" s="5"/>
      <c r="G61" s="5"/>
    </row>
    <row r="62" spans="2:7">
      <c r="B62" s="5">
        <v>57</v>
      </c>
      <c r="C62" s="5"/>
      <c r="D62" s="5"/>
      <c r="E62" s="5"/>
      <c r="F62" s="5"/>
      <c r="G62" s="5"/>
    </row>
    <row r="63" spans="2:7">
      <c r="B63" s="5">
        <v>58</v>
      </c>
      <c r="C63" s="5"/>
      <c r="D63" s="5"/>
      <c r="E63" s="5"/>
      <c r="F63" s="5"/>
      <c r="G63" s="5"/>
    </row>
    <row r="64" spans="2:7">
      <c r="B64" s="5">
        <v>59</v>
      </c>
      <c r="C64" s="5"/>
      <c r="D64" s="5"/>
      <c r="E64" s="5"/>
      <c r="F64" s="5"/>
      <c r="G64" s="5"/>
    </row>
    <row r="65" spans="2:7">
      <c r="B65" s="5">
        <v>60</v>
      </c>
      <c r="C65" s="5"/>
      <c r="D65" s="5"/>
      <c r="E65" s="5"/>
      <c r="F65" s="5"/>
      <c r="G65" s="5"/>
    </row>
    <row r="66" spans="2:7">
      <c r="B66" s="5">
        <v>61</v>
      </c>
      <c r="C66" s="5"/>
      <c r="D66" s="5"/>
      <c r="E66" s="5"/>
      <c r="F66" s="5"/>
      <c r="G66" s="5"/>
    </row>
    <row r="67" spans="2:7">
      <c r="B67" s="5">
        <v>62</v>
      </c>
      <c r="C67" s="5"/>
      <c r="D67" s="5"/>
      <c r="E67" s="5"/>
      <c r="F67" s="5"/>
      <c r="G67" s="5"/>
    </row>
    <row r="68" spans="2:7">
      <c r="B68" s="5">
        <v>63</v>
      </c>
      <c r="C68" s="5"/>
      <c r="D68" s="5"/>
      <c r="E68" s="5"/>
      <c r="F68" s="5"/>
      <c r="G68" s="5"/>
    </row>
    <row r="69" spans="2:7">
      <c r="B69" s="5">
        <v>64</v>
      </c>
      <c r="C69" s="5"/>
      <c r="D69" s="5"/>
      <c r="E69" s="5"/>
      <c r="F69" s="5"/>
      <c r="G69" s="5"/>
    </row>
    <row r="70" spans="2:7">
      <c r="B70" s="5">
        <v>65</v>
      </c>
      <c r="C70" s="5"/>
      <c r="D70" s="5"/>
      <c r="E70" s="5"/>
      <c r="F70" s="5"/>
      <c r="G70" s="5"/>
    </row>
    <row r="71" spans="2:7">
      <c r="B71" s="5">
        <v>66</v>
      </c>
      <c r="C71" s="5"/>
      <c r="D71" s="5"/>
      <c r="E71" s="5"/>
      <c r="F71" s="5"/>
      <c r="G71" s="5"/>
    </row>
    <row r="72" spans="2:7">
      <c r="B72" s="5">
        <v>67</v>
      </c>
      <c r="C72" s="5"/>
      <c r="D72" s="5"/>
      <c r="E72" s="5"/>
      <c r="F72" s="5"/>
      <c r="G72" s="5"/>
    </row>
    <row r="73" spans="2:7">
      <c r="B73" s="5">
        <v>68</v>
      </c>
      <c r="C73" s="5"/>
      <c r="D73" s="5"/>
      <c r="E73" s="5"/>
      <c r="F73" s="5"/>
      <c r="G73" s="5"/>
    </row>
    <row r="74" spans="2:7">
      <c r="B74" s="5">
        <v>69</v>
      </c>
      <c r="C74" s="5"/>
      <c r="D74" s="5"/>
      <c r="E74" s="5"/>
      <c r="F74" s="5"/>
      <c r="G74" s="5"/>
    </row>
    <row r="75" spans="2:7">
      <c r="B75" s="5">
        <v>70</v>
      </c>
      <c r="C75" s="5"/>
      <c r="D75" s="5"/>
      <c r="E75" s="5"/>
      <c r="F75" s="5"/>
      <c r="G75" s="5"/>
    </row>
    <row r="76" spans="2:7">
      <c r="B76" s="5">
        <v>71</v>
      </c>
      <c r="C76" s="5"/>
      <c r="D76" s="5"/>
      <c r="E76" s="5"/>
      <c r="F76" s="5"/>
      <c r="G76" s="5"/>
    </row>
    <row r="77" spans="2:7">
      <c r="B77" s="5">
        <v>72</v>
      </c>
      <c r="C77" s="5"/>
      <c r="D77" s="5"/>
      <c r="E77" s="5"/>
      <c r="F77" s="5"/>
      <c r="G77" s="5"/>
    </row>
    <row r="78" spans="2:7">
      <c r="B78" s="5">
        <v>73</v>
      </c>
      <c r="C78" s="5"/>
      <c r="D78" s="5"/>
      <c r="E78" s="5"/>
      <c r="F78" s="5"/>
      <c r="G78" s="5"/>
    </row>
    <row r="79" spans="2:7">
      <c r="B79" s="5">
        <v>74</v>
      </c>
      <c r="C79" s="5"/>
      <c r="D79" s="5"/>
      <c r="E79" s="5"/>
      <c r="F79" s="5"/>
      <c r="G79" s="5"/>
    </row>
    <row r="80" spans="2:7">
      <c r="B80" s="5">
        <v>75</v>
      </c>
      <c r="C80" s="5"/>
      <c r="D80" s="5"/>
      <c r="E80" s="5"/>
      <c r="F80" s="5"/>
      <c r="G80" s="5"/>
    </row>
    <row r="81" spans="2:7">
      <c r="B81" s="5">
        <v>76</v>
      </c>
      <c r="C81" s="5"/>
      <c r="D81" s="5"/>
      <c r="E81" s="5"/>
      <c r="F81" s="5"/>
      <c r="G81" s="5"/>
    </row>
    <row r="82" spans="2:7">
      <c r="B82" s="5">
        <v>77</v>
      </c>
      <c r="C82" s="5"/>
      <c r="D82" s="5"/>
      <c r="E82" s="5"/>
      <c r="F82" s="5"/>
      <c r="G82" s="5"/>
    </row>
    <row r="83" spans="2:7">
      <c r="B83" s="5">
        <v>78</v>
      </c>
      <c r="C83" s="5"/>
      <c r="D83" s="5"/>
      <c r="E83" s="5"/>
      <c r="F83" s="5"/>
      <c r="G83" s="5"/>
    </row>
    <row r="84" spans="2:7">
      <c r="B84" s="5">
        <v>79</v>
      </c>
      <c r="C84" s="5"/>
      <c r="D84" s="5"/>
      <c r="E84" s="5"/>
      <c r="F84" s="5"/>
      <c r="G84" s="5"/>
    </row>
    <row r="85" spans="2:7">
      <c r="B85" s="5">
        <v>80</v>
      </c>
      <c r="C85" s="5"/>
      <c r="D85" s="5"/>
      <c r="E85" s="5"/>
      <c r="F85" s="5"/>
      <c r="G85" s="5"/>
    </row>
    <row r="86" spans="2:7">
      <c r="B86" s="5">
        <v>81</v>
      </c>
      <c r="C86" s="5"/>
      <c r="D86" s="5"/>
      <c r="E86" s="5"/>
      <c r="F86" s="5"/>
      <c r="G86" s="5"/>
    </row>
    <row r="87" spans="2:7">
      <c r="B87" s="5">
        <v>82</v>
      </c>
      <c r="C87" s="5"/>
      <c r="D87" s="5"/>
      <c r="E87" s="5"/>
      <c r="F87" s="5"/>
      <c r="G87" s="5"/>
    </row>
    <row r="88" spans="2:7">
      <c r="B88" s="5">
        <v>83</v>
      </c>
      <c r="C88" s="5"/>
      <c r="D88" s="5"/>
      <c r="E88" s="5"/>
      <c r="F88" s="5"/>
      <c r="G88" s="5"/>
    </row>
    <row r="89" spans="2:7">
      <c r="B89" s="5">
        <v>84</v>
      </c>
      <c r="C89" s="5"/>
      <c r="D89" s="5"/>
      <c r="E89" s="5"/>
      <c r="F89" s="5"/>
      <c r="G89" s="5"/>
    </row>
    <row r="90" spans="2:7">
      <c r="B90" s="5">
        <v>85</v>
      </c>
      <c r="C90" s="5"/>
      <c r="D90" s="5"/>
      <c r="E90" s="5"/>
      <c r="F90" s="5"/>
      <c r="G90" s="5"/>
    </row>
    <row r="91" spans="2:7">
      <c r="B91" s="5">
        <v>86</v>
      </c>
      <c r="C91" s="5"/>
      <c r="D91" s="5"/>
      <c r="E91" s="5"/>
      <c r="F91" s="5"/>
      <c r="G91" s="5"/>
    </row>
    <row r="92" spans="2:7">
      <c r="B92" s="5">
        <v>87</v>
      </c>
      <c r="C92" s="5"/>
      <c r="D92" s="5"/>
      <c r="E92" s="5"/>
      <c r="F92" s="5"/>
      <c r="G92" s="5"/>
    </row>
    <row r="93" spans="2:7">
      <c r="B93" s="5">
        <v>88</v>
      </c>
      <c r="C93" s="5"/>
      <c r="D93" s="5"/>
      <c r="E93" s="5"/>
      <c r="F93" s="5"/>
      <c r="G93" s="5"/>
    </row>
    <row r="94" spans="2:7">
      <c r="B94" s="5">
        <v>89</v>
      </c>
      <c r="C94" s="5"/>
      <c r="D94" s="5"/>
      <c r="E94" s="5"/>
      <c r="F94" s="5"/>
      <c r="G94" s="5"/>
    </row>
    <row r="95" spans="2:7">
      <c r="B95" s="5">
        <v>90</v>
      </c>
      <c r="C95" s="5"/>
      <c r="D95" s="5"/>
      <c r="E95" s="5"/>
      <c r="F95" s="5"/>
      <c r="G95" s="5"/>
    </row>
    <row r="96" spans="2:7">
      <c r="B96" s="5">
        <v>91</v>
      </c>
      <c r="C96" s="5"/>
      <c r="D96" s="5"/>
      <c r="E96" s="5"/>
      <c r="F96" s="5"/>
      <c r="G96" s="5"/>
    </row>
    <row r="97" spans="2:7">
      <c r="B97" s="5">
        <v>92</v>
      </c>
      <c r="C97" s="5"/>
      <c r="D97" s="5"/>
      <c r="E97" s="5"/>
      <c r="F97" s="5"/>
      <c r="G97" s="5"/>
    </row>
    <row r="98" spans="2:7">
      <c r="B98" s="5">
        <v>93</v>
      </c>
      <c r="C98" s="5"/>
      <c r="D98" s="5"/>
      <c r="E98" s="5"/>
      <c r="F98" s="5"/>
      <c r="G98" s="5"/>
    </row>
    <row r="99" spans="2:7">
      <c r="B99" s="5">
        <v>94</v>
      </c>
      <c r="C99" s="5"/>
      <c r="D99" s="5"/>
      <c r="E99" s="5"/>
      <c r="F99" s="5"/>
      <c r="G99" s="5"/>
    </row>
    <row r="100" spans="2:7">
      <c r="B100" s="5">
        <v>95</v>
      </c>
      <c r="C100" s="5"/>
      <c r="D100" s="5"/>
      <c r="E100" s="5"/>
      <c r="F100" s="5"/>
      <c r="G100" s="5"/>
    </row>
    <row r="101" spans="2:7">
      <c r="B101" s="5">
        <v>96</v>
      </c>
      <c r="C101" s="5"/>
      <c r="D101" s="5"/>
      <c r="E101" s="5"/>
      <c r="F101" s="5"/>
      <c r="G101" s="5"/>
    </row>
    <row r="102" spans="2:7">
      <c r="B102" s="5">
        <v>97</v>
      </c>
      <c r="C102" s="5"/>
      <c r="D102" s="5"/>
      <c r="E102" s="5"/>
      <c r="F102" s="5"/>
      <c r="G102" s="5"/>
    </row>
    <row r="103" spans="2:7">
      <c r="B103" s="5">
        <v>98</v>
      </c>
      <c r="C103" s="5"/>
      <c r="D103" s="5"/>
      <c r="E103" s="5"/>
      <c r="F103" s="5"/>
      <c r="G103" s="5"/>
    </row>
    <row r="104" spans="2:7">
      <c r="B104" s="5">
        <v>99</v>
      </c>
      <c r="C104" s="5"/>
      <c r="D104" s="5"/>
      <c r="E104" s="5"/>
      <c r="F104" s="5"/>
      <c r="G104" s="5"/>
    </row>
    <row r="105" spans="2:7">
      <c r="B105" s="5">
        <v>100</v>
      </c>
      <c r="C105" s="5"/>
      <c r="D105" s="5"/>
      <c r="E105" s="5"/>
      <c r="F105" s="5"/>
      <c r="G105" s="5"/>
    </row>
    <row r="106" spans="2:7">
      <c r="B106" s="5">
        <v>101</v>
      </c>
      <c r="C106" s="5"/>
      <c r="D106" s="5"/>
      <c r="E106" s="5"/>
      <c r="F106" s="5"/>
      <c r="G106" s="5"/>
    </row>
    <row r="107" spans="2:7">
      <c r="B107" s="5">
        <v>102</v>
      </c>
      <c r="C107" s="5"/>
      <c r="D107" s="5"/>
      <c r="E107" s="5"/>
      <c r="F107" s="5"/>
      <c r="G107" s="5"/>
    </row>
    <row r="108" spans="2:7">
      <c r="B108" s="5">
        <v>103</v>
      </c>
      <c r="C108" s="5"/>
      <c r="D108" s="5"/>
      <c r="E108" s="5"/>
      <c r="F108" s="5"/>
      <c r="G108" s="5"/>
    </row>
    <row r="109" spans="2:7">
      <c r="B109" s="5">
        <v>104</v>
      </c>
      <c r="C109" s="5"/>
      <c r="D109" s="5"/>
      <c r="E109" s="5"/>
      <c r="F109" s="5"/>
      <c r="G109" s="5"/>
    </row>
    <row r="110" spans="2:7">
      <c r="B110" s="5">
        <v>105</v>
      </c>
      <c r="C110" s="5"/>
      <c r="D110" s="5"/>
      <c r="E110" s="5"/>
      <c r="F110" s="5"/>
      <c r="G110" s="5"/>
    </row>
    <row r="111" spans="2:7">
      <c r="B111" s="5">
        <v>106</v>
      </c>
      <c r="C111" s="5"/>
      <c r="D111" s="5"/>
      <c r="E111" s="5"/>
      <c r="F111" s="5"/>
      <c r="G111" s="5"/>
    </row>
    <row r="112" spans="2:7">
      <c r="B112" s="5">
        <v>107</v>
      </c>
      <c r="C112" s="5"/>
      <c r="D112" s="5"/>
      <c r="E112" s="5"/>
      <c r="F112" s="5"/>
      <c r="G112" s="5"/>
    </row>
    <row r="113" spans="2:7">
      <c r="B113" s="5">
        <v>108</v>
      </c>
      <c r="C113" s="5"/>
      <c r="D113" s="5"/>
      <c r="E113" s="5"/>
      <c r="F113" s="5"/>
      <c r="G113" s="5"/>
    </row>
    <row r="114" spans="2:7">
      <c r="B114" s="5">
        <v>109</v>
      </c>
      <c r="C114" s="5"/>
      <c r="D114" s="5"/>
      <c r="E114" s="5"/>
      <c r="F114" s="5"/>
      <c r="G114" s="5"/>
    </row>
    <row r="115" spans="2:7">
      <c r="B115" s="5">
        <v>110</v>
      </c>
      <c r="C115" s="5"/>
      <c r="D115" s="5"/>
      <c r="E115" s="5"/>
      <c r="F115" s="5"/>
      <c r="G115" s="5"/>
    </row>
    <row r="116" spans="2:7">
      <c r="B116" s="5">
        <v>111</v>
      </c>
      <c r="C116" s="5"/>
      <c r="D116" s="5"/>
      <c r="E116" s="5"/>
      <c r="F116" s="5"/>
      <c r="G116" s="5"/>
    </row>
    <row r="117" spans="2:7">
      <c r="B117" s="5">
        <v>112</v>
      </c>
      <c r="C117" s="5"/>
      <c r="D117" s="5"/>
      <c r="E117" s="5"/>
      <c r="F117" s="5"/>
      <c r="G117" s="5"/>
    </row>
    <row r="118" spans="2:7">
      <c r="B118" s="5">
        <v>113</v>
      </c>
      <c r="C118" s="5"/>
      <c r="D118" s="5"/>
      <c r="E118" s="5"/>
      <c r="F118" s="5"/>
      <c r="G118" s="5"/>
    </row>
    <row r="119" spans="2:7">
      <c r="B119" s="5">
        <v>114</v>
      </c>
      <c r="C119" s="5"/>
      <c r="D119" s="5"/>
      <c r="E119" s="5"/>
      <c r="F119" s="5"/>
      <c r="G119" s="5"/>
    </row>
    <row r="120" spans="2:7">
      <c r="B120" s="5">
        <v>115</v>
      </c>
      <c r="C120" s="5"/>
      <c r="D120" s="5"/>
      <c r="E120" s="5"/>
      <c r="F120" s="5"/>
      <c r="G120" s="5"/>
    </row>
    <row r="121" spans="2:7">
      <c r="B121" s="5">
        <v>116</v>
      </c>
      <c r="C121" s="5"/>
      <c r="D121" s="5"/>
      <c r="E121" s="5"/>
      <c r="F121" s="5"/>
      <c r="G121" s="5"/>
    </row>
    <row r="122" spans="2:7">
      <c r="B122" s="5">
        <v>117</v>
      </c>
      <c r="C122" s="5"/>
      <c r="D122" s="5"/>
      <c r="E122" s="5"/>
      <c r="F122" s="5"/>
      <c r="G122" s="5"/>
    </row>
    <row r="123" spans="2:7">
      <c r="B123" s="5">
        <v>118</v>
      </c>
      <c r="C123" s="5"/>
      <c r="D123" s="5"/>
      <c r="E123" s="5"/>
      <c r="F123" s="5"/>
      <c r="G123" s="5"/>
    </row>
    <row r="124" spans="2:7">
      <c r="B124" s="5">
        <v>119</v>
      </c>
      <c r="C124" s="5"/>
      <c r="D124" s="5"/>
      <c r="E124" s="5"/>
      <c r="F124" s="5"/>
      <c r="G124" s="5"/>
    </row>
    <row r="125" spans="2:7">
      <c r="B125" s="5">
        <v>120</v>
      </c>
      <c r="C125" s="5"/>
      <c r="D125" s="5"/>
      <c r="E125" s="5"/>
      <c r="F125" s="5"/>
      <c r="G125" s="5"/>
    </row>
    <row r="126" spans="2:7">
      <c r="B126" s="5">
        <v>121</v>
      </c>
      <c r="C126" s="5"/>
      <c r="D126" s="5"/>
      <c r="E126" s="5"/>
      <c r="F126" s="5"/>
      <c r="G126" s="5"/>
    </row>
    <row r="127" spans="2:7">
      <c r="B127" s="5">
        <v>122</v>
      </c>
      <c r="C127" s="5"/>
      <c r="D127" s="5"/>
      <c r="E127" s="5"/>
      <c r="F127" s="5"/>
      <c r="G127" s="5"/>
    </row>
    <row r="128" spans="2:7">
      <c r="B128" s="5">
        <v>123</v>
      </c>
      <c r="C128" s="5"/>
      <c r="D128" s="5"/>
      <c r="E128" s="5"/>
      <c r="F128" s="5"/>
      <c r="G128" s="5"/>
    </row>
    <row r="129" spans="2:7">
      <c r="B129" s="5">
        <v>124</v>
      </c>
      <c r="C129" s="5"/>
      <c r="D129" s="5"/>
      <c r="E129" s="5"/>
      <c r="F129" s="5"/>
      <c r="G129" s="5"/>
    </row>
    <row r="130" spans="2:7">
      <c r="B130" s="5">
        <v>125</v>
      </c>
      <c r="C130" s="5"/>
      <c r="D130" s="5"/>
      <c r="E130" s="5"/>
      <c r="F130" s="5"/>
      <c r="G130" s="5"/>
    </row>
    <row r="131" spans="2:7">
      <c r="B131" s="5">
        <v>126</v>
      </c>
      <c r="C131" s="5"/>
      <c r="D131" s="5"/>
      <c r="E131" s="5"/>
      <c r="F131" s="5"/>
      <c r="G131" s="5"/>
    </row>
    <row r="132" spans="2:7">
      <c r="B132" s="5">
        <v>127</v>
      </c>
      <c r="C132" s="5"/>
      <c r="D132" s="5"/>
      <c r="E132" s="5"/>
      <c r="F132" s="5"/>
      <c r="G132" s="5"/>
    </row>
    <row r="133" spans="2:7">
      <c r="B133" s="5">
        <v>128</v>
      </c>
      <c r="C133" s="5"/>
      <c r="D133" s="5"/>
      <c r="E133" s="5"/>
      <c r="F133" s="5"/>
      <c r="G133" s="5"/>
    </row>
    <row r="134" spans="2:7">
      <c r="B134" s="5">
        <v>129</v>
      </c>
      <c r="C134" s="5"/>
      <c r="D134" s="5"/>
      <c r="E134" s="5"/>
      <c r="F134" s="5"/>
      <c r="G134" s="5"/>
    </row>
    <row r="135" spans="2:7">
      <c r="B135" s="5">
        <v>130</v>
      </c>
      <c r="C135" s="5"/>
      <c r="D135" s="5"/>
      <c r="E135" s="5"/>
      <c r="F135" s="5"/>
      <c r="G135" s="5"/>
    </row>
    <row r="136" spans="2:7">
      <c r="B136" s="5">
        <v>131</v>
      </c>
      <c r="C136" s="5"/>
      <c r="D136" s="5"/>
      <c r="E136" s="5"/>
      <c r="F136" s="5"/>
      <c r="G136" s="5"/>
    </row>
    <row r="137" spans="2:7">
      <c r="B137" s="5">
        <v>132</v>
      </c>
      <c r="C137" s="5"/>
      <c r="D137" s="5"/>
      <c r="E137" s="5"/>
      <c r="F137" s="5"/>
      <c r="G137" s="5"/>
    </row>
    <row r="138" spans="2:7">
      <c r="B138" s="5">
        <v>133</v>
      </c>
      <c r="C138" s="5"/>
      <c r="D138" s="5"/>
      <c r="E138" s="5"/>
      <c r="F138" s="5"/>
      <c r="G138" s="5"/>
    </row>
    <row r="139" spans="2:7">
      <c r="B139" s="5">
        <v>134</v>
      </c>
      <c r="C139" s="5"/>
      <c r="D139" s="5"/>
      <c r="E139" s="5"/>
      <c r="F139" s="5"/>
      <c r="G139" s="5"/>
    </row>
    <row r="140" spans="2:7">
      <c r="B140" s="5">
        <v>135</v>
      </c>
      <c r="C140" s="5"/>
      <c r="D140" s="5"/>
      <c r="E140" s="5"/>
      <c r="F140" s="5"/>
      <c r="G140" s="5"/>
    </row>
    <row r="141" spans="2:7">
      <c r="B141" s="5">
        <v>136</v>
      </c>
      <c r="C141" s="5"/>
      <c r="D141" s="5"/>
      <c r="E141" s="5"/>
      <c r="F141" s="5"/>
      <c r="G141" s="5"/>
    </row>
    <row r="142" spans="2:7">
      <c r="B142" s="5">
        <v>137</v>
      </c>
      <c r="C142" s="5"/>
      <c r="D142" s="5"/>
      <c r="E142" s="5"/>
      <c r="F142" s="5"/>
      <c r="G142" s="5"/>
    </row>
    <row r="143" spans="2:7">
      <c r="B143" s="5">
        <v>138</v>
      </c>
      <c r="C143" s="5"/>
      <c r="D143" s="5"/>
      <c r="E143" s="5"/>
      <c r="F143" s="5"/>
      <c r="G143" s="5"/>
    </row>
    <row r="144" spans="2:7">
      <c r="B144" s="5">
        <v>139</v>
      </c>
      <c r="C144" s="5"/>
      <c r="D144" s="5"/>
      <c r="E144" s="5"/>
      <c r="F144" s="5"/>
      <c r="G144" s="5"/>
    </row>
    <row r="145" spans="2:7">
      <c r="B145" s="5">
        <v>140</v>
      </c>
      <c r="C145" s="5"/>
      <c r="D145" s="5"/>
      <c r="E145" s="5"/>
      <c r="F145" s="5"/>
      <c r="G145" s="5"/>
    </row>
    <row r="146" spans="2:7">
      <c r="B146" s="5">
        <v>141</v>
      </c>
      <c r="C146" s="5"/>
      <c r="D146" s="5"/>
      <c r="E146" s="5"/>
      <c r="F146" s="5"/>
      <c r="G146" s="5"/>
    </row>
    <row r="147" spans="2:7">
      <c r="B147" s="5">
        <v>142</v>
      </c>
      <c r="C147" s="5"/>
      <c r="D147" s="5"/>
      <c r="E147" s="5"/>
      <c r="F147" s="5"/>
      <c r="G147" s="5"/>
    </row>
    <row r="148" spans="2:7">
      <c r="B148" s="5">
        <v>143</v>
      </c>
      <c r="C148" s="5"/>
      <c r="D148" s="5"/>
      <c r="E148" s="5"/>
      <c r="F148" s="5"/>
      <c r="G148" s="5"/>
    </row>
    <row r="149" spans="2:7">
      <c r="B149" s="5">
        <v>144</v>
      </c>
      <c r="C149" s="5"/>
      <c r="D149" s="5"/>
      <c r="E149" s="5"/>
      <c r="F149" s="5"/>
      <c r="G149" s="5"/>
    </row>
    <row r="150" spans="2:7">
      <c r="B150" s="5">
        <v>145</v>
      </c>
      <c r="C150" s="5"/>
      <c r="D150" s="5"/>
      <c r="E150" s="5"/>
      <c r="F150" s="5"/>
      <c r="G150" s="5"/>
    </row>
    <row r="151" spans="2:7">
      <c r="B151" s="5">
        <v>146</v>
      </c>
      <c r="C151" s="5"/>
      <c r="D151" s="5"/>
      <c r="E151" s="5"/>
      <c r="F151" s="5"/>
      <c r="G151" s="5"/>
    </row>
    <row r="152" spans="2:7">
      <c r="B152" s="5">
        <v>147</v>
      </c>
      <c r="C152" s="5"/>
      <c r="D152" s="5"/>
      <c r="E152" s="5"/>
      <c r="F152" s="5"/>
      <c r="G152" s="5"/>
    </row>
    <row r="153" spans="2:7">
      <c r="B153" s="5">
        <v>148</v>
      </c>
      <c r="C153" s="5"/>
      <c r="D153" s="5"/>
      <c r="E153" s="5"/>
      <c r="F153" s="5"/>
      <c r="G153" s="5"/>
    </row>
    <row r="154" spans="2:7">
      <c r="B154" s="5">
        <v>149</v>
      </c>
      <c r="C154" s="5"/>
      <c r="D154" s="5"/>
      <c r="E154" s="5"/>
      <c r="F154" s="5"/>
      <c r="G154" s="5"/>
    </row>
    <row r="155" spans="2:7">
      <c r="B155" s="5">
        <v>150</v>
      </c>
      <c r="C155" s="5"/>
      <c r="D155" s="5"/>
      <c r="E155" s="5"/>
      <c r="F155" s="5"/>
      <c r="G155" s="5"/>
    </row>
    <row r="156" spans="2:7">
      <c r="B156" s="5">
        <v>151</v>
      </c>
      <c r="C156" s="5"/>
      <c r="D156" s="5"/>
      <c r="E156" s="5"/>
      <c r="F156" s="5"/>
      <c r="G156" s="5"/>
    </row>
    <row r="157" spans="2:7">
      <c r="B157" s="5">
        <v>152</v>
      </c>
      <c r="C157" s="5"/>
      <c r="D157" s="5"/>
      <c r="E157" s="5"/>
      <c r="F157" s="5"/>
      <c r="G157" s="5"/>
    </row>
    <row r="158" spans="2:7">
      <c r="B158" s="5">
        <v>153</v>
      </c>
      <c r="C158" s="5"/>
      <c r="D158" s="5"/>
      <c r="E158" s="5"/>
      <c r="F158" s="5"/>
      <c r="G158" s="5"/>
    </row>
    <row r="159" spans="2:7">
      <c r="B159" s="5">
        <v>154</v>
      </c>
      <c r="C159" s="5"/>
      <c r="D159" s="5"/>
      <c r="E159" s="5"/>
      <c r="F159" s="5"/>
      <c r="G159" s="5"/>
    </row>
    <row r="160" spans="2:7">
      <c r="B160" s="5">
        <v>155</v>
      </c>
      <c r="C160" s="5"/>
      <c r="D160" s="5"/>
      <c r="E160" s="5"/>
      <c r="F160" s="5"/>
      <c r="G160" s="5"/>
    </row>
    <row r="161" spans="2:7">
      <c r="B161" s="5">
        <v>156</v>
      </c>
      <c r="C161" s="5"/>
      <c r="D161" s="5"/>
      <c r="E161" s="5"/>
      <c r="F161" s="5"/>
      <c r="G161" s="5"/>
    </row>
    <row r="162" spans="2:7">
      <c r="B162" s="5">
        <v>157</v>
      </c>
      <c r="C162" s="5"/>
      <c r="D162" s="5"/>
      <c r="E162" s="5"/>
      <c r="F162" s="5"/>
      <c r="G162" s="5"/>
    </row>
    <row r="163" spans="2:7">
      <c r="B163" s="5">
        <v>158</v>
      </c>
      <c r="C163" s="5"/>
      <c r="D163" s="5"/>
      <c r="E163" s="5"/>
      <c r="F163" s="5"/>
      <c r="G163" s="5"/>
    </row>
    <row r="164" spans="2:7">
      <c r="B164" s="5">
        <v>159</v>
      </c>
      <c r="C164" s="5"/>
      <c r="D164" s="5"/>
      <c r="E164" s="5"/>
      <c r="F164" s="5"/>
      <c r="G164" s="5"/>
    </row>
    <row r="165" spans="2:7">
      <c r="B165" s="5">
        <v>160</v>
      </c>
      <c r="C165" s="5"/>
      <c r="D165" s="5"/>
      <c r="E165" s="5"/>
      <c r="F165" s="5"/>
      <c r="G165" s="5"/>
    </row>
    <row r="166" spans="2:7">
      <c r="B166" s="5">
        <v>161</v>
      </c>
      <c r="C166" s="5"/>
      <c r="D166" s="5"/>
      <c r="E166" s="5"/>
      <c r="F166" s="5"/>
      <c r="G166" s="5"/>
    </row>
    <row r="167" spans="2:7">
      <c r="B167" s="5">
        <v>162</v>
      </c>
      <c r="C167" s="5"/>
      <c r="D167" s="5"/>
      <c r="E167" s="5"/>
      <c r="F167" s="5"/>
      <c r="G167" s="5"/>
    </row>
    <row r="168" spans="2:7">
      <c r="B168" s="5">
        <v>163</v>
      </c>
      <c r="C168" s="5"/>
      <c r="D168" s="5"/>
      <c r="E168" s="5"/>
      <c r="F168" s="5"/>
      <c r="G168" s="5"/>
    </row>
    <row r="169" spans="2:7">
      <c r="B169" s="5">
        <v>164</v>
      </c>
      <c r="C169" s="5"/>
      <c r="D169" s="5"/>
      <c r="E169" s="5"/>
      <c r="F169" s="5"/>
      <c r="G169" s="5"/>
    </row>
    <row r="170" spans="2:7">
      <c r="B170" s="5">
        <v>165</v>
      </c>
      <c r="C170" s="5"/>
      <c r="D170" s="5"/>
      <c r="E170" s="5"/>
      <c r="F170" s="5"/>
      <c r="G170" s="5"/>
    </row>
    <row r="171" spans="2:7">
      <c r="B171" s="5">
        <v>166</v>
      </c>
      <c r="C171" s="5"/>
      <c r="D171" s="5"/>
      <c r="E171" s="5"/>
      <c r="F171" s="5"/>
      <c r="G171" s="5"/>
    </row>
    <row r="172" spans="2:7">
      <c r="B172" s="5">
        <v>167</v>
      </c>
      <c r="C172" s="5"/>
      <c r="D172" s="5"/>
      <c r="E172" s="5"/>
      <c r="F172" s="5"/>
      <c r="G172" s="5"/>
    </row>
    <row r="173" spans="2:7">
      <c r="B173" s="5">
        <v>168</v>
      </c>
      <c r="C173" s="5"/>
      <c r="D173" s="5"/>
      <c r="E173" s="5"/>
      <c r="F173" s="5"/>
      <c r="G173" s="5"/>
    </row>
    <row r="174" spans="2:7">
      <c r="B174" s="5">
        <v>169</v>
      </c>
      <c r="C174" s="5"/>
      <c r="D174" s="5"/>
      <c r="E174" s="5"/>
      <c r="F174" s="5"/>
      <c r="G174" s="5"/>
    </row>
    <row r="175" spans="2:7">
      <c r="B175" s="5">
        <v>170</v>
      </c>
      <c r="C175" s="5"/>
      <c r="D175" s="5"/>
      <c r="E175" s="5"/>
      <c r="F175" s="5"/>
      <c r="G175" s="5"/>
    </row>
    <row r="176" spans="2:7">
      <c r="B176" s="5">
        <v>171</v>
      </c>
      <c r="C176" s="5"/>
      <c r="D176" s="5"/>
      <c r="E176" s="5"/>
      <c r="F176" s="5"/>
      <c r="G176" s="5"/>
    </row>
    <row r="177" spans="2:7">
      <c r="B177" s="5">
        <v>172</v>
      </c>
      <c r="C177" s="5"/>
      <c r="D177" s="5"/>
      <c r="E177" s="5"/>
      <c r="F177" s="5"/>
      <c r="G177" s="5"/>
    </row>
    <row r="178" spans="2:7">
      <c r="B178" s="5">
        <v>173</v>
      </c>
      <c r="C178" s="5"/>
      <c r="D178" s="5"/>
      <c r="E178" s="5"/>
      <c r="F178" s="5"/>
      <c r="G178" s="5"/>
    </row>
    <row r="179" spans="2:7">
      <c r="B179" s="5">
        <v>174</v>
      </c>
      <c r="C179" s="5"/>
      <c r="D179" s="5"/>
      <c r="E179" s="5"/>
      <c r="F179" s="5"/>
      <c r="G179" s="5"/>
    </row>
    <row r="180" spans="2:7">
      <c r="B180" s="5">
        <v>175</v>
      </c>
      <c r="C180" s="5"/>
      <c r="D180" s="5"/>
      <c r="E180" s="5"/>
      <c r="F180" s="5"/>
      <c r="G180" s="5"/>
    </row>
    <row r="181" spans="2:7">
      <c r="B181" s="5">
        <v>176</v>
      </c>
      <c r="C181" s="5"/>
      <c r="D181" s="5"/>
      <c r="E181" s="5"/>
      <c r="F181" s="5"/>
      <c r="G181" s="5"/>
    </row>
    <row r="182" spans="2:7">
      <c r="B182" s="5">
        <v>177</v>
      </c>
      <c r="C182" s="5"/>
      <c r="D182" s="5"/>
      <c r="E182" s="5"/>
      <c r="F182" s="5"/>
      <c r="G182" s="5"/>
    </row>
    <row r="183" spans="2:7">
      <c r="B183" s="5">
        <v>178</v>
      </c>
      <c r="C183" s="5"/>
      <c r="D183" s="5"/>
      <c r="E183" s="5"/>
      <c r="F183" s="5"/>
      <c r="G183" s="5"/>
    </row>
    <row r="184" spans="2:7">
      <c r="B184" s="5">
        <v>179</v>
      </c>
      <c r="C184" s="5"/>
      <c r="D184" s="5"/>
      <c r="E184" s="5"/>
      <c r="F184" s="5"/>
      <c r="G184" s="5"/>
    </row>
    <row r="185" spans="2:7">
      <c r="B185" s="5">
        <v>180</v>
      </c>
      <c r="C185" s="5"/>
      <c r="D185" s="5"/>
      <c r="E185" s="5"/>
      <c r="F185" s="5"/>
      <c r="G185" s="5"/>
    </row>
    <row r="186" spans="2:7">
      <c r="B186" s="5">
        <v>181</v>
      </c>
      <c r="C186" s="5"/>
      <c r="D186" s="5"/>
      <c r="E186" s="5"/>
      <c r="F186" s="5"/>
      <c r="G186" s="5"/>
    </row>
    <row r="187" spans="2:7">
      <c r="B187" s="5">
        <v>182</v>
      </c>
      <c r="C187" s="5"/>
      <c r="D187" s="5"/>
      <c r="E187" s="5"/>
      <c r="F187" s="5"/>
      <c r="G187" s="5"/>
    </row>
    <row r="188" spans="2:7">
      <c r="B188" s="5">
        <v>183</v>
      </c>
      <c r="C188" s="5"/>
      <c r="D188" s="5"/>
      <c r="E188" s="5"/>
      <c r="F188" s="5"/>
      <c r="G188" s="5"/>
    </row>
    <row r="189" spans="2:7">
      <c r="B189" s="5">
        <v>184</v>
      </c>
      <c r="C189" s="5"/>
      <c r="D189" s="5"/>
      <c r="E189" s="5"/>
      <c r="F189" s="5"/>
      <c r="G189" s="5"/>
    </row>
    <row r="190" spans="2:7">
      <c r="B190" s="5">
        <v>185</v>
      </c>
      <c r="C190" s="5"/>
      <c r="D190" s="5"/>
      <c r="E190" s="5"/>
      <c r="F190" s="5"/>
      <c r="G190" s="5"/>
    </row>
    <row r="191" spans="2:7">
      <c r="B191" s="5">
        <v>186</v>
      </c>
      <c r="C191" s="5"/>
      <c r="D191" s="5"/>
      <c r="E191" s="5"/>
      <c r="F191" s="5"/>
      <c r="G191" s="5"/>
    </row>
    <row r="192" spans="2:7">
      <c r="B192" s="5">
        <v>187</v>
      </c>
      <c r="C192" s="5"/>
      <c r="D192" s="5"/>
      <c r="E192" s="5"/>
      <c r="F192" s="5"/>
      <c r="G192" s="5"/>
    </row>
    <row r="193" spans="2:7">
      <c r="B193" s="5">
        <v>188</v>
      </c>
      <c r="C193" s="5"/>
      <c r="D193" s="5"/>
      <c r="E193" s="5"/>
      <c r="F193" s="5"/>
      <c r="G193" s="5"/>
    </row>
    <row r="194" spans="2:7">
      <c r="B194" s="5">
        <v>189</v>
      </c>
      <c r="C194" s="5"/>
      <c r="D194" s="5"/>
      <c r="E194" s="5"/>
      <c r="F194" s="5"/>
      <c r="G194" s="5"/>
    </row>
    <row r="195" spans="2:7">
      <c r="B195" s="5">
        <v>190</v>
      </c>
      <c r="C195" s="5"/>
      <c r="D195" s="5"/>
      <c r="E195" s="5"/>
      <c r="F195" s="5"/>
      <c r="G195" s="5"/>
    </row>
    <row r="196" spans="2:7">
      <c r="B196" s="5">
        <v>191</v>
      </c>
      <c r="C196" s="5"/>
      <c r="D196" s="5"/>
      <c r="E196" s="5"/>
      <c r="F196" s="5"/>
      <c r="G196" s="5"/>
    </row>
    <row r="197" spans="2:7">
      <c r="B197" s="5">
        <v>192</v>
      </c>
      <c r="C197" s="5"/>
      <c r="D197" s="5"/>
      <c r="E197" s="5"/>
      <c r="F197" s="5"/>
      <c r="G197" s="5"/>
    </row>
    <row r="198" spans="2:7">
      <c r="B198" s="5">
        <v>193</v>
      </c>
      <c r="C198" s="5"/>
      <c r="D198" s="5"/>
      <c r="E198" s="5"/>
      <c r="F198" s="5"/>
      <c r="G198" s="5"/>
    </row>
    <row r="199" spans="2:7">
      <c r="B199" s="5">
        <v>194</v>
      </c>
      <c r="C199" s="5"/>
      <c r="D199" s="5"/>
      <c r="E199" s="5"/>
      <c r="F199" s="5"/>
      <c r="G199" s="5"/>
    </row>
    <row r="200" spans="2:7">
      <c r="B200" s="5">
        <v>195</v>
      </c>
      <c r="C200" s="5"/>
      <c r="D200" s="5"/>
      <c r="E200" s="5"/>
      <c r="F200" s="5"/>
      <c r="G200" s="5"/>
    </row>
    <row r="201" spans="2:7">
      <c r="B201" s="5">
        <v>196</v>
      </c>
      <c r="C201" s="5"/>
      <c r="D201" s="5"/>
      <c r="E201" s="5"/>
      <c r="F201" s="5"/>
      <c r="G201" s="5"/>
    </row>
    <row r="202" spans="2:7">
      <c r="B202" s="5">
        <v>197</v>
      </c>
      <c r="C202" s="5"/>
      <c r="D202" s="5"/>
      <c r="E202" s="5"/>
      <c r="F202" s="5"/>
      <c r="G202" s="5"/>
    </row>
    <row r="203" spans="2:7">
      <c r="B203" s="5">
        <v>198</v>
      </c>
      <c r="C203" s="5"/>
      <c r="D203" s="5"/>
      <c r="E203" s="5"/>
      <c r="F203" s="5"/>
      <c r="G203" s="5"/>
    </row>
    <row r="204" spans="2:7">
      <c r="B204" s="5">
        <v>199</v>
      </c>
      <c r="C204" s="5"/>
      <c r="D204" s="5"/>
      <c r="E204" s="5"/>
      <c r="F204" s="5"/>
      <c r="G204" s="5"/>
    </row>
    <row r="205" spans="2:7">
      <c r="B205" s="5">
        <v>200</v>
      </c>
      <c r="C205" s="5"/>
      <c r="D205" s="5"/>
      <c r="E205" s="5"/>
      <c r="F205" s="5"/>
      <c r="G205" s="5"/>
    </row>
    <row r="206" spans="2:7">
      <c r="B206" s="5">
        <v>201</v>
      </c>
      <c r="C206" s="5"/>
      <c r="D206" s="5"/>
      <c r="E206" s="5"/>
      <c r="F206" s="5"/>
      <c r="G206" s="5"/>
    </row>
    <row r="207" spans="2:7">
      <c r="B207" s="5">
        <v>202</v>
      </c>
      <c r="C207" s="5"/>
      <c r="D207" s="5"/>
      <c r="E207" s="5"/>
      <c r="F207" s="5"/>
      <c r="G207" s="5"/>
    </row>
    <row r="208" spans="2:7">
      <c r="B208" s="5">
        <v>203</v>
      </c>
      <c r="C208" s="5"/>
      <c r="D208" s="5"/>
      <c r="E208" s="5"/>
      <c r="F208" s="5"/>
      <c r="G208" s="5"/>
    </row>
    <row r="209" spans="2:7">
      <c r="B209" s="5">
        <v>204</v>
      </c>
      <c r="C209" s="5"/>
      <c r="D209" s="5"/>
      <c r="E209" s="5"/>
      <c r="F209" s="5"/>
      <c r="G209" s="5"/>
    </row>
    <row r="210" spans="2:7">
      <c r="B210" s="5">
        <v>205</v>
      </c>
      <c r="C210" s="5"/>
      <c r="D210" s="5"/>
      <c r="E210" s="5"/>
      <c r="F210" s="5"/>
      <c r="G210" s="5"/>
    </row>
    <row r="211" spans="2:7">
      <c r="B211" s="5">
        <v>206</v>
      </c>
      <c r="C211" s="5"/>
      <c r="D211" s="5"/>
      <c r="E211" s="5"/>
      <c r="F211" s="5"/>
      <c r="G211" s="5"/>
    </row>
    <row r="212" spans="2:7">
      <c r="B212" s="5">
        <v>207</v>
      </c>
      <c r="C212" s="5"/>
      <c r="D212" s="5"/>
      <c r="E212" s="5"/>
      <c r="F212" s="5"/>
      <c r="G212" s="5"/>
    </row>
    <row r="213" spans="2:7">
      <c r="B213" s="5">
        <v>208</v>
      </c>
      <c r="C213" s="5"/>
      <c r="D213" s="5"/>
      <c r="E213" s="5"/>
      <c r="F213" s="5"/>
      <c r="G213" s="5"/>
    </row>
    <row r="214" spans="2:7">
      <c r="B214" s="5">
        <v>209</v>
      </c>
      <c r="C214" s="5"/>
      <c r="D214" s="5"/>
      <c r="E214" s="5"/>
      <c r="F214" s="5"/>
      <c r="G214" s="5"/>
    </row>
    <row r="215" spans="2:7">
      <c r="B215" s="5">
        <v>210</v>
      </c>
      <c r="C215" s="5"/>
      <c r="D215" s="5"/>
      <c r="E215" s="5"/>
      <c r="F215" s="5"/>
      <c r="G215" s="5"/>
    </row>
    <row r="216" spans="2:7">
      <c r="B216" s="5">
        <v>211</v>
      </c>
      <c r="C216" s="5"/>
      <c r="D216" s="5"/>
      <c r="E216" s="5"/>
      <c r="F216" s="5"/>
      <c r="G216" s="5"/>
    </row>
    <row r="217" spans="2:7">
      <c r="B217" s="5">
        <v>212</v>
      </c>
      <c r="C217" s="5"/>
      <c r="D217" s="5"/>
      <c r="E217" s="5"/>
      <c r="F217" s="5"/>
      <c r="G217" s="5"/>
    </row>
    <row r="218" spans="2:7">
      <c r="B218" s="5">
        <v>213</v>
      </c>
      <c r="C218" s="5"/>
      <c r="D218" s="5"/>
      <c r="E218" s="5"/>
      <c r="F218" s="5"/>
      <c r="G218" s="5"/>
    </row>
    <row r="219" spans="2:7">
      <c r="B219" s="5">
        <v>214</v>
      </c>
      <c r="C219" s="5"/>
      <c r="D219" s="5"/>
      <c r="E219" s="5"/>
      <c r="F219" s="5"/>
      <c r="G219" s="5"/>
    </row>
    <row r="220" spans="2:7">
      <c r="B220" s="5">
        <v>215</v>
      </c>
      <c r="C220" s="5"/>
      <c r="D220" s="5"/>
      <c r="E220" s="5"/>
      <c r="F220" s="5"/>
      <c r="G220" s="5"/>
    </row>
    <row r="221" spans="2:7">
      <c r="B221" s="5">
        <v>216</v>
      </c>
      <c r="C221" s="5"/>
      <c r="D221" s="5"/>
      <c r="E221" s="5"/>
      <c r="F221" s="5"/>
      <c r="G221" s="5"/>
    </row>
    <row r="222" spans="2:7">
      <c r="B222" s="5">
        <v>217</v>
      </c>
      <c r="C222" s="5"/>
      <c r="D222" s="5"/>
      <c r="E222" s="5"/>
      <c r="F222" s="5"/>
      <c r="G222" s="5"/>
    </row>
    <row r="223" spans="2:7">
      <c r="B223" s="5">
        <v>218</v>
      </c>
      <c r="C223" s="5"/>
      <c r="D223" s="5"/>
      <c r="E223" s="5"/>
      <c r="F223" s="5"/>
      <c r="G223" s="5"/>
    </row>
    <row r="224" spans="2:7">
      <c r="B224" s="5">
        <v>219</v>
      </c>
      <c r="C224" s="5"/>
      <c r="D224" s="5"/>
      <c r="E224" s="5"/>
      <c r="F224" s="5"/>
      <c r="G224" s="5"/>
    </row>
    <row r="225" spans="2:7">
      <c r="B225" s="5">
        <v>220</v>
      </c>
      <c r="C225" s="5"/>
      <c r="D225" s="5"/>
      <c r="E225" s="5"/>
      <c r="F225" s="5"/>
      <c r="G225" s="5"/>
    </row>
    <row r="226" spans="2:7">
      <c r="B226" s="5">
        <v>221</v>
      </c>
      <c r="C226" s="5"/>
      <c r="D226" s="5"/>
      <c r="E226" s="5"/>
      <c r="F226" s="5"/>
      <c r="G226" s="5"/>
    </row>
    <row r="227" spans="2:7">
      <c r="B227" s="5">
        <v>222</v>
      </c>
      <c r="C227" s="5"/>
      <c r="D227" s="5"/>
      <c r="E227" s="5"/>
      <c r="F227" s="5"/>
      <c r="G227" s="5"/>
    </row>
    <row r="228" spans="2:7">
      <c r="B228" s="5">
        <v>223</v>
      </c>
      <c r="C228" s="5"/>
      <c r="D228" s="5"/>
      <c r="E228" s="5"/>
      <c r="F228" s="5"/>
      <c r="G228" s="5"/>
    </row>
    <row r="229" spans="2:7">
      <c r="B229" s="5">
        <v>224</v>
      </c>
      <c r="C229" s="5"/>
      <c r="D229" s="5"/>
      <c r="E229" s="5"/>
      <c r="F229" s="5"/>
      <c r="G229" s="5"/>
    </row>
    <row r="230" spans="2:7">
      <c r="B230" s="5">
        <v>225</v>
      </c>
      <c r="C230" s="5"/>
      <c r="D230" s="5"/>
      <c r="E230" s="5"/>
      <c r="F230" s="5"/>
      <c r="G230" s="5"/>
    </row>
    <row r="231" spans="2:7">
      <c r="B231" s="5">
        <v>226</v>
      </c>
      <c r="C231" s="5"/>
      <c r="D231" s="5"/>
      <c r="E231" s="5"/>
      <c r="F231" s="5"/>
      <c r="G231" s="5"/>
    </row>
    <row r="232" spans="2:7">
      <c r="B232" s="5">
        <v>227</v>
      </c>
      <c r="C232" s="5"/>
      <c r="D232" s="5"/>
      <c r="E232" s="5"/>
      <c r="F232" s="5"/>
      <c r="G232" s="5"/>
    </row>
    <row r="233" spans="2:7">
      <c r="B233" s="5">
        <v>228</v>
      </c>
      <c r="C233" s="5"/>
      <c r="D233" s="5"/>
      <c r="E233" s="5"/>
      <c r="F233" s="5"/>
      <c r="G233" s="5"/>
    </row>
    <row r="234" spans="2:7">
      <c r="B234" s="5">
        <v>229</v>
      </c>
      <c r="C234" s="5"/>
      <c r="D234" s="5"/>
      <c r="E234" s="5"/>
      <c r="F234" s="5"/>
      <c r="G234" s="5"/>
    </row>
    <row r="235" spans="2:7">
      <c r="B235" s="5">
        <v>230</v>
      </c>
      <c r="C235" s="5"/>
      <c r="D235" s="5"/>
      <c r="E235" s="5"/>
      <c r="F235" s="5"/>
      <c r="G235" s="5"/>
    </row>
    <row r="236" spans="2:7">
      <c r="B236" s="5">
        <v>231</v>
      </c>
      <c r="C236" s="5"/>
      <c r="D236" s="5"/>
      <c r="E236" s="5"/>
      <c r="F236" s="5"/>
      <c r="G236" s="5"/>
    </row>
    <row r="237" spans="2:7">
      <c r="B237" s="5">
        <v>232</v>
      </c>
      <c r="C237" s="5"/>
      <c r="D237" s="5"/>
      <c r="E237" s="5"/>
      <c r="F237" s="5"/>
      <c r="G237" s="5"/>
    </row>
    <row r="238" spans="2:7">
      <c r="B238" s="5">
        <v>233</v>
      </c>
      <c r="C238" s="5"/>
      <c r="D238" s="5"/>
      <c r="E238" s="5"/>
      <c r="F238" s="5"/>
      <c r="G238" s="5"/>
    </row>
    <row r="239" spans="2:7">
      <c r="B239" s="5">
        <v>234</v>
      </c>
      <c r="C239" s="5"/>
      <c r="D239" s="5"/>
      <c r="E239" s="5"/>
      <c r="F239" s="5"/>
      <c r="G239" s="5"/>
    </row>
    <row r="240" spans="2:7">
      <c r="B240" s="5">
        <v>235</v>
      </c>
      <c r="C240" s="5"/>
      <c r="D240" s="5"/>
      <c r="E240" s="5"/>
      <c r="F240" s="5"/>
      <c r="G240" s="5"/>
    </row>
    <row r="241" spans="2:7">
      <c r="B241" s="5">
        <v>236</v>
      </c>
      <c r="C241" s="5"/>
      <c r="D241" s="5"/>
      <c r="E241" s="5"/>
      <c r="F241" s="5"/>
      <c r="G241" s="5"/>
    </row>
    <row r="242" spans="2:7">
      <c r="B242" s="5">
        <v>237</v>
      </c>
      <c r="C242" s="5"/>
      <c r="D242" s="5"/>
      <c r="E242" s="5"/>
      <c r="F242" s="5"/>
      <c r="G242" s="5"/>
    </row>
    <row r="243" spans="2:7">
      <c r="B243" s="5">
        <v>238</v>
      </c>
      <c r="C243" s="5"/>
      <c r="D243" s="5"/>
      <c r="E243" s="5"/>
      <c r="F243" s="5"/>
      <c r="G243" s="5"/>
    </row>
    <row r="244" spans="2:7">
      <c r="B244" s="5">
        <v>239</v>
      </c>
      <c r="C244" s="5"/>
      <c r="D244" s="5"/>
      <c r="E244" s="5"/>
      <c r="F244" s="5"/>
      <c r="G244" s="5"/>
    </row>
    <row r="245" spans="2:7">
      <c r="B245" s="5">
        <v>240</v>
      </c>
      <c r="C245" s="5"/>
      <c r="D245" s="5"/>
      <c r="E245" s="5"/>
      <c r="F245" s="5"/>
      <c r="G245" s="5"/>
    </row>
    <row r="246" spans="2:7">
      <c r="B246" s="5">
        <v>241</v>
      </c>
      <c r="C246" s="5"/>
      <c r="D246" s="5"/>
      <c r="E246" s="5"/>
      <c r="F246" s="5"/>
      <c r="G246" s="5"/>
    </row>
    <row r="247" spans="2:7">
      <c r="B247" s="5">
        <v>242</v>
      </c>
      <c r="C247" s="5"/>
      <c r="D247" s="5"/>
      <c r="E247" s="5"/>
      <c r="F247" s="5"/>
      <c r="G247" s="5"/>
    </row>
    <row r="248" spans="2:7">
      <c r="B248" s="5">
        <v>243</v>
      </c>
      <c r="C248" s="5"/>
      <c r="D248" s="5"/>
      <c r="E248" s="5"/>
      <c r="F248" s="5"/>
      <c r="G248" s="5"/>
    </row>
    <row r="249" spans="2:7">
      <c r="B249" s="5">
        <v>244</v>
      </c>
      <c r="C249" s="5"/>
      <c r="D249" s="5"/>
      <c r="E249" s="5"/>
      <c r="F249" s="5"/>
      <c r="G249" s="5"/>
    </row>
    <row r="250" spans="2:7">
      <c r="B250" s="5">
        <v>245</v>
      </c>
      <c r="C250" s="5"/>
      <c r="D250" s="5"/>
      <c r="E250" s="5"/>
      <c r="F250" s="5"/>
      <c r="G250" s="5"/>
    </row>
    <row r="251" spans="2:7">
      <c r="B251" s="5">
        <f>B250+1</f>
        <v>246</v>
      </c>
      <c r="C251" s="5"/>
      <c r="D251" s="5"/>
      <c r="E251" s="5"/>
      <c r="F251" s="5"/>
      <c r="G251" s="5"/>
    </row>
    <row r="252" spans="2:7">
      <c r="B252" s="5">
        <f>B251+1</f>
        <v>247</v>
      </c>
      <c r="C252" s="5"/>
      <c r="D252" s="5"/>
      <c r="E252" s="5"/>
      <c r="F252" s="5"/>
      <c r="G252" s="5"/>
    </row>
    <row r="253" spans="2:7">
      <c r="B253" s="5">
        <f>B252+1</f>
        <v>248</v>
      </c>
      <c r="C253" s="5"/>
      <c r="D253" s="5"/>
      <c r="E253" s="5"/>
      <c r="F253" s="5"/>
      <c r="G253" s="5"/>
    </row>
    <row r="254" spans="2:7">
      <c r="B254" s="5">
        <f>B253+1</f>
        <v>249</v>
      </c>
      <c r="C254" s="5"/>
      <c r="D254" s="5"/>
      <c r="E254" s="5"/>
      <c r="F254" s="5"/>
      <c r="G254" s="5"/>
    </row>
    <row r="255" spans="2:7">
      <c r="B255" s="5">
        <f>B254+1</f>
        <v>250</v>
      </c>
      <c r="C255" s="5"/>
      <c r="D255" s="5"/>
      <c r="E255" s="5"/>
      <c r="F255" s="5"/>
      <c r="G255" s="5"/>
    </row>
    <row r="256" spans="2:7">
      <c r="B256" s="5">
        <f t="shared" ref="B256:B262" si="2">B255+1</f>
        <v>251</v>
      </c>
      <c r="C256" s="5"/>
      <c r="D256" s="5"/>
      <c r="E256" s="5"/>
      <c r="F256" s="5"/>
      <c r="G256" s="5"/>
    </row>
    <row r="257" spans="2:7">
      <c r="B257" s="5">
        <f t="shared" si="2"/>
        <v>252</v>
      </c>
      <c r="C257" s="5"/>
      <c r="D257" s="5"/>
      <c r="E257" s="5"/>
      <c r="F257" s="5"/>
      <c r="G257" s="5"/>
    </row>
    <row r="258" spans="2:7">
      <c r="B258" s="5">
        <f t="shared" si="2"/>
        <v>253</v>
      </c>
      <c r="C258" s="5"/>
      <c r="D258" s="5"/>
      <c r="E258" s="5"/>
      <c r="F258" s="5"/>
      <c r="G258" s="5"/>
    </row>
    <row r="259" spans="2:7">
      <c r="B259" s="5">
        <f t="shared" si="2"/>
        <v>254</v>
      </c>
      <c r="C259" s="5"/>
      <c r="D259" s="5"/>
      <c r="E259" s="5"/>
      <c r="F259" s="5"/>
      <c r="G259" s="5"/>
    </row>
    <row r="260" spans="2:7">
      <c r="B260" s="5">
        <f t="shared" si="2"/>
        <v>255</v>
      </c>
      <c r="C260" s="5"/>
      <c r="D260" s="5"/>
      <c r="E260" s="5"/>
      <c r="F260" s="5"/>
      <c r="G260" s="5"/>
    </row>
    <row r="261" spans="2:7">
      <c r="B261" s="5">
        <f t="shared" si="2"/>
        <v>256</v>
      </c>
      <c r="C261" s="5"/>
      <c r="D261" s="5"/>
      <c r="E261" s="5"/>
      <c r="F261" s="5"/>
      <c r="G261" s="5"/>
    </row>
    <row r="262" spans="2:7">
      <c r="B262" s="5">
        <f t="shared" si="2"/>
        <v>257</v>
      </c>
      <c r="C262" s="5"/>
      <c r="D262" s="5"/>
      <c r="E262" s="5"/>
      <c r="F262" s="5"/>
      <c r="G262" s="5"/>
    </row>
    <row r="263" spans="2:7">
      <c r="B263" s="5">
        <f t="shared" ref="B263:B278" si="3">B262+1</f>
        <v>258</v>
      </c>
      <c r="C263" s="5"/>
      <c r="D263" s="5"/>
      <c r="E263" s="5"/>
      <c r="F263" s="5"/>
      <c r="G263" s="5"/>
    </row>
    <row r="264" spans="2:7">
      <c r="B264" s="5">
        <f t="shared" si="3"/>
        <v>259</v>
      </c>
      <c r="C264" s="5"/>
      <c r="D264" s="5"/>
      <c r="E264" s="5"/>
      <c r="F264" s="5"/>
      <c r="G264" s="5"/>
    </row>
    <row r="265" spans="2:7">
      <c r="B265" s="5">
        <f t="shared" si="3"/>
        <v>260</v>
      </c>
      <c r="C265" s="5"/>
      <c r="D265" s="5"/>
      <c r="E265" s="5"/>
      <c r="F265" s="5"/>
      <c r="G265" s="5"/>
    </row>
    <row r="266" spans="2:7">
      <c r="B266" s="5">
        <f t="shared" si="3"/>
        <v>261</v>
      </c>
      <c r="C266" s="5"/>
      <c r="D266" s="5"/>
      <c r="E266" s="5"/>
      <c r="F266" s="5"/>
      <c r="G266" s="5"/>
    </row>
    <row r="267" spans="2:7">
      <c r="B267" s="5">
        <f t="shared" si="3"/>
        <v>262</v>
      </c>
      <c r="C267" s="5"/>
      <c r="D267" s="5"/>
      <c r="E267" s="5"/>
      <c r="F267" s="5"/>
      <c r="G267" s="5"/>
    </row>
    <row r="268" spans="2:7">
      <c r="B268" s="5">
        <f t="shared" si="3"/>
        <v>263</v>
      </c>
      <c r="C268" s="5"/>
      <c r="D268" s="5"/>
      <c r="E268" s="5"/>
      <c r="F268" s="5"/>
      <c r="G268" s="5"/>
    </row>
    <row r="269" spans="2:7">
      <c r="B269" s="5">
        <f t="shared" si="3"/>
        <v>264</v>
      </c>
      <c r="C269" s="5"/>
      <c r="D269" s="5"/>
      <c r="E269" s="5"/>
      <c r="F269" s="5"/>
      <c r="G269" s="5"/>
    </row>
    <row r="270" spans="2:7">
      <c r="B270" s="5">
        <f t="shared" si="3"/>
        <v>265</v>
      </c>
      <c r="C270" s="5"/>
      <c r="D270" s="5"/>
      <c r="E270" s="5"/>
      <c r="F270" s="5"/>
      <c r="G270" s="5"/>
    </row>
    <row r="271" spans="2:7">
      <c r="B271" s="5">
        <f t="shared" si="3"/>
        <v>266</v>
      </c>
      <c r="C271" s="5"/>
      <c r="D271" s="5"/>
      <c r="E271" s="5"/>
      <c r="F271" s="5"/>
      <c r="G271" s="5"/>
    </row>
    <row r="272" spans="2:7">
      <c r="B272" s="5">
        <f t="shared" si="3"/>
        <v>267</v>
      </c>
      <c r="C272" s="5"/>
      <c r="D272" s="5"/>
      <c r="E272" s="5"/>
      <c r="F272" s="5"/>
      <c r="G272" s="5"/>
    </row>
    <row r="273" spans="2:7">
      <c r="B273" s="5">
        <f t="shared" si="3"/>
        <v>268</v>
      </c>
      <c r="C273" s="5"/>
      <c r="D273" s="5"/>
      <c r="E273" s="5"/>
      <c r="F273" s="5"/>
      <c r="G273" s="5"/>
    </row>
    <row r="274" spans="2:7">
      <c r="B274" s="5">
        <f t="shared" si="3"/>
        <v>269</v>
      </c>
      <c r="C274" s="5"/>
      <c r="D274" s="5"/>
      <c r="E274" s="5"/>
      <c r="F274" s="5"/>
      <c r="G274" s="5"/>
    </row>
    <row r="275" spans="2:7">
      <c r="B275" s="5">
        <f t="shared" si="3"/>
        <v>270</v>
      </c>
      <c r="C275" s="5"/>
      <c r="D275" s="5"/>
      <c r="E275" s="5"/>
      <c r="F275" s="5"/>
      <c r="G275" s="5"/>
    </row>
    <row r="276" spans="2:7">
      <c r="B276" s="5">
        <f t="shared" si="3"/>
        <v>271</v>
      </c>
      <c r="C276" s="5"/>
      <c r="D276" s="5"/>
      <c r="E276" s="5"/>
      <c r="F276" s="5"/>
      <c r="G276" s="5"/>
    </row>
    <row r="277" spans="2:7">
      <c r="B277" s="5">
        <f t="shared" si="3"/>
        <v>272</v>
      </c>
      <c r="C277" s="5"/>
      <c r="D277" s="5"/>
      <c r="E277" s="5"/>
      <c r="F277" s="5"/>
      <c r="G277" s="5"/>
    </row>
    <row r="278" spans="2:7">
      <c r="B278" s="5">
        <f t="shared" si="3"/>
        <v>273</v>
      </c>
      <c r="C278" s="5"/>
      <c r="D278" s="5"/>
      <c r="E278" s="5"/>
      <c r="F278" s="5"/>
      <c r="G278" s="5"/>
    </row>
    <row r="279" spans="2:7">
      <c r="B279" s="5">
        <f t="shared" ref="B279:B290" si="4">B278+1</f>
        <v>274</v>
      </c>
      <c r="C279" s="5"/>
      <c r="D279" s="5"/>
      <c r="E279" s="5"/>
      <c r="F279" s="5"/>
      <c r="G279" s="5"/>
    </row>
    <row r="280" spans="2:7">
      <c r="B280" s="5">
        <f t="shared" si="4"/>
        <v>275</v>
      </c>
      <c r="C280" s="5"/>
      <c r="D280" s="5"/>
      <c r="E280" s="5"/>
      <c r="F280" s="5"/>
      <c r="G280" s="5"/>
    </row>
    <row r="281" spans="2:7">
      <c r="B281" s="5">
        <f t="shared" si="4"/>
        <v>276</v>
      </c>
      <c r="C281" s="5"/>
      <c r="D281" s="5"/>
      <c r="E281" s="5"/>
      <c r="F281" s="5"/>
      <c r="G281" s="5"/>
    </row>
    <row r="282" spans="2:7">
      <c r="B282" s="5">
        <f t="shared" si="4"/>
        <v>277</v>
      </c>
      <c r="C282" s="5"/>
      <c r="D282" s="5"/>
      <c r="E282" s="5"/>
      <c r="F282" s="5"/>
      <c r="G282" s="5"/>
    </row>
    <row r="283" spans="2:7">
      <c r="B283" s="5">
        <f t="shared" si="4"/>
        <v>278</v>
      </c>
      <c r="C283" s="5"/>
      <c r="D283" s="5"/>
      <c r="E283" s="5"/>
      <c r="F283" s="5"/>
      <c r="G283" s="5"/>
    </row>
    <row r="284" spans="2:7">
      <c r="B284" s="5">
        <f t="shared" si="4"/>
        <v>279</v>
      </c>
      <c r="C284" s="5"/>
      <c r="D284" s="5"/>
      <c r="E284" s="5"/>
      <c r="F284" s="5"/>
      <c r="G284" s="5"/>
    </row>
    <row r="285" spans="2:7">
      <c r="B285" s="5">
        <f t="shared" si="4"/>
        <v>280</v>
      </c>
      <c r="C285" s="5"/>
      <c r="D285" s="5"/>
      <c r="E285" s="5"/>
      <c r="F285" s="5"/>
      <c r="G285" s="5"/>
    </row>
    <row r="286" spans="2:7">
      <c r="B286" s="5">
        <f t="shared" si="4"/>
        <v>281</v>
      </c>
      <c r="C286" s="5"/>
      <c r="D286" s="5"/>
      <c r="E286" s="5"/>
      <c r="F286" s="5"/>
      <c r="G286" s="5"/>
    </row>
    <row r="287" spans="2:7">
      <c r="B287" s="5">
        <f t="shared" si="4"/>
        <v>282</v>
      </c>
      <c r="C287" s="5"/>
      <c r="D287" s="5"/>
      <c r="E287" s="5"/>
      <c r="F287" s="5"/>
      <c r="G287" s="5"/>
    </row>
    <row r="288" spans="2:7">
      <c r="B288" s="5">
        <f t="shared" si="4"/>
        <v>283</v>
      </c>
      <c r="C288" s="5"/>
      <c r="D288" s="5"/>
      <c r="E288" s="5"/>
      <c r="F288" s="5"/>
      <c r="G288" s="5"/>
    </row>
    <row r="289" spans="2:7">
      <c r="B289" s="5">
        <f t="shared" si="4"/>
        <v>284</v>
      </c>
      <c r="C289" s="5"/>
      <c r="D289" s="5"/>
      <c r="E289" s="5"/>
      <c r="F289" s="5"/>
      <c r="G289" s="5"/>
    </row>
    <row r="290" spans="2:7">
      <c r="B290" s="5">
        <f t="shared" si="4"/>
        <v>285</v>
      </c>
      <c r="C290" s="5"/>
      <c r="D290" s="5"/>
      <c r="E290" s="5"/>
      <c r="F290" s="5"/>
      <c r="G290" s="5"/>
    </row>
    <row r="291" spans="2:7">
      <c r="B291" s="5">
        <f t="shared" ref="B291:B305" si="5">B290+1</f>
        <v>286</v>
      </c>
      <c r="C291" s="5"/>
      <c r="D291" s="5"/>
      <c r="E291" s="5"/>
      <c r="F291" s="5"/>
      <c r="G291" s="5"/>
    </row>
    <row r="292" spans="2:7">
      <c r="B292" s="5">
        <f t="shared" si="5"/>
        <v>287</v>
      </c>
      <c r="C292" s="5"/>
      <c r="D292" s="5"/>
      <c r="E292" s="5"/>
      <c r="F292" s="5"/>
      <c r="G292" s="5"/>
    </row>
    <row r="293" spans="2:7">
      <c r="B293" s="5">
        <f t="shared" si="5"/>
        <v>288</v>
      </c>
      <c r="C293" s="5"/>
      <c r="D293" s="5"/>
      <c r="E293" s="5"/>
      <c r="F293" s="5"/>
      <c r="G293" s="5"/>
    </row>
    <row r="294" spans="2:7">
      <c r="B294" s="5">
        <f t="shared" si="5"/>
        <v>289</v>
      </c>
      <c r="C294" s="5"/>
      <c r="D294" s="5"/>
      <c r="E294" s="5"/>
      <c r="F294" s="5"/>
      <c r="G294" s="5"/>
    </row>
    <row r="295" spans="2:7">
      <c r="B295" s="5">
        <f t="shared" si="5"/>
        <v>290</v>
      </c>
      <c r="C295" s="5"/>
      <c r="D295" s="5"/>
      <c r="E295" s="5"/>
      <c r="F295" s="5"/>
      <c r="G295" s="5"/>
    </row>
    <row r="296" spans="2:7">
      <c r="B296" s="5">
        <f t="shared" si="5"/>
        <v>291</v>
      </c>
      <c r="C296" s="5"/>
      <c r="D296" s="5"/>
      <c r="E296" s="5"/>
      <c r="F296" s="5"/>
      <c r="G296" s="5"/>
    </row>
    <row r="297" spans="2:7">
      <c r="B297" s="5">
        <f t="shared" si="5"/>
        <v>292</v>
      </c>
      <c r="C297" s="5"/>
      <c r="D297" s="5"/>
      <c r="E297" s="5"/>
      <c r="F297" s="5"/>
      <c r="G297" s="5"/>
    </row>
    <row r="298" spans="2:7">
      <c r="B298" s="5">
        <f t="shared" si="5"/>
        <v>293</v>
      </c>
      <c r="C298" s="5"/>
      <c r="D298" s="5"/>
      <c r="E298" s="5"/>
      <c r="F298" s="5"/>
      <c r="G298" s="5"/>
    </row>
    <row r="299" spans="2:7">
      <c r="B299" s="5">
        <f t="shared" si="5"/>
        <v>294</v>
      </c>
      <c r="C299" s="5"/>
      <c r="D299" s="5"/>
      <c r="E299" s="5"/>
      <c r="F299" s="5"/>
      <c r="G299" s="5"/>
    </row>
    <row r="300" spans="2:7">
      <c r="B300" s="5">
        <f t="shared" si="5"/>
        <v>295</v>
      </c>
      <c r="C300" s="5"/>
      <c r="D300" s="5"/>
      <c r="E300" s="5"/>
      <c r="F300" s="5"/>
      <c r="G300" s="5"/>
    </row>
    <row r="301" spans="2:7">
      <c r="B301" s="5">
        <f t="shared" si="5"/>
        <v>296</v>
      </c>
      <c r="C301" s="5"/>
      <c r="D301" s="5"/>
      <c r="E301" s="5"/>
      <c r="F301" s="5"/>
      <c r="G301" s="5"/>
    </row>
    <row r="302" spans="2:7">
      <c r="B302" s="5">
        <f t="shared" si="5"/>
        <v>297</v>
      </c>
      <c r="C302" s="5"/>
      <c r="D302" s="5"/>
      <c r="E302" s="5"/>
      <c r="F302" s="5"/>
      <c r="G302" s="5"/>
    </row>
    <row r="303" spans="2:7">
      <c r="B303" s="5">
        <f t="shared" si="5"/>
        <v>298</v>
      </c>
      <c r="C303" s="5"/>
      <c r="D303" s="5"/>
      <c r="E303" s="5"/>
      <c r="F303" s="5"/>
      <c r="G303" s="5"/>
    </row>
    <row r="304" spans="2:7">
      <c r="B304" s="5">
        <f t="shared" si="5"/>
        <v>299</v>
      </c>
      <c r="C304" s="5"/>
      <c r="D304" s="5"/>
      <c r="E304" s="5"/>
      <c r="F304" s="5"/>
      <c r="G304" s="5"/>
    </row>
    <row r="305" spans="2:7">
      <c r="B305" s="5">
        <f t="shared" si="5"/>
        <v>300</v>
      </c>
      <c r="C305" s="5"/>
      <c r="D305" s="5"/>
      <c r="E305" s="5"/>
      <c r="F305" s="5"/>
      <c r="G305" s="5"/>
    </row>
  </sheetData>
  <autoFilter ref="B5:G305" xr:uid="{00000000-0009-0000-0000-000004000000}"/>
  <conditionalFormatting sqref="G1:G1048576 I5">
    <cfRule type="containsText" dxfId="2067" priority="1" operator="containsText" text="Un">
      <formula>NOT(ISERROR(SEARCH("Un",G1)))</formula>
    </cfRule>
    <cfRule type="containsText" dxfId="2066" priority="2" operator="containsText" text="Register">
      <formula>NOT(ISERROR(SEARCH("Register",G1)))</formula>
    </cfRule>
    <cfRule type="containsText" dxfId="2065" priority="3" operator="containsText" text="FLoat">
      <formula>NOT(ISERROR(SEARCH("FLoat",G1)))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7" tint="0.59999389629810485"/>
  </sheetPr>
  <dimension ref="B3:AF227"/>
  <sheetViews>
    <sheetView showGridLines="0" zoomScale="70" zoomScaleNormal="70" workbookViewId="0">
      <selection activeCell="A4" sqref="A4"/>
    </sheetView>
  </sheetViews>
  <sheetFormatPr defaultColWidth="9.140625" defaultRowHeight="20.25"/>
  <cols>
    <col min="1" max="1" width="22.42578125" style="18" customWidth="1"/>
    <col min="2" max="2" width="11" style="16" customWidth="1"/>
    <col min="3" max="3" width="18.140625" style="16" customWidth="1"/>
    <col min="4" max="5" width="11.85546875" style="16" customWidth="1"/>
    <col min="6" max="6" width="16.7109375" style="16" bestFit="1" customWidth="1"/>
    <col min="7" max="7" width="16.7109375" style="16" customWidth="1"/>
    <col min="8" max="8" width="14" style="2" customWidth="1"/>
    <col min="9" max="9" width="22.140625" style="16" customWidth="1"/>
    <col min="10" max="10" width="22.42578125" style="16" customWidth="1"/>
    <col min="11" max="11" width="20.5703125" style="16" bestFit="1" customWidth="1"/>
    <col min="12" max="12" width="20.5703125" style="119" customWidth="1"/>
    <col min="13" max="13" width="39" style="16" customWidth="1"/>
    <col min="14" max="16" width="23.5703125" style="17" customWidth="1"/>
    <col min="17" max="17" width="4.85546875" style="16" customWidth="1"/>
    <col min="18" max="18" width="8.7109375" style="122" customWidth="1"/>
    <col min="19" max="19" width="10.85546875" style="18" customWidth="1"/>
    <col min="20" max="20" width="14" style="18" customWidth="1"/>
    <col min="21" max="21" width="22.140625" style="18" customWidth="1"/>
    <col min="22" max="22" width="4.140625" style="18" customWidth="1"/>
    <col min="23" max="23" width="8.7109375" style="18" customWidth="1"/>
    <col min="24" max="24" width="10.85546875" style="18" customWidth="1"/>
    <col min="25" max="25" width="14" style="18" customWidth="1"/>
    <col min="26" max="26" width="22.140625" style="18" customWidth="1"/>
    <col min="27" max="27" width="4.140625" style="18" customWidth="1"/>
    <col min="28" max="28" width="11.7109375" style="19" customWidth="1"/>
    <col min="29" max="31" width="11.7109375" style="18" customWidth="1"/>
    <col min="32" max="32" width="12.42578125" style="18" bestFit="1" customWidth="1"/>
    <col min="33" max="33" width="11.85546875" style="18" bestFit="1" customWidth="1"/>
    <col min="34" max="34" width="14.85546875" style="18" bestFit="1" customWidth="1"/>
    <col min="35" max="35" width="16.85546875" style="18" bestFit="1" customWidth="1"/>
    <col min="36" max="36" width="15.42578125" style="18" bestFit="1" customWidth="1"/>
    <col min="37" max="16384" width="9.140625" style="18"/>
  </cols>
  <sheetData>
    <row r="3" spans="2:32" ht="27" customHeight="1"/>
    <row r="4" spans="2:32" ht="27" customHeight="1">
      <c r="B4" s="30"/>
      <c r="C4" s="30"/>
      <c r="D4" s="30"/>
      <c r="E4" s="30"/>
      <c r="F4" s="30"/>
      <c r="G4" s="30"/>
      <c r="H4" s="8"/>
      <c r="I4" s="31"/>
      <c r="J4" s="28"/>
      <c r="K4" s="31"/>
      <c r="L4" s="120"/>
      <c r="M4" s="31"/>
      <c r="N4" s="32"/>
      <c r="O4" s="32"/>
      <c r="P4" s="32"/>
      <c r="Q4" s="32"/>
      <c r="AA4" s="22"/>
      <c r="AB4" s="23"/>
      <c r="AC4" s="24"/>
      <c r="AD4" s="24"/>
      <c r="AE4" s="24"/>
      <c r="AF4" s="24"/>
    </row>
    <row r="5" spans="2:32" ht="27" customHeight="1">
      <c r="B5" s="30"/>
      <c r="C5" s="30"/>
      <c r="D5" s="30"/>
      <c r="E5" s="30"/>
      <c r="F5" s="30"/>
      <c r="G5" s="30"/>
      <c r="H5" s="8"/>
      <c r="I5" s="31"/>
      <c r="J5" s="28"/>
      <c r="K5" s="31"/>
      <c r="L5" s="120"/>
      <c r="M5" s="31"/>
      <c r="N5" s="32"/>
      <c r="O5" s="32"/>
      <c r="P5" s="32"/>
      <c r="Q5" s="32"/>
      <c r="AA5" s="22"/>
      <c r="AB5" s="23"/>
      <c r="AC5" s="24"/>
      <c r="AD5" s="24"/>
      <c r="AE5" s="24"/>
      <c r="AF5" s="24"/>
    </row>
    <row r="6" spans="2:32">
      <c r="B6" s="30"/>
      <c r="C6" s="30"/>
      <c r="D6" s="30"/>
      <c r="E6" s="30"/>
      <c r="F6" s="30"/>
      <c r="G6" s="30"/>
      <c r="H6" s="8"/>
      <c r="I6" s="31"/>
      <c r="J6" s="28"/>
      <c r="K6" s="31"/>
      <c r="L6" s="120"/>
      <c r="M6" s="31"/>
      <c r="N6" s="32"/>
      <c r="O6" s="32"/>
      <c r="P6" s="32"/>
      <c r="Q6" s="32"/>
      <c r="AA6" s="22"/>
      <c r="AB6" s="25"/>
      <c r="AC6" s="21"/>
      <c r="AD6" s="24"/>
      <c r="AE6" s="24"/>
      <c r="AF6" s="24"/>
    </row>
    <row r="7" spans="2:32" ht="25.15" customHeight="1">
      <c r="B7" s="30"/>
      <c r="C7" s="30"/>
      <c r="D7" s="30"/>
      <c r="E7" s="30"/>
      <c r="F7" s="30"/>
      <c r="G7" s="30"/>
      <c r="H7" s="8"/>
      <c r="I7" s="31"/>
      <c r="J7" s="28"/>
      <c r="K7" s="31"/>
      <c r="L7" s="120"/>
      <c r="M7" s="31"/>
      <c r="N7" s="32"/>
      <c r="O7" s="32"/>
      <c r="P7" s="32"/>
      <c r="Q7" s="32"/>
      <c r="AA7" s="22"/>
      <c r="AC7" s="21"/>
      <c r="AD7" s="24"/>
      <c r="AE7" s="24"/>
      <c r="AF7" s="24"/>
    </row>
    <row r="8" spans="2:32" s="108" customFormat="1" ht="22.5" customHeight="1">
      <c r="B8" s="377" t="s">
        <v>55</v>
      </c>
      <c r="C8" s="377" t="s">
        <v>259</v>
      </c>
      <c r="D8" s="379" t="s">
        <v>80</v>
      </c>
      <c r="E8" s="380"/>
      <c r="F8" s="381"/>
      <c r="G8" s="377" t="s">
        <v>258</v>
      </c>
      <c r="H8" s="390" t="s">
        <v>1</v>
      </c>
      <c r="I8" s="388" t="s">
        <v>254</v>
      </c>
      <c r="J8" s="388" t="s">
        <v>252</v>
      </c>
      <c r="K8" s="388" t="s">
        <v>253</v>
      </c>
      <c r="L8" s="384" t="s">
        <v>276</v>
      </c>
      <c r="M8" s="386" t="s">
        <v>182</v>
      </c>
      <c r="N8" s="382" t="s">
        <v>242</v>
      </c>
      <c r="O8" s="382" t="s">
        <v>1701</v>
      </c>
      <c r="P8" s="382" t="s">
        <v>272</v>
      </c>
      <c r="Q8" s="107"/>
      <c r="R8" s="123"/>
      <c r="AA8" s="22"/>
      <c r="AC8" s="24"/>
      <c r="AD8" s="24"/>
      <c r="AE8" s="24"/>
      <c r="AF8" s="24"/>
    </row>
    <row r="9" spans="2:32" s="108" customFormat="1" ht="22.5" customHeight="1">
      <c r="B9" s="378"/>
      <c r="C9" s="378"/>
      <c r="D9" s="106" t="s">
        <v>255</v>
      </c>
      <c r="E9" s="106" t="s">
        <v>256</v>
      </c>
      <c r="F9" s="106" t="s">
        <v>257</v>
      </c>
      <c r="G9" s="378"/>
      <c r="H9" s="391"/>
      <c r="I9" s="389"/>
      <c r="J9" s="389"/>
      <c r="K9" s="389"/>
      <c r="L9" s="385"/>
      <c r="M9" s="387"/>
      <c r="N9" s="383"/>
      <c r="O9" s="383"/>
      <c r="P9" s="383"/>
      <c r="Q9" s="107"/>
      <c r="R9" s="123"/>
      <c r="AA9" s="22"/>
      <c r="AC9" s="24"/>
      <c r="AD9" s="24"/>
      <c r="AE9" s="24"/>
      <c r="AF9" s="24"/>
    </row>
    <row r="10" spans="2:32" ht="27.95" customHeight="1">
      <c r="B10" s="112">
        <v>1</v>
      </c>
      <c r="C10" s="114" t="s">
        <v>260</v>
      </c>
      <c r="D10" s="113">
        <v>0.50069444444444444</v>
      </c>
      <c r="E10" s="113">
        <v>0.54305555555555551</v>
      </c>
      <c r="F10" s="118">
        <f>E10-D10</f>
        <v>4.2361111111111072E-2</v>
      </c>
      <c r="G10" s="112">
        <v>34</v>
      </c>
      <c r="H10" s="112">
        <v>212</v>
      </c>
      <c r="I10" s="113" t="s">
        <v>270</v>
      </c>
      <c r="J10" s="112" t="s">
        <v>35</v>
      </c>
      <c r="K10" s="113" t="s">
        <v>271</v>
      </c>
      <c r="L10" s="121">
        <v>13</v>
      </c>
      <c r="M10" s="117"/>
      <c r="N10" s="116">
        <v>69</v>
      </c>
      <c r="O10" s="184">
        <v>0.16666666666666666</v>
      </c>
      <c r="P10" s="116" t="s">
        <v>272</v>
      </c>
      <c r="Q10" s="32"/>
      <c r="R10" s="110" t="s">
        <v>261</v>
      </c>
      <c r="AA10" s="21"/>
      <c r="AC10" s="22"/>
      <c r="AD10" s="22"/>
      <c r="AE10" s="22"/>
      <c r="AF10" s="21"/>
    </row>
    <row r="11" spans="2:32" ht="27.95" customHeight="1">
      <c r="B11" s="112">
        <f>+B10+1</f>
        <v>2</v>
      </c>
      <c r="C11" s="114" t="s">
        <v>260</v>
      </c>
      <c r="D11" s="113">
        <v>0.50138888888888888</v>
      </c>
      <c r="E11" s="113">
        <v>0.54791666666666672</v>
      </c>
      <c r="F11" s="118">
        <f>E11-D11</f>
        <v>4.6527777777777835E-2</v>
      </c>
      <c r="G11" s="112">
        <v>34</v>
      </c>
      <c r="H11" s="112">
        <v>235</v>
      </c>
      <c r="I11" s="113" t="s">
        <v>274</v>
      </c>
      <c r="J11" s="112" t="s">
        <v>6</v>
      </c>
      <c r="K11" s="113" t="s">
        <v>273</v>
      </c>
      <c r="L11" s="121">
        <v>13</v>
      </c>
      <c r="M11" s="117"/>
      <c r="N11" s="116">
        <v>34</v>
      </c>
      <c r="O11" s="184">
        <v>0.25</v>
      </c>
      <c r="P11" s="116" t="s">
        <v>275</v>
      </c>
      <c r="Q11" s="32"/>
      <c r="R11" s="109" t="s">
        <v>262</v>
      </c>
      <c r="AA11" s="24"/>
      <c r="AC11" s="24"/>
      <c r="AD11" s="24"/>
      <c r="AE11" s="24"/>
      <c r="AF11" s="24"/>
    </row>
    <row r="12" spans="2:32" ht="27.95" customHeight="1">
      <c r="B12" s="112">
        <f t="shared" ref="B12:B38" si="0">+B11+1</f>
        <v>3</v>
      </c>
      <c r="C12" s="114" t="s">
        <v>260</v>
      </c>
      <c r="D12" s="113">
        <v>0.50694444444444442</v>
      </c>
      <c r="E12" s="113">
        <v>0.55208333333333337</v>
      </c>
      <c r="F12" s="118">
        <f>E12-D12</f>
        <v>4.5138888888888951E-2</v>
      </c>
      <c r="G12" s="112">
        <v>34</v>
      </c>
      <c r="H12" s="112">
        <v>298</v>
      </c>
      <c r="I12" s="113" t="s">
        <v>270</v>
      </c>
      <c r="J12" s="112" t="s">
        <v>25</v>
      </c>
      <c r="K12" s="113" t="s">
        <v>273</v>
      </c>
      <c r="L12" s="121">
        <v>13</v>
      </c>
      <c r="M12" s="117"/>
      <c r="N12" s="116">
        <v>65</v>
      </c>
      <c r="O12" s="184">
        <v>0.20833333333333334</v>
      </c>
      <c r="P12" s="116" t="s">
        <v>272</v>
      </c>
      <c r="Q12" s="32"/>
      <c r="R12" s="109" t="s">
        <v>263</v>
      </c>
    </row>
    <row r="13" spans="2:32" ht="27.95" customHeight="1">
      <c r="B13" s="112">
        <f t="shared" si="0"/>
        <v>4</v>
      </c>
      <c r="C13" s="114" t="s">
        <v>260</v>
      </c>
      <c r="D13" s="113">
        <v>0.50972222222222219</v>
      </c>
      <c r="E13" s="113">
        <v>0.57986111111111105</v>
      </c>
      <c r="F13" s="118">
        <f>E13-D13</f>
        <v>7.0138888888888862E-2</v>
      </c>
      <c r="G13" s="112">
        <v>34</v>
      </c>
      <c r="H13" s="112">
        <v>300</v>
      </c>
      <c r="I13" s="113" t="s">
        <v>270</v>
      </c>
      <c r="J13" s="112" t="s">
        <v>20</v>
      </c>
      <c r="K13" s="113" t="s">
        <v>273</v>
      </c>
      <c r="L13" s="121">
        <v>14</v>
      </c>
      <c r="M13" s="117"/>
      <c r="N13" s="116">
        <v>65</v>
      </c>
      <c r="O13" s="184">
        <v>0.16666666666666666</v>
      </c>
      <c r="P13" s="116" t="s">
        <v>272</v>
      </c>
      <c r="Q13" s="32"/>
      <c r="R13" s="111" t="s">
        <v>264</v>
      </c>
    </row>
    <row r="14" spans="2:32" ht="27.95" customHeight="1">
      <c r="B14" s="112">
        <f t="shared" si="0"/>
        <v>5</v>
      </c>
      <c r="C14" s="114" t="s">
        <v>260</v>
      </c>
      <c r="D14" s="113">
        <v>0.58333333333333337</v>
      </c>
      <c r="E14" s="113"/>
      <c r="F14" s="118"/>
      <c r="G14" s="112">
        <v>34</v>
      </c>
      <c r="H14" s="112">
        <v>212</v>
      </c>
      <c r="I14" s="113" t="s">
        <v>270</v>
      </c>
      <c r="J14" s="112" t="s">
        <v>35</v>
      </c>
      <c r="K14" s="113" t="s">
        <v>271</v>
      </c>
      <c r="L14" s="121"/>
      <c r="M14" s="117"/>
      <c r="N14" s="116">
        <v>69</v>
      </c>
      <c r="O14" s="184">
        <v>0.16666666666666666</v>
      </c>
      <c r="P14" s="116" t="s">
        <v>272</v>
      </c>
      <c r="Q14" s="32"/>
      <c r="R14" s="109" t="s">
        <v>265</v>
      </c>
    </row>
    <row r="15" spans="2:32" ht="27.95" customHeight="1">
      <c r="B15" s="112">
        <f t="shared" si="0"/>
        <v>6</v>
      </c>
      <c r="C15" s="114" t="s">
        <v>260</v>
      </c>
      <c r="D15" s="113">
        <v>0.59027777777777779</v>
      </c>
      <c r="E15" s="113"/>
      <c r="F15" s="115"/>
      <c r="G15" s="112">
        <v>34</v>
      </c>
      <c r="H15" s="112">
        <v>315</v>
      </c>
      <c r="I15" s="113" t="s">
        <v>274</v>
      </c>
      <c r="J15" s="112" t="s">
        <v>278</v>
      </c>
      <c r="K15" s="113" t="s">
        <v>279</v>
      </c>
      <c r="L15" s="121" t="s">
        <v>281</v>
      </c>
      <c r="M15" s="117" t="s">
        <v>286</v>
      </c>
      <c r="N15" s="116">
        <v>34</v>
      </c>
      <c r="O15" s="184">
        <v>0.20833333333333334</v>
      </c>
      <c r="P15" s="116" t="s">
        <v>272</v>
      </c>
      <c r="Q15" s="32"/>
      <c r="R15" s="109" t="s">
        <v>266</v>
      </c>
    </row>
    <row r="16" spans="2:32" ht="27.95" customHeight="1">
      <c r="B16" s="112">
        <f t="shared" si="0"/>
        <v>7</v>
      </c>
      <c r="C16" s="114"/>
      <c r="D16" s="113"/>
      <c r="E16" s="113"/>
      <c r="F16" s="115"/>
      <c r="G16" s="112"/>
      <c r="H16" s="112"/>
      <c r="I16" s="113"/>
      <c r="J16" s="112"/>
      <c r="K16" s="113"/>
      <c r="L16" s="121"/>
      <c r="M16" s="117" t="s">
        <v>277</v>
      </c>
      <c r="N16" s="116"/>
      <c r="O16" s="116"/>
      <c r="P16" s="116"/>
      <c r="Q16" s="32"/>
      <c r="R16" s="109" t="s">
        <v>267</v>
      </c>
    </row>
    <row r="17" spans="2:18" ht="27.95" customHeight="1">
      <c r="B17" s="112">
        <f t="shared" si="0"/>
        <v>8</v>
      </c>
      <c r="C17" s="114"/>
      <c r="D17" s="113"/>
      <c r="E17" s="113"/>
      <c r="F17" s="115"/>
      <c r="G17" s="112"/>
      <c r="H17" s="112"/>
      <c r="I17" s="113"/>
      <c r="J17" s="112"/>
      <c r="K17" s="113"/>
      <c r="L17" s="121"/>
      <c r="M17" s="117"/>
      <c r="N17" s="116"/>
      <c r="O17" s="116"/>
      <c r="P17" s="116"/>
      <c r="Q17" s="32"/>
      <c r="R17" s="109" t="s">
        <v>268</v>
      </c>
    </row>
    <row r="18" spans="2:18" ht="27.95" customHeight="1">
      <c r="B18" s="112">
        <f t="shared" si="0"/>
        <v>9</v>
      </c>
      <c r="C18" s="114"/>
      <c r="D18" s="113"/>
      <c r="E18" s="113"/>
      <c r="F18" s="115"/>
      <c r="G18" s="112"/>
      <c r="H18" s="112"/>
      <c r="I18" s="113"/>
      <c r="J18" s="112"/>
      <c r="K18" s="113"/>
      <c r="L18" s="121"/>
      <c r="M18" s="117"/>
      <c r="N18" s="116"/>
      <c r="O18" s="116"/>
      <c r="P18" s="116"/>
      <c r="Q18" s="32"/>
      <c r="R18" s="109" t="s">
        <v>269</v>
      </c>
    </row>
    <row r="19" spans="2:18" ht="27.95" customHeight="1">
      <c r="B19" s="112">
        <f t="shared" si="0"/>
        <v>10</v>
      </c>
      <c r="C19" s="114"/>
      <c r="D19" s="113"/>
      <c r="E19" s="113"/>
      <c r="F19" s="115"/>
      <c r="G19" s="112"/>
      <c r="H19" s="112"/>
      <c r="I19" s="113"/>
      <c r="J19" s="112"/>
      <c r="K19" s="113"/>
      <c r="L19" s="121"/>
      <c r="M19" s="117"/>
      <c r="N19" s="116"/>
      <c r="O19" s="116"/>
      <c r="P19" s="116"/>
      <c r="Q19" s="32"/>
      <c r="R19" s="122" t="s">
        <v>282</v>
      </c>
    </row>
    <row r="20" spans="2:18" ht="27.95" customHeight="1">
      <c r="B20" s="112">
        <f t="shared" si="0"/>
        <v>11</v>
      </c>
      <c r="C20" s="114"/>
      <c r="D20" s="113"/>
      <c r="E20" s="113"/>
      <c r="F20" s="115"/>
      <c r="G20" s="112"/>
      <c r="H20" s="112"/>
      <c r="I20" s="113"/>
      <c r="J20" s="112"/>
      <c r="K20" s="113"/>
      <c r="L20" s="121"/>
      <c r="M20" s="117"/>
      <c r="N20" s="116"/>
      <c r="O20" s="116"/>
      <c r="P20" s="116"/>
      <c r="Q20" s="32"/>
      <c r="R20" s="122" t="s">
        <v>280</v>
      </c>
    </row>
    <row r="21" spans="2:18" ht="27.95" customHeight="1">
      <c r="B21" s="112">
        <f t="shared" si="0"/>
        <v>12</v>
      </c>
      <c r="C21" s="114"/>
      <c r="D21" s="113"/>
      <c r="E21" s="113"/>
      <c r="F21" s="115"/>
      <c r="G21" s="112"/>
      <c r="H21" s="112"/>
      <c r="I21" s="113"/>
      <c r="J21" s="112"/>
      <c r="K21" s="113"/>
      <c r="L21" s="121"/>
      <c r="M21" s="117"/>
      <c r="N21" s="116"/>
      <c r="O21" s="116"/>
      <c r="P21" s="116"/>
      <c r="Q21" s="32"/>
      <c r="R21" s="122" t="s">
        <v>1704</v>
      </c>
    </row>
    <row r="22" spans="2:18" ht="27.95" customHeight="1">
      <c r="B22" s="112">
        <f t="shared" si="0"/>
        <v>13</v>
      </c>
      <c r="C22" s="114"/>
      <c r="D22" s="113"/>
      <c r="E22" s="113"/>
      <c r="F22" s="115"/>
      <c r="G22" s="112"/>
      <c r="H22" s="112"/>
      <c r="I22" s="113"/>
      <c r="J22" s="112"/>
      <c r="K22" s="113"/>
      <c r="L22" s="121"/>
      <c r="M22" s="117"/>
      <c r="N22" s="116"/>
      <c r="O22" s="116"/>
      <c r="P22" s="116"/>
      <c r="Q22" s="32"/>
      <c r="R22" s="122" t="s">
        <v>1705</v>
      </c>
    </row>
    <row r="23" spans="2:18" ht="27.95" customHeight="1">
      <c r="B23" s="112">
        <f t="shared" si="0"/>
        <v>14</v>
      </c>
      <c r="C23" s="114"/>
      <c r="D23" s="113"/>
      <c r="E23" s="113"/>
      <c r="F23" s="115"/>
      <c r="G23" s="112"/>
      <c r="H23" s="112"/>
      <c r="I23" s="113"/>
      <c r="J23" s="112"/>
      <c r="K23" s="113"/>
      <c r="L23" s="121"/>
      <c r="M23" s="117"/>
      <c r="N23" s="116"/>
      <c r="O23" s="116"/>
      <c r="P23" s="116"/>
      <c r="Q23" s="32"/>
      <c r="R23" s="122" t="s">
        <v>1702</v>
      </c>
    </row>
    <row r="24" spans="2:18" ht="27.95" customHeight="1">
      <c r="B24" s="112">
        <f t="shared" si="0"/>
        <v>15</v>
      </c>
      <c r="C24" s="114"/>
      <c r="D24" s="113"/>
      <c r="E24" s="113"/>
      <c r="F24" s="115"/>
      <c r="G24" s="112"/>
      <c r="H24" s="112"/>
      <c r="I24" s="113"/>
      <c r="J24" s="112"/>
      <c r="K24" s="113"/>
      <c r="L24" s="121"/>
      <c r="M24" s="117"/>
      <c r="N24" s="116"/>
      <c r="O24" s="116"/>
      <c r="P24" s="116"/>
      <c r="Q24" s="32"/>
      <c r="R24" s="122" t="s">
        <v>1703</v>
      </c>
    </row>
    <row r="25" spans="2:18" ht="27.95" customHeight="1">
      <c r="B25" s="112">
        <f t="shared" si="0"/>
        <v>16</v>
      </c>
      <c r="C25" s="114"/>
      <c r="D25" s="113"/>
      <c r="E25" s="113"/>
      <c r="F25" s="115"/>
      <c r="G25" s="112"/>
      <c r="H25" s="112"/>
      <c r="I25" s="113"/>
      <c r="J25" s="112"/>
      <c r="K25" s="113"/>
      <c r="L25" s="121"/>
      <c r="M25" s="117"/>
      <c r="N25" s="116"/>
      <c r="O25" s="116"/>
      <c r="P25" s="116"/>
      <c r="Q25" s="32"/>
    </row>
    <row r="26" spans="2:18" ht="27.95" customHeight="1">
      <c r="B26" s="112">
        <f t="shared" si="0"/>
        <v>17</v>
      </c>
      <c r="C26" s="114"/>
      <c r="D26" s="113"/>
      <c r="E26" s="113"/>
      <c r="F26" s="115"/>
      <c r="G26" s="112"/>
      <c r="H26" s="112"/>
      <c r="I26" s="113"/>
      <c r="J26" s="112"/>
      <c r="K26" s="113"/>
      <c r="L26" s="121"/>
      <c r="M26" s="117"/>
      <c r="N26" s="116"/>
      <c r="O26" s="116"/>
      <c r="P26" s="116"/>
      <c r="Q26" s="32"/>
    </row>
    <row r="27" spans="2:18" ht="27.95" customHeight="1">
      <c r="B27" s="112">
        <f t="shared" si="0"/>
        <v>18</v>
      </c>
      <c r="C27" s="114"/>
      <c r="D27" s="113"/>
      <c r="E27" s="113"/>
      <c r="F27" s="115"/>
      <c r="G27" s="112"/>
      <c r="H27" s="112"/>
      <c r="I27" s="113"/>
      <c r="J27" s="112"/>
      <c r="K27" s="113"/>
      <c r="L27" s="121"/>
      <c r="M27" s="117"/>
      <c r="N27" s="116"/>
      <c r="O27" s="116"/>
      <c r="P27" s="116"/>
      <c r="Q27" s="32"/>
    </row>
    <row r="28" spans="2:18" ht="27.95" customHeight="1">
      <c r="B28" s="112">
        <f t="shared" si="0"/>
        <v>19</v>
      </c>
      <c r="C28" s="114"/>
      <c r="D28" s="113"/>
      <c r="E28" s="113"/>
      <c r="F28" s="115"/>
      <c r="G28" s="112"/>
      <c r="H28" s="112"/>
      <c r="I28" s="113"/>
      <c r="J28" s="112"/>
      <c r="K28" s="113"/>
      <c r="L28" s="121"/>
      <c r="M28" s="117"/>
      <c r="N28" s="116"/>
      <c r="O28" s="116"/>
      <c r="P28" s="116"/>
      <c r="Q28" s="32"/>
    </row>
    <row r="29" spans="2:18" ht="27.95" customHeight="1">
      <c r="B29" s="112">
        <f t="shared" si="0"/>
        <v>20</v>
      </c>
      <c r="C29" s="114"/>
      <c r="D29" s="113"/>
      <c r="E29" s="113"/>
      <c r="F29" s="115"/>
      <c r="G29" s="112"/>
      <c r="H29" s="112"/>
      <c r="I29" s="113"/>
      <c r="J29" s="112"/>
      <c r="K29" s="113"/>
      <c r="L29" s="121"/>
      <c r="M29" s="117"/>
      <c r="N29" s="116"/>
      <c r="O29" s="116"/>
      <c r="P29" s="116"/>
      <c r="Q29" s="32"/>
    </row>
    <row r="30" spans="2:18" ht="27.95" customHeight="1">
      <c r="B30" s="112">
        <f t="shared" si="0"/>
        <v>21</v>
      </c>
      <c r="C30" s="114"/>
      <c r="D30" s="113"/>
      <c r="E30" s="113"/>
      <c r="F30" s="115"/>
      <c r="G30" s="112"/>
      <c r="H30" s="112"/>
      <c r="I30" s="113"/>
      <c r="J30" s="112"/>
      <c r="K30" s="113"/>
      <c r="L30" s="121"/>
      <c r="M30" s="117"/>
      <c r="N30" s="116"/>
      <c r="O30" s="116"/>
      <c r="P30" s="116"/>
      <c r="Q30" s="32"/>
    </row>
    <row r="31" spans="2:18" ht="27.95" customHeight="1">
      <c r="B31" s="112">
        <f t="shared" si="0"/>
        <v>22</v>
      </c>
      <c r="C31" s="114"/>
      <c r="D31" s="113"/>
      <c r="E31" s="113"/>
      <c r="F31" s="115"/>
      <c r="G31" s="112"/>
      <c r="H31" s="112"/>
      <c r="I31" s="113"/>
      <c r="J31" s="112"/>
      <c r="K31" s="113"/>
      <c r="L31" s="121"/>
      <c r="M31" s="117"/>
      <c r="N31" s="116"/>
      <c r="O31" s="116"/>
      <c r="P31" s="116"/>
      <c r="Q31" s="32"/>
    </row>
    <row r="32" spans="2:18" ht="27.95" customHeight="1">
      <c r="B32" s="112">
        <f t="shared" si="0"/>
        <v>23</v>
      </c>
      <c r="C32" s="114"/>
      <c r="D32" s="113"/>
      <c r="E32" s="113"/>
      <c r="F32" s="115"/>
      <c r="G32" s="112"/>
      <c r="H32" s="112"/>
      <c r="I32" s="113"/>
      <c r="J32" s="112"/>
      <c r="K32" s="113"/>
      <c r="L32" s="121"/>
      <c r="M32" s="117"/>
      <c r="N32" s="116"/>
      <c r="O32" s="116"/>
      <c r="P32" s="116"/>
      <c r="Q32" s="32"/>
    </row>
    <row r="33" spans="2:17" ht="27.95" customHeight="1">
      <c r="B33" s="112">
        <f t="shared" si="0"/>
        <v>24</v>
      </c>
      <c r="C33" s="114"/>
      <c r="D33" s="113"/>
      <c r="E33" s="113"/>
      <c r="F33" s="115"/>
      <c r="G33" s="112"/>
      <c r="H33" s="112"/>
      <c r="I33" s="113"/>
      <c r="J33" s="112"/>
      <c r="K33" s="113"/>
      <c r="L33" s="121"/>
      <c r="M33" s="117"/>
      <c r="N33" s="116"/>
      <c r="O33" s="116"/>
      <c r="P33" s="116"/>
      <c r="Q33" s="32"/>
    </row>
    <row r="34" spans="2:17" ht="27.95" customHeight="1">
      <c r="B34" s="112">
        <f t="shared" si="0"/>
        <v>25</v>
      </c>
      <c r="C34" s="114"/>
      <c r="D34" s="113"/>
      <c r="E34" s="113"/>
      <c r="F34" s="115"/>
      <c r="G34" s="112"/>
      <c r="H34" s="112"/>
      <c r="I34" s="113"/>
      <c r="J34" s="112"/>
      <c r="K34" s="113"/>
      <c r="L34" s="121"/>
      <c r="M34" s="117"/>
      <c r="N34" s="116"/>
      <c r="O34" s="116"/>
      <c r="P34" s="116"/>
      <c r="Q34" s="32"/>
    </row>
    <row r="35" spans="2:17" ht="27.95" customHeight="1">
      <c r="B35" s="112">
        <f t="shared" si="0"/>
        <v>26</v>
      </c>
      <c r="C35" s="114"/>
      <c r="D35" s="113"/>
      <c r="E35" s="113"/>
      <c r="F35" s="115"/>
      <c r="G35" s="112"/>
      <c r="H35" s="112"/>
      <c r="I35" s="113"/>
      <c r="J35" s="112"/>
      <c r="K35" s="113"/>
      <c r="L35" s="121"/>
      <c r="M35" s="117"/>
      <c r="N35" s="116"/>
      <c r="O35" s="116"/>
      <c r="P35" s="116"/>
      <c r="Q35" s="32"/>
    </row>
    <row r="36" spans="2:17" ht="27.95" customHeight="1">
      <c r="B36" s="112">
        <f t="shared" si="0"/>
        <v>27</v>
      </c>
      <c r="C36" s="114"/>
      <c r="D36" s="113"/>
      <c r="E36" s="113"/>
      <c r="F36" s="115"/>
      <c r="G36" s="112"/>
      <c r="H36" s="112"/>
      <c r="I36" s="113"/>
      <c r="J36" s="112"/>
      <c r="K36" s="113"/>
      <c r="L36" s="121"/>
      <c r="M36" s="117"/>
      <c r="N36" s="116"/>
      <c r="O36" s="116"/>
      <c r="P36" s="116"/>
      <c r="Q36" s="32"/>
    </row>
    <row r="37" spans="2:17" ht="27.95" customHeight="1">
      <c r="B37" s="112">
        <f t="shared" si="0"/>
        <v>28</v>
      </c>
      <c r="C37" s="114"/>
      <c r="D37" s="113"/>
      <c r="E37" s="113"/>
      <c r="F37" s="115"/>
      <c r="G37" s="112"/>
      <c r="H37" s="112"/>
      <c r="I37" s="113"/>
      <c r="J37" s="112"/>
      <c r="K37" s="113"/>
      <c r="L37" s="121"/>
      <c r="M37" s="117"/>
      <c r="N37" s="116"/>
      <c r="O37" s="116"/>
      <c r="P37" s="116"/>
      <c r="Q37" s="32"/>
    </row>
    <row r="38" spans="2:17" ht="27.95" customHeight="1">
      <c r="B38" s="112">
        <f t="shared" si="0"/>
        <v>29</v>
      </c>
      <c r="C38" s="114"/>
      <c r="D38" s="113"/>
      <c r="E38" s="113"/>
      <c r="F38" s="115"/>
      <c r="G38" s="112"/>
      <c r="H38" s="112"/>
      <c r="I38" s="113"/>
      <c r="J38" s="112"/>
      <c r="K38" s="113"/>
      <c r="L38" s="121"/>
      <c r="M38" s="117"/>
      <c r="N38" s="116"/>
      <c r="O38" s="116"/>
      <c r="P38" s="116"/>
      <c r="Q38" s="32"/>
    </row>
    <row r="39" spans="2:17" ht="27.95" customHeight="1">
      <c r="B39" s="112">
        <f>+B38+1</f>
        <v>30</v>
      </c>
      <c r="C39" s="114"/>
      <c r="D39" s="113"/>
      <c r="E39" s="113"/>
      <c r="F39" s="115"/>
      <c r="G39" s="112"/>
      <c r="H39" s="112"/>
      <c r="I39" s="113"/>
      <c r="J39" s="112"/>
      <c r="K39" s="113"/>
      <c r="L39" s="121"/>
      <c r="M39" s="117"/>
      <c r="N39" s="116"/>
      <c r="O39" s="116"/>
      <c r="P39" s="116"/>
      <c r="Q39" s="32"/>
    </row>
    <row r="40" spans="2:17" ht="19.899999999999999" customHeight="1">
      <c r="B40" s="30"/>
      <c r="C40" s="30"/>
      <c r="D40" s="30"/>
      <c r="E40" s="30"/>
      <c r="F40" s="30"/>
      <c r="G40" s="30"/>
      <c r="H40" s="8"/>
      <c r="I40" s="31"/>
      <c r="J40" s="28"/>
      <c r="K40" s="31"/>
      <c r="L40" s="120"/>
      <c r="M40" s="31"/>
      <c r="N40" s="32"/>
      <c r="O40" s="32"/>
      <c r="P40" s="32"/>
      <c r="Q40" s="32"/>
    </row>
    <row r="41" spans="2:17" ht="19.899999999999999" customHeight="1">
      <c r="B41" s="30"/>
      <c r="C41" s="30"/>
      <c r="D41" s="30"/>
      <c r="E41" s="30"/>
      <c r="F41" s="30"/>
      <c r="G41" s="30"/>
      <c r="H41" s="8"/>
      <c r="I41" s="31"/>
      <c r="J41" s="28"/>
      <c r="K41" s="31"/>
      <c r="L41" s="120"/>
      <c r="M41" s="31"/>
      <c r="N41" s="32"/>
      <c r="O41" s="32"/>
      <c r="P41" s="32"/>
      <c r="Q41" s="32"/>
    </row>
    <row r="42" spans="2:17" ht="19.899999999999999" customHeight="1">
      <c r="B42" s="30"/>
      <c r="C42" s="30"/>
      <c r="D42" s="30"/>
      <c r="E42" s="30"/>
      <c r="F42" s="30"/>
      <c r="G42" s="30"/>
      <c r="H42" s="8"/>
      <c r="I42" s="31"/>
      <c r="J42" s="28"/>
      <c r="K42" s="31"/>
      <c r="L42" s="120"/>
      <c r="M42" s="31"/>
      <c r="N42" s="32"/>
      <c r="O42" s="32"/>
      <c r="P42" s="32"/>
      <c r="Q42" s="32"/>
    </row>
    <row r="43" spans="2:17" ht="19.899999999999999" customHeight="1">
      <c r="B43" s="30"/>
      <c r="C43" s="30"/>
      <c r="D43" s="30"/>
      <c r="E43" s="30"/>
      <c r="F43" s="30"/>
      <c r="G43" s="30"/>
      <c r="H43" s="8"/>
      <c r="I43" s="31"/>
      <c r="J43" s="28"/>
      <c r="K43" s="31"/>
      <c r="L43" s="120"/>
      <c r="M43" s="31"/>
      <c r="N43" s="32"/>
      <c r="O43" s="32"/>
      <c r="P43" s="32"/>
      <c r="Q43" s="32"/>
    </row>
    <row r="44" spans="2:17" ht="19.899999999999999" customHeight="1">
      <c r="B44" s="30"/>
      <c r="C44" s="30"/>
      <c r="D44" s="30"/>
      <c r="E44" s="30"/>
      <c r="F44" s="30"/>
      <c r="G44" s="30"/>
      <c r="H44" s="8"/>
      <c r="I44" s="31"/>
      <c r="J44" s="28"/>
      <c r="K44" s="31"/>
      <c r="L44" s="120"/>
      <c r="M44" s="31"/>
      <c r="N44" s="32"/>
      <c r="O44" s="32"/>
      <c r="P44" s="32"/>
      <c r="Q44" s="32"/>
    </row>
    <row r="45" spans="2:17" ht="19.899999999999999" customHeight="1">
      <c r="B45" s="30"/>
      <c r="C45" s="30"/>
      <c r="D45" s="30"/>
      <c r="E45" s="30"/>
      <c r="F45" s="30"/>
      <c r="G45" s="30"/>
      <c r="H45" s="8"/>
      <c r="I45" s="31"/>
      <c r="J45" s="28"/>
      <c r="K45" s="31"/>
      <c r="L45" s="120"/>
      <c r="M45" s="31"/>
      <c r="N45" s="32"/>
      <c r="O45" s="32"/>
      <c r="P45" s="32"/>
      <c r="Q45" s="32"/>
    </row>
    <row r="46" spans="2:17" ht="19.899999999999999" customHeight="1">
      <c r="B46" s="30"/>
      <c r="C46" s="30"/>
      <c r="D46" s="30"/>
      <c r="E46" s="30"/>
      <c r="F46" s="30"/>
      <c r="G46" s="30"/>
      <c r="H46" s="8"/>
      <c r="I46" s="31"/>
      <c r="J46" s="28"/>
      <c r="K46" s="31"/>
      <c r="L46" s="120"/>
      <c r="M46" s="31"/>
      <c r="N46" s="32"/>
      <c r="O46" s="32"/>
      <c r="P46" s="32"/>
      <c r="Q46" s="32"/>
    </row>
    <row r="47" spans="2:17">
      <c r="B47" s="30"/>
      <c r="C47" s="30"/>
      <c r="D47" s="30"/>
      <c r="E47" s="30"/>
      <c r="F47" s="30"/>
      <c r="G47" s="30"/>
      <c r="H47" s="8"/>
      <c r="I47" s="31"/>
      <c r="J47" s="28"/>
      <c r="K47" s="31"/>
      <c r="L47" s="120"/>
      <c r="M47" s="31"/>
      <c r="N47" s="32"/>
      <c r="O47" s="32"/>
      <c r="P47" s="32"/>
      <c r="Q47" s="32"/>
    </row>
    <row r="48" spans="2:17">
      <c r="B48" s="30"/>
      <c r="C48" s="30"/>
      <c r="D48" s="30"/>
      <c r="E48" s="30"/>
      <c r="F48" s="30"/>
      <c r="G48" s="30"/>
      <c r="H48" s="8"/>
      <c r="I48" s="31"/>
      <c r="J48" s="28"/>
      <c r="K48" s="31"/>
      <c r="L48" s="120"/>
      <c r="M48" s="31"/>
      <c r="N48" s="32"/>
      <c r="O48" s="32"/>
      <c r="P48" s="32"/>
      <c r="Q48" s="32"/>
    </row>
    <row r="49" spans="2:17">
      <c r="B49" s="30"/>
      <c r="C49" s="30"/>
      <c r="D49" s="30"/>
      <c r="E49" s="30"/>
      <c r="F49" s="30"/>
      <c r="G49" s="30"/>
      <c r="H49" s="8"/>
      <c r="I49" s="31"/>
      <c r="J49" s="28"/>
      <c r="K49" s="31"/>
      <c r="L49" s="120"/>
      <c r="M49" s="31"/>
      <c r="N49" s="32"/>
      <c r="O49" s="32"/>
      <c r="P49" s="32"/>
      <c r="Q49" s="32"/>
    </row>
    <row r="50" spans="2:17" ht="25.15" customHeight="1">
      <c r="B50" s="30"/>
      <c r="C50" s="30"/>
      <c r="D50" s="30"/>
      <c r="E50" s="30"/>
      <c r="F50" s="30"/>
      <c r="G50" s="30"/>
      <c r="H50" s="8"/>
      <c r="I50" s="31"/>
      <c r="J50" s="28"/>
      <c r="K50" s="31"/>
      <c r="L50" s="120"/>
      <c r="M50" s="31"/>
      <c r="N50" s="32"/>
      <c r="O50" s="32"/>
      <c r="P50" s="32"/>
      <c r="Q50" s="32"/>
    </row>
    <row r="51" spans="2:17" ht="30" customHeight="1">
      <c r="B51" s="30"/>
      <c r="C51" s="30"/>
      <c r="D51" s="30"/>
      <c r="E51" s="30"/>
      <c r="F51" s="30"/>
      <c r="G51" s="30"/>
      <c r="H51" s="8"/>
      <c r="I51" s="31"/>
      <c r="J51" s="28"/>
      <c r="K51" s="31"/>
      <c r="L51" s="120"/>
      <c r="M51" s="31"/>
      <c r="N51" s="32"/>
      <c r="O51" s="32"/>
      <c r="P51" s="32"/>
      <c r="Q51" s="32"/>
    </row>
    <row r="52" spans="2:17" ht="19.899999999999999" customHeight="1">
      <c r="B52" s="30"/>
      <c r="C52" s="30"/>
      <c r="D52" s="30"/>
      <c r="E52" s="30"/>
      <c r="F52" s="30"/>
      <c r="G52" s="30"/>
      <c r="H52" s="8"/>
      <c r="I52" s="31"/>
      <c r="J52" s="28"/>
      <c r="K52" s="31"/>
      <c r="L52" s="120"/>
      <c r="M52" s="31"/>
      <c r="N52" s="32"/>
      <c r="O52" s="32"/>
      <c r="P52" s="32"/>
      <c r="Q52" s="32"/>
    </row>
    <row r="53" spans="2:17" ht="19.899999999999999" customHeight="1">
      <c r="B53" s="30"/>
      <c r="C53" s="30"/>
      <c r="D53" s="30"/>
      <c r="E53" s="30"/>
      <c r="F53" s="30"/>
      <c r="G53" s="30"/>
      <c r="H53" s="8"/>
      <c r="I53" s="31"/>
      <c r="J53" s="28"/>
      <c r="K53" s="31"/>
      <c r="L53" s="120"/>
      <c r="M53" s="31"/>
      <c r="N53" s="32"/>
      <c r="O53" s="32"/>
      <c r="P53" s="32"/>
      <c r="Q53" s="32"/>
    </row>
    <row r="54" spans="2:17" ht="19.899999999999999" customHeight="1">
      <c r="B54" s="30"/>
      <c r="C54" s="30"/>
      <c r="D54" s="30"/>
      <c r="E54" s="30"/>
      <c r="F54" s="30"/>
      <c r="G54" s="30"/>
      <c r="H54" s="8"/>
      <c r="I54" s="31"/>
      <c r="J54" s="28"/>
      <c r="K54" s="31"/>
      <c r="L54" s="120"/>
      <c r="M54" s="31"/>
      <c r="N54" s="32"/>
      <c r="O54" s="32"/>
      <c r="P54" s="32"/>
      <c r="Q54" s="32"/>
    </row>
    <row r="55" spans="2:17" ht="19.899999999999999" customHeight="1">
      <c r="B55" s="30"/>
      <c r="C55" s="30"/>
      <c r="D55" s="30"/>
      <c r="E55" s="30"/>
      <c r="F55" s="30"/>
      <c r="G55" s="30"/>
      <c r="H55" s="8"/>
      <c r="I55" s="31"/>
      <c r="J55" s="28"/>
      <c r="K55" s="31"/>
      <c r="L55" s="120"/>
      <c r="M55" s="31"/>
      <c r="N55" s="32"/>
      <c r="O55" s="32"/>
      <c r="P55" s="32"/>
      <c r="Q55" s="32"/>
    </row>
    <row r="56" spans="2:17" ht="19.899999999999999" customHeight="1">
      <c r="B56" s="30"/>
      <c r="C56" s="30"/>
      <c r="D56" s="30"/>
      <c r="E56" s="30"/>
      <c r="F56" s="30"/>
      <c r="G56" s="30"/>
      <c r="H56" s="8"/>
      <c r="I56" s="31"/>
      <c r="J56" s="28"/>
      <c r="K56" s="31"/>
      <c r="L56" s="120"/>
      <c r="M56" s="31"/>
      <c r="N56" s="32"/>
      <c r="O56" s="32"/>
      <c r="P56" s="32"/>
      <c r="Q56" s="32"/>
    </row>
    <row r="57" spans="2:17" ht="19.899999999999999" customHeight="1">
      <c r="B57" s="30"/>
      <c r="C57" s="30"/>
      <c r="D57" s="30"/>
      <c r="E57" s="30"/>
      <c r="F57" s="30"/>
      <c r="G57" s="30"/>
      <c r="H57" s="8"/>
      <c r="I57" s="31"/>
      <c r="J57" s="28"/>
      <c r="K57" s="31"/>
      <c r="L57" s="120"/>
      <c r="M57" s="31"/>
      <c r="N57" s="32"/>
      <c r="O57" s="32"/>
      <c r="P57" s="32"/>
      <c r="Q57" s="32"/>
    </row>
    <row r="58" spans="2:17" ht="19.899999999999999" customHeight="1">
      <c r="B58" s="30"/>
      <c r="C58" s="30"/>
      <c r="D58" s="30"/>
      <c r="E58" s="30"/>
      <c r="F58" s="30"/>
      <c r="G58" s="30"/>
      <c r="H58" s="8"/>
      <c r="I58" s="31"/>
      <c r="J58" s="28"/>
      <c r="K58" s="31"/>
      <c r="L58" s="120"/>
      <c r="M58" s="31"/>
      <c r="N58" s="32"/>
      <c r="O58" s="32"/>
      <c r="P58" s="32"/>
      <c r="Q58" s="32"/>
    </row>
    <row r="59" spans="2:17" ht="19.899999999999999" customHeight="1">
      <c r="B59" s="30"/>
      <c r="C59" s="30"/>
      <c r="D59" s="30"/>
      <c r="E59" s="30"/>
      <c r="F59" s="30"/>
      <c r="G59" s="30"/>
      <c r="H59" s="8"/>
      <c r="I59" s="31"/>
      <c r="J59" s="28"/>
      <c r="K59" s="31"/>
      <c r="L59" s="120"/>
      <c r="M59" s="31"/>
      <c r="N59" s="32"/>
      <c r="O59" s="32"/>
      <c r="P59" s="32"/>
      <c r="Q59" s="32"/>
    </row>
    <row r="60" spans="2:17" ht="19.899999999999999" customHeight="1">
      <c r="B60" s="30"/>
      <c r="C60" s="30"/>
      <c r="D60" s="30"/>
      <c r="E60" s="30"/>
      <c r="F60" s="30"/>
      <c r="G60" s="30"/>
      <c r="H60" s="8"/>
      <c r="I60" s="31"/>
      <c r="J60" s="28"/>
      <c r="K60" s="31"/>
      <c r="L60" s="120"/>
      <c r="M60" s="31"/>
      <c r="N60" s="32"/>
      <c r="O60" s="32"/>
      <c r="P60" s="32"/>
      <c r="Q60" s="32"/>
    </row>
    <row r="61" spans="2:17" ht="19.899999999999999" customHeight="1">
      <c r="B61" s="30"/>
      <c r="C61" s="30"/>
      <c r="D61" s="30"/>
      <c r="E61" s="30"/>
      <c r="F61" s="30"/>
      <c r="G61" s="30"/>
      <c r="H61" s="8"/>
      <c r="I61" s="31"/>
      <c r="J61" s="28"/>
      <c r="K61" s="31"/>
      <c r="L61" s="120"/>
      <c r="M61" s="31"/>
      <c r="N61" s="32"/>
      <c r="O61" s="32"/>
      <c r="P61" s="32"/>
      <c r="Q61" s="32"/>
    </row>
    <row r="62" spans="2:17" ht="19.899999999999999" customHeight="1">
      <c r="B62" s="30"/>
      <c r="C62" s="30"/>
      <c r="D62" s="30"/>
      <c r="E62" s="30"/>
      <c r="F62" s="30"/>
      <c r="G62" s="30"/>
      <c r="H62" s="8"/>
      <c r="I62" s="31"/>
      <c r="J62" s="28"/>
      <c r="K62" s="31"/>
      <c r="L62" s="120"/>
      <c r="M62" s="31"/>
      <c r="N62" s="32"/>
      <c r="O62" s="32"/>
      <c r="P62" s="32"/>
      <c r="Q62" s="32"/>
    </row>
    <row r="63" spans="2:17" ht="19.899999999999999" customHeight="1">
      <c r="B63" s="30"/>
      <c r="C63" s="30"/>
      <c r="D63" s="30"/>
      <c r="E63" s="30"/>
      <c r="F63" s="30"/>
      <c r="G63" s="30"/>
      <c r="H63" s="8"/>
      <c r="I63" s="31"/>
      <c r="J63" s="28"/>
      <c r="K63" s="31"/>
      <c r="L63" s="120"/>
      <c r="M63" s="31"/>
      <c r="N63" s="32"/>
      <c r="O63" s="32"/>
      <c r="P63" s="32"/>
      <c r="Q63" s="32"/>
    </row>
    <row r="64" spans="2:17" ht="19.899999999999999" customHeight="1">
      <c r="B64" s="30"/>
      <c r="C64" s="30"/>
      <c r="D64" s="30"/>
      <c r="E64" s="30"/>
      <c r="F64" s="30"/>
      <c r="G64" s="30"/>
      <c r="H64" s="8"/>
      <c r="I64" s="31"/>
      <c r="J64" s="28"/>
      <c r="K64" s="31"/>
      <c r="L64" s="120"/>
      <c r="M64" s="31"/>
      <c r="N64" s="32"/>
      <c r="O64" s="32"/>
      <c r="P64" s="32"/>
      <c r="Q64" s="32"/>
    </row>
    <row r="65" spans="2:17" ht="19.899999999999999" customHeight="1">
      <c r="B65" s="30"/>
      <c r="C65" s="30"/>
      <c r="D65" s="30"/>
      <c r="E65" s="30"/>
      <c r="F65" s="30"/>
      <c r="G65" s="30"/>
      <c r="H65" s="8"/>
      <c r="I65" s="31"/>
      <c r="J65" s="28"/>
      <c r="K65" s="31"/>
      <c r="L65" s="120"/>
      <c r="M65" s="31"/>
      <c r="N65" s="32"/>
      <c r="O65" s="32"/>
      <c r="P65" s="32"/>
      <c r="Q65" s="32"/>
    </row>
    <row r="66" spans="2:17" ht="19.899999999999999" customHeight="1">
      <c r="B66" s="30"/>
      <c r="C66" s="30"/>
      <c r="D66" s="30"/>
      <c r="E66" s="30"/>
      <c r="F66" s="30"/>
      <c r="G66" s="30"/>
      <c r="H66" s="8"/>
      <c r="I66" s="31"/>
      <c r="J66" s="28"/>
      <c r="K66" s="31"/>
      <c r="L66" s="120"/>
      <c r="M66" s="31"/>
      <c r="N66" s="32"/>
      <c r="O66" s="32"/>
      <c r="P66" s="32"/>
      <c r="Q66" s="32"/>
    </row>
    <row r="67" spans="2:17" ht="19.899999999999999" customHeight="1">
      <c r="B67" s="30"/>
      <c r="C67" s="30"/>
      <c r="D67" s="30"/>
      <c r="E67" s="30"/>
      <c r="F67" s="30"/>
      <c r="G67" s="30"/>
      <c r="H67" s="8"/>
      <c r="I67" s="31"/>
      <c r="J67" s="28"/>
      <c r="K67" s="31"/>
      <c r="L67" s="120"/>
      <c r="M67" s="31"/>
      <c r="N67" s="32"/>
      <c r="O67" s="32"/>
      <c r="P67" s="32"/>
      <c r="Q67" s="32"/>
    </row>
    <row r="68" spans="2:17">
      <c r="B68" s="30"/>
      <c r="C68" s="30"/>
      <c r="D68" s="30"/>
      <c r="E68" s="30"/>
      <c r="F68" s="30"/>
      <c r="G68" s="30"/>
      <c r="H68" s="8"/>
      <c r="I68" s="31"/>
      <c r="J68" s="28"/>
      <c r="K68" s="31"/>
      <c r="L68" s="120"/>
      <c r="M68" s="31"/>
      <c r="N68" s="32"/>
      <c r="O68" s="32"/>
      <c r="P68" s="32"/>
      <c r="Q68" s="32"/>
    </row>
    <row r="69" spans="2:17">
      <c r="B69" s="30"/>
      <c r="C69" s="30"/>
      <c r="D69" s="30"/>
      <c r="E69" s="30"/>
      <c r="F69" s="30"/>
      <c r="G69" s="30"/>
      <c r="H69" s="8"/>
      <c r="I69" s="31"/>
      <c r="J69" s="28"/>
      <c r="K69" s="31"/>
      <c r="L69" s="120"/>
      <c r="M69" s="31"/>
      <c r="N69" s="32"/>
      <c r="O69" s="32"/>
      <c r="P69" s="32"/>
      <c r="Q69" s="32"/>
    </row>
    <row r="70" spans="2:17">
      <c r="B70" s="30"/>
      <c r="C70" s="30"/>
      <c r="D70" s="30"/>
      <c r="E70" s="30"/>
      <c r="F70" s="30"/>
      <c r="G70" s="30"/>
      <c r="H70" s="8"/>
      <c r="I70" s="31"/>
      <c r="J70" s="28"/>
      <c r="K70" s="31"/>
      <c r="L70" s="120"/>
      <c r="M70" s="31"/>
      <c r="N70" s="32"/>
      <c r="O70" s="32"/>
      <c r="P70" s="32"/>
      <c r="Q70" s="32"/>
    </row>
    <row r="71" spans="2:17" ht="25.15" customHeight="1">
      <c r="B71" s="30"/>
      <c r="C71" s="30"/>
      <c r="D71" s="30"/>
      <c r="E71" s="30"/>
      <c r="F71" s="30"/>
      <c r="G71" s="30"/>
      <c r="H71" s="8"/>
      <c r="I71" s="31"/>
      <c r="J71" s="28"/>
      <c r="K71" s="31"/>
      <c r="L71" s="120"/>
      <c r="M71" s="31"/>
      <c r="N71" s="32"/>
      <c r="O71" s="32"/>
      <c r="P71" s="32"/>
      <c r="Q71" s="32"/>
    </row>
    <row r="72" spans="2:17" ht="30" customHeight="1">
      <c r="B72" s="30"/>
      <c r="C72" s="30"/>
      <c r="D72" s="30"/>
      <c r="E72" s="30"/>
      <c r="F72" s="30"/>
      <c r="G72" s="30"/>
      <c r="H72" s="8"/>
      <c r="I72" s="31"/>
      <c r="J72" s="28"/>
      <c r="K72" s="31"/>
      <c r="L72" s="120"/>
      <c r="M72" s="31"/>
      <c r="N72" s="32"/>
      <c r="O72" s="32"/>
      <c r="P72" s="32"/>
      <c r="Q72" s="32"/>
    </row>
    <row r="73" spans="2:17" ht="19.899999999999999" customHeight="1">
      <c r="B73" s="30"/>
      <c r="C73" s="30"/>
      <c r="D73" s="30"/>
      <c r="E73" s="30"/>
      <c r="F73" s="30"/>
      <c r="G73" s="30"/>
      <c r="H73" s="8"/>
      <c r="I73" s="31"/>
      <c r="J73" s="28"/>
      <c r="K73" s="31"/>
      <c r="L73" s="120"/>
      <c r="M73" s="31"/>
      <c r="N73" s="32"/>
      <c r="O73" s="32"/>
      <c r="P73" s="32"/>
      <c r="Q73" s="32"/>
    </row>
    <row r="74" spans="2:17" ht="19.899999999999999" customHeight="1">
      <c r="B74" s="30"/>
      <c r="C74" s="30"/>
      <c r="D74" s="30"/>
      <c r="E74" s="30"/>
      <c r="F74" s="30"/>
      <c r="G74" s="30"/>
      <c r="H74" s="8"/>
      <c r="I74" s="31"/>
      <c r="J74" s="28"/>
      <c r="K74" s="31"/>
      <c r="L74" s="120"/>
      <c r="M74" s="31"/>
      <c r="N74" s="32"/>
      <c r="O74" s="32"/>
      <c r="P74" s="32"/>
      <c r="Q74" s="32"/>
    </row>
    <row r="75" spans="2:17" ht="19.899999999999999" customHeight="1">
      <c r="B75" s="30"/>
      <c r="C75" s="30"/>
      <c r="D75" s="30"/>
      <c r="E75" s="30"/>
      <c r="F75" s="30"/>
      <c r="G75" s="30"/>
      <c r="H75" s="8"/>
      <c r="I75" s="31"/>
      <c r="J75" s="28"/>
      <c r="K75" s="31"/>
      <c r="L75" s="120"/>
      <c r="M75" s="31"/>
      <c r="N75" s="32"/>
      <c r="O75" s="32"/>
      <c r="P75" s="32"/>
      <c r="Q75" s="32"/>
    </row>
    <row r="76" spans="2:17" ht="19.899999999999999" customHeight="1">
      <c r="B76" s="30"/>
      <c r="C76" s="30"/>
      <c r="D76" s="30"/>
      <c r="E76" s="30"/>
      <c r="F76" s="30"/>
      <c r="G76" s="30"/>
      <c r="H76" s="8"/>
      <c r="I76" s="31"/>
      <c r="J76" s="28"/>
      <c r="K76" s="31"/>
      <c r="L76" s="120"/>
      <c r="M76" s="31"/>
      <c r="N76" s="32"/>
      <c r="O76" s="32"/>
      <c r="P76" s="32"/>
      <c r="Q76" s="32"/>
    </row>
    <row r="77" spans="2:17" ht="19.899999999999999" customHeight="1">
      <c r="B77" s="30"/>
      <c r="C77" s="30"/>
      <c r="D77" s="30"/>
      <c r="E77" s="30"/>
      <c r="F77" s="30"/>
      <c r="G77" s="30"/>
      <c r="H77" s="8"/>
      <c r="I77" s="31"/>
      <c r="J77" s="28"/>
      <c r="K77" s="31"/>
      <c r="L77" s="120"/>
      <c r="M77" s="31"/>
      <c r="N77" s="32"/>
      <c r="O77" s="32"/>
      <c r="P77" s="32"/>
      <c r="Q77" s="32"/>
    </row>
    <row r="78" spans="2:17" ht="19.899999999999999" customHeight="1">
      <c r="B78" s="30"/>
      <c r="C78" s="30"/>
      <c r="D78" s="30"/>
      <c r="E78" s="30"/>
      <c r="F78" s="30"/>
      <c r="G78" s="30"/>
      <c r="H78" s="8"/>
      <c r="I78" s="31"/>
      <c r="J78" s="28"/>
      <c r="K78" s="31"/>
      <c r="L78" s="120"/>
      <c r="M78" s="31"/>
      <c r="N78" s="32"/>
      <c r="O78" s="32"/>
      <c r="P78" s="32"/>
      <c r="Q78" s="32"/>
    </row>
    <row r="79" spans="2:17" ht="19.899999999999999" customHeight="1">
      <c r="B79" s="30"/>
      <c r="C79" s="30"/>
      <c r="D79" s="30"/>
      <c r="E79" s="30"/>
      <c r="F79" s="30"/>
      <c r="G79" s="30"/>
      <c r="H79" s="8"/>
      <c r="I79" s="31"/>
      <c r="J79" s="28"/>
      <c r="K79" s="31"/>
      <c r="L79" s="120"/>
      <c r="M79" s="31"/>
      <c r="N79" s="32"/>
      <c r="O79" s="32"/>
      <c r="P79" s="32"/>
      <c r="Q79" s="32"/>
    </row>
    <row r="80" spans="2:17" ht="19.899999999999999" customHeight="1">
      <c r="B80" s="30"/>
      <c r="C80" s="30"/>
      <c r="D80" s="30"/>
      <c r="E80" s="30"/>
      <c r="F80" s="30"/>
      <c r="G80" s="30"/>
      <c r="H80" s="8"/>
      <c r="I80" s="31"/>
      <c r="J80" s="28"/>
      <c r="K80" s="31"/>
      <c r="L80" s="120"/>
      <c r="M80" s="31"/>
      <c r="N80" s="32"/>
      <c r="O80" s="32"/>
      <c r="P80" s="32"/>
      <c r="Q80" s="32"/>
    </row>
    <row r="81" spans="2:17" ht="19.899999999999999" customHeight="1">
      <c r="B81" s="30"/>
      <c r="C81" s="30"/>
      <c r="D81" s="30"/>
      <c r="E81" s="30"/>
      <c r="F81" s="30"/>
      <c r="G81" s="30"/>
      <c r="H81" s="8"/>
      <c r="I81" s="31"/>
      <c r="J81" s="28"/>
      <c r="K81" s="31"/>
      <c r="L81" s="120"/>
      <c r="M81" s="31"/>
      <c r="N81" s="32"/>
      <c r="O81" s="32"/>
      <c r="P81" s="32"/>
      <c r="Q81" s="32"/>
    </row>
    <row r="82" spans="2:17" ht="19.899999999999999" customHeight="1">
      <c r="B82" s="30"/>
      <c r="C82" s="30"/>
      <c r="D82" s="30"/>
      <c r="E82" s="30"/>
      <c r="F82" s="30"/>
      <c r="G82" s="30"/>
      <c r="H82" s="8"/>
      <c r="I82" s="31"/>
      <c r="J82" s="28"/>
      <c r="K82" s="31"/>
      <c r="L82" s="120"/>
      <c r="M82" s="31"/>
      <c r="N82" s="32"/>
      <c r="O82" s="32"/>
      <c r="P82" s="32"/>
      <c r="Q82" s="32"/>
    </row>
    <row r="83" spans="2:17" ht="19.899999999999999" customHeight="1">
      <c r="B83" s="30"/>
      <c r="C83" s="30"/>
      <c r="D83" s="30"/>
      <c r="E83" s="30"/>
      <c r="F83" s="30"/>
      <c r="G83" s="30"/>
      <c r="H83" s="8"/>
      <c r="I83" s="31"/>
      <c r="J83" s="28"/>
      <c r="K83" s="31"/>
      <c r="L83" s="120"/>
      <c r="M83" s="31"/>
      <c r="N83" s="32"/>
      <c r="O83" s="32"/>
      <c r="P83" s="32"/>
      <c r="Q83" s="32"/>
    </row>
    <row r="84" spans="2:17" ht="19.899999999999999" customHeight="1">
      <c r="B84" s="30"/>
      <c r="C84" s="30"/>
      <c r="D84" s="30"/>
      <c r="E84" s="30"/>
      <c r="F84" s="30"/>
      <c r="G84" s="30"/>
      <c r="H84" s="8"/>
      <c r="I84" s="31"/>
      <c r="J84" s="28"/>
      <c r="K84" s="31"/>
      <c r="L84" s="120"/>
      <c r="M84" s="31"/>
      <c r="N84" s="32"/>
      <c r="O84" s="32"/>
      <c r="P84" s="32"/>
      <c r="Q84" s="32"/>
    </row>
    <row r="85" spans="2:17" ht="19.899999999999999" customHeight="1">
      <c r="B85" s="30"/>
      <c r="C85" s="30"/>
      <c r="D85" s="30"/>
      <c r="E85" s="30"/>
      <c r="F85" s="30"/>
      <c r="G85" s="30"/>
      <c r="H85" s="8"/>
      <c r="I85" s="31"/>
      <c r="J85" s="28"/>
      <c r="K85" s="31"/>
      <c r="L85" s="120"/>
      <c r="M85" s="31"/>
      <c r="N85" s="32"/>
      <c r="O85" s="32"/>
      <c r="P85" s="32"/>
      <c r="Q85" s="32"/>
    </row>
    <row r="86" spans="2:17" ht="19.899999999999999" customHeight="1">
      <c r="B86" s="30"/>
      <c r="C86" s="30"/>
      <c r="D86" s="30"/>
      <c r="E86" s="30"/>
      <c r="F86" s="30"/>
      <c r="G86" s="30"/>
      <c r="H86" s="8"/>
      <c r="I86" s="31"/>
      <c r="J86" s="28"/>
      <c r="K86" s="31"/>
      <c r="L86" s="120"/>
      <c r="M86" s="31"/>
      <c r="N86" s="32"/>
      <c r="O86" s="32"/>
      <c r="P86" s="32"/>
      <c r="Q86" s="32"/>
    </row>
    <row r="87" spans="2:17" ht="19.899999999999999" customHeight="1">
      <c r="B87" s="30"/>
      <c r="C87" s="30"/>
      <c r="D87" s="30"/>
      <c r="E87" s="30"/>
      <c r="F87" s="30"/>
      <c r="G87" s="30"/>
      <c r="H87" s="8"/>
      <c r="I87" s="31"/>
      <c r="J87" s="28"/>
      <c r="K87" s="31"/>
      <c r="L87" s="120"/>
      <c r="M87" s="31"/>
      <c r="N87" s="32"/>
      <c r="O87" s="32"/>
      <c r="P87" s="32"/>
      <c r="Q87" s="32"/>
    </row>
    <row r="88" spans="2:17" ht="19.899999999999999" customHeight="1">
      <c r="B88" s="30"/>
      <c r="C88" s="30"/>
      <c r="D88" s="30"/>
      <c r="E88" s="30"/>
      <c r="F88" s="30"/>
      <c r="G88" s="30"/>
      <c r="H88" s="8"/>
      <c r="I88" s="31"/>
      <c r="J88" s="28"/>
      <c r="K88" s="31"/>
      <c r="L88" s="120"/>
      <c r="M88" s="31"/>
      <c r="N88" s="32"/>
      <c r="O88" s="32"/>
      <c r="P88" s="32"/>
      <c r="Q88" s="32"/>
    </row>
    <row r="89" spans="2:17">
      <c r="B89" s="30"/>
      <c r="C89" s="30"/>
      <c r="D89" s="30"/>
      <c r="E89" s="30"/>
      <c r="F89" s="30"/>
      <c r="G89" s="30"/>
      <c r="H89" s="8"/>
      <c r="I89" s="31"/>
      <c r="J89" s="28"/>
      <c r="K89" s="31"/>
      <c r="L89" s="120"/>
      <c r="M89" s="31"/>
      <c r="N89" s="32"/>
      <c r="O89" s="32"/>
      <c r="P89" s="32"/>
      <c r="Q89" s="32"/>
    </row>
    <row r="90" spans="2:17">
      <c r="B90" s="30"/>
      <c r="C90" s="30"/>
      <c r="D90" s="30"/>
      <c r="E90" s="30"/>
      <c r="F90" s="30"/>
      <c r="G90" s="30"/>
      <c r="H90" s="8"/>
      <c r="I90" s="31"/>
      <c r="J90" s="28"/>
      <c r="K90" s="31"/>
      <c r="L90" s="120"/>
      <c r="M90" s="31"/>
      <c r="N90" s="32"/>
      <c r="O90" s="32"/>
      <c r="P90" s="32"/>
      <c r="Q90" s="32"/>
    </row>
    <row r="91" spans="2:17">
      <c r="B91" s="30"/>
      <c r="C91" s="30"/>
      <c r="D91" s="30"/>
      <c r="E91" s="30"/>
      <c r="F91" s="30"/>
      <c r="G91" s="30"/>
      <c r="H91" s="8"/>
      <c r="I91" s="31"/>
      <c r="J91" s="28"/>
      <c r="K91" s="31"/>
      <c r="L91" s="120"/>
      <c r="M91" s="31"/>
      <c r="N91" s="32"/>
      <c r="O91" s="32"/>
      <c r="P91" s="32"/>
      <c r="Q91" s="32"/>
    </row>
    <row r="92" spans="2:17" ht="25.15" customHeight="1">
      <c r="B92" s="30"/>
      <c r="C92" s="30"/>
      <c r="D92" s="30"/>
      <c r="E92" s="30"/>
      <c r="F92" s="30"/>
      <c r="G92" s="30"/>
      <c r="H92" s="8"/>
      <c r="I92" s="31"/>
      <c r="J92" s="28"/>
      <c r="K92" s="31"/>
      <c r="L92" s="120"/>
      <c r="M92" s="31"/>
      <c r="N92" s="32"/>
      <c r="O92" s="32"/>
      <c r="P92" s="32"/>
      <c r="Q92" s="32"/>
    </row>
    <row r="93" spans="2:17" ht="30" customHeight="1">
      <c r="B93" s="30"/>
      <c r="C93" s="30"/>
      <c r="D93" s="30"/>
      <c r="E93" s="30"/>
      <c r="F93" s="30"/>
      <c r="G93" s="30"/>
      <c r="H93" s="8"/>
      <c r="I93" s="31"/>
      <c r="J93" s="28"/>
      <c r="K93" s="31"/>
      <c r="L93" s="120"/>
      <c r="M93" s="31"/>
      <c r="N93" s="32"/>
      <c r="O93" s="32"/>
      <c r="P93" s="32"/>
      <c r="Q93" s="32"/>
    </row>
    <row r="94" spans="2:17" ht="19.899999999999999" customHeight="1">
      <c r="B94" s="30"/>
      <c r="C94" s="30"/>
      <c r="D94" s="30"/>
      <c r="E94" s="30"/>
      <c r="F94" s="30"/>
      <c r="G94" s="30"/>
      <c r="H94" s="8"/>
      <c r="I94" s="31"/>
      <c r="J94" s="28"/>
      <c r="K94" s="31"/>
      <c r="L94" s="120"/>
      <c r="M94" s="31"/>
      <c r="N94" s="32"/>
      <c r="O94" s="32"/>
      <c r="P94" s="32"/>
      <c r="Q94" s="32"/>
    </row>
    <row r="95" spans="2:17" ht="19.899999999999999" customHeight="1">
      <c r="B95" s="30"/>
      <c r="C95" s="30"/>
      <c r="D95" s="30"/>
      <c r="E95" s="30"/>
      <c r="F95" s="30"/>
      <c r="G95" s="30"/>
      <c r="H95" s="8"/>
      <c r="I95" s="31"/>
      <c r="J95" s="28"/>
      <c r="K95" s="31"/>
      <c r="L95" s="120"/>
      <c r="M95" s="31"/>
      <c r="N95" s="32"/>
      <c r="O95" s="32"/>
      <c r="P95" s="32"/>
      <c r="Q95" s="32"/>
    </row>
    <row r="96" spans="2:17" ht="19.899999999999999" customHeight="1">
      <c r="B96" s="30"/>
      <c r="C96" s="30"/>
      <c r="D96" s="30"/>
      <c r="E96" s="30"/>
      <c r="F96" s="30"/>
      <c r="G96" s="30"/>
      <c r="H96" s="8"/>
      <c r="I96" s="31"/>
      <c r="J96" s="28"/>
      <c r="K96" s="31"/>
      <c r="L96" s="120"/>
      <c r="M96" s="31"/>
      <c r="N96" s="32"/>
      <c r="O96" s="32"/>
      <c r="P96" s="32"/>
      <c r="Q96" s="32"/>
    </row>
    <row r="97" spans="2:17" ht="19.899999999999999" customHeight="1">
      <c r="B97" s="30"/>
      <c r="C97" s="30"/>
      <c r="D97" s="30"/>
      <c r="E97" s="30"/>
      <c r="F97" s="30"/>
      <c r="G97" s="30"/>
      <c r="H97" s="8"/>
      <c r="I97" s="31"/>
      <c r="J97" s="28"/>
      <c r="K97" s="31"/>
      <c r="L97" s="120"/>
      <c r="M97" s="31"/>
      <c r="N97" s="32"/>
      <c r="O97" s="32"/>
      <c r="P97" s="32"/>
      <c r="Q97" s="32"/>
    </row>
    <row r="98" spans="2:17" ht="19.899999999999999" customHeight="1">
      <c r="B98" s="30"/>
      <c r="C98" s="30"/>
      <c r="D98" s="30"/>
      <c r="E98" s="30"/>
      <c r="F98" s="30"/>
      <c r="G98" s="30"/>
      <c r="H98" s="8"/>
      <c r="I98" s="31"/>
      <c r="J98" s="28"/>
      <c r="K98" s="31"/>
      <c r="L98" s="120"/>
      <c r="M98" s="31"/>
      <c r="N98" s="32"/>
      <c r="O98" s="32"/>
      <c r="P98" s="32"/>
      <c r="Q98" s="32"/>
    </row>
    <row r="99" spans="2:17" ht="19.899999999999999" customHeight="1">
      <c r="B99" s="30"/>
      <c r="C99" s="30"/>
      <c r="D99" s="30"/>
      <c r="E99" s="30"/>
      <c r="F99" s="30"/>
      <c r="G99" s="30"/>
      <c r="H99" s="8"/>
      <c r="I99" s="31"/>
      <c r="J99" s="28"/>
      <c r="K99" s="31"/>
      <c r="L99" s="120"/>
      <c r="M99" s="31"/>
      <c r="N99" s="32"/>
      <c r="O99" s="32"/>
      <c r="P99" s="32"/>
      <c r="Q99" s="32"/>
    </row>
    <row r="100" spans="2:17" ht="19.899999999999999" customHeight="1">
      <c r="B100" s="30"/>
      <c r="C100" s="30"/>
      <c r="D100" s="30"/>
      <c r="E100" s="30"/>
      <c r="F100" s="30"/>
      <c r="G100" s="30"/>
      <c r="H100" s="8"/>
      <c r="I100" s="31"/>
      <c r="J100" s="28"/>
      <c r="K100" s="31"/>
      <c r="L100" s="120"/>
      <c r="M100" s="31"/>
      <c r="N100" s="32"/>
      <c r="O100" s="32"/>
      <c r="P100" s="32"/>
      <c r="Q100" s="32"/>
    </row>
    <row r="101" spans="2:17" ht="19.899999999999999" customHeight="1">
      <c r="B101" s="30"/>
      <c r="C101" s="30"/>
      <c r="D101" s="30"/>
      <c r="E101" s="30"/>
      <c r="F101" s="30"/>
      <c r="G101" s="30"/>
      <c r="H101" s="8"/>
      <c r="I101" s="31"/>
      <c r="J101" s="28"/>
      <c r="K101" s="31"/>
      <c r="L101" s="120"/>
      <c r="M101" s="31"/>
      <c r="N101" s="32"/>
      <c r="O101" s="32"/>
      <c r="P101" s="32"/>
      <c r="Q101" s="32"/>
    </row>
    <row r="102" spans="2:17" ht="19.899999999999999" customHeight="1">
      <c r="B102" s="30"/>
      <c r="C102" s="30"/>
      <c r="D102" s="30"/>
      <c r="E102" s="30"/>
      <c r="F102" s="30"/>
      <c r="G102" s="30"/>
      <c r="H102" s="8"/>
      <c r="I102" s="31"/>
      <c r="J102" s="28"/>
      <c r="K102" s="31"/>
      <c r="L102" s="120"/>
      <c r="M102" s="31"/>
      <c r="N102" s="32"/>
      <c r="O102" s="32"/>
      <c r="P102" s="32"/>
      <c r="Q102" s="32"/>
    </row>
    <row r="103" spans="2:17" ht="19.899999999999999" customHeight="1">
      <c r="B103" s="30"/>
      <c r="C103" s="30"/>
      <c r="D103" s="30"/>
      <c r="E103" s="30"/>
      <c r="F103" s="30"/>
      <c r="G103" s="30"/>
      <c r="H103" s="8"/>
      <c r="I103" s="31"/>
      <c r="J103" s="28"/>
      <c r="K103" s="31"/>
      <c r="L103" s="120"/>
      <c r="M103" s="31"/>
      <c r="N103" s="32"/>
      <c r="O103" s="32"/>
      <c r="P103" s="32"/>
      <c r="Q103" s="32"/>
    </row>
    <row r="104" spans="2:17" ht="19.899999999999999" customHeight="1">
      <c r="B104" s="30"/>
      <c r="C104" s="30"/>
      <c r="D104" s="30"/>
      <c r="E104" s="30"/>
      <c r="F104" s="30"/>
      <c r="G104" s="30"/>
      <c r="H104" s="8"/>
      <c r="I104" s="31"/>
      <c r="J104" s="28"/>
      <c r="K104" s="31"/>
      <c r="L104" s="120"/>
      <c r="M104" s="31"/>
      <c r="N104" s="32"/>
      <c r="O104" s="32"/>
      <c r="P104" s="32"/>
      <c r="Q104" s="32"/>
    </row>
    <row r="105" spans="2:17" ht="19.899999999999999" customHeight="1">
      <c r="B105" s="30"/>
      <c r="C105" s="30"/>
      <c r="D105" s="30"/>
      <c r="E105" s="30"/>
      <c r="F105" s="30"/>
      <c r="G105" s="30"/>
      <c r="H105" s="8"/>
      <c r="I105" s="31"/>
      <c r="J105" s="28"/>
      <c r="K105" s="31"/>
      <c r="L105" s="120"/>
      <c r="M105" s="31"/>
      <c r="N105" s="32"/>
      <c r="O105" s="32"/>
      <c r="P105" s="32"/>
      <c r="Q105" s="32"/>
    </row>
    <row r="106" spans="2:17" ht="19.899999999999999" customHeight="1">
      <c r="B106" s="30"/>
      <c r="C106" s="30"/>
      <c r="D106" s="30"/>
      <c r="E106" s="30"/>
      <c r="F106" s="30"/>
      <c r="G106" s="30"/>
      <c r="H106" s="8"/>
      <c r="I106" s="31"/>
      <c r="J106" s="28"/>
      <c r="K106" s="31"/>
      <c r="L106" s="120"/>
      <c r="M106" s="31"/>
      <c r="N106" s="32"/>
      <c r="O106" s="32"/>
      <c r="P106" s="32"/>
      <c r="Q106" s="32"/>
    </row>
    <row r="107" spans="2:17" ht="19.899999999999999" customHeight="1">
      <c r="B107" s="30"/>
      <c r="C107" s="30"/>
      <c r="D107" s="30"/>
      <c r="E107" s="30"/>
      <c r="F107" s="30"/>
      <c r="G107" s="30"/>
      <c r="H107" s="8"/>
      <c r="I107" s="31"/>
      <c r="J107" s="28"/>
      <c r="K107" s="31"/>
      <c r="L107" s="120"/>
      <c r="M107" s="31"/>
      <c r="N107" s="32"/>
      <c r="O107" s="32"/>
      <c r="P107" s="32"/>
      <c r="Q107" s="32"/>
    </row>
    <row r="108" spans="2:17" ht="19.899999999999999" customHeight="1">
      <c r="B108" s="30"/>
      <c r="C108" s="30"/>
      <c r="D108" s="30"/>
      <c r="E108" s="30"/>
      <c r="F108" s="30"/>
      <c r="G108" s="30"/>
      <c r="H108" s="8"/>
      <c r="I108" s="31"/>
      <c r="J108" s="28"/>
      <c r="K108" s="31"/>
      <c r="L108" s="120"/>
      <c r="M108" s="31"/>
      <c r="N108" s="32"/>
      <c r="O108" s="32"/>
      <c r="P108" s="32"/>
      <c r="Q108" s="32"/>
    </row>
    <row r="109" spans="2:17" ht="19.899999999999999" customHeight="1">
      <c r="B109" s="30"/>
      <c r="C109" s="30"/>
      <c r="D109" s="30"/>
      <c r="E109" s="30"/>
      <c r="F109" s="30"/>
      <c r="G109" s="30"/>
      <c r="H109" s="8"/>
      <c r="I109" s="31"/>
      <c r="J109" s="28"/>
      <c r="K109" s="31"/>
      <c r="L109" s="120"/>
      <c r="M109" s="31"/>
      <c r="N109" s="32"/>
      <c r="O109" s="32"/>
      <c r="P109" s="32"/>
      <c r="Q109" s="32"/>
    </row>
    <row r="110" spans="2:17">
      <c r="B110" s="30"/>
      <c r="C110" s="30"/>
      <c r="D110" s="30"/>
      <c r="E110" s="30"/>
      <c r="F110" s="30"/>
      <c r="G110" s="30"/>
      <c r="H110" s="8"/>
      <c r="I110" s="31"/>
      <c r="J110" s="28"/>
      <c r="K110" s="31"/>
      <c r="L110" s="120"/>
      <c r="M110" s="31"/>
      <c r="N110" s="32"/>
      <c r="O110" s="32"/>
      <c r="P110" s="32"/>
      <c r="Q110" s="32"/>
    </row>
    <row r="111" spans="2:17">
      <c r="B111" s="30"/>
      <c r="C111" s="30"/>
      <c r="D111" s="30"/>
      <c r="E111" s="30"/>
      <c r="F111" s="30"/>
      <c r="G111" s="30"/>
      <c r="H111" s="8"/>
      <c r="I111" s="31"/>
      <c r="J111" s="28"/>
      <c r="K111" s="31"/>
      <c r="L111" s="120"/>
      <c r="M111" s="31"/>
      <c r="N111" s="32"/>
      <c r="O111" s="32"/>
      <c r="P111" s="32"/>
      <c r="Q111" s="32"/>
    </row>
    <row r="112" spans="2:17">
      <c r="B112" s="30"/>
      <c r="C112" s="30"/>
      <c r="D112" s="30"/>
      <c r="E112" s="30"/>
      <c r="F112" s="30"/>
      <c r="G112" s="30"/>
      <c r="H112" s="8"/>
      <c r="I112" s="31"/>
      <c r="J112" s="28"/>
      <c r="K112" s="31"/>
      <c r="L112" s="120"/>
      <c r="M112" s="31"/>
      <c r="N112" s="32"/>
      <c r="O112" s="32"/>
      <c r="P112" s="32"/>
      <c r="Q112" s="32"/>
    </row>
    <row r="113" spans="2:17" ht="25.15" customHeight="1">
      <c r="B113" s="30"/>
      <c r="C113" s="30"/>
      <c r="D113" s="30"/>
      <c r="E113" s="30"/>
      <c r="F113" s="30"/>
      <c r="G113" s="30"/>
      <c r="H113" s="8"/>
      <c r="I113" s="31"/>
      <c r="J113" s="28"/>
      <c r="K113" s="31"/>
      <c r="L113" s="120"/>
      <c r="M113" s="31"/>
      <c r="N113" s="32"/>
      <c r="O113" s="32"/>
      <c r="P113" s="32"/>
      <c r="Q113" s="32"/>
    </row>
    <row r="114" spans="2:17" ht="30" customHeight="1">
      <c r="B114" s="30"/>
      <c r="C114" s="30"/>
      <c r="D114" s="30"/>
      <c r="E114" s="30"/>
      <c r="F114" s="30"/>
      <c r="G114" s="30"/>
      <c r="H114" s="8"/>
      <c r="I114" s="31"/>
      <c r="J114" s="28"/>
      <c r="K114" s="31"/>
      <c r="L114" s="120"/>
      <c r="M114" s="31"/>
      <c r="N114" s="32"/>
      <c r="O114" s="32"/>
      <c r="P114" s="32"/>
      <c r="Q114" s="32"/>
    </row>
    <row r="115" spans="2:17" ht="19.899999999999999" customHeight="1">
      <c r="B115" s="30"/>
      <c r="C115" s="30"/>
      <c r="D115" s="30"/>
      <c r="E115" s="30"/>
      <c r="F115" s="30"/>
      <c r="G115" s="30"/>
      <c r="H115" s="8"/>
      <c r="I115" s="31"/>
      <c r="J115" s="28"/>
      <c r="K115" s="31"/>
      <c r="L115" s="120"/>
      <c r="M115" s="31"/>
      <c r="N115" s="32"/>
      <c r="O115" s="32"/>
      <c r="P115" s="32"/>
      <c r="Q115" s="32"/>
    </row>
    <row r="116" spans="2:17" ht="19.899999999999999" customHeight="1">
      <c r="B116" s="30"/>
      <c r="C116" s="30"/>
      <c r="D116" s="30"/>
      <c r="E116" s="30"/>
      <c r="F116" s="30"/>
      <c r="G116" s="30"/>
      <c r="H116" s="8"/>
      <c r="I116" s="31"/>
      <c r="J116" s="28"/>
      <c r="K116" s="31"/>
      <c r="L116" s="120"/>
      <c r="M116" s="31"/>
      <c r="N116" s="32"/>
      <c r="O116" s="32"/>
      <c r="P116" s="32"/>
      <c r="Q116" s="32"/>
    </row>
    <row r="117" spans="2:17" ht="19.899999999999999" customHeight="1">
      <c r="B117" s="30"/>
      <c r="C117" s="30"/>
      <c r="D117" s="30"/>
      <c r="E117" s="30"/>
      <c r="F117" s="30"/>
      <c r="G117" s="30"/>
      <c r="H117" s="8"/>
      <c r="I117" s="31"/>
      <c r="J117" s="28"/>
      <c r="K117" s="31"/>
      <c r="L117" s="120"/>
      <c r="M117" s="31"/>
      <c r="N117" s="32"/>
      <c r="O117" s="32"/>
      <c r="P117" s="32"/>
      <c r="Q117" s="32"/>
    </row>
    <row r="118" spans="2:17" ht="19.899999999999999" customHeight="1">
      <c r="B118" s="30"/>
      <c r="C118" s="30"/>
      <c r="D118" s="30"/>
      <c r="E118" s="30"/>
      <c r="F118" s="30"/>
      <c r="G118" s="30"/>
      <c r="H118" s="8"/>
      <c r="I118" s="31"/>
      <c r="J118" s="28"/>
      <c r="K118" s="31"/>
      <c r="L118" s="120"/>
      <c r="M118" s="31"/>
      <c r="N118" s="32"/>
      <c r="O118" s="32"/>
      <c r="P118" s="32"/>
      <c r="Q118" s="32"/>
    </row>
    <row r="119" spans="2:17" ht="19.899999999999999" customHeight="1">
      <c r="B119" s="30"/>
      <c r="C119" s="30"/>
      <c r="D119" s="30"/>
      <c r="E119" s="30"/>
      <c r="F119" s="30"/>
      <c r="G119" s="30"/>
      <c r="H119" s="8"/>
      <c r="I119" s="31"/>
      <c r="J119" s="28"/>
      <c r="K119" s="31"/>
      <c r="L119" s="120"/>
      <c r="M119" s="31"/>
      <c r="N119" s="32"/>
      <c r="O119" s="32"/>
      <c r="P119" s="32"/>
      <c r="Q119" s="32"/>
    </row>
    <row r="120" spans="2:17" ht="19.899999999999999" customHeight="1">
      <c r="B120" s="30"/>
      <c r="C120" s="30"/>
      <c r="D120" s="30"/>
      <c r="E120" s="30"/>
      <c r="F120" s="30"/>
      <c r="G120" s="30"/>
      <c r="H120" s="8"/>
      <c r="I120" s="31"/>
      <c r="J120" s="28"/>
      <c r="K120" s="31"/>
      <c r="L120" s="120"/>
      <c r="M120" s="31"/>
      <c r="N120" s="32"/>
      <c r="O120" s="32"/>
      <c r="P120" s="32"/>
      <c r="Q120" s="32"/>
    </row>
    <row r="121" spans="2:17" ht="19.899999999999999" customHeight="1">
      <c r="B121" s="30"/>
      <c r="C121" s="30"/>
      <c r="D121" s="30"/>
      <c r="E121" s="30"/>
      <c r="F121" s="30"/>
      <c r="G121" s="30"/>
      <c r="H121" s="8"/>
      <c r="I121" s="31"/>
      <c r="J121" s="28"/>
      <c r="K121" s="31"/>
      <c r="L121" s="120"/>
      <c r="M121" s="31"/>
      <c r="N121" s="32"/>
      <c r="O121" s="32"/>
      <c r="P121" s="32"/>
      <c r="Q121" s="32"/>
    </row>
    <row r="122" spans="2:17" ht="19.899999999999999" customHeight="1">
      <c r="B122" s="30"/>
      <c r="C122" s="30"/>
      <c r="D122" s="30"/>
      <c r="E122" s="30"/>
      <c r="F122" s="30"/>
      <c r="G122" s="30"/>
      <c r="H122" s="8"/>
      <c r="I122" s="31"/>
      <c r="J122" s="28"/>
      <c r="K122" s="31"/>
      <c r="L122" s="120"/>
      <c r="M122" s="31"/>
      <c r="N122" s="32"/>
      <c r="O122" s="32"/>
      <c r="P122" s="32"/>
      <c r="Q122" s="32"/>
    </row>
    <row r="123" spans="2:17" ht="19.899999999999999" customHeight="1">
      <c r="B123" s="30"/>
      <c r="C123" s="30"/>
      <c r="D123" s="30"/>
      <c r="E123" s="30"/>
      <c r="F123" s="30"/>
      <c r="G123" s="30"/>
      <c r="H123" s="8"/>
      <c r="I123" s="31"/>
      <c r="J123" s="28"/>
      <c r="K123" s="31"/>
      <c r="L123" s="120"/>
      <c r="M123" s="31"/>
      <c r="N123" s="32"/>
      <c r="O123" s="32"/>
      <c r="P123" s="32"/>
      <c r="Q123" s="32"/>
    </row>
    <row r="124" spans="2:17" ht="19.899999999999999" customHeight="1">
      <c r="B124" s="30"/>
      <c r="C124" s="30"/>
      <c r="D124" s="30"/>
      <c r="E124" s="30"/>
      <c r="F124" s="30"/>
      <c r="G124" s="30"/>
      <c r="H124" s="8"/>
      <c r="I124" s="31"/>
      <c r="J124" s="28"/>
      <c r="K124" s="31"/>
      <c r="L124" s="120"/>
      <c r="M124" s="31"/>
      <c r="N124" s="32"/>
      <c r="O124" s="32"/>
      <c r="P124" s="32"/>
      <c r="Q124" s="32"/>
    </row>
    <row r="125" spans="2:17" ht="19.899999999999999" customHeight="1">
      <c r="B125" s="30"/>
      <c r="C125" s="30"/>
      <c r="D125" s="30"/>
      <c r="E125" s="30"/>
      <c r="F125" s="30"/>
      <c r="G125" s="30"/>
      <c r="H125" s="8"/>
      <c r="I125" s="31"/>
      <c r="J125" s="28"/>
      <c r="K125" s="31"/>
      <c r="L125" s="120"/>
      <c r="M125" s="31"/>
      <c r="N125" s="32"/>
      <c r="O125" s="32"/>
      <c r="P125" s="32"/>
      <c r="Q125" s="32"/>
    </row>
    <row r="126" spans="2:17" ht="19.899999999999999" customHeight="1">
      <c r="B126" s="30"/>
      <c r="C126" s="30"/>
      <c r="D126" s="30"/>
      <c r="E126" s="30"/>
      <c r="F126" s="30"/>
      <c r="G126" s="30"/>
      <c r="H126" s="8"/>
      <c r="I126" s="31"/>
      <c r="J126" s="28"/>
      <c r="K126" s="31"/>
      <c r="L126" s="120"/>
      <c r="M126" s="31"/>
      <c r="N126" s="32"/>
      <c r="O126" s="32"/>
      <c r="P126" s="32"/>
      <c r="Q126" s="32"/>
    </row>
    <row r="127" spans="2:17" ht="19.899999999999999" customHeight="1">
      <c r="B127" s="30"/>
      <c r="C127" s="30"/>
      <c r="D127" s="30"/>
      <c r="E127" s="30"/>
      <c r="F127" s="30"/>
      <c r="G127" s="30"/>
      <c r="H127" s="8"/>
      <c r="I127" s="31"/>
      <c r="J127" s="28"/>
      <c r="K127" s="31"/>
      <c r="L127" s="120"/>
      <c r="M127" s="31"/>
      <c r="N127" s="32"/>
      <c r="O127" s="32"/>
      <c r="P127" s="32"/>
      <c r="Q127" s="32"/>
    </row>
    <row r="128" spans="2:17" ht="19.899999999999999" customHeight="1">
      <c r="B128" s="30"/>
      <c r="C128" s="30"/>
      <c r="D128" s="30"/>
      <c r="E128" s="30"/>
      <c r="F128" s="30"/>
      <c r="G128" s="30"/>
      <c r="H128" s="8"/>
      <c r="I128" s="31"/>
      <c r="J128" s="28"/>
      <c r="K128" s="31"/>
      <c r="L128" s="120"/>
      <c r="M128" s="31"/>
      <c r="N128" s="32"/>
      <c r="O128" s="32"/>
      <c r="P128" s="32"/>
      <c r="Q128" s="32"/>
    </row>
    <row r="129" spans="2:17" ht="19.899999999999999" customHeight="1">
      <c r="B129" s="30"/>
      <c r="C129" s="30"/>
      <c r="D129" s="30"/>
      <c r="E129" s="30"/>
      <c r="F129" s="30"/>
      <c r="G129" s="30"/>
      <c r="H129" s="8"/>
      <c r="I129" s="31"/>
      <c r="J129" s="28"/>
      <c r="K129" s="31"/>
      <c r="L129" s="120"/>
      <c r="M129" s="31"/>
      <c r="N129" s="32"/>
      <c r="O129" s="32"/>
      <c r="P129" s="32"/>
      <c r="Q129" s="32"/>
    </row>
    <row r="130" spans="2:17" ht="19.899999999999999" customHeight="1">
      <c r="B130" s="30"/>
      <c r="C130" s="30"/>
      <c r="D130" s="30"/>
      <c r="E130" s="30"/>
      <c r="F130" s="30"/>
      <c r="G130" s="30"/>
      <c r="H130" s="8"/>
      <c r="I130" s="31"/>
      <c r="J130" s="28"/>
      <c r="K130" s="31"/>
      <c r="L130" s="120"/>
      <c r="M130" s="31"/>
      <c r="N130" s="32"/>
      <c r="O130" s="32"/>
      <c r="P130" s="32"/>
      <c r="Q130" s="32"/>
    </row>
    <row r="131" spans="2:17">
      <c r="B131" s="30"/>
      <c r="C131" s="30"/>
      <c r="D131" s="30"/>
      <c r="E131" s="30"/>
      <c r="F131" s="30"/>
      <c r="G131" s="30"/>
      <c r="H131" s="8"/>
      <c r="I131" s="31"/>
      <c r="J131" s="28"/>
      <c r="K131" s="31"/>
      <c r="L131" s="120"/>
      <c r="M131" s="31"/>
      <c r="N131" s="32"/>
      <c r="O131" s="32"/>
      <c r="P131" s="32"/>
      <c r="Q131" s="32"/>
    </row>
    <row r="132" spans="2:17">
      <c r="B132" s="30"/>
      <c r="C132" s="30"/>
      <c r="D132" s="30"/>
      <c r="E132" s="30"/>
      <c r="F132" s="30"/>
      <c r="G132" s="30"/>
      <c r="H132" s="8"/>
      <c r="I132" s="31"/>
      <c r="J132" s="28"/>
      <c r="K132" s="31"/>
      <c r="L132" s="120"/>
      <c r="M132" s="31"/>
      <c r="N132" s="32"/>
      <c r="O132" s="32"/>
      <c r="P132" s="32"/>
      <c r="Q132" s="32"/>
    </row>
    <row r="133" spans="2:17">
      <c r="B133" s="30"/>
      <c r="C133" s="30"/>
      <c r="D133" s="30"/>
      <c r="E133" s="30"/>
      <c r="F133" s="30"/>
      <c r="G133" s="30"/>
      <c r="H133" s="8"/>
      <c r="I133" s="31"/>
      <c r="J133" s="28"/>
      <c r="K133" s="31"/>
      <c r="L133" s="120"/>
      <c r="M133" s="31"/>
      <c r="N133" s="32"/>
      <c r="O133" s="32"/>
      <c r="P133" s="32"/>
      <c r="Q133" s="32"/>
    </row>
    <row r="134" spans="2:17">
      <c r="B134" s="30"/>
      <c r="C134" s="30"/>
      <c r="D134" s="30"/>
      <c r="E134" s="30"/>
      <c r="F134" s="30"/>
      <c r="G134" s="30"/>
      <c r="H134" s="8"/>
      <c r="I134" s="31"/>
      <c r="J134" s="28"/>
      <c r="K134" s="31"/>
      <c r="L134" s="120"/>
      <c r="M134" s="31"/>
      <c r="N134" s="32"/>
      <c r="O134" s="32"/>
      <c r="P134" s="32"/>
      <c r="Q134" s="32"/>
    </row>
    <row r="135" spans="2:17">
      <c r="B135" s="30"/>
      <c r="C135" s="30"/>
      <c r="D135" s="30"/>
      <c r="E135" s="30"/>
      <c r="F135" s="30"/>
      <c r="G135" s="30"/>
      <c r="H135" s="8"/>
      <c r="I135" s="31"/>
      <c r="J135" s="28"/>
      <c r="K135" s="31"/>
      <c r="L135" s="120"/>
      <c r="M135" s="31"/>
      <c r="N135" s="32"/>
      <c r="O135" s="32"/>
      <c r="P135" s="32"/>
      <c r="Q135" s="32"/>
    </row>
    <row r="136" spans="2:17">
      <c r="B136" s="30"/>
      <c r="C136" s="30"/>
      <c r="D136" s="30"/>
      <c r="E136" s="30"/>
      <c r="F136" s="30"/>
      <c r="G136" s="30"/>
      <c r="H136" s="8"/>
      <c r="I136" s="31"/>
      <c r="J136" s="28"/>
      <c r="K136" s="31"/>
      <c r="L136" s="120"/>
      <c r="M136" s="31"/>
      <c r="N136" s="32"/>
      <c r="O136" s="32"/>
      <c r="P136" s="32"/>
      <c r="Q136" s="32"/>
    </row>
    <row r="137" spans="2:17">
      <c r="B137" s="30"/>
      <c r="C137" s="30"/>
      <c r="D137" s="30"/>
      <c r="E137" s="30"/>
      <c r="F137" s="30"/>
      <c r="G137" s="30"/>
      <c r="H137" s="8"/>
      <c r="I137" s="31"/>
      <c r="J137" s="28"/>
      <c r="K137" s="31"/>
      <c r="L137" s="120"/>
      <c r="M137" s="31"/>
      <c r="N137" s="32"/>
      <c r="O137" s="32"/>
      <c r="P137" s="32"/>
      <c r="Q137" s="32"/>
    </row>
    <row r="138" spans="2:17">
      <c r="B138" s="30"/>
      <c r="C138" s="30"/>
      <c r="D138" s="30"/>
      <c r="E138" s="30"/>
      <c r="F138" s="30"/>
      <c r="G138" s="30"/>
      <c r="H138" s="8"/>
      <c r="I138" s="31"/>
      <c r="J138" s="28"/>
      <c r="K138" s="31"/>
      <c r="L138" s="120"/>
      <c r="M138" s="31"/>
      <c r="N138" s="32"/>
      <c r="O138" s="32"/>
      <c r="P138" s="32"/>
      <c r="Q138" s="32"/>
    </row>
    <row r="139" spans="2:17">
      <c r="B139" s="30"/>
      <c r="C139" s="30"/>
      <c r="D139" s="30"/>
      <c r="E139" s="30"/>
      <c r="F139" s="30"/>
      <c r="G139" s="30"/>
      <c r="H139" s="8"/>
      <c r="I139" s="31"/>
      <c r="J139" s="28"/>
      <c r="K139" s="31"/>
      <c r="L139" s="120"/>
      <c r="M139" s="31"/>
      <c r="N139" s="32"/>
      <c r="O139" s="32"/>
      <c r="P139" s="32"/>
      <c r="Q139" s="32"/>
    </row>
    <row r="140" spans="2:17">
      <c r="B140" s="30"/>
      <c r="C140" s="30"/>
      <c r="D140" s="30"/>
      <c r="E140" s="30"/>
      <c r="F140" s="30"/>
      <c r="G140" s="30"/>
      <c r="H140" s="8"/>
      <c r="I140" s="31"/>
      <c r="J140" s="28"/>
      <c r="K140" s="31"/>
      <c r="L140" s="120"/>
      <c r="M140" s="31"/>
      <c r="N140" s="32"/>
      <c r="O140" s="32"/>
      <c r="P140" s="32"/>
      <c r="Q140" s="32"/>
    </row>
    <row r="141" spans="2:17">
      <c r="B141" s="30"/>
      <c r="C141" s="30"/>
      <c r="D141" s="30"/>
      <c r="E141" s="30"/>
      <c r="F141" s="30"/>
      <c r="G141" s="30"/>
      <c r="H141" s="8"/>
      <c r="I141" s="31"/>
      <c r="J141" s="28"/>
      <c r="K141" s="31"/>
      <c r="L141" s="120"/>
      <c r="M141" s="31"/>
      <c r="N141" s="32"/>
      <c r="O141" s="32"/>
      <c r="P141" s="32"/>
      <c r="Q141" s="32"/>
    </row>
    <row r="142" spans="2:17">
      <c r="B142" s="30"/>
      <c r="C142" s="30"/>
      <c r="D142" s="30"/>
      <c r="E142" s="30"/>
      <c r="F142" s="30"/>
      <c r="G142" s="30"/>
      <c r="H142" s="8"/>
      <c r="I142" s="31"/>
      <c r="J142" s="28"/>
      <c r="K142" s="31"/>
      <c r="L142" s="120"/>
      <c r="M142" s="31"/>
      <c r="N142" s="32"/>
      <c r="O142" s="32"/>
      <c r="P142" s="32"/>
      <c r="Q142" s="32"/>
    </row>
    <row r="143" spans="2:17">
      <c r="B143" s="30"/>
      <c r="C143" s="30"/>
      <c r="D143" s="30"/>
      <c r="E143" s="30"/>
      <c r="F143" s="30"/>
      <c r="G143" s="30"/>
      <c r="H143" s="8"/>
      <c r="I143" s="31"/>
      <c r="J143" s="28"/>
      <c r="K143" s="31"/>
      <c r="L143" s="120"/>
      <c r="M143" s="31"/>
      <c r="N143" s="32"/>
      <c r="O143" s="32"/>
      <c r="P143" s="32"/>
      <c r="Q143" s="32"/>
    </row>
    <row r="144" spans="2:17">
      <c r="B144" s="30"/>
      <c r="C144" s="30"/>
      <c r="D144" s="30"/>
      <c r="E144" s="30"/>
      <c r="F144" s="30"/>
      <c r="G144" s="30"/>
      <c r="H144" s="8"/>
      <c r="I144" s="31"/>
      <c r="J144" s="28"/>
      <c r="K144" s="31"/>
      <c r="L144" s="120"/>
      <c r="M144" s="31"/>
      <c r="N144" s="32"/>
      <c r="O144" s="32"/>
      <c r="P144" s="32"/>
      <c r="Q144" s="32"/>
    </row>
    <row r="145" spans="2:17">
      <c r="B145" s="30"/>
      <c r="C145" s="30"/>
      <c r="D145" s="30"/>
      <c r="E145" s="30"/>
      <c r="F145" s="30"/>
      <c r="G145" s="30"/>
      <c r="H145" s="8"/>
      <c r="I145" s="31"/>
      <c r="J145" s="28"/>
      <c r="K145" s="31"/>
      <c r="L145" s="120"/>
      <c r="M145" s="31"/>
      <c r="N145" s="32"/>
      <c r="O145" s="32"/>
      <c r="P145" s="32"/>
      <c r="Q145" s="32"/>
    </row>
    <row r="146" spans="2:17">
      <c r="B146" s="30"/>
      <c r="C146" s="30"/>
      <c r="D146" s="30"/>
      <c r="E146" s="30"/>
      <c r="F146" s="30"/>
      <c r="G146" s="30"/>
      <c r="H146" s="8"/>
      <c r="I146" s="31"/>
      <c r="J146" s="28"/>
      <c r="K146" s="31"/>
      <c r="L146" s="120"/>
      <c r="M146" s="31"/>
      <c r="N146" s="32"/>
      <c r="O146" s="32"/>
      <c r="P146" s="32"/>
      <c r="Q146" s="32"/>
    </row>
    <row r="147" spans="2:17">
      <c r="B147" s="30"/>
      <c r="C147" s="30"/>
      <c r="D147" s="30"/>
      <c r="E147" s="30"/>
      <c r="F147" s="30"/>
      <c r="G147" s="30"/>
      <c r="H147" s="8"/>
      <c r="I147" s="31"/>
      <c r="J147" s="28"/>
      <c r="K147" s="31"/>
      <c r="L147" s="120"/>
      <c r="M147" s="31"/>
      <c r="N147" s="32"/>
      <c r="O147" s="32"/>
      <c r="P147" s="32"/>
      <c r="Q147" s="32"/>
    </row>
    <row r="148" spans="2:17">
      <c r="B148" s="30"/>
      <c r="C148" s="30"/>
      <c r="D148" s="30"/>
      <c r="E148" s="30"/>
      <c r="F148" s="30"/>
      <c r="G148" s="30"/>
      <c r="H148" s="8"/>
      <c r="I148" s="31"/>
      <c r="J148" s="28"/>
      <c r="K148" s="31"/>
      <c r="L148" s="120"/>
      <c r="M148" s="31"/>
      <c r="N148" s="32"/>
      <c r="O148" s="32"/>
      <c r="P148" s="32"/>
      <c r="Q148" s="32"/>
    </row>
    <row r="149" spans="2:17">
      <c r="B149" s="30"/>
      <c r="C149" s="30"/>
      <c r="D149" s="30"/>
      <c r="E149" s="30"/>
      <c r="F149" s="30"/>
      <c r="G149" s="30"/>
      <c r="H149" s="8"/>
      <c r="I149" s="31"/>
      <c r="J149" s="28"/>
      <c r="K149" s="31"/>
      <c r="L149" s="120"/>
      <c r="M149" s="31"/>
      <c r="N149" s="32"/>
      <c r="O149" s="32"/>
      <c r="P149" s="32"/>
      <c r="Q149" s="32"/>
    </row>
    <row r="150" spans="2:17">
      <c r="B150" s="30"/>
      <c r="C150" s="30"/>
      <c r="D150" s="30"/>
      <c r="E150" s="30"/>
      <c r="F150" s="30"/>
      <c r="G150" s="30"/>
      <c r="H150" s="8"/>
      <c r="I150" s="31"/>
      <c r="J150" s="28"/>
      <c r="K150" s="31"/>
      <c r="L150" s="120"/>
      <c r="M150" s="31"/>
      <c r="N150" s="32"/>
      <c r="O150" s="32"/>
      <c r="P150" s="32"/>
      <c r="Q150" s="32"/>
    </row>
    <row r="151" spans="2:17">
      <c r="B151" s="30"/>
      <c r="C151" s="30"/>
      <c r="D151" s="30"/>
      <c r="E151" s="30"/>
      <c r="F151" s="30"/>
      <c r="G151" s="30"/>
      <c r="H151" s="8"/>
      <c r="I151" s="31"/>
      <c r="J151" s="28"/>
      <c r="K151" s="31"/>
      <c r="L151" s="120"/>
      <c r="M151" s="31"/>
      <c r="N151" s="32"/>
      <c r="O151" s="32"/>
      <c r="P151" s="32"/>
      <c r="Q151" s="32"/>
    </row>
    <row r="152" spans="2:17">
      <c r="B152" s="30"/>
      <c r="C152" s="30"/>
      <c r="D152" s="30"/>
      <c r="E152" s="30"/>
      <c r="F152" s="30"/>
      <c r="G152" s="30"/>
      <c r="H152" s="8"/>
      <c r="I152" s="31"/>
      <c r="J152" s="28"/>
      <c r="K152" s="31"/>
      <c r="L152" s="120"/>
      <c r="M152" s="31"/>
      <c r="N152" s="32"/>
      <c r="O152" s="32"/>
      <c r="P152" s="32"/>
      <c r="Q152" s="32"/>
    </row>
    <row r="153" spans="2:17">
      <c r="B153" s="30"/>
      <c r="C153" s="30"/>
      <c r="D153" s="30"/>
      <c r="E153" s="30"/>
      <c r="F153" s="30"/>
      <c r="G153" s="30"/>
      <c r="H153" s="8"/>
      <c r="I153" s="31"/>
      <c r="J153" s="28"/>
      <c r="K153" s="31"/>
      <c r="L153" s="120"/>
      <c r="M153" s="31"/>
      <c r="N153" s="32"/>
      <c r="O153" s="32"/>
      <c r="P153" s="32"/>
      <c r="Q153" s="32"/>
    </row>
    <row r="154" spans="2:17">
      <c r="B154" s="30"/>
      <c r="C154" s="30"/>
      <c r="D154" s="30"/>
      <c r="E154" s="30"/>
      <c r="F154" s="30"/>
      <c r="G154" s="30"/>
      <c r="H154" s="8"/>
      <c r="I154" s="31"/>
      <c r="J154" s="28"/>
      <c r="K154" s="31"/>
      <c r="L154" s="120"/>
      <c r="M154" s="31"/>
      <c r="N154" s="32"/>
      <c r="O154" s="32"/>
      <c r="P154" s="32"/>
      <c r="Q154" s="32"/>
    </row>
    <row r="155" spans="2:17">
      <c r="B155" s="30"/>
      <c r="C155" s="30"/>
      <c r="D155" s="30"/>
      <c r="E155" s="30"/>
      <c r="F155" s="30"/>
      <c r="G155" s="30"/>
      <c r="H155" s="8"/>
      <c r="I155" s="31"/>
      <c r="J155" s="28"/>
      <c r="K155" s="31"/>
      <c r="L155" s="120"/>
      <c r="M155" s="31"/>
      <c r="N155" s="32"/>
      <c r="O155" s="32"/>
      <c r="P155" s="32"/>
      <c r="Q155" s="32"/>
    </row>
    <row r="156" spans="2:17">
      <c r="B156" s="30"/>
      <c r="C156" s="30"/>
      <c r="D156" s="30"/>
      <c r="E156" s="30"/>
      <c r="F156" s="30"/>
      <c r="G156" s="30"/>
      <c r="H156" s="8"/>
      <c r="I156" s="31"/>
      <c r="J156" s="28"/>
      <c r="K156" s="31"/>
      <c r="L156" s="120"/>
      <c r="M156" s="31"/>
      <c r="N156" s="32"/>
      <c r="O156" s="32"/>
      <c r="P156" s="32"/>
      <c r="Q156" s="32"/>
    </row>
    <row r="157" spans="2:17">
      <c r="B157" s="30"/>
      <c r="C157" s="30"/>
      <c r="D157" s="30"/>
      <c r="E157" s="30"/>
      <c r="F157" s="30"/>
      <c r="G157" s="30"/>
      <c r="H157" s="8"/>
      <c r="I157" s="31"/>
      <c r="J157" s="28"/>
      <c r="K157" s="31"/>
      <c r="L157" s="120"/>
      <c r="M157" s="31"/>
      <c r="N157" s="32"/>
      <c r="O157" s="32"/>
      <c r="P157" s="32"/>
      <c r="Q157" s="32"/>
    </row>
    <row r="158" spans="2:17">
      <c r="B158" s="30"/>
      <c r="C158" s="30"/>
      <c r="D158" s="30"/>
      <c r="E158" s="30"/>
      <c r="F158" s="30"/>
      <c r="G158" s="30"/>
      <c r="H158" s="8"/>
      <c r="I158" s="31"/>
      <c r="J158" s="28"/>
      <c r="K158" s="31"/>
      <c r="L158" s="120"/>
      <c r="M158" s="31"/>
      <c r="N158" s="32"/>
      <c r="O158" s="32"/>
      <c r="P158" s="32"/>
      <c r="Q158" s="32"/>
    </row>
    <row r="159" spans="2:17">
      <c r="B159" s="30"/>
      <c r="C159" s="30"/>
      <c r="D159" s="30"/>
      <c r="E159" s="30"/>
      <c r="F159" s="30"/>
      <c r="G159" s="30"/>
      <c r="H159" s="8"/>
      <c r="I159" s="31"/>
      <c r="J159" s="28"/>
      <c r="K159" s="31"/>
      <c r="L159" s="120"/>
      <c r="M159" s="31"/>
      <c r="N159" s="32"/>
      <c r="O159" s="32"/>
      <c r="P159" s="32"/>
      <c r="Q159" s="32"/>
    </row>
    <row r="160" spans="2:17">
      <c r="B160" s="30"/>
      <c r="C160" s="30"/>
      <c r="D160" s="30"/>
      <c r="E160" s="30"/>
      <c r="F160" s="30"/>
      <c r="G160" s="30"/>
      <c r="H160" s="8"/>
      <c r="I160" s="31"/>
      <c r="J160" s="28"/>
      <c r="K160" s="31"/>
      <c r="L160" s="120"/>
      <c r="M160" s="31"/>
      <c r="N160" s="32"/>
      <c r="O160" s="32"/>
      <c r="P160" s="32"/>
      <c r="Q160" s="32"/>
    </row>
    <row r="161" spans="2:17">
      <c r="B161" s="30"/>
      <c r="C161" s="30"/>
      <c r="D161" s="30"/>
      <c r="E161" s="30"/>
      <c r="F161" s="30"/>
      <c r="G161" s="30"/>
      <c r="H161" s="8"/>
      <c r="I161" s="31"/>
      <c r="J161" s="28"/>
      <c r="K161" s="31"/>
      <c r="L161" s="120"/>
      <c r="M161" s="31"/>
      <c r="N161" s="32"/>
      <c r="O161" s="32"/>
      <c r="P161" s="32"/>
      <c r="Q161" s="32"/>
    </row>
    <row r="162" spans="2:17">
      <c r="B162" s="30"/>
      <c r="C162" s="30"/>
      <c r="D162" s="30"/>
      <c r="E162" s="30"/>
      <c r="F162" s="30"/>
      <c r="G162" s="30"/>
      <c r="H162" s="8"/>
      <c r="I162" s="31"/>
      <c r="J162" s="28"/>
      <c r="K162" s="31"/>
      <c r="L162" s="120"/>
      <c r="M162" s="31"/>
      <c r="N162" s="32"/>
      <c r="O162" s="32"/>
      <c r="P162" s="32"/>
      <c r="Q162" s="32"/>
    </row>
    <row r="163" spans="2:17">
      <c r="B163" s="30"/>
      <c r="C163" s="30"/>
      <c r="D163" s="30"/>
      <c r="E163" s="30"/>
      <c r="F163" s="30"/>
      <c r="G163" s="30"/>
      <c r="H163" s="8"/>
      <c r="I163" s="31"/>
      <c r="J163" s="28"/>
      <c r="K163" s="31"/>
      <c r="L163" s="120"/>
      <c r="M163" s="31"/>
      <c r="N163" s="32"/>
      <c r="O163" s="32"/>
      <c r="P163" s="32"/>
      <c r="Q163" s="32"/>
    </row>
    <row r="164" spans="2:17">
      <c r="B164" s="30"/>
      <c r="C164" s="30"/>
      <c r="D164" s="30"/>
      <c r="E164" s="30"/>
      <c r="F164" s="30"/>
      <c r="G164" s="30"/>
      <c r="H164" s="8"/>
      <c r="I164" s="31"/>
      <c r="J164" s="28"/>
      <c r="K164" s="31"/>
      <c r="L164" s="120"/>
      <c r="M164" s="31"/>
      <c r="N164" s="32"/>
      <c r="O164" s="32"/>
      <c r="P164" s="32"/>
      <c r="Q164" s="32"/>
    </row>
    <row r="165" spans="2:17">
      <c r="B165" s="30"/>
      <c r="C165" s="30"/>
      <c r="D165" s="30"/>
      <c r="E165" s="30"/>
      <c r="F165" s="30"/>
      <c r="G165" s="30"/>
      <c r="H165" s="8"/>
      <c r="I165" s="31"/>
      <c r="J165" s="28"/>
      <c r="K165" s="31"/>
      <c r="L165" s="120"/>
      <c r="M165" s="31"/>
      <c r="N165" s="32"/>
      <c r="O165" s="32"/>
      <c r="P165" s="32"/>
      <c r="Q165" s="32"/>
    </row>
    <row r="166" spans="2:17">
      <c r="B166" s="30"/>
      <c r="C166" s="30"/>
      <c r="D166" s="30"/>
      <c r="E166" s="30"/>
      <c r="F166" s="30"/>
      <c r="G166" s="30"/>
      <c r="H166" s="8"/>
      <c r="I166" s="31"/>
      <c r="J166" s="28"/>
      <c r="K166" s="31"/>
      <c r="L166" s="120"/>
      <c r="M166" s="31"/>
      <c r="N166" s="32"/>
      <c r="O166" s="32"/>
      <c r="P166" s="32"/>
      <c r="Q166" s="32"/>
    </row>
    <row r="167" spans="2:17">
      <c r="B167" s="30"/>
      <c r="C167" s="30"/>
      <c r="D167" s="30"/>
      <c r="E167" s="30"/>
      <c r="F167" s="30"/>
      <c r="G167" s="30"/>
      <c r="H167" s="8"/>
      <c r="I167" s="31"/>
      <c r="J167" s="28"/>
      <c r="K167" s="31"/>
      <c r="L167" s="120"/>
      <c r="M167" s="31"/>
      <c r="N167" s="32"/>
      <c r="O167" s="32"/>
      <c r="P167" s="32"/>
      <c r="Q167" s="32"/>
    </row>
    <row r="168" spans="2:17">
      <c r="B168" s="30"/>
      <c r="C168" s="30"/>
      <c r="D168" s="30"/>
      <c r="E168" s="30"/>
      <c r="F168" s="30"/>
      <c r="G168" s="30"/>
      <c r="H168" s="8"/>
      <c r="I168" s="31"/>
      <c r="J168" s="28"/>
      <c r="K168" s="31"/>
      <c r="L168" s="120"/>
      <c r="M168" s="31"/>
      <c r="N168" s="32"/>
      <c r="O168" s="32"/>
      <c r="P168" s="32"/>
      <c r="Q168" s="32"/>
    </row>
    <row r="169" spans="2:17">
      <c r="B169" s="30"/>
      <c r="C169" s="30"/>
      <c r="D169" s="30"/>
      <c r="E169" s="30"/>
      <c r="F169" s="30"/>
      <c r="G169" s="30"/>
      <c r="H169" s="8"/>
      <c r="I169" s="31"/>
      <c r="J169" s="28"/>
      <c r="K169" s="31"/>
      <c r="L169" s="120"/>
      <c r="M169" s="31"/>
      <c r="N169" s="32"/>
      <c r="O169" s="32"/>
      <c r="P169" s="32"/>
      <c r="Q169" s="32"/>
    </row>
    <row r="170" spans="2:17">
      <c r="B170" s="30"/>
      <c r="C170" s="30"/>
      <c r="D170" s="30"/>
      <c r="E170" s="30"/>
      <c r="F170" s="30"/>
      <c r="G170" s="30"/>
      <c r="H170" s="8"/>
      <c r="I170" s="31"/>
      <c r="J170" s="28"/>
      <c r="K170" s="31"/>
      <c r="L170" s="120"/>
      <c r="M170" s="31"/>
      <c r="N170" s="32"/>
      <c r="O170" s="32"/>
      <c r="P170" s="32"/>
      <c r="Q170" s="32"/>
    </row>
    <row r="171" spans="2:17">
      <c r="B171" s="30"/>
      <c r="C171" s="30"/>
      <c r="D171" s="30"/>
      <c r="E171" s="30"/>
      <c r="F171" s="30"/>
      <c r="G171" s="30"/>
      <c r="H171" s="8"/>
      <c r="I171" s="31"/>
      <c r="J171" s="28"/>
      <c r="K171" s="31"/>
      <c r="L171" s="120"/>
      <c r="M171" s="31"/>
      <c r="N171" s="32"/>
      <c r="O171" s="32"/>
      <c r="P171" s="32"/>
      <c r="Q171" s="32"/>
    </row>
    <row r="172" spans="2:17">
      <c r="B172" s="30"/>
      <c r="C172" s="30"/>
      <c r="D172" s="30"/>
      <c r="E172" s="30"/>
      <c r="F172" s="30"/>
      <c r="G172" s="30"/>
      <c r="H172" s="8"/>
      <c r="I172" s="31"/>
      <c r="J172" s="28"/>
      <c r="K172" s="31"/>
      <c r="L172" s="120"/>
      <c r="M172" s="31"/>
      <c r="N172" s="32"/>
      <c r="O172" s="32"/>
      <c r="P172" s="32"/>
      <c r="Q172" s="32"/>
    </row>
    <row r="173" spans="2:17">
      <c r="B173" s="30"/>
      <c r="C173" s="30"/>
      <c r="D173" s="30"/>
      <c r="E173" s="30"/>
      <c r="F173" s="30"/>
      <c r="G173" s="30"/>
      <c r="H173" s="8"/>
      <c r="I173" s="31"/>
      <c r="J173" s="28"/>
      <c r="K173" s="31"/>
      <c r="L173" s="120"/>
      <c r="M173" s="31"/>
      <c r="N173" s="32"/>
      <c r="O173" s="32"/>
      <c r="P173" s="32"/>
      <c r="Q173" s="32"/>
    </row>
    <row r="174" spans="2:17">
      <c r="B174" s="30"/>
      <c r="C174" s="30"/>
      <c r="D174" s="30"/>
      <c r="E174" s="30"/>
      <c r="F174" s="30"/>
      <c r="G174" s="30"/>
      <c r="H174" s="8"/>
      <c r="I174" s="31"/>
      <c r="J174" s="28"/>
      <c r="K174" s="31"/>
      <c r="L174" s="120"/>
      <c r="M174" s="31"/>
      <c r="N174" s="32"/>
      <c r="O174" s="32"/>
      <c r="P174" s="32"/>
      <c r="Q174" s="32"/>
    </row>
    <row r="175" spans="2:17">
      <c r="B175" s="30"/>
      <c r="C175" s="30"/>
      <c r="D175" s="30"/>
      <c r="E175" s="30"/>
      <c r="F175" s="30"/>
      <c r="G175" s="30"/>
      <c r="H175" s="8"/>
      <c r="I175" s="31"/>
      <c r="J175" s="28"/>
      <c r="K175" s="31"/>
      <c r="L175" s="120"/>
      <c r="M175" s="31"/>
      <c r="N175" s="32"/>
      <c r="O175" s="32"/>
      <c r="P175" s="32"/>
      <c r="Q175" s="32"/>
    </row>
    <row r="176" spans="2:17">
      <c r="B176" s="30"/>
      <c r="C176" s="30"/>
      <c r="D176" s="30"/>
      <c r="E176" s="30"/>
      <c r="F176" s="30"/>
      <c r="G176" s="30"/>
      <c r="H176" s="8"/>
      <c r="I176" s="31"/>
      <c r="J176" s="28"/>
      <c r="K176" s="31"/>
      <c r="L176" s="120"/>
      <c r="M176" s="31"/>
      <c r="N176" s="32"/>
      <c r="O176" s="32"/>
      <c r="P176" s="32"/>
      <c r="Q176" s="32"/>
    </row>
    <row r="177" spans="2:17">
      <c r="B177" s="30"/>
      <c r="C177" s="30"/>
      <c r="D177" s="30"/>
      <c r="E177" s="30"/>
      <c r="F177" s="30"/>
      <c r="G177" s="30"/>
      <c r="H177" s="8"/>
      <c r="I177" s="31"/>
      <c r="J177" s="28"/>
      <c r="K177" s="31"/>
      <c r="L177" s="120"/>
      <c r="M177" s="31"/>
      <c r="N177" s="32"/>
      <c r="O177" s="32"/>
      <c r="P177" s="32"/>
      <c r="Q177" s="32"/>
    </row>
    <row r="178" spans="2:17">
      <c r="B178" s="30"/>
      <c r="C178" s="30"/>
      <c r="D178" s="30"/>
      <c r="E178" s="30"/>
      <c r="F178" s="30"/>
      <c r="G178" s="30"/>
      <c r="H178" s="8"/>
      <c r="I178" s="31"/>
      <c r="J178" s="28"/>
      <c r="K178" s="31"/>
      <c r="L178" s="120"/>
      <c r="M178" s="31"/>
      <c r="N178" s="32"/>
      <c r="O178" s="32"/>
      <c r="P178" s="32"/>
      <c r="Q178" s="32"/>
    </row>
    <row r="179" spans="2:17">
      <c r="B179" s="30"/>
      <c r="C179" s="30"/>
      <c r="D179" s="30"/>
      <c r="E179" s="30"/>
      <c r="F179" s="30"/>
      <c r="G179" s="30"/>
      <c r="H179" s="8"/>
      <c r="I179" s="31"/>
      <c r="J179" s="28"/>
      <c r="K179" s="31"/>
      <c r="L179" s="120"/>
      <c r="M179" s="31"/>
      <c r="N179" s="32"/>
      <c r="O179" s="32"/>
      <c r="P179" s="32"/>
      <c r="Q179" s="32"/>
    </row>
    <row r="180" spans="2:17">
      <c r="B180" s="30"/>
      <c r="C180" s="30"/>
      <c r="D180" s="30"/>
      <c r="E180" s="30"/>
      <c r="F180" s="30"/>
      <c r="G180" s="30"/>
      <c r="H180" s="8"/>
      <c r="I180" s="31"/>
      <c r="J180" s="28"/>
      <c r="K180" s="31"/>
      <c r="L180" s="120"/>
      <c r="M180" s="31"/>
      <c r="N180" s="32"/>
      <c r="O180" s="32"/>
      <c r="P180" s="32"/>
      <c r="Q180" s="32"/>
    </row>
    <row r="181" spans="2:17">
      <c r="B181" s="30"/>
      <c r="C181" s="30"/>
      <c r="D181" s="30"/>
      <c r="E181" s="30"/>
      <c r="F181" s="30"/>
      <c r="G181" s="30"/>
      <c r="H181" s="8"/>
      <c r="I181" s="31"/>
      <c r="J181" s="28"/>
      <c r="K181" s="31"/>
      <c r="L181" s="120"/>
      <c r="M181" s="31"/>
      <c r="N181" s="32"/>
      <c r="O181" s="32"/>
      <c r="P181" s="32"/>
      <c r="Q181" s="32"/>
    </row>
    <row r="182" spans="2:17">
      <c r="B182" s="30"/>
      <c r="C182" s="30"/>
      <c r="D182" s="30"/>
      <c r="E182" s="30"/>
      <c r="F182" s="30"/>
      <c r="G182" s="30"/>
      <c r="H182" s="8"/>
      <c r="I182" s="31"/>
      <c r="J182" s="28"/>
      <c r="K182" s="31"/>
      <c r="L182" s="120"/>
      <c r="M182" s="31"/>
      <c r="N182" s="32"/>
      <c r="O182" s="32"/>
      <c r="P182" s="32"/>
      <c r="Q182" s="32"/>
    </row>
    <row r="183" spans="2:17">
      <c r="B183" s="30"/>
      <c r="C183" s="30"/>
      <c r="D183" s="30"/>
      <c r="E183" s="30"/>
      <c r="F183" s="30"/>
      <c r="G183" s="30"/>
      <c r="H183" s="8"/>
      <c r="I183" s="31"/>
      <c r="J183" s="28"/>
      <c r="K183" s="31"/>
      <c r="L183" s="120"/>
      <c r="M183" s="31"/>
      <c r="N183" s="32"/>
      <c r="O183" s="32"/>
      <c r="P183" s="32"/>
      <c r="Q183" s="32"/>
    </row>
    <row r="184" spans="2:17">
      <c r="B184" s="30"/>
      <c r="C184" s="30"/>
      <c r="D184" s="30"/>
      <c r="E184" s="30"/>
      <c r="F184" s="30"/>
      <c r="G184" s="30"/>
      <c r="H184" s="8"/>
      <c r="I184" s="31"/>
      <c r="J184" s="28"/>
      <c r="K184" s="31"/>
      <c r="L184" s="120"/>
      <c r="M184" s="31"/>
      <c r="N184" s="32"/>
      <c r="O184" s="32"/>
      <c r="P184" s="32"/>
      <c r="Q184" s="32"/>
    </row>
    <row r="185" spans="2:17">
      <c r="B185" s="30"/>
      <c r="C185" s="30"/>
      <c r="D185" s="30"/>
      <c r="E185" s="30"/>
      <c r="F185" s="30"/>
      <c r="G185" s="30"/>
      <c r="H185" s="8"/>
      <c r="I185" s="31"/>
      <c r="J185" s="28"/>
      <c r="K185" s="31"/>
      <c r="L185" s="120"/>
      <c r="M185" s="31"/>
      <c r="N185" s="32"/>
      <c r="O185" s="32"/>
      <c r="P185" s="32"/>
      <c r="Q185" s="32"/>
    </row>
    <row r="186" spans="2:17">
      <c r="B186" s="30"/>
      <c r="C186" s="30"/>
      <c r="D186" s="30"/>
      <c r="E186" s="30"/>
      <c r="F186" s="30"/>
      <c r="G186" s="30"/>
      <c r="H186" s="8"/>
      <c r="I186" s="31"/>
      <c r="J186" s="28"/>
      <c r="K186" s="31"/>
      <c r="L186" s="120"/>
      <c r="M186" s="31"/>
      <c r="N186" s="32"/>
      <c r="O186" s="32"/>
      <c r="P186" s="32"/>
      <c r="Q186" s="32"/>
    </row>
    <row r="187" spans="2:17">
      <c r="B187" s="30"/>
      <c r="C187" s="30"/>
      <c r="D187" s="30"/>
      <c r="E187" s="30"/>
      <c r="F187" s="30"/>
      <c r="G187" s="30"/>
      <c r="H187" s="8"/>
      <c r="I187" s="31"/>
      <c r="J187" s="28"/>
      <c r="K187" s="31"/>
      <c r="L187" s="120"/>
      <c r="M187" s="31"/>
      <c r="N187" s="32"/>
      <c r="O187" s="32"/>
      <c r="P187" s="32"/>
      <c r="Q187" s="32"/>
    </row>
    <row r="188" spans="2:17">
      <c r="B188" s="30"/>
      <c r="C188" s="30"/>
      <c r="D188" s="30"/>
      <c r="E188" s="30"/>
      <c r="F188" s="30"/>
      <c r="G188" s="30"/>
      <c r="H188" s="8"/>
      <c r="I188" s="31"/>
      <c r="J188" s="28"/>
      <c r="K188" s="31"/>
      <c r="L188" s="120"/>
      <c r="M188" s="31"/>
      <c r="N188" s="32"/>
      <c r="O188" s="32"/>
      <c r="P188" s="32"/>
      <c r="Q188" s="32"/>
    </row>
    <row r="189" spans="2:17">
      <c r="B189" s="30"/>
      <c r="C189" s="30"/>
      <c r="D189" s="30"/>
      <c r="E189" s="30"/>
      <c r="F189" s="30"/>
      <c r="G189" s="30"/>
      <c r="H189" s="8"/>
      <c r="I189" s="31"/>
      <c r="J189" s="28"/>
      <c r="K189" s="31"/>
      <c r="L189" s="120"/>
      <c r="M189" s="31"/>
      <c r="N189" s="32"/>
      <c r="O189" s="32"/>
      <c r="P189" s="32"/>
      <c r="Q189" s="32"/>
    </row>
    <row r="190" spans="2:17">
      <c r="B190" s="30"/>
      <c r="C190" s="30"/>
      <c r="D190" s="30"/>
      <c r="E190" s="30"/>
      <c r="F190" s="30"/>
      <c r="G190" s="30"/>
      <c r="H190" s="8"/>
      <c r="I190" s="31"/>
      <c r="J190" s="28"/>
      <c r="K190" s="31"/>
      <c r="L190" s="120"/>
      <c r="M190" s="31"/>
      <c r="N190" s="32"/>
      <c r="O190" s="32"/>
      <c r="P190" s="32"/>
      <c r="Q190" s="32"/>
    </row>
    <row r="191" spans="2:17">
      <c r="B191" s="30"/>
      <c r="C191" s="30"/>
      <c r="D191" s="30"/>
      <c r="E191" s="30"/>
      <c r="F191" s="30"/>
      <c r="G191" s="30"/>
      <c r="H191" s="8"/>
      <c r="I191" s="31"/>
      <c r="J191" s="28"/>
      <c r="K191" s="31"/>
      <c r="L191" s="120"/>
      <c r="M191" s="31"/>
      <c r="N191" s="32"/>
      <c r="O191" s="32"/>
      <c r="P191" s="32"/>
      <c r="Q191" s="32"/>
    </row>
    <row r="192" spans="2:17">
      <c r="B192" s="30"/>
      <c r="C192" s="30"/>
      <c r="D192" s="30"/>
      <c r="E192" s="30"/>
      <c r="F192" s="30"/>
      <c r="G192" s="30"/>
      <c r="H192" s="8"/>
      <c r="I192" s="31"/>
      <c r="J192" s="28"/>
      <c r="K192" s="31"/>
      <c r="L192" s="120"/>
      <c r="M192" s="31"/>
      <c r="N192" s="32"/>
      <c r="O192" s="32"/>
      <c r="P192" s="32"/>
      <c r="Q192" s="32"/>
    </row>
    <row r="193" spans="2:17">
      <c r="B193" s="30"/>
      <c r="C193" s="30"/>
      <c r="D193" s="30"/>
      <c r="E193" s="30"/>
      <c r="F193" s="30"/>
      <c r="G193" s="30"/>
      <c r="H193" s="8"/>
      <c r="I193" s="31"/>
      <c r="J193" s="28"/>
      <c r="K193" s="31"/>
      <c r="L193" s="120"/>
      <c r="M193" s="31"/>
      <c r="N193" s="32"/>
      <c r="O193" s="32"/>
      <c r="P193" s="32"/>
      <c r="Q193" s="32"/>
    </row>
    <row r="194" spans="2:17">
      <c r="B194" s="30"/>
      <c r="C194" s="30"/>
      <c r="D194" s="30"/>
      <c r="E194" s="30"/>
      <c r="F194" s="30"/>
      <c r="G194" s="30"/>
      <c r="H194" s="8"/>
      <c r="I194" s="31"/>
      <c r="J194" s="28"/>
      <c r="K194" s="31"/>
      <c r="L194" s="120"/>
      <c r="M194" s="31"/>
      <c r="N194" s="32"/>
      <c r="O194" s="32"/>
      <c r="P194" s="32"/>
      <c r="Q194" s="32"/>
    </row>
    <row r="195" spans="2:17">
      <c r="B195" s="30"/>
      <c r="C195" s="30"/>
      <c r="D195" s="30"/>
      <c r="E195" s="30"/>
      <c r="F195" s="30"/>
      <c r="G195" s="30"/>
      <c r="H195" s="8"/>
      <c r="I195" s="31"/>
      <c r="J195" s="28"/>
      <c r="K195" s="31"/>
      <c r="L195" s="120"/>
      <c r="M195" s="31"/>
      <c r="N195" s="32"/>
      <c r="O195" s="32"/>
      <c r="P195" s="32"/>
      <c r="Q195" s="32"/>
    </row>
    <row r="196" spans="2:17">
      <c r="B196" s="30"/>
      <c r="C196" s="30"/>
      <c r="D196" s="30"/>
      <c r="E196" s="30"/>
      <c r="F196" s="30"/>
      <c r="G196" s="30"/>
      <c r="H196" s="8"/>
      <c r="I196" s="31"/>
      <c r="J196" s="28"/>
      <c r="K196" s="31"/>
      <c r="L196" s="120"/>
      <c r="M196" s="31"/>
      <c r="N196" s="32"/>
      <c r="O196" s="32"/>
      <c r="P196" s="32"/>
      <c r="Q196" s="32"/>
    </row>
    <row r="197" spans="2:17">
      <c r="B197" s="30"/>
      <c r="C197" s="30"/>
      <c r="D197" s="30"/>
      <c r="E197" s="30"/>
      <c r="F197" s="30"/>
      <c r="G197" s="30"/>
      <c r="H197" s="8"/>
      <c r="I197" s="31"/>
      <c r="J197" s="28"/>
      <c r="K197" s="31"/>
      <c r="L197" s="120"/>
      <c r="M197" s="31"/>
      <c r="N197" s="32"/>
      <c r="O197" s="32"/>
      <c r="P197" s="32"/>
      <c r="Q197" s="32"/>
    </row>
    <row r="198" spans="2:17">
      <c r="B198" s="30"/>
      <c r="C198" s="30"/>
      <c r="D198" s="30"/>
      <c r="E198" s="30"/>
      <c r="F198" s="30"/>
      <c r="G198" s="30"/>
      <c r="H198" s="8"/>
      <c r="I198" s="31"/>
      <c r="J198" s="28"/>
      <c r="K198" s="31"/>
      <c r="L198" s="120"/>
      <c r="M198" s="31"/>
      <c r="N198" s="32"/>
      <c r="O198" s="32"/>
      <c r="P198" s="32"/>
      <c r="Q198" s="32"/>
    </row>
    <row r="199" spans="2:17">
      <c r="B199" s="30"/>
      <c r="C199" s="30"/>
      <c r="D199" s="30"/>
      <c r="E199" s="30"/>
      <c r="F199" s="30"/>
      <c r="G199" s="30"/>
      <c r="H199" s="8"/>
      <c r="I199" s="31"/>
      <c r="J199" s="28"/>
      <c r="K199" s="31"/>
      <c r="L199" s="120"/>
      <c r="M199" s="31"/>
      <c r="N199" s="32"/>
      <c r="O199" s="32"/>
      <c r="P199" s="32"/>
      <c r="Q199" s="32"/>
    </row>
    <row r="200" spans="2:17">
      <c r="B200" s="30"/>
      <c r="C200" s="30"/>
      <c r="D200" s="30"/>
      <c r="E200" s="30"/>
      <c r="F200" s="30"/>
      <c r="G200" s="30"/>
      <c r="H200" s="8"/>
      <c r="I200" s="31"/>
      <c r="J200" s="28"/>
      <c r="K200" s="31"/>
      <c r="L200" s="120"/>
      <c r="M200" s="31"/>
      <c r="N200" s="32"/>
      <c r="O200" s="32"/>
      <c r="P200" s="32"/>
      <c r="Q200" s="32"/>
    </row>
    <row r="201" spans="2:17">
      <c r="B201" s="30"/>
      <c r="C201" s="30"/>
      <c r="D201" s="30"/>
      <c r="E201" s="30"/>
      <c r="F201" s="30"/>
      <c r="G201" s="30"/>
      <c r="H201" s="8"/>
      <c r="I201" s="31"/>
      <c r="J201" s="28"/>
      <c r="K201" s="31"/>
      <c r="L201" s="120"/>
      <c r="M201" s="31"/>
      <c r="N201" s="32"/>
      <c r="O201" s="32"/>
      <c r="P201" s="32"/>
      <c r="Q201" s="32"/>
    </row>
    <row r="202" spans="2:17">
      <c r="B202" s="30"/>
      <c r="C202" s="30"/>
      <c r="D202" s="30"/>
      <c r="E202" s="30"/>
      <c r="F202" s="30"/>
      <c r="G202" s="30"/>
      <c r="H202" s="8"/>
      <c r="I202" s="31"/>
      <c r="J202" s="28"/>
      <c r="K202" s="31"/>
      <c r="L202" s="120"/>
      <c r="M202" s="31"/>
      <c r="N202" s="32"/>
      <c r="O202" s="32"/>
      <c r="P202" s="32"/>
      <c r="Q202" s="32"/>
    </row>
    <row r="203" spans="2:17">
      <c r="B203" s="30"/>
      <c r="C203" s="30"/>
      <c r="D203" s="30"/>
      <c r="E203" s="30"/>
      <c r="F203" s="30"/>
      <c r="G203" s="30"/>
      <c r="H203" s="8"/>
      <c r="I203" s="31"/>
      <c r="J203" s="28"/>
      <c r="K203" s="31"/>
      <c r="L203" s="120"/>
      <c r="M203" s="31"/>
      <c r="N203" s="32"/>
      <c r="O203" s="32"/>
      <c r="P203" s="32"/>
      <c r="Q203" s="32"/>
    </row>
    <row r="204" spans="2:17">
      <c r="B204" s="30"/>
      <c r="C204" s="30"/>
      <c r="D204" s="30"/>
      <c r="E204" s="30"/>
      <c r="F204" s="30"/>
      <c r="G204" s="30"/>
      <c r="H204" s="8"/>
      <c r="I204" s="31"/>
      <c r="J204" s="28"/>
      <c r="K204" s="31"/>
      <c r="L204" s="120"/>
      <c r="M204" s="31"/>
      <c r="N204" s="32"/>
      <c r="O204" s="32"/>
      <c r="P204" s="32"/>
      <c r="Q204" s="32"/>
    </row>
    <row r="205" spans="2:17">
      <c r="B205" s="30"/>
      <c r="C205" s="30"/>
      <c r="D205" s="30"/>
      <c r="E205" s="30"/>
      <c r="F205" s="30"/>
      <c r="G205" s="30"/>
      <c r="H205" s="8"/>
      <c r="I205" s="31"/>
      <c r="J205" s="28"/>
      <c r="K205" s="31"/>
      <c r="L205" s="120"/>
      <c r="M205" s="31"/>
      <c r="N205" s="32"/>
      <c r="O205" s="32"/>
      <c r="P205" s="32"/>
      <c r="Q205" s="32"/>
    </row>
    <row r="206" spans="2:17">
      <c r="B206" s="30"/>
      <c r="C206" s="30"/>
      <c r="D206" s="30"/>
      <c r="E206" s="30"/>
      <c r="F206" s="30"/>
      <c r="G206" s="30"/>
      <c r="H206" s="8"/>
      <c r="I206" s="31"/>
      <c r="J206" s="28"/>
      <c r="K206" s="31"/>
      <c r="L206" s="120"/>
      <c r="M206" s="31"/>
      <c r="N206" s="32"/>
      <c r="O206" s="32"/>
      <c r="P206" s="32"/>
      <c r="Q206" s="32"/>
    </row>
    <row r="207" spans="2:17">
      <c r="B207" s="30"/>
      <c r="C207" s="30"/>
      <c r="D207" s="30"/>
      <c r="E207" s="30"/>
      <c r="F207" s="30"/>
      <c r="G207" s="30"/>
      <c r="H207" s="8"/>
      <c r="I207" s="31"/>
      <c r="J207" s="28"/>
      <c r="K207" s="31"/>
      <c r="L207" s="120"/>
      <c r="M207" s="31"/>
      <c r="N207" s="32"/>
      <c r="O207" s="32"/>
      <c r="P207" s="32"/>
      <c r="Q207" s="32"/>
    </row>
    <row r="208" spans="2:17">
      <c r="B208" s="30"/>
      <c r="C208" s="30"/>
      <c r="D208" s="30"/>
      <c r="E208" s="30"/>
      <c r="F208" s="30"/>
      <c r="G208" s="30"/>
      <c r="H208" s="8"/>
      <c r="I208" s="31"/>
      <c r="J208" s="28"/>
      <c r="K208" s="31"/>
      <c r="L208" s="120"/>
      <c r="M208" s="31"/>
      <c r="N208" s="32"/>
      <c r="O208" s="32"/>
      <c r="P208" s="32"/>
      <c r="Q208" s="32"/>
    </row>
    <row r="209" spans="2:17">
      <c r="B209" s="30"/>
      <c r="C209" s="30"/>
      <c r="D209" s="30"/>
      <c r="E209" s="30"/>
      <c r="F209" s="30"/>
      <c r="G209" s="30"/>
      <c r="H209" s="8"/>
      <c r="I209" s="31"/>
      <c r="J209" s="28"/>
      <c r="K209" s="31"/>
      <c r="L209" s="120"/>
      <c r="M209" s="31"/>
      <c r="N209" s="32"/>
      <c r="O209" s="32"/>
      <c r="P209" s="32"/>
      <c r="Q209" s="32"/>
    </row>
    <row r="210" spans="2:17">
      <c r="B210" s="30"/>
      <c r="C210" s="30"/>
      <c r="D210" s="30"/>
      <c r="E210" s="30"/>
      <c r="F210" s="30"/>
      <c r="G210" s="30"/>
      <c r="H210" s="8"/>
      <c r="I210" s="31"/>
      <c r="J210" s="28"/>
      <c r="K210" s="31"/>
      <c r="L210" s="120"/>
      <c r="M210" s="31"/>
      <c r="N210" s="32"/>
      <c r="O210" s="32"/>
      <c r="P210" s="32"/>
      <c r="Q210" s="32"/>
    </row>
    <row r="211" spans="2:17">
      <c r="B211" s="30"/>
      <c r="C211" s="30"/>
      <c r="D211" s="30"/>
      <c r="E211" s="30"/>
      <c r="F211" s="30"/>
      <c r="G211" s="30"/>
      <c r="H211" s="8"/>
      <c r="I211" s="31"/>
      <c r="J211" s="28"/>
      <c r="K211" s="31"/>
      <c r="L211" s="120"/>
      <c r="M211" s="31"/>
      <c r="N211" s="32"/>
      <c r="O211" s="32"/>
      <c r="P211" s="32"/>
      <c r="Q211" s="32"/>
    </row>
    <row r="212" spans="2:17">
      <c r="B212" s="30"/>
      <c r="C212" s="30"/>
      <c r="D212" s="30"/>
      <c r="E212" s="30"/>
      <c r="F212" s="30"/>
      <c r="G212" s="30"/>
      <c r="H212" s="8"/>
      <c r="I212" s="31"/>
      <c r="J212" s="28"/>
      <c r="K212" s="31"/>
      <c r="L212" s="120"/>
      <c r="M212" s="31"/>
      <c r="N212" s="32"/>
      <c r="O212" s="32"/>
      <c r="P212" s="32"/>
      <c r="Q212" s="32"/>
    </row>
    <row r="213" spans="2:17">
      <c r="B213" s="30"/>
      <c r="C213" s="30"/>
      <c r="D213" s="30"/>
      <c r="E213" s="30"/>
      <c r="F213" s="30"/>
      <c r="G213" s="30"/>
      <c r="H213" s="8"/>
      <c r="I213" s="31"/>
      <c r="J213" s="28"/>
      <c r="K213" s="31"/>
      <c r="L213" s="120"/>
      <c r="M213" s="31"/>
      <c r="N213" s="32"/>
      <c r="O213" s="32"/>
      <c r="P213" s="32"/>
      <c r="Q213" s="32"/>
    </row>
    <row r="214" spans="2:17">
      <c r="B214" s="30"/>
      <c r="C214" s="30"/>
      <c r="D214" s="30"/>
      <c r="E214" s="30"/>
      <c r="F214" s="30"/>
      <c r="G214" s="30"/>
      <c r="H214" s="8"/>
      <c r="I214" s="31"/>
      <c r="J214" s="28"/>
      <c r="K214" s="31"/>
      <c r="L214" s="120"/>
      <c r="M214" s="31"/>
      <c r="N214" s="32"/>
      <c r="O214" s="32"/>
      <c r="P214" s="32"/>
      <c r="Q214" s="32"/>
    </row>
    <row r="215" spans="2:17">
      <c r="B215" s="30"/>
      <c r="C215" s="30"/>
      <c r="D215" s="30"/>
      <c r="E215" s="30"/>
      <c r="F215" s="30"/>
      <c r="G215" s="30"/>
      <c r="H215" s="8"/>
      <c r="I215" s="31"/>
      <c r="J215" s="28"/>
      <c r="K215" s="31"/>
      <c r="L215" s="120"/>
      <c r="M215" s="31"/>
      <c r="N215" s="32"/>
      <c r="O215" s="32"/>
      <c r="P215" s="32"/>
      <c r="Q215" s="32"/>
    </row>
    <row r="216" spans="2:17">
      <c r="B216" s="30"/>
      <c r="C216" s="30"/>
      <c r="D216" s="30"/>
      <c r="E216" s="30"/>
      <c r="F216" s="30"/>
      <c r="G216" s="30"/>
      <c r="H216" s="8"/>
      <c r="I216" s="31"/>
      <c r="J216" s="28"/>
      <c r="K216" s="31"/>
      <c r="L216" s="120"/>
      <c r="M216" s="31"/>
      <c r="N216" s="32"/>
      <c r="O216" s="32"/>
      <c r="P216" s="32"/>
      <c r="Q216" s="32"/>
    </row>
    <row r="217" spans="2:17">
      <c r="B217" s="30"/>
      <c r="C217" s="30"/>
      <c r="D217" s="30"/>
      <c r="E217" s="30"/>
      <c r="F217" s="30"/>
      <c r="G217" s="30"/>
      <c r="H217" s="8"/>
      <c r="I217" s="31"/>
      <c r="J217" s="28"/>
      <c r="K217" s="31"/>
      <c r="L217" s="120"/>
      <c r="M217" s="31"/>
      <c r="N217" s="32"/>
      <c r="O217" s="32"/>
      <c r="P217" s="32"/>
      <c r="Q217" s="32"/>
    </row>
    <row r="218" spans="2:17">
      <c r="B218" s="30"/>
      <c r="C218" s="30"/>
      <c r="D218" s="30"/>
      <c r="E218" s="30"/>
      <c r="F218" s="30"/>
      <c r="G218" s="30"/>
      <c r="H218" s="8"/>
      <c r="I218" s="31"/>
      <c r="J218" s="28"/>
      <c r="K218" s="31"/>
      <c r="L218" s="120"/>
      <c r="M218" s="31"/>
      <c r="N218" s="32"/>
      <c r="O218" s="32"/>
      <c r="P218" s="32"/>
      <c r="Q218" s="32"/>
    </row>
    <row r="219" spans="2:17">
      <c r="B219" s="30"/>
      <c r="C219" s="30"/>
      <c r="D219" s="30"/>
      <c r="E219" s="30"/>
      <c r="F219" s="30"/>
      <c r="G219" s="30"/>
      <c r="H219" s="8"/>
      <c r="I219" s="31"/>
      <c r="J219" s="28"/>
      <c r="K219" s="31"/>
      <c r="L219" s="120"/>
      <c r="M219" s="31"/>
      <c r="N219" s="32"/>
      <c r="O219" s="32"/>
      <c r="P219" s="32"/>
      <c r="Q219" s="32"/>
    </row>
    <row r="220" spans="2:17">
      <c r="B220" s="30"/>
      <c r="C220" s="30"/>
      <c r="D220" s="30"/>
      <c r="E220" s="30"/>
      <c r="F220" s="30"/>
      <c r="G220" s="30"/>
      <c r="H220" s="8"/>
      <c r="I220" s="31"/>
      <c r="J220" s="28"/>
      <c r="K220" s="31"/>
      <c r="L220" s="120"/>
      <c r="M220" s="31"/>
      <c r="N220" s="32"/>
      <c r="O220" s="32"/>
      <c r="P220" s="32"/>
      <c r="Q220" s="32"/>
    </row>
    <row r="221" spans="2:17">
      <c r="B221" s="30"/>
      <c r="C221" s="30"/>
      <c r="D221" s="30"/>
      <c r="E221" s="30"/>
      <c r="F221" s="30"/>
      <c r="G221" s="30"/>
      <c r="H221" s="8"/>
      <c r="I221" s="31"/>
      <c r="J221" s="28"/>
      <c r="K221" s="31"/>
      <c r="L221" s="120"/>
      <c r="M221" s="31"/>
      <c r="N221" s="32"/>
      <c r="O221" s="32"/>
      <c r="P221" s="32"/>
      <c r="Q221" s="32"/>
    </row>
    <row r="222" spans="2:17">
      <c r="B222" s="30"/>
      <c r="C222" s="30"/>
      <c r="D222" s="30"/>
      <c r="E222" s="30"/>
      <c r="F222" s="30"/>
      <c r="G222" s="30"/>
      <c r="H222" s="8"/>
      <c r="I222" s="31"/>
      <c r="J222" s="28"/>
      <c r="K222" s="31"/>
      <c r="L222" s="120"/>
      <c r="M222" s="31"/>
      <c r="N222" s="32"/>
      <c r="O222" s="32"/>
      <c r="P222" s="32"/>
      <c r="Q222" s="32"/>
    </row>
    <row r="223" spans="2:17">
      <c r="B223" s="30"/>
      <c r="C223" s="30"/>
      <c r="D223" s="30"/>
      <c r="E223" s="30"/>
      <c r="F223" s="30"/>
      <c r="G223" s="30"/>
      <c r="H223" s="8"/>
      <c r="I223" s="31"/>
      <c r="J223" s="28"/>
      <c r="K223" s="31"/>
      <c r="L223" s="120"/>
      <c r="M223" s="31"/>
      <c r="N223" s="32"/>
      <c r="O223" s="32"/>
      <c r="P223" s="32"/>
      <c r="Q223" s="32"/>
    </row>
    <row r="224" spans="2:17">
      <c r="B224" s="30"/>
      <c r="C224" s="30"/>
      <c r="D224" s="30"/>
      <c r="E224" s="30"/>
      <c r="F224" s="30"/>
      <c r="G224" s="30"/>
      <c r="H224" s="8"/>
      <c r="I224" s="31"/>
      <c r="J224" s="28"/>
      <c r="K224" s="31"/>
      <c r="L224" s="120"/>
      <c r="M224" s="31"/>
      <c r="N224" s="32"/>
      <c r="O224" s="32"/>
      <c r="P224" s="32"/>
      <c r="Q224" s="32"/>
    </row>
    <row r="225" spans="2:17">
      <c r="B225" s="30"/>
      <c r="C225" s="30"/>
      <c r="D225" s="30"/>
      <c r="E225" s="30"/>
      <c r="F225" s="30"/>
      <c r="G225" s="30"/>
      <c r="H225" s="8"/>
      <c r="I225" s="31"/>
      <c r="J225" s="28"/>
      <c r="K225" s="31"/>
      <c r="L225" s="120"/>
      <c r="M225" s="31"/>
      <c r="N225" s="32"/>
      <c r="O225" s="32"/>
      <c r="P225" s="32"/>
      <c r="Q225" s="32"/>
    </row>
    <row r="226" spans="2:17">
      <c r="B226" s="30"/>
      <c r="C226" s="30"/>
      <c r="D226" s="30"/>
      <c r="E226" s="30"/>
      <c r="F226" s="30"/>
      <c r="G226" s="30"/>
      <c r="H226" s="8"/>
      <c r="I226" s="31"/>
      <c r="J226" s="28"/>
      <c r="K226" s="31"/>
      <c r="L226" s="120"/>
      <c r="M226" s="31"/>
      <c r="N226" s="32"/>
      <c r="O226" s="32"/>
      <c r="P226" s="32"/>
      <c r="Q226" s="32"/>
    </row>
    <row r="227" spans="2:17">
      <c r="B227" s="30"/>
      <c r="C227" s="30"/>
      <c r="D227" s="30"/>
      <c r="E227" s="30"/>
      <c r="F227" s="30"/>
      <c r="G227" s="30"/>
      <c r="H227" s="8"/>
      <c r="I227" s="31"/>
      <c r="J227" s="28"/>
      <c r="K227" s="31"/>
      <c r="L227" s="120"/>
      <c r="M227" s="31"/>
      <c r="N227" s="32"/>
      <c r="O227" s="32"/>
      <c r="P227" s="32"/>
      <c r="Q227" s="32"/>
    </row>
  </sheetData>
  <mergeCells count="13">
    <mergeCell ref="B8:B9"/>
    <mergeCell ref="D8:F8"/>
    <mergeCell ref="G8:G9"/>
    <mergeCell ref="C8:C9"/>
    <mergeCell ref="P8:P9"/>
    <mergeCell ref="L8:L9"/>
    <mergeCell ref="N8:N9"/>
    <mergeCell ref="M8:M9"/>
    <mergeCell ref="K8:K9"/>
    <mergeCell ref="J8:J9"/>
    <mergeCell ref="I8:I9"/>
    <mergeCell ref="H8:H9"/>
    <mergeCell ref="O8:O9"/>
  </mergeCells>
  <conditionalFormatting sqref="N1:P3 N228:P1048576">
    <cfRule type="containsText" dxfId="2064" priority="102" operator="containsText" text="floatin">
      <formula>NOT(ISERROR(SEARCH("floatin",N1)))</formula>
    </cfRule>
    <cfRule type="containsText" dxfId="2063" priority="103" operator="containsText" text="un">
      <formula>NOT(ISERROR(SEARCH("un",N1)))</formula>
    </cfRule>
  </conditionalFormatting>
  <conditionalFormatting sqref="H8:I8">
    <cfRule type="containsText" dxfId="2062" priority="20" operator="containsText" text="LOW-CV">
      <formula>NOT(ISERROR(SEARCH("LOW-CV",H8)))</formula>
    </cfRule>
  </conditionalFormatting>
  <conditionalFormatting sqref="B8 D9:F9 D8">
    <cfRule type="containsText" dxfId="2061" priority="19" operator="containsText" text="LOW-CV">
      <formula>NOT(ISERROR(SEARCH("LOW-CV",B8)))</formula>
    </cfRule>
  </conditionalFormatting>
  <conditionalFormatting sqref="R10">
    <cfRule type="containsText" dxfId="2060" priority="22" operator="containsText" text="Un">
      <formula>NOT(ISERROR(SEARCH("Un",R10)))</formula>
    </cfRule>
    <cfRule type="containsText" dxfId="2059" priority="23" operator="containsText" text="Register">
      <formula>NOT(ISERROR(SEARCH("Register",R10)))</formula>
    </cfRule>
    <cfRule type="containsText" dxfId="2058" priority="24" operator="containsText" text="FLoat">
      <formula>NOT(ISERROR(SEARCH("FLoat",R10)))</formula>
    </cfRule>
  </conditionalFormatting>
  <conditionalFormatting sqref="N8">
    <cfRule type="containsText" dxfId="2057" priority="15" operator="containsText" text="LOW-CV">
      <formula>NOT(ISERROR(SEARCH("LOW-CV",N8)))</formula>
    </cfRule>
  </conditionalFormatting>
  <conditionalFormatting sqref="J8">
    <cfRule type="containsText" dxfId="2056" priority="18" operator="containsText" text="LOW-CV">
      <formula>NOT(ISERROR(SEARCH("LOW-CV",J8)))</formula>
    </cfRule>
  </conditionalFormatting>
  <conditionalFormatting sqref="K8">
    <cfRule type="containsText" dxfId="2055" priority="17" operator="containsText" text="LOW-CV">
      <formula>NOT(ISERROR(SEARCH("LOW-CV",K8)))</formula>
    </cfRule>
  </conditionalFormatting>
  <conditionalFormatting sqref="M8">
    <cfRule type="containsText" dxfId="2054" priority="16" operator="containsText" text="LOW-CV">
      <formula>NOT(ISERROR(SEARCH("LOW-CV",M8)))</formula>
    </cfRule>
  </conditionalFormatting>
  <conditionalFormatting sqref="G8">
    <cfRule type="containsText" dxfId="2053" priority="14" operator="containsText" text="LOW-CV">
      <formula>NOT(ISERROR(SEARCH("LOW-CV",G8)))</formula>
    </cfRule>
  </conditionalFormatting>
  <conditionalFormatting sqref="C8">
    <cfRule type="containsText" dxfId="2052" priority="13" operator="containsText" text="LOW-CV">
      <formula>NOT(ISERROR(SEARCH("LOW-CV",C8)))</formula>
    </cfRule>
  </conditionalFormatting>
  <conditionalFormatting sqref="I10:I13 I15:I39">
    <cfRule type="containsText" dxfId="2051" priority="12" operator="containsText" text="M">
      <formula>NOT(ISERROR(SEARCH("M",I10)))</formula>
    </cfRule>
  </conditionalFormatting>
  <conditionalFormatting sqref="K10:L13 K15:L39">
    <cfRule type="containsText" dxfId="2050" priority="11" operator="containsText" text="L">
      <formula>NOT(ISERROR(SEARCH("L",K10)))</formula>
    </cfRule>
  </conditionalFormatting>
  <conditionalFormatting sqref="P8">
    <cfRule type="containsText" dxfId="2049" priority="10" operator="containsText" text="LOW-CV">
      <formula>NOT(ISERROR(SEARCH("LOW-CV",P8)))</formula>
    </cfRule>
  </conditionalFormatting>
  <conditionalFormatting sqref="P10:P13 P16:P39">
    <cfRule type="containsText" dxfId="2048" priority="8" operator="containsText" text="UNREGISTER">
      <formula>NOT(ISERROR(SEARCH("UNREGISTER",P10)))</formula>
    </cfRule>
    <cfRule type="containsText" dxfId="2047" priority="9" operator="containsText" text="REGISTER">
      <formula>NOT(ISERROR(SEARCH("REGISTER",P10)))</formula>
    </cfRule>
  </conditionalFormatting>
  <conditionalFormatting sqref="I14">
    <cfRule type="containsText" dxfId="2046" priority="7" operator="containsText" text="M">
      <formula>NOT(ISERROR(SEARCH("M",I14)))</formula>
    </cfRule>
  </conditionalFormatting>
  <conditionalFormatting sqref="K14:L14">
    <cfRule type="containsText" dxfId="2045" priority="6" operator="containsText" text="L">
      <formula>NOT(ISERROR(SEARCH("L",K14)))</formula>
    </cfRule>
  </conditionalFormatting>
  <conditionalFormatting sqref="P14:P15">
    <cfRule type="containsText" dxfId="2044" priority="4" operator="containsText" text="UNREGISTER">
      <formula>NOT(ISERROR(SEARCH("UNREGISTER",P14)))</formula>
    </cfRule>
    <cfRule type="containsText" dxfId="2043" priority="5" operator="containsText" text="REGISTER">
      <formula>NOT(ISERROR(SEARCH("REGISTER",P14)))</formula>
    </cfRule>
  </conditionalFormatting>
  <conditionalFormatting sqref="H10:H14">
    <cfRule type="duplicateValues" dxfId="2042" priority="3"/>
  </conditionalFormatting>
  <conditionalFormatting sqref="L8">
    <cfRule type="containsText" dxfId="2041" priority="2" operator="containsText" text="LOW-CV">
      <formula>NOT(ISERROR(SEARCH("LOW-CV",L8)))</formula>
    </cfRule>
  </conditionalFormatting>
  <conditionalFormatting sqref="O8">
    <cfRule type="containsText" dxfId="2040" priority="1" operator="containsText" text="LOW-CV">
      <formula>NOT(ISERROR(SEARCH("LOW-CV",O8)))</formula>
    </cfRule>
  </conditionalFormatting>
  <pageMargins left="0.7" right="0.7" top="0.75" bottom="0.75" header="0.3" footer="0.3"/>
  <pageSetup orientation="portrait" horizontalDpi="4294967293" verticalDpi="4294967293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0.59999389629810485"/>
  </sheetPr>
  <dimension ref="B2:Z489"/>
  <sheetViews>
    <sheetView showGridLines="0" zoomScale="70" zoomScaleNormal="70" workbookViewId="0">
      <selection activeCell="W16" sqref="W16"/>
    </sheetView>
  </sheetViews>
  <sheetFormatPr defaultColWidth="9.140625" defaultRowHeight="20.25"/>
  <cols>
    <col min="1" max="1" width="4.140625" style="18" customWidth="1"/>
    <col min="2" max="2" width="8.7109375" style="16" customWidth="1"/>
    <col min="3" max="3" width="10.85546875" style="16" customWidth="1"/>
    <col min="4" max="4" width="14" style="2" customWidth="1"/>
    <col min="5" max="5" width="22.140625" style="16" customWidth="1"/>
    <col min="6" max="6" width="4.140625" style="16" customWidth="1"/>
    <col min="7" max="7" width="8.7109375" style="16" customWidth="1"/>
    <col min="8" max="8" width="10.85546875" style="16" customWidth="1"/>
    <col min="9" max="9" width="14" style="17" customWidth="1"/>
    <col min="10" max="10" width="22.140625" style="16" customWidth="1"/>
    <col min="11" max="11" width="4.140625" style="18" customWidth="1"/>
    <col min="12" max="12" width="8.7109375" style="18" customWidth="1"/>
    <col min="13" max="13" width="10.85546875" style="18" customWidth="1"/>
    <col min="14" max="14" width="14" style="18" customWidth="1"/>
    <col min="15" max="15" width="22.140625" style="18" customWidth="1"/>
    <col min="16" max="16" width="4.140625" style="18" customWidth="1"/>
    <col min="17" max="17" width="8.7109375" style="18" customWidth="1"/>
    <col min="18" max="18" width="10.85546875" style="18" customWidth="1"/>
    <col min="19" max="19" width="14" style="18" customWidth="1"/>
    <col min="20" max="20" width="22.140625" style="18" customWidth="1"/>
    <col min="21" max="21" width="4.140625" style="18" customWidth="1"/>
    <col min="22" max="22" width="11.7109375" style="19" customWidth="1"/>
    <col min="23" max="25" width="11.7109375" style="18" customWidth="1"/>
    <col min="26" max="26" width="12.42578125" style="18" bestFit="1" customWidth="1"/>
    <col min="27" max="27" width="11.85546875" style="18" bestFit="1" customWidth="1"/>
    <col min="28" max="28" width="14.85546875" style="18" bestFit="1" customWidth="1"/>
    <col min="29" max="29" width="16.85546875" style="18" bestFit="1" customWidth="1"/>
    <col min="30" max="30" width="15.42578125" style="18" bestFit="1" customWidth="1"/>
    <col min="31" max="16384" width="9.140625" style="18"/>
  </cols>
  <sheetData>
    <row r="2" spans="2:26" ht="27" customHeight="1">
      <c r="B2" s="394" t="s">
        <v>285</v>
      </c>
      <c r="C2" s="395"/>
      <c r="D2" s="395"/>
      <c r="E2" s="395"/>
      <c r="F2" s="396"/>
      <c r="N2" s="20"/>
      <c r="O2" s="21"/>
      <c r="P2" s="21"/>
      <c r="Q2" s="22"/>
      <c r="R2" s="22"/>
      <c r="S2" s="21"/>
      <c r="T2" s="21"/>
      <c r="U2" s="22"/>
      <c r="V2" s="23"/>
      <c r="W2" s="24"/>
      <c r="X2" s="24"/>
      <c r="Y2" s="24"/>
      <c r="Z2" s="24"/>
    </row>
    <row r="3" spans="2:26" ht="27" customHeight="1">
      <c r="B3" s="397"/>
      <c r="C3" s="398"/>
      <c r="D3" s="398"/>
      <c r="E3" s="398"/>
      <c r="F3" s="399"/>
      <c r="N3" s="20"/>
      <c r="O3" s="21"/>
      <c r="P3" s="21"/>
      <c r="Q3" s="22"/>
      <c r="R3" s="22"/>
      <c r="S3" s="21"/>
      <c r="T3" s="21"/>
      <c r="U3" s="22"/>
      <c r="V3" s="23"/>
      <c r="W3" s="24"/>
      <c r="X3" s="24"/>
      <c r="Y3" s="24"/>
      <c r="Z3" s="24"/>
    </row>
    <row r="4" spans="2:26" ht="6" customHeight="1">
      <c r="N4" s="20"/>
      <c r="O4" s="21"/>
      <c r="P4" s="21"/>
      <c r="Q4" s="22"/>
      <c r="R4" s="22"/>
      <c r="S4" s="21"/>
      <c r="T4" s="21"/>
      <c r="U4" s="22"/>
      <c r="V4" s="25"/>
      <c r="W4" s="21"/>
      <c r="X4" s="24"/>
      <c r="Y4" s="24"/>
      <c r="Z4" s="24"/>
    </row>
    <row r="5" spans="2:26" ht="6" customHeight="1">
      <c r="N5" s="20"/>
      <c r="O5" s="21"/>
      <c r="P5" s="21"/>
      <c r="Q5" s="22"/>
      <c r="R5" s="22"/>
      <c r="S5" s="21"/>
      <c r="T5" s="21"/>
      <c r="U5" s="22"/>
      <c r="V5" s="25"/>
      <c r="W5" s="21"/>
      <c r="X5" s="24"/>
      <c r="Y5" s="24"/>
      <c r="Z5" s="24"/>
    </row>
    <row r="6" spans="2:26" ht="25.15" customHeight="1">
      <c r="B6" s="400" t="s">
        <v>56</v>
      </c>
      <c r="C6" s="400"/>
      <c r="D6" s="401"/>
      <c r="E6" s="401"/>
      <c r="G6" s="400" t="s">
        <v>57</v>
      </c>
      <c r="H6" s="400"/>
      <c r="I6" s="401"/>
      <c r="J6" s="401"/>
      <c r="L6" s="400" t="s">
        <v>58</v>
      </c>
      <c r="M6" s="400"/>
      <c r="N6" s="401"/>
      <c r="O6" s="401"/>
      <c r="P6" s="21"/>
      <c r="Q6" s="400" t="s">
        <v>59</v>
      </c>
      <c r="R6" s="400"/>
      <c r="S6" s="401"/>
      <c r="T6" s="401"/>
      <c r="U6" s="22"/>
      <c r="V6" s="26"/>
      <c r="W6" s="21"/>
      <c r="X6" s="24"/>
      <c r="Y6" s="24"/>
      <c r="Z6" s="24"/>
    </row>
    <row r="7" spans="2:26" ht="30" customHeight="1">
      <c r="B7" s="10" t="s">
        <v>55</v>
      </c>
      <c r="C7" s="10" t="s">
        <v>80</v>
      </c>
      <c r="D7" s="10" t="s">
        <v>1</v>
      </c>
      <c r="E7" s="11" t="s">
        <v>2</v>
      </c>
      <c r="F7" s="9"/>
      <c r="G7" s="10" t="s">
        <v>55</v>
      </c>
      <c r="H7" s="10" t="s">
        <v>80</v>
      </c>
      <c r="I7" s="10" t="s">
        <v>1</v>
      </c>
      <c r="J7" s="11" t="s">
        <v>2</v>
      </c>
      <c r="L7" s="10" t="s">
        <v>55</v>
      </c>
      <c r="M7" s="10" t="s">
        <v>80</v>
      </c>
      <c r="N7" s="10" t="s">
        <v>1</v>
      </c>
      <c r="O7" s="11" t="s">
        <v>2</v>
      </c>
      <c r="P7" s="21"/>
      <c r="Q7" s="10" t="s">
        <v>55</v>
      </c>
      <c r="R7" s="10" t="s">
        <v>80</v>
      </c>
      <c r="S7" s="10" t="s">
        <v>1</v>
      </c>
      <c r="T7" s="11" t="s">
        <v>2</v>
      </c>
      <c r="U7" s="22"/>
      <c r="V7" s="26" t="s">
        <v>1699</v>
      </c>
      <c r="W7" s="24"/>
      <c r="X7" s="24"/>
      <c r="Y7" s="24"/>
      <c r="Z7" s="24"/>
    </row>
    <row r="8" spans="2:26" ht="19.899999999999999" customHeight="1">
      <c r="B8" s="15">
        <v>1</v>
      </c>
      <c r="C8" s="27">
        <v>0.25347222222222221</v>
      </c>
      <c r="D8" s="14">
        <v>214</v>
      </c>
      <c r="E8" s="15" t="s">
        <v>35</v>
      </c>
      <c r="F8" s="7"/>
      <c r="G8" s="15">
        <v>1</v>
      </c>
      <c r="H8" s="27">
        <v>0.29166666666666669</v>
      </c>
      <c r="I8" s="14">
        <v>401</v>
      </c>
      <c r="J8" s="27" t="s">
        <v>35</v>
      </c>
      <c r="L8" s="15">
        <v>1</v>
      </c>
      <c r="M8" s="27"/>
      <c r="N8" s="14"/>
      <c r="O8" s="15"/>
      <c r="P8" s="21"/>
      <c r="Q8" s="15">
        <v>1</v>
      </c>
      <c r="R8" s="27"/>
      <c r="S8" s="14"/>
      <c r="T8" s="15"/>
      <c r="U8" s="21"/>
      <c r="V8" s="29" t="s">
        <v>1700</v>
      </c>
      <c r="W8" s="22"/>
      <c r="X8" s="22"/>
      <c r="Y8" s="22"/>
      <c r="Z8" s="21"/>
    </row>
    <row r="9" spans="2:26" ht="19.899999999999999" customHeight="1">
      <c r="B9" s="15">
        <f>B8+1</f>
        <v>2</v>
      </c>
      <c r="C9" s="27">
        <v>0.25555555555555559</v>
      </c>
      <c r="D9" s="14">
        <v>212</v>
      </c>
      <c r="E9" s="27" t="s">
        <v>20</v>
      </c>
      <c r="F9" s="28"/>
      <c r="G9" s="15">
        <f>G8+1</f>
        <v>2</v>
      </c>
      <c r="H9" s="27">
        <v>0.2951388888888889</v>
      </c>
      <c r="I9" s="14">
        <v>212</v>
      </c>
      <c r="J9" s="15" t="s">
        <v>35</v>
      </c>
      <c r="L9" s="15">
        <f>L8+1</f>
        <v>2</v>
      </c>
      <c r="M9" s="27"/>
      <c r="N9" s="14"/>
      <c r="O9" s="27"/>
      <c r="P9" s="24"/>
      <c r="Q9" s="15">
        <f>Q8+1</f>
        <v>2</v>
      </c>
      <c r="R9" s="27"/>
      <c r="S9" s="14"/>
      <c r="T9" s="27"/>
      <c r="U9" s="24"/>
      <c r="V9" s="29" t="s">
        <v>1698</v>
      </c>
      <c r="W9" s="24"/>
      <c r="X9" s="24"/>
      <c r="Y9" s="24"/>
      <c r="Z9" s="24"/>
    </row>
    <row r="10" spans="2:26" ht="19.899999999999999" customHeight="1">
      <c r="B10" s="15">
        <f t="shared" ref="B10:B22" si="0">B9+1</f>
        <v>3</v>
      </c>
      <c r="C10" s="27">
        <v>0.25694444444444448</v>
      </c>
      <c r="D10" s="14">
        <v>160</v>
      </c>
      <c r="E10" s="27" t="s">
        <v>19</v>
      </c>
      <c r="F10" s="28"/>
      <c r="G10" s="15">
        <f t="shared" ref="G10:G19" si="1">G9+1</f>
        <v>3</v>
      </c>
      <c r="H10" s="27">
        <v>0.29583333333333334</v>
      </c>
      <c r="I10" s="14">
        <v>345</v>
      </c>
      <c r="J10" s="27" t="s">
        <v>20</v>
      </c>
      <c r="L10" s="15">
        <f t="shared" ref="L10:L22" si="2">L9+1</f>
        <v>3</v>
      </c>
      <c r="M10" s="27"/>
      <c r="N10" s="14"/>
      <c r="O10" s="27"/>
      <c r="Q10" s="15">
        <f t="shared" ref="Q10:Q22" si="3">Q9+1</f>
        <v>3</v>
      </c>
      <c r="R10" s="27"/>
      <c r="S10" s="14"/>
      <c r="T10" s="27"/>
      <c r="V10" s="29" t="s">
        <v>1706</v>
      </c>
    </row>
    <row r="11" spans="2:26" ht="19.899999999999999" customHeight="1">
      <c r="B11" s="15">
        <f t="shared" si="0"/>
        <v>4</v>
      </c>
      <c r="C11" s="27">
        <v>0.25833333333333336</v>
      </c>
      <c r="D11" s="14">
        <v>200</v>
      </c>
      <c r="E11" s="27" t="s">
        <v>26</v>
      </c>
      <c r="F11" s="28"/>
      <c r="G11" s="15">
        <f t="shared" si="1"/>
        <v>4</v>
      </c>
      <c r="H11" s="27">
        <v>0.29652777777777778</v>
      </c>
      <c r="I11" s="14">
        <v>342</v>
      </c>
      <c r="J11" s="27" t="s">
        <v>19</v>
      </c>
      <c r="L11" s="15">
        <f t="shared" si="2"/>
        <v>4</v>
      </c>
      <c r="M11" s="27"/>
      <c r="N11" s="14"/>
      <c r="O11" s="27"/>
      <c r="Q11" s="15">
        <f t="shared" si="3"/>
        <v>4</v>
      </c>
      <c r="R11" s="27"/>
      <c r="S11" s="14"/>
      <c r="T11" s="27"/>
      <c r="V11" s="29"/>
    </row>
    <row r="12" spans="2:26" ht="19.899999999999999" customHeight="1">
      <c r="B12" s="15">
        <f t="shared" si="0"/>
        <v>5</v>
      </c>
      <c r="C12" s="27">
        <v>0.2673611111111111</v>
      </c>
      <c r="D12" s="14">
        <v>245</v>
      </c>
      <c r="E12" s="27" t="s">
        <v>54</v>
      </c>
      <c r="F12" s="28"/>
      <c r="G12" s="15">
        <f t="shared" si="1"/>
        <v>5</v>
      </c>
      <c r="H12" s="27">
        <v>0.29722222222222222</v>
      </c>
      <c r="I12" s="14">
        <v>333</v>
      </c>
      <c r="J12" s="27" t="s">
        <v>26</v>
      </c>
      <c r="L12" s="15">
        <f t="shared" si="2"/>
        <v>5</v>
      </c>
      <c r="M12" s="27"/>
      <c r="N12" s="14"/>
      <c r="O12" s="27"/>
      <c r="Q12" s="15">
        <f t="shared" si="3"/>
        <v>5</v>
      </c>
      <c r="R12" s="27"/>
      <c r="S12" s="14"/>
      <c r="T12" s="27"/>
      <c r="V12" s="29"/>
    </row>
    <row r="13" spans="2:26" ht="19.899999999999999" customHeight="1">
      <c r="B13" s="15">
        <f t="shared" si="0"/>
        <v>6</v>
      </c>
      <c r="C13" s="27">
        <v>0.27430555555555552</v>
      </c>
      <c r="D13" s="14">
        <v>246</v>
      </c>
      <c r="E13" s="27" t="s">
        <v>35</v>
      </c>
      <c r="F13" s="28"/>
      <c r="G13" s="15">
        <f t="shared" si="1"/>
        <v>6</v>
      </c>
      <c r="H13" s="27">
        <v>0.29791666666666666</v>
      </c>
      <c r="I13" s="14">
        <v>222</v>
      </c>
      <c r="J13" s="27" t="s">
        <v>54</v>
      </c>
      <c r="L13" s="15">
        <f t="shared" si="2"/>
        <v>6</v>
      </c>
      <c r="M13" s="27"/>
      <c r="N13" s="14"/>
      <c r="O13" s="27"/>
      <c r="Q13" s="15">
        <f t="shared" si="3"/>
        <v>6</v>
      </c>
      <c r="R13" s="27"/>
      <c r="S13" s="14"/>
      <c r="T13" s="27"/>
      <c r="V13" s="29"/>
    </row>
    <row r="14" spans="2:26" ht="19.899999999999999" customHeight="1">
      <c r="B14" s="15">
        <f t="shared" si="0"/>
        <v>7</v>
      </c>
      <c r="C14" s="27">
        <v>0.28125</v>
      </c>
      <c r="D14" s="14">
        <v>314</v>
      </c>
      <c r="E14" s="27" t="s">
        <v>35</v>
      </c>
      <c r="F14" s="28"/>
      <c r="G14" s="15">
        <f t="shared" si="1"/>
        <v>7</v>
      </c>
      <c r="H14" s="27">
        <v>0.2986111111111111</v>
      </c>
      <c r="I14" s="14">
        <v>145</v>
      </c>
      <c r="J14" s="27" t="s">
        <v>26</v>
      </c>
      <c r="L14" s="15">
        <f t="shared" si="2"/>
        <v>7</v>
      </c>
      <c r="M14" s="27"/>
      <c r="N14" s="14"/>
      <c r="O14" s="27"/>
      <c r="Q14" s="15">
        <f t="shared" si="3"/>
        <v>7</v>
      </c>
      <c r="R14" s="27"/>
      <c r="S14" s="14"/>
      <c r="T14" s="27"/>
      <c r="V14" s="29"/>
    </row>
    <row r="15" spans="2:26" ht="19.899999999999999" customHeight="1">
      <c r="B15" s="15">
        <f t="shared" si="0"/>
        <v>8</v>
      </c>
      <c r="C15" s="27">
        <v>0.28819444444444448</v>
      </c>
      <c r="D15" s="14">
        <v>400</v>
      </c>
      <c r="E15" s="27" t="s">
        <v>6</v>
      </c>
      <c r="F15" s="28"/>
      <c r="G15" s="15">
        <f t="shared" si="1"/>
        <v>8</v>
      </c>
      <c r="H15" s="27">
        <v>0.30555555555555552</v>
      </c>
      <c r="I15" s="14">
        <v>167</v>
      </c>
      <c r="J15" s="27" t="s">
        <v>26</v>
      </c>
      <c r="L15" s="15">
        <f t="shared" si="2"/>
        <v>8</v>
      </c>
      <c r="M15" s="27"/>
      <c r="N15" s="14"/>
      <c r="O15" s="27"/>
      <c r="Q15" s="15">
        <f t="shared" si="3"/>
        <v>8</v>
      </c>
      <c r="R15" s="27"/>
      <c r="S15" s="14"/>
      <c r="T15" s="27"/>
    </row>
    <row r="16" spans="2:26" ht="19.899999999999999" customHeight="1">
      <c r="B16" s="15">
        <f t="shared" si="0"/>
        <v>9</v>
      </c>
      <c r="C16" s="27"/>
      <c r="D16" s="14"/>
      <c r="E16" s="27"/>
      <c r="F16" s="28"/>
      <c r="G16" s="15">
        <f t="shared" si="1"/>
        <v>9</v>
      </c>
      <c r="H16" s="27">
        <v>0.30694444444444441</v>
      </c>
      <c r="I16" s="14">
        <v>150</v>
      </c>
      <c r="J16" s="15" t="s">
        <v>35</v>
      </c>
      <c r="L16" s="15">
        <f t="shared" si="2"/>
        <v>9</v>
      </c>
      <c r="M16" s="27"/>
      <c r="N16" s="14"/>
      <c r="O16" s="27"/>
      <c r="Q16" s="15">
        <f t="shared" si="3"/>
        <v>9</v>
      </c>
      <c r="R16" s="27"/>
      <c r="S16" s="14"/>
      <c r="T16" s="27"/>
    </row>
    <row r="17" spans="2:20" ht="19.899999999999999" customHeight="1">
      <c r="B17" s="15">
        <f t="shared" si="0"/>
        <v>10</v>
      </c>
      <c r="C17" s="27"/>
      <c r="D17" s="14"/>
      <c r="E17" s="27"/>
      <c r="F17" s="28"/>
      <c r="G17" s="15">
        <f t="shared" si="1"/>
        <v>10</v>
      </c>
      <c r="H17" s="27">
        <v>0.30833333333333335</v>
      </c>
      <c r="I17" s="14">
        <v>168</v>
      </c>
      <c r="J17" s="27" t="s">
        <v>20</v>
      </c>
      <c r="L17" s="15">
        <f t="shared" si="2"/>
        <v>10</v>
      </c>
      <c r="M17" s="27"/>
      <c r="N17" s="14"/>
      <c r="O17" s="27"/>
      <c r="Q17" s="15">
        <f t="shared" si="3"/>
        <v>10</v>
      </c>
      <c r="R17" s="27"/>
      <c r="S17" s="14"/>
      <c r="T17" s="27"/>
    </row>
    <row r="18" spans="2:20" ht="19.899999999999999" customHeight="1">
      <c r="B18" s="15">
        <f t="shared" si="0"/>
        <v>11</v>
      </c>
      <c r="C18" s="27"/>
      <c r="D18" s="14"/>
      <c r="E18" s="27"/>
      <c r="F18" s="28"/>
      <c r="G18" s="15">
        <f t="shared" si="1"/>
        <v>11</v>
      </c>
      <c r="H18" s="27">
        <v>0.30972222222222223</v>
      </c>
      <c r="I18" s="14">
        <v>212</v>
      </c>
      <c r="J18" s="27" t="s">
        <v>19</v>
      </c>
      <c r="L18" s="15">
        <f t="shared" si="2"/>
        <v>11</v>
      </c>
      <c r="M18" s="27"/>
      <c r="N18" s="14"/>
      <c r="O18" s="27"/>
      <c r="Q18" s="15">
        <f t="shared" si="3"/>
        <v>11</v>
      </c>
      <c r="R18" s="27"/>
      <c r="S18" s="14"/>
      <c r="T18" s="27"/>
    </row>
    <row r="19" spans="2:20" ht="19.899999999999999" customHeight="1">
      <c r="B19" s="15">
        <f t="shared" si="0"/>
        <v>12</v>
      </c>
      <c r="C19" s="27"/>
      <c r="D19" s="14"/>
      <c r="E19" s="27"/>
      <c r="F19" s="28"/>
      <c r="G19" s="15">
        <f t="shared" si="1"/>
        <v>12</v>
      </c>
      <c r="H19" s="27">
        <v>0.31111111111111112</v>
      </c>
      <c r="I19" s="14">
        <v>300</v>
      </c>
      <c r="J19" s="27" t="s">
        <v>26</v>
      </c>
      <c r="L19" s="15">
        <f t="shared" si="2"/>
        <v>12</v>
      </c>
      <c r="M19" s="27"/>
      <c r="N19" s="14"/>
      <c r="O19" s="27"/>
      <c r="Q19" s="15">
        <f t="shared" si="3"/>
        <v>12</v>
      </c>
      <c r="R19" s="27"/>
      <c r="S19" s="14"/>
      <c r="T19" s="27"/>
    </row>
    <row r="20" spans="2:20" ht="19.899999999999999" customHeight="1">
      <c r="B20" s="15">
        <f t="shared" si="0"/>
        <v>13</v>
      </c>
      <c r="C20" s="27"/>
      <c r="D20" s="14"/>
      <c r="E20" s="27"/>
      <c r="F20" s="28"/>
      <c r="G20" s="15"/>
      <c r="H20" s="27"/>
      <c r="I20" s="14"/>
      <c r="J20" s="27"/>
      <c r="L20" s="15">
        <f t="shared" si="2"/>
        <v>13</v>
      </c>
      <c r="M20" s="27"/>
      <c r="N20" s="14"/>
      <c r="O20" s="27"/>
      <c r="Q20" s="15">
        <f t="shared" si="3"/>
        <v>13</v>
      </c>
      <c r="R20" s="27"/>
      <c r="S20" s="14"/>
      <c r="T20" s="27"/>
    </row>
    <row r="21" spans="2:20" ht="19.899999999999999" customHeight="1">
      <c r="B21" s="15">
        <f t="shared" si="0"/>
        <v>14</v>
      </c>
      <c r="C21" s="27"/>
      <c r="D21" s="14"/>
      <c r="E21" s="27"/>
      <c r="F21" s="28"/>
      <c r="G21" s="15"/>
      <c r="H21" s="27"/>
      <c r="I21" s="14"/>
      <c r="J21" s="27"/>
      <c r="L21" s="15">
        <f t="shared" si="2"/>
        <v>14</v>
      </c>
      <c r="M21" s="27"/>
      <c r="N21" s="14"/>
      <c r="O21" s="27"/>
      <c r="Q21" s="15">
        <f t="shared" si="3"/>
        <v>14</v>
      </c>
      <c r="R21" s="27"/>
      <c r="S21" s="14"/>
      <c r="T21" s="27"/>
    </row>
    <row r="22" spans="2:20" ht="19.899999999999999" customHeight="1">
      <c r="B22" s="15">
        <f t="shared" si="0"/>
        <v>15</v>
      </c>
      <c r="C22" s="27"/>
      <c r="D22" s="14"/>
      <c r="E22" s="27"/>
      <c r="F22" s="28"/>
      <c r="G22" s="15"/>
      <c r="H22" s="27"/>
      <c r="I22" s="14"/>
      <c r="J22" s="27"/>
      <c r="L22" s="15">
        <f t="shared" si="2"/>
        <v>15</v>
      </c>
      <c r="M22" s="27"/>
      <c r="N22" s="14"/>
      <c r="O22" s="27"/>
      <c r="Q22" s="15">
        <f t="shared" si="3"/>
        <v>15</v>
      </c>
      <c r="R22" s="27"/>
      <c r="S22" s="14"/>
      <c r="T22" s="27"/>
    </row>
    <row r="23" spans="2:20" ht="19.899999999999999" customHeight="1">
      <c r="B23" s="392" t="s">
        <v>3</v>
      </c>
      <c r="C23" s="393"/>
      <c r="D23" s="124">
        <f>COUNT(D8:D22)</f>
        <v>8</v>
      </c>
      <c r="E23" s="125" t="s">
        <v>283</v>
      </c>
      <c r="F23" s="28"/>
      <c r="G23" s="392" t="s">
        <v>3</v>
      </c>
      <c r="H23" s="393"/>
      <c r="I23" s="124">
        <f>COUNT(I8:I22)</f>
        <v>12</v>
      </c>
      <c r="J23" s="125" t="s">
        <v>283</v>
      </c>
      <c r="L23" s="392" t="s">
        <v>3</v>
      </c>
      <c r="M23" s="393"/>
      <c r="N23" s="124">
        <f>COUNT(N8:N22)</f>
        <v>0</v>
      </c>
      <c r="O23" s="125" t="s">
        <v>283</v>
      </c>
      <c r="Q23" s="392" t="s">
        <v>3</v>
      </c>
      <c r="R23" s="393"/>
      <c r="S23" s="124">
        <f>COUNT(S8:S22)</f>
        <v>0</v>
      </c>
      <c r="T23" s="125" t="s">
        <v>283</v>
      </c>
    </row>
    <row r="24" spans="2:20" ht="21" customHeight="1">
      <c r="B24" s="30"/>
      <c r="C24" s="30"/>
      <c r="D24" s="8"/>
      <c r="E24" s="31"/>
      <c r="F24" s="28"/>
      <c r="G24" s="31"/>
      <c r="H24" s="31"/>
      <c r="I24" s="32"/>
      <c r="J24" s="32"/>
    </row>
    <row r="25" spans="2:20">
      <c r="B25" s="30"/>
      <c r="C25" s="30"/>
      <c r="D25" s="8"/>
      <c r="E25" s="31"/>
      <c r="F25" s="28"/>
      <c r="G25" s="31"/>
      <c r="H25" s="31"/>
      <c r="I25" s="32"/>
      <c r="J25" s="32"/>
    </row>
    <row r="26" spans="2:20">
      <c r="B26" s="30"/>
      <c r="C26" s="30"/>
      <c r="D26" s="8"/>
      <c r="E26" s="31"/>
      <c r="F26" s="28"/>
      <c r="G26" s="31"/>
      <c r="H26" s="31"/>
      <c r="I26" s="32"/>
      <c r="J26" s="32"/>
    </row>
    <row r="27" spans="2:20" ht="25.15" customHeight="1">
      <c r="B27" s="400" t="s">
        <v>64</v>
      </c>
      <c r="C27" s="400"/>
      <c r="D27" s="401"/>
      <c r="E27" s="401"/>
      <c r="G27" s="400" t="s">
        <v>60</v>
      </c>
      <c r="H27" s="400"/>
      <c r="I27" s="401"/>
      <c r="J27" s="401"/>
      <c r="L27" s="400" t="s">
        <v>61</v>
      </c>
      <c r="M27" s="400"/>
      <c r="N27" s="401"/>
      <c r="O27" s="401"/>
      <c r="P27" s="21"/>
      <c r="Q27" s="400" t="s">
        <v>62</v>
      </c>
      <c r="R27" s="400"/>
      <c r="S27" s="401"/>
      <c r="T27" s="401"/>
    </row>
    <row r="28" spans="2:20" ht="30" customHeight="1">
      <c r="B28" s="10" t="s">
        <v>55</v>
      </c>
      <c r="C28" s="10" t="s">
        <v>80</v>
      </c>
      <c r="D28" s="10" t="s">
        <v>1</v>
      </c>
      <c r="E28" s="11" t="s">
        <v>2</v>
      </c>
      <c r="F28" s="9"/>
      <c r="G28" s="10" t="s">
        <v>55</v>
      </c>
      <c r="H28" s="10" t="s">
        <v>80</v>
      </c>
      <c r="I28" s="10" t="s">
        <v>1</v>
      </c>
      <c r="J28" s="11" t="s">
        <v>2</v>
      </c>
      <c r="L28" s="10" t="s">
        <v>55</v>
      </c>
      <c r="M28" s="10" t="s">
        <v>80</v>
      </c>
      <c r="N28" s="10" t="s">
        <v>1</v>
      </c>
      <c r="O28" s="11" t="s">
        <v>2</v>
      </c>
      <c r="P28" s="21"/>
      <c r="Q28" s="10" t="s">
        <v>55</v>
      </c>
      <c r="R28" s="10" t="s">
        <v>80</v>
      </c>
      <c r="S28" s="10" t="s">
        <v>1</v>
      </c>
      <c r="T28" s="11" t="s">
        <v>2</v>
      </c>
    </row>
    <row r="29" spans="2:20" ht="19.899999999999999" customHeight="1">
      <c r="B29" s="15">
        <v>1</v>
      </c>
      <c r="C29" s="27"/>
      <c r="D29" s="14"/>
      <c r="E29" s="15"/>
      <c r="F29" s="7"/>
      <c r="G29" s="15">
        <v>1</v>
      </c>
      <c r="H29" s="27"/>
      <c r="I29" s="14"/>
      <c r="J29" s="15"/>
      <c r="L29" s="15">
        <v>1</v>
      </c>
      <c r="M29" s="27"/>
      <c r="N29" s="14"/>
      <c r="O29" s="15"/>
      <c r="P29" s="21"/>
      <c r="Q29" s="15">
        <v>1</v>
      </c>
      <c r="R29" s="27"/>
      <c r="S29" s="14"/>
      <c r="T29" s="15"/>
    </row>
    <row r="30" spans="2:20" ht="19.899999999999999" customHeight="1">
      <c r="B30" s="15">
        <f>B29+1</f>
        <v>2</v>
      </c>
      <c r="C30" s="27"/>
      <c r="D30" s="14"/>
      <c r="E30" s="27"/>
      <c r="F30" s="28"/>
      <c r="G30" s="15">
        <f>G29+1</f>
        <v>2</v>
      </c>
      <c r="H30" s="27"/>
      <c r="I30" s="14"/>
      <c r="J30" s="27"/>
      <c r="L30" s="15">
        <f>L29+1</f>
        <v>2</v>
      </c>
      <c r="M30" s="27"/>
      <c r="N30" s="14"/>
      <c r="O30" s="27"/>
      <c r="P30" s="24"/>
      <c r="Q30" s="15">
        <f>Q29+1</f>
        <v>2</v>
      </c>
      <c r="R30" s="27"/>
      <c r="S30" s="14"/>
      <c r="T30" s="27"/>
    </row>
    <row r="31" spans="2:20" ht="19.899999999999999" customHeight="1">
      <c r="B31" s="15">
        <f t="shared" ref="B31:B43" si="4">B30+1</f>
        <v>3</v>
      </c>
      <c r="C31" s="27"/>
      <c r="D31" s="14"/>
      <c r="E31" s="27"/>
      <c r="F31" s="28"/>
      <c r="G31" s="15">
        <f t="shared" ref="G31:G43" si="5">G30+1</f>
        <v>3</v>
      </c>
      <c r="H31" s="27"/>
      <c r="I31" s="14"/>
      <c r="J31" s="27"/>
      <c r="L31" s="15">
        <f t="shared" ref="L31:L43" si="6">L30+1</f>
        <v>3</v>
      </c>
      <c r="M31" s="27"/>
      <c r="N31" s="14"/>
      <c r="O31" s="27"/>
      <c r="Q31" s="15">
        <f t="shared" ref="Q31:Q43" si="7">Q30+1</f>
        <v>3</v>
      </c>
      <c r="R31" s="27"/>
      <c r="S31" s="14"/>
      <c r="T31" s="27"/>
    </row>
    <row r="32" spans="2:20" ht="19.899999999999999" customHeight="1">
      <c r="B32" s="15">
        <f t="shared" si="4"/>
        <v>4</v>
      </c>
      <c r="C32" s="27"/>
      <c r="D32" s="14"/>
      <c r="E32" s="27"/>
      <c r="F32" s="28"/>
      <c r="G32" s="15">
        <f t="shared" si="5"/>
        <v>4</v>
      </c>
      <c r="H32" s="27"/>
      <c r="I32" s="14"/>
      <c r="J32" s="27"/>
      <c r="L32" s="15">
        <f t="shared" si="6"/>
        <v>4</v>
      </c>
      <c r="M32" s="27"/>
      <c r="N32" s="14"/>
      <c r="O32" s="27"/>
      <c r="Q32" s="15">
        <f t="shared" si="7"/>
        <v>4</v>
      </c>
      <c r="R32" s="27"/>
      <c r="S32" s="14"/>
      <c r="T32" s="27"/>
    </row>
    <row r="33" spans="2:20" ht="19.899999999999999" customHeight="1">
      <c r="B33" s="15">
        <f t="shared" si="4"/>
        <v>5</v>
      </c>
      <c r="C33" s="27"/>
      <c r="D33" s="14"/>
      <c r="E33" s="27"/>
      <c r="F33" s="28"/>
      <c r="G33" s="15">
        <f t="shared" si="5"/>
        <v>5</v>
      </c>
      <c r="H33" s="27"/>
      <c r="I33" s="14"/>
      <c r="J33" s="27"/>
      <c r="L33" s="15">
        <f t="shared" si="6"/>
        <v>5</v>
      </c>
      <c r="M33" s="27"/>
      <c r="N33" s="14"/>
      <c r="O33" s="27"/>
      <c r="Q33" s="15">
        <f t="shared" si="7"/>
        <v>5</v>
      </c>
      <c r="R33" s="27"/>
      <c r="S33" s="14"/>
      <c r="T33" s="27"/>
    </row>
    <row r="34" spans="2:20" ht="19.899999999999999" customHeight="1">
      <c r="B34" s="15">
        <f t="shared" si="4"/>
        <v>6</v>
      </c>
      <c r="C34" s="27"/>
      <c r="D34" s="14"/>
      <c r="E34" s="27"/>
      <c r="F34" s="28"/>
      <c r="G34" s="15">
        <f t="shared" si="5"/>
        <v>6</v>
      </c>
      <c r="H34" s="27"/>
      <c r="I34" s="14"/>
      <c r="J34" s="27"/>
      <c r="L34" s="15">
        <f t="shared" si="6"/>
        <v>6</v>
      </c>
      <c r="M34" s="27"/>
      <c r="N34" s="14"/>
      <c r="O34" s="27"/>
      <c r="Q34" s="15">
        <f t="shared" si="7"/>
        <v>6</v>
      </c>
      <c r="R34" s="27"/>
      <c r="S34" s="14"/>
      <c r="T34" s="27"/>
    </row>
    <row r="35" spans="2:20" ht="19.899999999999999" customHeight="1">
      <c r="B35" s="15">
        <f t="shared" si="4"/>
        <v>7</v>
      </c>
      <c r="C35" s="27"/>
      <c r="D35" s="14"/>
      <c r="E35" s="27"/>
      <c r="F35" s="28"/>
      <c r="G35" s="15">
        <f t="shared" si="5"/>
        <v>7</v>
      </c>
      <c r="H35" s="27"/>
      <c r="I35" s="14"/>
      <c r="J35" s="27"/>
      <c r="L35" s="15">
        <f t="shared" si="6"/>
        <v>7</v>
      </c>
      <c r="M35" s="27"/>
      <c r="N35" s="14"/>
      <c r="O35" s="27"/>
      <c r="Q35" s="15">
        <f t="shared" si="7"/>
        <v>7</v>
      </c>
      <c r="R35" s="27"/>
      <c r="S35" s="14"/>
      <c r="T35" s="27"/>
    </row>
    <row r="36" spans="2:20" ht="19.899999999999999" customHeight="1">
      <c r="B36" s="15">
        <f t="shared" si="4"/>
        <v>8</v>
      </c>
      <c r="C36" s="27"/>
      <c r="D36" s="14"/>
      <c r="E36" s="27"/>
      <c r="F36" s="28"/>
      <c r="G36" s="15">
        <f t="shared" si="5"/>
        <v>8</v>
      </c>
      <c r="H36" s="27"/>
      <c r="I36" s="14"/>
      <c r="J36" s="27"/>
      <c r="L36" s="15">
        <f t="shared" si="6"/>
        <v>8</v>
      </c>
      <c r="M36" s="27"/>
      <c r="N36" s="14"/>
      <c r="O36" s="27"/>
      <c r="Q36" s="15">
        <f t="shared" si="7"/>
        <v>8</v>
      </c>
      <c r="R36" s="27"/>
      <c r="S36" s="14"/>
      <c r="T36" s="27"/>
    </row>
    <row r="37" spans="2:20" ht="19.899999999999999" customHeight="1">
      <c r="B37" s="15">
        <f t="shared" si="4"/>
        <v>9</v>
      </c>
      <c r="C37" s="27"/>
      <c r="D37" s="14"/>
      <c r="E37" s="27"/>
      <c r="F37" s="28"/>
      <c r="G37" s="15">
        <f t="shared" si="5"/>
        <v>9</v>
      </c>
      <c r="H37" s="27"/>
      <c r="I37" s="14"/>
      <c r="J37" s="27"/>
      <c r="L37" s="15">
        <f t="shared" si="6"/>
        <v>9</v>
      </c>
      <c r="M37" s="27"/>
      <c r="N37" s="14"/>
      <c r="O37" s="27"/>
      <c r="Q37" s="15">
        <f t="shared" si="7"/>
        <v>9</v>
      </c>
      <c r="R37" s="27"/>
      <c r="S37" s="14"/>
      <c r="T37" s="27"/>
    </row>
    <row r="38" spans="2:20" ht="19.899999999999999" customHeight="1">
      <c r="B38" s="15">
        <f t="shared" si="4"/>
        <v>10</v>
      </c>
      <c r="C38" s="27"/>
      <c r="D38" s="14"/>
      <c r="E38" s="27"/>
      <c r="F38" s="28"/>
      <c r="G38" s="15">
        <f t="shared" si="5"/>
        <v>10</v>
      </c>
      <c r="H38" s="27"/>
      <c r="I38" s="14"/>
      <c r="J38" s="27"/>
      <c r="L38" s="15">
        <f t="shared" si="6"/>
        <v>10</v>
      </c>
      <c r="M38" s="27"/>
      <c r="N38" s="14"/>
      <c r="O38" s="27"/>
      <c r="Q38" s="15">
        <f t="shared" si="7"/>
        <v>10</v>
      </c>
      <c r="R38" s="27"/>
      <c r="S38" s="14"/>
      <c r="T38" s="27"/>
    </row>
    <row r="39" spans="2:20" ht="19.899999999999999" customHeight="1">
      <c r="B39" s="15">
        <f t="shared" si="4"/>
        <v>11</v>
      </c>
      <c r="C39" s="27"/>
      <c r="D39" s="14"/>
      <c r="E39" s="27"/>
      <c r="F39" s="28"/>
      <c r="G39" s="15">
        <f t="shared" si="5"/>
        <v>11</v>
      </c>
      <c r="H39" s="27"/>
      <c r="I39" s="14"/>
      <c r="J39" s="27"/>
      <c r="L39" s="15">
        <f t="shared" si="6"/>
        <v>11</v>
      </c>
      <c r="M39" s="27"/>
      <c r="N39" s="14"/>
      <c r="O39" s="27"/>
      <c r="Q39" s="15">
        <f t="shared" si="7"/>
        <v>11</v>
      </c>
      <c r="R39" s="27"/>
      <c r="S39" s="14"/>
      <c r="T39" s="27"/>
    </row>
    <row r="40" spans="2:20" ht="19.899999999999999" customHeight="1">
      <c r="B40" s="15">
        <f t="shared" si="4"/>
        <v>12</v>
      </c>
      <c r="C40" s="27"/>
      <c r="D40" s="14"/>
      <c r="E40" s="27"/>
      <c r="F40" s="28"/>
      <c r="G40" s="15">
        <f t="shared" si="5"/>
        <v>12</v>
      </c>
      <c r="H40" s="27"/>
      <c r="I40" s="14"/>
      <c r="J40" s="27"/>
      <c r="L40" s="15">
        <f t="shared" si="6"/>
        <v>12</v>
      </c>
      <c r="M40" s="27"/>
      <c r="N40" s="14"/>
      <c r="O40" s="27"/>
      <c r="Q40" s="15">
        <f t="shared" si="7"/>
        <v>12</v>
      </c>
      <c r="R40" s="27"/>
      <c r="S40" s="14"/>
      <c r="T40" s="27"/>
    </row>
    <row r="41" spans="2:20" ht="19.899999999999999" customHeight="1">
      <c r="B41" s="15">
        <f t="shared" si="4"/>
        <v>13</v>
      </c>
      <c r="C41" s="27"/>
      <c r="D41" s="14"/>
      <c r="E41" s="27"/>
      <c r="F41" s="28"/>
      <c r="G41" s="15">
        <f t="shared" si="5"/>
        <v>13</v>
      </c>
      <c r="H41" s="27"/>
      <c r="I41" s="14"/>
      <c r="J41" s="27"/>
      <c r="L41" s="15">
        <f t="shared" si="6"/>
        <v>13</v>
      </c>
      <c r="M41" s="27"/>
      <c r="N41" s="14"/>
      <c r="O41" s="27"/>
      <c r="Q41" s="15">
        <f t="shared" si="7"/>
        <v>13</v>
      </c>
      <c r="R41" s="27"/>
      <c r="S41" s="14"/>
      <c r="T41" s="27"/>
    </row>
    <row r="42" spans="2:20" ht="19.899999999999999" customHeight="1">
      <c r="B42" s="15">
        <f t="shared" si="4"/>
        <v>14</v>
      </c>
      <c r="C42" s="27"/>
      <c r="D42" s="14"/>
      <c r="E42" s="27"/>
      <c r="F42" s="28"/>
      <c r="G42" s="15">
        <f t="shared" si="5"/>
        <v>14</v>
      </c>
      <c r="H42" s="27"/>
      <c r="I42" s="14"/>
      <c r="J42" s="27"/>
      <c r="L42" s="15">
        <f t="shared" si="6"/>
        <v>14</v>
      </c>
      <c r="M42" s="27"/>
      <c r="N42" s="14"/>
      <c r="O42" s="27"/>
      <c r="Q42" s="15">
        <f t="shared" si="7"/>
        <v>14</v>
      </c>
      <c r="R42" s="27"/>
      <c r="S42" s="14"/>
      <c r="T42" s="27"/>
    </row>
    <row r="43" spans="2:20" ht="19.899999999999999" customHeight="1">
      <c r="B43" s="15">
        <f t="shared" si="4"/>
        <v>15</v>
      </c>
      <c r="C43" s="27"/>
      <c r="D43" s="14"/>
      <c r="E43" s="27"/>
      <c r="F43" s="28"/>
      <c r="G43" s="15">
        <f t="shared" si="5"/>
        <v>15</v>
      </c>
      <c r="H43" s="27"/>
      <c r="I43" s="14"/>
      <c r="J43" s="27"/>
      <c r="L43" s="15">
        <f t="shared" si="6"/>
        <v>15</v>
      </c>
      <c r="M43" s="27"/>
      <c r="N43" s="14"/>
      <c r="O43" s="27"/>
      <c r="Q43" s="15">
        <f t="shared" si="7"/>
        <v>15</v>
      </c>
      <c r="R43" s="27"/>
      <c r="S43" s="14"/>
      <c r="T43" s="27"/>
    </row>
    <row r="44" spans="2:20" ht="19.899999999999999" customHeight="1">
      <c r="B44" s="392" t="s">
        <v>3</v>
      </c>
      <c r="C44" s="393"/>
      <c r="D44" s="124">
        <f>COUNT(D29:D43)</f>
        <v>0</v>
      </c>
      <c r="E44" s="125" t="s">
        <v>283</v>
      </c>
      <c r="F44" s="28"/>
      <c r="G44" s="392" t="s">
        <v>3</v>
      </c>
      <c r="H44" s="393"/>
      <c r="I44" s="124">
        <f>COUNT(I29:I43)</f>
        <v>0</v>
      </c>
      <c r="J44" s="125" t="s">
        <v>283</v>
      </c>
      <c r="L44" s="392" t="s">
        <v>3</v>
      </c>
      <c r="M44" s="393"/>
      <c r="N44" s="124">
        <f>COUNT(N29:N43)</f>
        <v>0</v>
      </c>
      <c r="O44" s="125" t="s">
        <v>283</v>
      </c>
      <c r="Q44" s="392" t="s">
        <v>3</v>
      </c>
      <c r="R44" s="393"/>
      <c r="S44" s="124">
        <f>COUNT(S29:S43)</f>
        <v>0</v>
      </c>
      <c r="T44" s="125" t="s">
        <v>283</v>
      </c>
    </row>
    <row r="45" spans="2:20">
      <c r="B45" s="30"/>
      <c r="C45" s="30"/>
      <c r="D45" s="8"/>
      <c r="E45" s="31"/>
      <c r="F45" s="28"/>
      <c r="G45" s="31"/>
      <c r="H45" s="31"/>
      <c r="I45" s="32"/>
      <c r="J45" s="32"/>
    </row>
    <row r="46" spans="2:20">
      <c r="B46" s="30"/>
      <c r="C46" s="30"/>
      <c r="D46" s="8"/>
      <c r="E46" s="31"/>
      <c r="F46" s="28"/>
      <c r="G46" s="31"/>
      <c r="H46" s="31"/>
      <c r="I46" s="32"/>
      <c r="J46" s="32"/>
    </row>
    <row r="47" spans="2:20">
      <c r="B47" s="30"/>
      <c r="C47" s="30"/>
      <c r="D47" s="8"/>
      <c r="E47" s="31"/>
      <c r="F47" s="28"/>
      <c r="G47" s="31"/>
      <c r="H47" s="31"/>
      <c r="I47" s="32"/>
      <c r="J47" s="32"/>
    </row>
    <row r="48" spans="2:20" ht="25.15" customHeight="1">
      <c r="B48" s="400" t="s">
        <v>63</v>
      </c>
      <c r="C48" s="400"/>
      <c r="D48" s="401"/>
      <c r="E48" s="401"/>
      <c r="G48" s="400" t="s">
        <v>65</v>
      </c>
      <c r="H48" s="400"/>
      <c r="I48" s="401"/>
      <c r="J48" s="401"/>
      <c r="L48" s="400" t="s">
        <v>66</v>
      </c>
      <c r="M48" s="400"/>
      <c r="N48" s="401"/>
      <c r="O48" s="401"/>
      <c r="P48" s="21"/>
      <c r="Q48" s="400" t="s">
        <v>67</v>
      </c>
      <c r="R48" s="400"/>
      <c r="S48" s="401"/>
      <c r="T48" s="401"/>
    </row>
    <row r="49" spans="2:20" ht="30" customHeight="1">
      <c r="B49" s="10" t="s">
        <v>55</v>
      </c>
      <c r="C49" s="10" t="s">
        <v>80</v>
      </c>
      <c r="D49" s="10" t="s">
        <v>1</v>
      </c>
      <c r="E49" s="11" t="s">
        <v>2</v>
      </c>
      <c r="F49" s="9"/>
      <c r="G49" s="10" t="s">
        <v>55</v>
      </c>
      <c r="H49" s="10" t="s">
        <v>80</v>
      </c>
      <c r="I49" s="10" t="s">
        <v>1</v>
      </c>
      <c r="J49" s="11" t="s">
        <v>2</v>
      </c>
      <c r="L49" s="10" t="s">
        <v>55</v>
      </c>
      <c r="M49" s="10" t="s">
        <v>80</v>
      </c>
      <c r="N49" s="10" t="s">
        <v>1</v>
      </c>
      <c r="O49" s="11" t="s">
        <v>2</v>
      </c>
      <c r="P49" s="21"/>
      <c r="Q49" s="10" t="s">
        <v>55</v>
      </c>
      <c r="R49" s="10" t="s">
        <v>80</v>
      </c>
      <c r="S49" s="10" t="s">
        <v>1</v>
      </c>
      <c r="T49" s="11" t="s">
        <v>2</v>
      </c>
    </row>
    <row r="50" spans="2:20" ht="19.899999999999999" customHeight="1">
      <c r="B50" s="15">
        <v>1</v>
      </c>
      <c r="C50" s="27"/>
      <c r="D50" s="14"/>
      <c r="E50" s="15"/>
      <c r="F50" s="7"/>
      <c r="G50" s="15">
        <v>1</v>
      </c>
      <c r="H50" s="27"/>
      <c r="I50" s="14"/>
      <c r="J50" s="15"/>
      <c r="L50" s="15">
        <v>1</v>
      </c>
      <c r="M50" s="27"/>
      <c r="N50" s="14"/>
      <c r="O50" s="15"/>
      <c r="P50" s="21"/>
      <c r="Q50" s="15">
        <v>1</v>
      </c>
      <c r="R50" s="27"/>
      <c r="S50" s="14"/>
      <c r="T50" s="15"/>
    </row>
    <row r="51" spans="2:20" ht="19.899999999999999" customHeight="1">
      <c r="B51" s="15">
        <f>B50+1</f>
        <v>2</v>
      </c>
      <c r="C51" s="27"/>
      <c r="D51" s="14"/>
      <c r="E51" s="27"/>
      <c r="F51" s="28"/>
      <c r="G51" s="15">
        <f>G50+1</f>
        <v>2</v>
      </c>
      <c r="H51" s="27"/>
      <c r="I51" s="14"/>
      <c r="J51" s="27"/>
      <c r="L51" s="15">
        <f>L50+1</f>
        <v>2</v>
      </c>
      <c r="M51" s="27"/>
      <c r="N51" s="14"/>
      <c r="O51" s="27"/>
      <c r="P51" s="24"/>
      <c r="Q51" s="15">
        <f>Q50+1</f>
        <v>2</v>
      </c>
      <c r="R51" s="27"/>
      <c r="S51" s="14"/>
      <c r="T51" s="27"/>
    </row>
    <row r="52" spans="2:20" ht="19.899999999999999" customHeight="1">
      <c r="B52" s="15">
        <f t="shared" ref="B52:B64" si="8">B51+1</f>
        <v>3</v>
      </c>
      <c r="C52" s="27"/>
      <c r="D52" s="14"/>
      <c r="E52" s="27"/>
      <c r="F52" s="28"/>
      <c r="G52" s="15">
        <f t="shared" ref="G52:G64" si="9">G51+1</f>
        <v>3</v>
      </c>
      <c r="H52" s="27"/>
      <c r="I52" s="14"/>
      <c r="J52" s="27"/>
      <c r="L52" s="15">
        <f t="shared" ref="L52:L64" si="10">L51+1</f>
        <v>3</v>
      </c>
      <c r="M52" s="27"/>
      <c r="N52" s="14"/>
      <c r="O52" s="27"/>
      <c r="Q52" s="15">
        <f t="shared" ref="Q52:Q64" si="11">Q51+1</f>
        <v>3</v>
      </c>
      <c r="R52" s="27"/>
      <c r="S52" s="14"/>
      <c r="T52" s="27"/>
    </row>
    <row r="53" spans="2:20" ht="19.899999999999999" customHeight="1">
      <c r="B53" s="15">
        <f t="shared" si="8"/>
        <v>4</v>
      </c>
      <c r="C53" s="27"/>
      <c r="D53" s="14"/>
      <c r="E53" s="27"/>
      <c r="F53" s="28"/>
      <c r="G53" s="15">
        <f t="shared" si="9"/>
        <v>4</v>
      </c>
      <c r="H53" s="27"/>
      <c r="I53" s="14"/>
      <c r="J53" s="27"/>
      <c r="L53" s="15">
        <f t="shared" si="10"/>
        <v>4</v>
      </c>
      <c r="M53" s="27"/>
      <c r="N53" s="14"/>
      <c r="O53" s="27"/>
      <c r="Q53" s="15">
        <f t="shared" si="11"/>
        <v>4</v>
      </c>
      <c r="R53" s="27"/>
      <c r="S53" s="14"/>
      <c r="T53" s="27"/>
    </row>
    <row r="54" spans="2:20" ht="19.899999999999999" customHeight="1">
      <c r="B54" s="15">
        <f t="shared" si="8"/>
        <v>5</v>
      </c>
      <c r="C54" s="27"/>
      <c r="D54" s="14"/>
      <c r="E54" s="27"/>
      <c r="F54" s="28"/>
      <c r="G54" s="15">
        <f t="shared" si="9"/>
        <v>5</v>
      </c>
      <c r="H54" s="27"/>
      <c r="I54" s="14"/>
      <c r="J54" s="27"/>
      <c r="L54" s="15">
        <f t="shared" si="10"/>
        <v>5</v>
      </c>
      <c r="M54" s="27"/>
      <c r="N54" s="14"/>
      <c r="O54" s="27"/>
      <c r="Q54" s="15">
        <f t="shared" si="11"/>
        <v>5</v>
      </c>
      <c r="R54" s="27"/>
      <c r="S54" s="14"/>
      <c r="T54" s="27"/>
    </row>
    <row r="55" spans="2:20" ht="19.899999999999999" customHeight="1">
      <c r="B55" s="15">
        <f t="shared" si="8"/>
        <v>6</v>
      </c>
      <c r="C55" s="27"/>
      <c r="D55" s="14"/>
      <c r="E55" s="27"/>
      <c r="F55" s="28"/>
      <c r="G55" s="15">
        <f t="shared" si="9"/>
        <v>6</v>
      </c>
      <c r="H55" s="27"/>
      <c r="I55" s="14"/>
      <c r="J55" s="27"/>
      <c r="L55" s="15">
        <f t="shared" si="10"/>
        <v>6</v>
      </c>
      <c r="M55" s="27"/>
      <c r="N55" s="14"/>
      <c r="O55" s="27"/>
      <c r="Q55" s="15">
        <f t="shared" si="11"/>
        <v>6</v>
      </c>
      <c r="R55" s="27"/>
      <c r="S55" s="14"/>
      <c r="T55" s="27"/>
    </row>
    <row r="56" spans="2:20" ht="19.899999999999999" customHeight="1">
      <c r="B56" s="15">
        <f t="shared" si="8"/>
        <v>7</v>
      </c>
      <c r="C56" s="27"/>
      <c r="D56" s="14"/>
      <c r="E56" s="27"/>
      <c r="F56" s="28"/>
      <c r="G56" s="15">
        <f t="shared" si="9"/>
        <v>7</v>
      </c>
      <c r="H56" s="27"/>
      <c r="I56" s="14"/>
      <c r="J56" s="27"/>
      <c r="L56" s="15">
        <f t="shared" si="10"/>
        <v>7</v>
      </c>
      <c r="M56" s="27"/>
      <c r="N56" s="14"/>
      <c r="O56" s="27"/>
      <c r="Q56" s="15">
        <f t="shared" si="11"/>
        <v>7</v>
      </c>
      <c r="R56" s="27"/>
      <c r="S56" s="14"/>
      <c r="T56" s="27"/>
    </row>
    <row r="57" spans="2:20" ht="19.899999999999999" customHeight="1">
      <c r="B57" s="15">
        <f t="shared" si="8"/>
        <v>8</v>
      </c>
      <c r="C57" s="27"/>
      <c r="D57" s="14"/>
      <c r="E57" s="27"/>
      <c r="F57" s="28"/>
      <c r="G57" s="15">
        <f t="shared" si="9"/>
        <v>8</v>
      </c>
      <c r="H57" s="27"/>
      <c r="I57" s="14"/>
      <c r="J57" s="27"/>
      <c r="L57" s="15">
        <f t="shared" si="10"/>
        <v>8</v>
      </c>
      <c r="M57" s="27"/>
      <c r="N57" s="14"/>
      <c r="O57" s="27"/>
      <c r="Q57" s="15">
        <f t="shared" si="11"/>
        <v>8</v>
      </c>
      <c r="R57" s="27"/>
      <c r="S57" s="14"/>
      <c r="T57" s="27"/>
    </row>
    <row r="58" spans="2:20" ht="19.899999999999999" customHeight="1">
      <c r="B58" s="15">
        <f t="shared" si="8"/>
        <v>9</v>
      </c>
      <c r="C58" s="27"/>
      <c r="D58" s="14"/>
      <c r="E58" s="27"/>
      <c r="F58" s="28"/>
      <c r="G58" s="15">
        <f t="shared" si="9"/>
        <v>9</v>
      </c>
      <c r="H58" s="27"/>
      <c r="I58" s="14"/>
      <c r="J58" s="27"/>
      <c r="L58" s="15">
        <f t="shared" si="10"/>
        <v>9</v>
      </c>
      <c r="M58" s="27"/>
      <c r="N58" s="14"/>
      <c r="O58" s="27"/>
      <c r="Q58" s="15">
        <f t="shared" si="11"/>
        <v>9</v>
      </c>
      <c r="R58" s="27"/>
      <c r="S58" s="14"/>
      <c r="T58" s="27"/>
    </row>
    <row r="59" spans="2:20" ht="19.899999999999999" customHeight="1">
      <c r="B59" s="15">
        <f t="shared" si="8"/>
        <v>10</v>
      </c>
      <c r="C59" s="27"/>
      <c r="D59" s="14"/>
      <c r="E59" s="27"/>
      <c r="F59" s="28"/>
      <c r="G59" s="15">
        <f t="shared" si="9"/>
        <v>10</v>
      </c>
      <c r="H59" s="27"/>
      <c r="I59" s="14"/>
      <c r="J59" s="27"/>
      <c r="L59" s="15">
        <f t="shared" si="10"/>
        <v>10</v>
      </c>
      <c r="M59" s="27"/>
      <c r="N59" s="14"/>
      <c r="O59" s="27"/>
      <c r="Q59" s="15">
        <f t="shared" si="11"/>
        <v>10</v>
      </c>
      <c r="R59" s="27"/>
      <c r="S59" s="14"/>
      <c r="T59" s="27"/>
    </row>
    <row r="60" spans="2:20" ht="19.899999999999999" customHeight="1">
      <c r="B60" s="15">
        <f t="shared" si="8"/>
        <v>11</v>
      </c>
      <c r="C60" s="27"/>
      <c r="D60" s="14"/>
      <c r="E60" s="27"/>
      <c r="F60" s="28"/>
      <c r="G60" s="15">
        <f t="shared" si="9"/>
        <v>11</v>
      </c>
      <c r="H60" s="27"/>
      <c r="I60" s="14"/>
      <c r="J60" s="27"/>
      <c r="L60" s="15">
        <f t="shared" si="10"/>
        <v>11</v>
      </c>
      <c r="M60" s="27"/>
      <c r="N60" s="14"/>
      <c r="O60" s="27"/>
      <c r="Q60" s="15">
        <f t="shared" si="11"/>
        <v>11</v>
      </c>
      <c r="R60" s="27"/>
      <c r="S60" s="14"/>
      <c r="T60" s="27"/>
    </row>
    <row r="61" spans="2:20" ht="19.899999999999999" customHeight="1">
      <c r="B61" s="15">
        <f t="shared" si="8"/>
        <v>12</v>
      </c>
      <c r="C61" s="27"/>
      <c r="D61" s="14"/>
      <c r="E61" s="27"/>
      <c r="F61" s="28"/>
      <c r="G61" s="15">
        <f t="shared" si="9"/>
        <v>12</v>
      </c>
      <c r="H61" s="27"/>
      <c r="I61" s="14"/>
      <c r="J61" s="27"/>
      <c r="L61" s="15">
        <f t="shared" si="10"/>
        <v>12</v>
      </c>
      <c r="M61" s="27"/>
      <c r="N61" s="14"/>
      <c r="O61" s="27"/>
      <c r="Q61" s="15">
        <f t="shared" si="11"/>
        <v>12</v>
      </c>
      <c r="R61" s="27"/>
      <c r="S61" s="14"/>
      <c r="T61" s="27"/>
    </row>
    <row r="62" spans="2:20" ht="19.899999999999999" customHeight="1">
      <c r="B62" s="15">
        <f t="shared" si="8"/>
        <v>13</v>
      </c>
      <c r="C62" s="27"/>
      <c r="D62" s="14"/>
      <c r="E62" s="27"/>
      <c r="F62" s="28"/>
      <c r="G62" s="15">
        <f t="shared" si="9"/>
        <v>13</v>
      </c>
      <c r="H62" s="27"/>
      <c r="I62" s="14"/>
      <c r="J62" s="27"/>
      <c r="L62" s="15">
        <f t="shared" si="10"/>
        <v>13</v>
      </c>
      <c r="M62" s="27"/>
      <c r="N62" s="14"/>
      <c r="O62" s="27"/>
      <c r="Q62" s="15">
        <f t="shared" si="11"/>
        <v>13</v>
      </c>
      <c r="R62" s="27"/>
      <c r="S62" s="14"/>
      <c r="T62" s="27"/>
    </row>
    <row r="63" spans="2:20" ht="19.899999999999999" customHeight="1">
      <c r="B63" s="15">
        <f t="shared" si="8"/>
        <v>14</v>
      </c>
      <c r="C63" s="27"/>
      <c r="D63" s="14"/>
      <c r="E63" s="27"/>
      <c r="F63" s="28"/>
      <c r="G63" s="15">
        <f t="shared" si="9"/>
        <v>14</v>
      </c>
      <c r="H63" s="27"/>
      <c r="I63" s="14"/>
      <c r="J63" s="27"/>
      <c r="L63" s="15">
        <f t="shared" si="10"/>
        <v>14</v>
      </c>
      <c r="M63" s="27"/>
      <c r="N63" s="14"/>
      <c r="O63" s="27"/>
      <c r="Q63" s="15">
        <f t="shared" si="11"/>
        <v>14</v>
      </c>
      <c r="R63" s="27"/>
      <c r="S63" s="14"/>
      <c r="T63" s="27"/>
    </row>
    <row r="64" spans="2:20" ht="19.899999999999999" customHeight="1">
      <c r="B64" s="15">
        <f t="shared" si="8"/>
        <v>15</v>
      </c>
      <c r="C64" s="27"/>
      <c r="D64" s="14"/>
      <c r="E64" s="27"/>
      <c r="F64" s="28"/>
      <c r="G64" s="15">
        <f t="shared" si="9"/>
        <v>15</v>
      </c>
      <c r="H64" s="27"/>
      <c r="I64" s="14"/>
      <c r="J64" s="27"/>
      <c r="L64" s="15">
        <f t="shared" si="10"/>
        <v>15</v>
      </c>
      <c r="M64" s="27"/>
      <c r="N64" s="14"/>
      <c r="O64" s="27"/>
      <c r="Q64" s="15">
        <f t="shared" si="11"/>
        <v>15</v>
      </c>
      <c r="R64" s="27"/>
      <c r="S64" s="14"/>
      <c r="T64" s="27"/>
    </row>
    <row r="65" spans="2:20" ht="19.899999999999999" customHeight="1">
      <c r="B65" s="392" t="s">
        <v>3</v>
      </c>
      <c r="C65" s="393"/>
      <c r="D65" s="124">
        <f>COUNT(D50:D64)</f>
        <v>0</v>
      </c>
      <c r="E65" s="125" t="s">
        <v>283</v>
      </c>
      <c r="F65" s="28"/>
      <c r="G65" s="392" t="s">
        <v>3</v>
      </c>
      <c r="H65" s="393"/>
      <c r="I65" s="124">
        <f>COUNT(I50:I64)</f>
        <v>0</v>
      </c>
      <c r="J65" s="125" t="s">
        <v>283</v>
      </c>
      <c r="L65" s="392" t="s">
        <v>3</v>
      </c>
      <c r="M65" s="393"/>
      <c r="N65" s="124">
        <f>COUNT(N50:N64)</f>
        <v>0</v>
      </c>
      <c r="O65" s="125" t="s">
        <v>283</v>
      </c>
      <c r="Q65" s="392" t="s">
        <v>3</v>
      </c>
      <c r="R65" s="393"/>
      <c r="S65" s="124">
        <f>COUNT(S50:S64)</f>
        <v>0</v>
      </c>
      <c r="T65" s="125" t="s">
        <v>283</v>
      </c>
    </row>
    <row r="66" spans="2:20">
      <c r="B66" s="30"/>
      <c r="C66" s="30"/>
      <c r="D66" s="8"/>
      <c r="E66" s="31"/>
      <c r="F66" s="28"/>
      <c r="G66" s="31"/>
      <c r="H66" s="31"/>
      <c r="I66" s="32"/>
      <c r="J66" s="32"/>
    </row>
    <row r="67" spans="2:20">
      <c r="B67" s="30"/>
      <c r="C67" s="30"/>
      <c r="D67" s="8"/>
      <c r="E67" s="31"/>
      <c r="F67" s="28"/>
      <c r="G67" s="31"/>
      <c r="H67" s="31"/>
      <c r="I67" s="32"/>
      <c r="J67" s="32"/>
    </row>
    <row r="68" spans="2:20">
      <c r="B68" s="30"/>
      <c r="C68" s="30"/>
      <c r="D68" s="8"/>
      <c r="E68" s="31"/>
      <c r="F68" s="28"/>
      <c r="G68" s="31"/>
      <c r="H68" s="31"/>
      <c r="I68" s="32"/>
      <c r="J68" s="32"/>
    </row>
    <row r="69" spans="2:20" ht="25.15" customHeight="1">
      <c r="B69" s="402" t="s">
        <v>68</v>
      </c>
      <c r="C69" s="402"/>
      <c r="D69" s="403"/>
      <c r="E69" s="403"/>
      <c r="G69" s="402" t="s">
        <v>69</v>
      </c>
      <c r="H69" s="402"/>
      <c r="I69" s="403"/>
      <c r="J69" s="403"/>
      <c r="L69" s="402" t="s">
        <v>70</v>
      </c>
      <c r="M69" s="402"/>
      <c r="N69" s="403"/>
      <c r="O69" s="403"/>
      <c r="P69" s="21"/>
      <c r="Q69" s="402" t="s">
        <v>71</v>
      </c>
      <c r="R69" s="402"/>
      <c r="S69" s="403"/>
      <c r="T69" s="403"/>
    </row>
    <row r="70" spans="2:20" ht="30" customHeight="1">
      <c r="B70" s="12" t="s">
        <v>55</v>
      </c>
      <c r="C70" s="12" t="s">
        <v>80</v>
      </c>
      <c r="D70" s="12" t="s">
        <v>1</v>
      </c>
      <c r="E70" s="13" t="s">
        <v>2</v>
      </c>
      <c r="F70" s="9"/>
      <c r="G70" s="12" t="s">
        <v>55</v>
      </c>
      <c r="H70" s="12" t="s">
        <v>80</v>
      </c>
      <c r="I70" s="12" t="s">
        <v>1</v>
      </c>
      <c r="J70" s="13" t="s">
        <v>2</v>
      </c>
      <c r="L70" s="12" t="s">
        <v>55</v>
      </c>
      <c r="M70" s="12" t="s">
        <v>80</v>
      </c>
      <c r="N70" s="12" t="s">
        <v>1</v>
      </c>
      <c r="O70" s="13" t="s">
        <v>2</v>
      </c>
      <c r="P70" s="21"/>
      <c r="Q70" s="12" t="s">
        <v>55</v>
      </c>
      <c r="R70" s="12" t="s">
        <v>80</v>
      </c>
      <c r="S70" s="12" t="s">
        <v>1</v>
      </c>
      <c r="T70" s="13" t="s">
        <v>2</v>
      </c>
    </row>
    <row r="71" spans="2:20" ht="19.899999999999999" customHeight="1">
      <c r="B71" s="15">
        <v>1</v>
      </c>
      <c r="C71" s="27"/>
      <c r="D71" s="14"/>
      <c r="E71" s="15"/>
      <c r="F71" s="7"/>
      <c r="G71" s="15">
        <v>1</v>
      </c>
      <c r="H71" s="27"/>
      <c r="I71" s="14"/>
      <c r="J71" s="15"/>
      <c r="L71" s="15">
        <v>1</v>
      </c>
      <c r="M71" s="27"/>
      <c r="N71" s="14"/>
      <c r="O71" s="15"/>
      <c r="P71" s="21"/>
      <c r="Q71" s="15">
        <v>1</v>
      </c>
      <c r="R71" s="27"/>
      <c r="S71" s="14"/>
      <c r="T71" s="15"/>
    </row>
    <row r="72" spans="2:20" ht="19.899999999999999" customHeight="1">
      <c r="B72" s="15">
        <f>B71+1</f>
        <v>2</v>
      </c>
      <c r="C72" s="27"/>
      <c r="D72" s="14"/>
      <c r="E72" s="27"/>
      <c r="F72" s="28"/>
      <c r="G72" s="15">
        <f>G71+1</f>
        <v>2</v>
      </c>
      <c r="H72" s="27"/>
      <c r="I72" s="14"/>
      <c r="J72" s="27"/>
      <c r="L72" s="15">
        <f>L71+1</f>
        <v>2</v>
      </c>
      <c r="M72" s="27"/>
      <c r="N72" s="14"/>
      <c r="O72" s="27"/>
      <c r="P72" s="24"/>
      <c r="Q72" s="15">
        <f>Q71+1</f>
        <v>2</v>
      </c>
      <c r="R72" s="27"/>
      <c r="S72" s="14"/>
      <c r="T72" s="27"/>
    </row>
    <row r="73" spans="2:20" ht="19.899999999999999" customHeight="1">
      <c r="B73" s="15">
        <f t="shared" ref="B73:B85" si="12">B72+1</f>
        <v>3</v>
      </c>
      <c r="C73" s="27"/>
      <c r="D73" s="14"/>
      <c r="E73" s="27"/>
      <c r="F73" s="28"/>
      <c r="G73" s="15">
        <f t="shared" ref="G73:G85" si="13">G72+1</f>
        <v>3</v>
      </c>
      <c r="H73" s="27"/>
      <c r="I73" s="14"/>
      <c r="J73" s="27"/>
      <c r="L73" s="15">
        <f t="shared" ref="L73:L85" si="14">L72+1</f>
        <v>3</v>
      </c>
      <c r="M73" s="27"/>
      <c r="N73" s="14"/>
      <c r="O73" s="27"/>
      <c r="Q73" s="15">
        <f t="shared" ref="Q73:Q85" si="15">Q72+1</f>
        <v>3</v>
      </c>
      <c r="R73" s="27"/>
      <c r="S73" s="14"/>
      <c r="T73" s="27"/>
    </row>
    <row r="74" spans="2:20" ht="19.899999999999999" customHeight="1">
      <c r="B74" s="15">
        <f t="shared" si="12"/>
        <v>4</v>
      </c>
      <c r="C74" s="27"/>
      <c r="D74" s="14"/>
      <c r="E74" s="27"/>
      <c r="F74" s="28"/>
      <c r="G74" s="15">
        <f t="shared" si="13"/>
        <v>4</v>
      </c>
      <c r="H74" s="27"/>
      <c r="I74" s="14"/>
      <c r="J74" s="27"/>
      <c r="L74" s="15">
        <f t="shared" si="14"/>
        <v>4</v>
      </c>
      <c r="M74" s="27"/>
      <c r="N74" s="14"/>
      <c r="O74" s="27"/>
      <c r="Q74" s="15">
        <f t="shared" si="15"/>
        <v>4</v>
      </c>
      <c r="R74" s="27"/>
      <c r="S74" s="14"/>
      <c r="T74" s="27"/>
    </row>
    <row r="75" spans="2:20" ht="19.899999999999999" customHeight="1">
      <c r="B75" s="15">
        <f t="shared" si="12"/>
        <v>5</v>
      </c>
      <c r="C75" s="27"/>
      <c r="D75" s="14"/>
      <c r="E75" s="27"/>
      <c r="F75" s="28"/>
      <c r="G75" s="15">
        <f t="shared" si="13"/>
        <v>5</v>
      </c>
      <c r="H75" s="27"/>
      <c r="I75" s="14"/>
      <c r="J75" s="27"/>
      <c r="L75" s="15">
        <f t="shared" si="14"/>
        <v>5</v>
      </c>
      <c r="M75" s="27"/>
      <c r="N75" s="14"/>
      <c r="O75" s="27"/>
      <c r="Q75" s="15">
        <f t="shared" si="15"/>
        <v>5</v>
      </c>
      <c r="R75" s="27"/>
      <c r="S75" s="14"/>
      <c r="T75" s="27"/>
    </row>
    <row r="76" spans="2:20" ht="19.899999999999999" customHeight="1">
      <c r="B76" s="15">
        <f t="shared" si="12"/>
        <v>6</v>
      </c>
      <c r="C76" s="27"/>
      <c r="D76" s="14"/>
      <c r="E76" s="27"/>
      <c r="F76" s="28"/>
      <c r="G76" s="15">
        <f t="shared" si="13"/>
        <v>6</v>
      </c>
      <c r="H76" s="27"/>
      <c r="I76" s="14"/>
      <c r="J76" s="27"/>
      <c r="L76" s="15">
        <f t="shared" si="14"/>
        <v>6</v>
      </c>
      <c r="M76" s="27"/>
      <c r="N76" s="14"/>
      <c r="O76" s="27"/>
      <c r="Q76" s="15">
        <f t="shared" si="15"/>
        <v>6</v>
      </c>
      <c r="R76" s="27"/>
      <c r="S76" s="14"/>
      <c r="T76" s="27"/>
    </row>
    <row r="77" spans="2:20" ht="19.899999999999999" customHeight="1">
      <c r="B77" s="15">
        <f t="shared" si="12"/>
        <v>7</v>
      </c>
      <c r="C77" s="27"/>
      <c r="D77" s="14"/>
      <c r="E77" s="27"/>
      <c r="F77" s="28"/>
      <c r="G77" s="15">
        <f t="shared" si="13"/>
        <v>7</v>
      </c>
      <c r="H77" s="27"/>
      <c r="I77" s="14"/>
      <c r="J77" s="27"/>
      <c r="L77" s="15">
        <f t="shared" si="14"/>
        <v>7</v>
      </c>
      <c r="M77" s="27"/>
      <c r="N77" s="14"/>
      <c r="O77" s="27"/>
      <c r="Q77" s="15">
        <f t="shared" si="15"/>
        <v>7</v>
      </c>
      <c r="R77" s="27"/>
      <c r="S77" s="14"/>
      <c r="T77" s="27"/>
    </row>
    <row r="78" spans="2:20" ht="19.899999999999999" customHeight="1">
      <c r="B78" s="15">
        <f t="shared" si="12"/>
        <v>8</v>
      </c>
      <c r="C78" s="27"/>
      <c r="D78" s="14"/>
      <c r="E78" s="27"/>
      <c r="F78" s="28"/>
      <c r="G78" s="15">
        <f t="shared" si="13"/>
        <v>8</v>
      </c>
      <c r="H78" s="27"/>
      <c r="I78" s="14"/>
      <c r="J78" s="27"/>
      <c r="L78" s="15">
        <f t="shared" si="14"/>
        <v>8</v>
      </c>
      <c r="M78" s="27"/>
      <c r="N78" s="14"/>
      <c r="O78" s="27"/>
      <c r="Q78" s="15">
        <f t="shared" si="15"/>
        <v>8</v>
      </c>
      <c r="R78" s="27"/>
      <c r="S78" s="14"/>
      <c r="T78" s="27"/>
    </row>
    <row r="79" spans="2:20" ht="19.899999999999999" customHeight="1">
      <c r="B79" s="15">
        <f t="shared" si="12"/>
        <v>9</v>
      </c>
      <c r="C79" s="27"/>
      <c r="D79" s="14"/>
      <c r="E79" s="27"/>
      <c r="F79" s="28"/>
      <c r="G79" s="15">
        <f t="shared" si="13"/>
        <v>9</v>
      </c>
      <c r="H79" s="27"/>
      <c r="I79" s="14"/>
      <c r="J79" s="27"/>
      <c r="L79" s="15">
        <f t="shared" si="14"/>
        <v>9</v>
      </c>
      <c r="M79" s="27"/>
      <c r="N79" s="14"/>
      <c r="O79" s="27"/>
      <c r="Q79" s="15">
        <f t="shared" si="15"/>
        <v>9</v>
      </c>
      <c r="R79" s="27"/>
      <c r="S79" s="14"/>
      <c r="T79" s="27"/>
    </row>
    <row r="80" spans="2:20" ht="19.899999999999999" customHeight="1">
      <c r="B80" s="15">
        <f t="shared" si="12"/>
        <v>10</v>
      </c>
      <c r="C80" s="27"/>
      <c r="D80" s="14"/>
      <c r="E80" s="27"/>
      <c r="F80" s="28"/>
      <c r="G80" s="15">
        <f t="shared" si="13"/>
        <v>10</v>
      </c>
      <c r="H80" s="27"/>
      <c r="I80" s="14"/>
      <c r="J80" s="27"/>
      <c r="L80" s="15">
        <f t="shared" si="14"/>
        <v>10</v>
      </c>
      <c r="M80" s="27"/>
      <c r="N80" s="14"/>
      <c r="O80" s="27"/>
      <c r="Q80" s="15">
        <f t="shared" si="15"/>
        <v>10</v>
      </c>
      <c r="R80" s="27"/>
      <c r="S80" s="14"/>
      <c r="T80" s="27"/>
    </row>
    <row r="81" spans="2:20" ht="19.899999999999999" customHeight="1">
      <c r="B81" s="15">
        <f t="shared" si="12"/>
        <v>11</v>
      </c>
      <c r="C81" s="27"/>
      <c r="D81" s="14"/>
      <c r="E81" s="27"/>
      <c r="F81" s="28"/>
      <c r="G81" s="15">
        <f t="shared" si="13"/>
        <v>11</v>
      </c>
      <c r="H81" s="27"/>
      <c r="I81" s="14"/>
      <c r="J81" s="27"/>
      <c r="L81" s="15">
        <f t="shared" si="14"/>
        <v>11</v>
      </c>
      <c r="M81" s="27"/>
      <c r="N81" s="14"/>
      <c r="O81" s="27"/>
      <c r="Q81" s="15">
        <f t="shared" si="15"/>
        <v>11</v>
      </c>
      <c r="R81" s="27"/>
      <c r="S81" s="14"/>
      <c r="T81" s="27"/>
    </row>
    <row r="82" spans="2:20" ht="19.899999999999999" customHeight="1">
      <c r="B82" s="15">
        <f t="shared" si="12"/>
        <v>12</v>
      </c>
      <c r="C82" s="27"/>
      <c r="D82" s="14"/>
      <c r="E82" s="27"/>
      <c r="F82" s="28"/>
      <c r="G82" s="15">
        <f t="shared" si="13"/>
        <v>12</v>
      </c>
      <c r="H82" s="27"/>
      <c r="I82" s="14"/>
      <c r="J82" s="27"/>
      <c r="L82" s="15">
        <f t="shared" si="14"/>
        <v>12</v>
      </c>
      <c r="M82" s="27"/>
      <c r="N82" s="14"/>
      <c r="O82" s="27"/>
      <c r="Q82" s="15">
        <f t="shared" si="15"/>
        <v>12</v>
      </c>
      <c r="R82" s="27"/>
      <c r="S82" s="14"/>
      <c r="T82" s="27"/>
    </row>
    <row r="83" spans="2:20" ht="19.899999999999999" customHeight="1">
      <c r="B83" s="15">
        <f t="shared" si="12"/>
        <v>13</v>
      </c>
      <c r="C83" s="27"/>
      <c r="D83" s="14"/>
      <c r="E83" s="27"/>
      <c r="F83" s="28"/>
      <c r="G83" s="15">
        <f t="shared" si="13"/>
        <v>13</v>
      </c>
      <c r="H83" s="27"/>
      <c r="I83" s="14"/>
      <c r="J83" s="27"/>
      <c r="L83" s="15">
        <f t="shared" si="14"/>
        <v>13</v>
      </c>
      <c r="M83" s="27"/>
      <c r="N83" s="14"/>
      <c r="O83" s="27"/>
      <c r="Q83" s="15">
        <f t="shared" si="15"/>
        <v>13</v>
      </c>
      <c r="R83" s="27"/>
      <c r="S83" s="14"/>
      <c r="T83" s="27"/>
    </row>
    <row r="84" spans="2:20" ht="19.899999999999999" customHeight="1">
      <c r="B84" s="15">
        <f t="shared" si="12"/>
        <v>14</v>
      </c>
      <c r="C84" s="27"/>
      <c r="D84" s="14"/>
      <c r="E84" s="27"/>
      <c r="F84" s="28"/>
      <c r="G84" s="15">
        <f t="shared" si="13"/>
        <v>14</v>
      </c>
      <c r="H84" s="27"/>
      <c r="I84" s="14"/>
      <c r="J84" s="27"/>
      <c r="L84" s="15">
        <f t="shared" si="14"/>
        <v>14</v>
      </c>
      <c r="M84" s="27"/>
      <c r="N84" s="14"/>
      <c r="O84" s="27"/>
      <c r="Q84" s="15">
        <f t="shared" si="15"/>
        <v>14</v>
      </c>
      <c r="R84" s="27"/>
      <c r="S84" s="14"/>
      <c r="T84" s="27"/>
    </row>
    <row r="85" spans="2:20" ht="19.899999999999999" customHeight="1">
      <c r="B85" s="15">
        <f t="shared" si="12"/>
        <v>15</v>
      </c>
      <c r="C85" s="27"/>
      <c r="D85" s="14"/>
      <c r="E85" s="27"/>
      <c r="F85" s="28"/>
      <c r="G85" s="15">
        <f t="shared" si="13"/>
        <v>15</v>
      </c>
      <c r="H85" s="27"/>
      <c r="I85" s="14"/>
      <c r="J85" s="27"/>
      <c r="L85" s="15">
        <f t="shared" si="14"/>
        <v>15</v>
      </c>
      <c r="M85" s="27"/>
      <c r="N85" s="14"/>
      <c r="O85" s="27"/>
      <c r="Q85" s="15">
        <f t="shared" si="15"/>
        <v>15</v>
      </c>
      <c r="R85" s="27"/>
      <c r="S85" s="14"/>
      <c r="T85" s="27"/>
    </row>
    <row r="86" spans="2:20" ht="19.899999999999999" customHeight="1">
      <c r="B86" s="392" t="s">
        <v>3</v>
      </c>
      <c r="C86" s="393"/>
      <c r="D86" s="124">
        <f>COUNT(D71:D85)</f>
        <v>0</v>
      </c>
      <c r="E86" s="125" t="s">
        <v>283</v>
      </c>
      <c r="F86" s="28"/>
      <c r="G86" s="392" t="s">
        <v>3</v>
      </c>
      <c r="H86" s="393"/>
      <c r="I86" s="124">
        <f>COUNT(I71:I85)</f>
        <v>0</v>
      </c>
      <c r="J86" s="125" t="s">
        <v>283</v>
      </c>
      <c r="L86" s="392" t="s">
        <v>3</v>
      </c>
      <c r="M86" s="393"/>
      <c r="N86" s="124">
        <f>COUNT(N71:N85)</f>
        <v>0</v>
      </c>
      <c r="O86" s="125" t="s">
        <v>283</v>
      </c>
      <c r="Q86" s="392" t="s">
        <v>3</v>
      </c>
      <c r="R86" s="393"/>
      <c r="S86" s="124">
        <f>COUNT(S71:S85)</f>
        <v>0</v>
      </c>
      <c r="T86" s="125" t="s">
        <v>283</v>
      </c>
    </row>
    <row r="87" spans="2:20">
      <c r="B87" s="30"/>
      <c r="C87" s="30"/>
      <c r="D87" s="8"/>
      <c r="E87" s="31"/>
      <c r="F87" s="28"/>
      <c r="G87" s="31"/>
      <c r="H87" s="31"/>
      <c r="I87" s="32"/>
      <c r="J87" s="32"/>
    </row>
    <row r="88" spans="2:20">
      <c r="B88" s="30"/>
      <c r="C88" s="30"/>
      <c r="D88" s="8"/>
      <c r="E88" s="31"/>
      <c r="F88" s="28"/>
      <c r="G88" s="31"/>
      <c r="H88" s="31"/>
      <c r="I88" s="32"/>
      <c r="J88" s="32"/>
    </row>
    <row r="89" spans="2:20">
      <c r="B89" s="30"/>
      <c r="C89" s="30"/>
      <c r="D89" s="8"/>
      <c r="E89" s="31"/>
      <c r="F89" s="28"/>
      <c r="G89" s="31"/>
      <c r="H89" s="31"/>
      <c r="I89" s="32"/>
      <c r="J89" s="32"/>
    </row>
    <row r="90" spans="2:20" ht="25.15" customHeight="1">
      <c r="B90" s="402" t="s">
        <v>72</v>
      </c>
      <c r="C90" s="402"/>
      <c r="D90" s="403"/>
      <c r="E90" s="403"/>
      <c r="G90" s="402" t="s">
        <v>73</v>
      </c>
      <c r="H90" s="402"/>
      <c r="I90" s="403"/>
      <c r="J90" s="403"/>
      <c r="L90" s="402" t="s">
        <v>74</v>
      </c>
      <c r="M90" s="402"/>
      <c r="N90" s="403"/>
      <c r="O90" s="403"/>
      <c r="P90" s="21"/>
      <c r="Q90" s="402" t="s">
        <v>75</v>
      </c>
      <c r="R90" s="402"/>
      <c r="S90" s="403"/>
      <c r="T90" s="403"/>
    </row>
    <row r="91" spans="2:20" ht="30" customHeight="1">
      <c r="B91" s="12" t="s">
        <v>55</v>
      </c>
      <c r="C91" s="12" t="s">
        <v>80</v>
      </c>
      <c r="D91" s="12" t="s">
        <v>1</v>
      </c>
      <c r="E91" s="13" t="s">
        <v>2</v>
      </c>
      <c r="F91" s="9"/>
      <c r="G91" s="12" t="s">
        <v>55</v>
      </c>
      <c r="H91" s="12" t="s">
        <v>80</v>
      </c>
      <c r="I91" s="12" t="s">
        <v>1</v>
      </c>
      <c r="J91" s="13" t="s">
        <v>2</v>
      </c>
      <c r="L91" s="12" t="s">
        <v>55</v>
      </c>
      <c r="M91" s="12" t="s">
        <v>80</v>
      </c>
      <c r="N91" s="12" t="s">
        <v>1</v>
      </c>
      <c r="O91" s="13" t="s">
        <v>2</v>
      </c>
      <c r="P91" s="21"/>
      <c r="Q91" s="12" t="s">
        <v>55</v>
      </c>
      <c r="R91" s="12" t="s">
        <v>80</v>
      </c>
      <c r="S91" s="12" t="s">
        <v>1</v>
      </c>
      <c r="T91" s="13" t="s">
        <v>2</v>
      </c>
    </row>
    <row r="92" spans="2:20" ht="19.899999999999999" customHeight="1">
      <c r="B92" s="15">
        <v>1</v>
      </c>
      <c r="C92" s="27"/>
      <c r="D92" s="14"/>
      <c r="E92" s="15"/>
      <c r="F92" s="7"/>
      <c r="G92" s="15">
        <v>1</v>
      </c>
      <c r="H92" s="27"/>
      <c r="I92" s="14"/>
      <c r="J92" s="15"/>
      <c r="L92" s="15">
        <v>1</v>
      </c>
      <c r="M92" s="27"/>
      <c r="N92" s="14"/>
      <c r="O92" s="15"/>
      <c r="P92" s="21"/>
      <c r="Q92" s="15">
        <v>1</v>
      </c>
      <c r="R92" s="27"/>
      <c r="S92" s="14"/>
      <c r="T92" s="15"/>
    </row>
    <row r="93" spans="2:20" ht="19.899999999999999" customHeight="1">
      <c r="B93" s="15">
        <f>B92+1</f>
        <v>2</v>
      </c>
      <c r="C93" s="27"/>
      <c r="D93" s="14"/>
      <c r="E93" s="27"/>
      <c r="F93" s="28"/>
      <c r="G93" s="15">
        <f>G92+1</f>
        <v>2</v>
      </c>
      <c r="H93" s="27"/>
      <c r="I93" s="14"/>
      <c r="J93" s="27"/>
      <c r="L93" s="15">
        <f>L92+1</f>
        <v>2</v>
      </c>
      <c r="M93" s="27"/>
      <c r="N93" s="14"/>
      <c r="O93" s="27"/>
      <c r="P93" s="24"/>
      <c r="Q93" s="15">
        <f>Q92+1</f>
        <v>2</v>
      </c>
      <c r="R93" s="27"/>
      <c r="S93" s="14"/>
      <c r="T93" s="27"/>
    </row>
    <row r="94" spans="2:20" ht="19.899999999999999" customHeight="1">
      <c r="B94" s="15">
        <f t="shared" ref="B94:B106" si="16">B93+1</f>
        <v>3</v>
      </c>
      <c r="C94" s="27"/>
      <c r="D94" s="14"/>
      <c r="E94" s="27"/>
      <c r="F94" s="28"/>
      <c r="G94" s="15">
        <f t="shared" ref="G94:G106" si="17">G93+1</f>
        <v>3</v>
      </c>
      <c r="H94" s="27"/>
      <c r="I94" s="14"/>
      <c r="J94" s="27"/>
      <c r="L94" s="15">
        <f t="shared" ref="L94:L106" si="18">L93+1</f>
        <v>3</v>
      </c>
      <c r="M94" s="27"/>
      <c r="N94" s="14"/>
      <c r="O94" s="27"/>
      <c r="Q94" s="15">
        <f t="shared" ref="Q94:Q106" si="19">Q93+1</f>
        <v>3</v>
      </c>
      <c r="R94" s="27"/>
      <c r="S94" s="14"/>
      <c r="T94" s="27"/>
    </row>
    <row r="95" spans="2:20" ht="19.899999999999999" customHeight="1">
      <c r="B95" s="15">
        <f t="shared" si="16"/>
        <v>4</v>
      </c>
      <c r="C95" s="27"/>
      <c r="D95" s="14"/>
      <c r="E95" s="27"/>
      <c r="F95" s="28"/>
      <c r="G95" s="15">
        <f t="shared" si="17"/>
        <v>4</v>
      </c>
      <c r="H95" s="27"/>
      <c r="I95" s="14"/>
      <c r="J95" s="27"/>
      <c r="L95" s="15">
        <f t="shared" si="18"/>
        <v>4</v>
      </c>
      <c r="M95" s="27"/>
      <c r="N95" s="14"/>
      <c r="O95" s="27"/>
      <c r="Q95" s="15">
        <f t="shared" si="19"/>
        <v>4</v>
      </c>
      <c r="R95" s="27"/>
      <c r="S95" s="14"/>
      <c r="T95" s="27"/>
    </row>
    <row r="96" spans="2:20" ht="19.899999999999999" customHeight="1">
      <c r="B96" s="15">
        <f t="shared" si="16"/>
        <v>5</v>
      </c>
      <c r="C96" s="27"/>
      <c r="D96" s="14"/>
      <c r="E96" s="27"/>
      <c r="F96" s="28"/>
      <c r="G96" s="15">
        <f t="shared" si="17"/>
        <v>5</v>
      </c>
      <c r="H96" s="27"/>
      <c r="I96" s="14"/>
      <c r="J96" s="27"/>
      <c r="L96" s="15">
        <f t="shared" si="18"/>
        <v>5</v>
      </c>
      <c r="M96" s="27"/>
      <c r="N96" s="14"/>
      <c r="O96" s="27"/>
      <c r="Q96" s="15">
        <f t="shared" si="19"/>
        <v>5</v>
      </c>
      <c r="R96" s="27"/>
      <c r="S96" s="14"/>
      <c r="T96" s="27"/>
    </row>
    <row r="97" spans="2:20" ht="19.899999999999999" customHeight="1">
      <c r="B97" s="15">
        <f t="shared" si="16"/>
        <v>6</v>
      </c>
      <c r="C97" s="27"/>
      <c r="D97" s="14"/>
      <c r="E97" s="27"/>
      <c r="F97" s="28"/>
      <c r="G97" s="15">
        <f t="shared" si="17"/>
        <v>6</v>
      </c>
      <c r="H97" s="27"/>
      <c r="I97" s="14"/>
      <c r="J97" s="27"/>
      <c r="L97" s="15">
        <f t="shared" si="18"/>
        <v>6</v>
      </c>
      <c r="M97" s="27"/>
      <c r="N97" s="14"/>
      <c r="O97" s="27"/>
      <c r="Q97" s="15">
        <f t="shared" si="19"/>
        <v>6</v>
      </c>
      <c r="R97" s="27"/>
      <c r="S97" s="14"/>
      <c r="T97" s="27"/>
    </row>
    <row r="98" spans="2:20" ht="19.899999999999999" customHeight="1">
      <c r="B98" s="15">
        <f t="shared" si="16"/>
        <v>7</v>
      </c>
      <c r="C98" s="27"/>
      <c r="D98" s="14"/>
      <c r="E98" s="27"/>
      <c r="F98" s="28"/>
      <c r="G98" s="15">
        <f t="shared" si="17"/>
        <v>7</v>
      </c>
      <c r="H98" s="27"/>
      <c r="I98" s="14"/>
      <c r="J98" s="27"/>
      <c r="L98" s="15">
        <f t="shared" si="18"/>
        <v>7</v>
      </c>
      <c r="M98" s="27"/>
      <c r="N98" s="14"/>
      <c r="O98" s="27"/>
      <c r="Q98" s="15">
        <f t="shared" si="19"/>
        <v>7</v>
      </c>
      <c r="R98" s="27"/>
      <c r="S98" s="14"/>
      <c r="T98" s="27"/>
    </row>
    <row r="99" spans="2:20" ht="19.899999999999999" customHeight="1">
      <c r="B99" s="15">
        <f t="shared" si="16"/>
        <v>8</v>
      </c>
      <c r="C99" s="27"/>
      <c r="D99" s="14"/>
      <c r="E99" s="27"/>
      <c r="F99" s="28"/>
      <c r="G99" s="15">
        <f t="shared" si="17"/>
        <v>8</v>
      </c>
      <c r="H99" s="27"/>
      <c r="I99" s="14"/>
      <c r="J99" s="27"/>
      <c r="L99" s="15">
        <f t="shared" si="18"/>
        <v>8</v>
      </c>
      <c r="M99" s="27"/>
      <c r="N99" s="14"/>
      <c r="O99" s="27"/>
      <c r="Q99" s="15">
        <f t="shared" si="19"/>
        <v>8</v>
      </c>
      <c r="R99" s="27"/>
      <c r="S99" s="14"/>
      <c r="T99" s="27"/>
    </row>
    <row r="100" spans="2:20" ht="19.899999999999999" customHeight="1">
      <c r="B100" s="15">
        <f t="shared" si="16"/>
        <v>9</v>
      </c>
      <c r="C100" s="27"/>
      <c r="D100" s="14"/>
      <c r="E100" s="27"/>
      <c r="F100" s="28"/>
      <c r="G100" s="15">
        <f t="shared" si="17"/>
        <v>9</v>
      </c>
      <c r="H100" s="27"/>
      <c r="I100" s="14"/>
      <c r="J100" s="27"/>
      <c r="L100" s="15">
        <f t="shared" si="18"/>
        <v>9</v>
      </c>
      <c r="M100" s="27"/>
      <c r="N100" s="14"/>
      <c r="O100" s="27"/>
      <c r="Q100" s="15">
        <f t="shared" si="19"/>
        <v>9</v>
      </c>
      <c r="R100" s="27"/>
      <c r="S100" s="14"/>
      <c r="T100" s="27"/>
    </row>
    <row r="101" spans="2:20" ht="19.899999999999999" customHeight="1">
      <c r="B101" s="15">
        <f t="shared" si="16"/>
        <v>10</v>
      </c>
      <c r="C101" s="27"/>
      <c r="D101" s="14"/>
      <c r="E101" s="27"/>
      <c r="F101" s="28"/>
      <c r="G101" s="15">
        <f t="shared" si="17"/>
        <v>10</v>
      </c>
      <c r="H101" s="27"/>
      <c r="I101" s="14"/>
      <c r="J101" s="27"/>
      <c r="L101" s="15">
        <f t="shared" si="18"/>
        <v>10</v>
      </c>
      <c r="M101" s="27"/>
      <c r="N101" s="14"/>
      <c r="O101" s="27"/>
      <c r="Q101" s="15">
        <f t="shared" si="19"/>
        <v>10</v>
      </c>
      <c r="R101" s="27"/>
      <c r="S101" s="14"/>
      <c r="T101" s="27"/>
    </row>
    <row r="102" spans="2:20" ht="19.899999999999999" customHeight="1">
      <c r="B102" s="15">
        <f t="shared" si="16"/>
        <v>11</v>
      </c>
      <c r="C102" s="27"/>
      <c r="D102" s="14"/>
      <c r="E102" s="27"/>
      <c r="F102" s="28"/>
      <c r="G102" s="15">
        <f t="shared" si="17"/>
        <v>11</v>
      </c>
      <c r="H102" s="27"/>
      <c r="I102" s="14"/>
      <c r="J102" s="27"/>
      <c r="L102" s="15">
        <f t="shared" si="18"/>
        <v>11</v>
      </c>
      <c r="M102" s="27"/>
      <c r="N102" s="14"/>
      <c r="O102" s="27"/>
      <c r="Q102" s="15">
        <f t="shared" si="19"/>
        <v>11</v>
      </c>
      <c r="R102" s="27"/>
      <c r="S102" s="14"/>
      <c r="T102" s="27"/>
    </row>
    <row r="103" spans="2:20" ht="19.899999999999999" customHeight="1">
      <c r="B103" s="15">
        <f t="shared" si="16"/>
        <v>12</v>
      </c>
      <c r="C103" s="27"/>
      <c r="D103" s="14"/>
      <c r="E103" s="27"/>
      <c r="F103" s="28"/>
      <c r="G103" s="15">
        <f t="shared" si="17"/>
        <v>12</v>
      </c>
      <c r="H103" s="27"/>
      <c r="I103" s="14"/>
      <c r="J103" s="27"/>
      <c r="L103" s="15">
        <f t="shared" si="18"/>
        <v>12</v>
      </c>
      <c r="M103" s="27"/>
      <c r="N103" s="14"/>
      <c r="O103" s="27"/>
      <c r="Q103" s="15">
        <f t="shared" si="19"/>
        <v>12</v>
      </c>
      <c r="R103" s="27"/>
      <c r="S103" s="14"/>
      <c r="T103" s="27"/>
    </row>
    <row r="104" spans="2:20" ht="19.899999999999999" customHeight="1">
      <c r="B104" s="15">
        <f t="shared" si="16"/>
        <v>13</v>
      </c>
      <c r="C104" s="27"/>
      <c r="D104" s="14"/>
      <c r="E104" s="27"/>
      <c r="F104" s="28"/>
      <c r="G104" s="15">
        <f t="shared" si="17"/>
        <v>13</v>
      </c>
      <c r="H104" s="27"/>
      <c r="I104" s="14"/>
      <c r="J104" s="27"/>
      <c r="L104" s="15">
        <f t="shared" si="18"/>
        <v>13</v>
      </c>
      <c r="M104" s="27"/>
      <c r="N104" s="14"/>
      <c r="O104" s="27"/>
      <c r="Q104" s="15">
        <f t="shared" si="19"/>
        <v>13</v>
      </c>
      <c r="R104" s="27"/>
      <c r="S104" s="14"/>
      <c r="T104" s="27"/>
    </row>
    <row r="105" spans="2:20" ht="19.899999999999999" customHeight="1">
      <c r="B105" s="15">
        <f t="shared" si="16"/>
        <v>14</v>
      </c>
      <c r="C105" s="27"/>
      <c r="D105" s="14"/>
      <c r="E105" s="27"/>
      <c r="F105" s="28"/>
      <c r="G105" s="15">
        <f t="shared" si="17"/>
        <v>14</v>
      </c>
      <c r="H105" s="27"/>
      <c r="I105" s="14"/>
      <c r="J105" s="27"/>
      <c r="L105" s="15">
        <f t="shared" si="18"/>
        <v>14</v>
      </c>
      <c r="M105" s="27"/>
      <c r="N105" s="14"/>
      <c r="O105" s="27"/>
      <c r="Q105" s="15">
        <f t="shared" si="19"/>
        <v>14</v>
      </c>
      <c r="R105" s="27"/>
      <c r="S105" s="14"/>
      <c r="T105" s="27"/>
    </row>
    <row r="106" spans="2:20" ht="19.899999999999999" customHeight="1">
      <c r="B106" s="15">
        <f t="shared" si="16"/>
        <v>15</v>
      </c>
      <c r="C106" s="27"/>
      <c r="D106" s="14"/>
      <c r="E106" s="27"/>
      <c r="F106" s="28"/>
      <c r="G106" s="15">
        <f t="shared" si="17"/>
        <v>15</v>
      </c>
      <c r="H106" s="27"/>
      <c r="I106" s="14"/>
      <c r="J106" s="27"/>
      <c r="L106" s="15">
        <f t="shared" si="18"/>
        <v>15</v>
      </c>
      <c r="M106" s="27"/>
      <c r="N106" s="14"/>
      <c r="O106" s="27"/>
      <c r="Q106" s="15">
        <f t="shared" si="19"/>
        <v>15</v>
      </c>
      <c r="R106" s="27"/>
      <c r="S106" s="14"/>
      <c r="T106" s="27"/>
    </row>
    <row r="107" spans="2:20" ht="19.899999999999999" customHeight="1">
      <c r="B107" s="392" t="s">
        <v>3</v>
      </c>
      <c r="C107" s="393"/>
      <c r="D107" s="124">
        <f>COUNT(D92:D106)</f>
        <v>0</v>
      </c>
      <c r="E107" s="125" t="s">
        <v>283</v>
      </c>
      <c r="F107" s="28"/>
      <c r="G107" s="392" t="s">
        <v>3</v>
      </c>
      <c r="H107" s="393"/>
      <c r="I107" s="124">
        <f>COUNT(I92:I106)</f>
        <v>0</v>
      </c>
      <c r="J107" s="125" t="s">
        <v>283</v>
      </c>
      <c r="L107" s="392" t="s">
        <v>3</v>
      </c>
      <c r="M107" s="393"/>
      <c r="N107" s="124">
        <f>COUNT(N92:N106)</f>
        <v>0</v>
      </c>
      <c r="O107" s="125" t="s">
        <v>283</v>
      </c>
      <c r="Q107" s="392" t="s">
        <v>3</v>
      </c>
      <c r="R107" s="393"/>
      <c r="S107" s="124">
        <f>COUNT(S92:S106)</f>
        <v>0</v>
      </c>
      <c r="T107" s="125" t="s">
        <v>283</v>
      </c>
    </row>
    <row r="108" spans="2:20">
      <c r="B108" s="30"/>
      <c r="C108" s="30"/>
      <c r="D108" s="8"/>
      <c r="E108" s="31"/>
      <c r="F108" s="28"/>
      <c r="G108" s="31"/>
      <c r="H108" s="31"/>
      <c r="I108" s="32"/>
      <c r="J108" s="32"/>
    </row>
    <row r="109" spans="2:20">
      <c r="B109" s="30"/>
      <c r="C109" s="30"/>
      <c r="D109" s="8"/>
      <c r="E109" s="31"/>
      <c r="F109" s="28"/>
      <c r="G109" s="31"/>
      <c r="H109" s="31"/>
      <c r="I109" s="32"/>
      <c r="J109" s="32"/>
    </row>
    <row r="110" spans="2:20">
      <c r="B110" s="30"/>
      <c r="C110" s="30"/>
      <c r="D110" s="8"/>
      <c r="E110" s="31"/>
      <c r="F110" s="28"/>
      <c r="G110" s="31"/>
      <c r="H110" s="31"/>
      <c r="I110" s="32"/>
      <c r="J110" s="32"/>
    </row>
    <row r="111" spans="2:20" ht="25.15" customHeight="1">
      <c r="B111" s="402" t="s">
        <v>76</v>
      </c>
      <c r="C111" s="402"/>
      <c r="D111" s="403"/>
      <c r="E111" s="403"/>
      <c r="G111" s="402" t="s">
        <v>77</v>
      </c>
      <c r="H111" s="402"/>
      <c r="I111" s="403"/>
      <c r="J111" s="403"/>
      <c r="L111" s="402" t="s">
        <v>78</v>
      </c>
      <c r="M111" s="402"/>
      <c r="N111" s="403"/>
      <c r="O111" s="403"/>
      <c r="P111" s="21"/>
      <c r="Q111" s="402" t="s">
        <v>79</v>
      </c>
      <c r="R111" s="402"/>
      <c r="S111" s="403"/>
      <c r="T111" s="403"/>
    </row>
    <row r="112" spans="2:20" ht="30" customHeight="1">
      <c r="B112" s="12" t="s">
        <v>55</v>
      </c>
      <c r="C112" s="12" t="s">
        <v>80</v>
      </c>
      <c r="D112" s="12" t="s">
        <v>1</v>
      </c>
      <c r="E112" s="13" t="s">
        <v>2</v>
      </c>
      <c r="F112" s="9"/>
      <c r="G112" s="12" t="s">
        <v>55</v>
      </c>
      <c r="H112" s="12" t="s">
        <v>80</v>
      </c>
      <c r="I112" s="12" t="s">
        <v>1</v>
      </c>
      <c r="J112" s="13" t="s">
        <v>2</v>
      </c>
      <c r="L112" s="12" t="s">
        <v>55</v>
      </c>
      <c r="M112" s="12" t="s">
        <v>80</v>
      </c>
      <c r="N112" s="12" t="s">
        <v>1</v>
      </c>
      <c r="O112" s="13" t="s">
        <v>2</v>
      </c>
      <c r="P112" s="21"/>
      <c r="Q112" s="12" t="s">
        <v>55</v>
      </c>
      <c r="R112" s="12" t="s">
        <v>80</v>
      </c>
      <c r="S112" s="12" t="s">
        <v>1</v>
      </c>
      <c r="T112" s="13" t="s">
        <v>2</v>
      </c>
    </row>
    <row r="113" spans="2:20" ht="19.899999999999999" customHeight="1">
      <c r="B113" s="15">
        <v>1</v>
      </c>
      <c r="C113" s="27"/>
      <c r="D113" s="14"/>
      <c r="E113" s="15"/>
      <c r="F113" s="7"/>
      <c r="G113" s="15">
        <v>1</v>
      </c>
      <c r="H113" s="27"/>
      <c r="I113" s="14"/>
      <c r="J113" s="15"/>
      <c r="L113" s="15">
        <v>1</v>
      </c>
      <c r="M113" s="27"/>
      <c r="N113" s="14"/>
      <c r="O113" s="15"/>
      <c r="P113" s="21"/>
      <c r="Q113" s="15">
        <v>1</v>
      </c>
      <c r="R113" s="27"/>
      <c r="S113" s="14"/>
      <c r="T113" s="15"/>
    </row>
    <row r="114" spans="2:20" ht="19.899999999999999" customHeight="1">
      <c r="B114" s="15">
        <f>B113+1</f>
        <v>2</v>
      </c>
      <c r="C114" s="27"/>
      <c r="D114" s="14"/>
      <c r="E114" s="27"/>
      <c r="F114" s="28"/>
      <c r="G114" s="15">
        <f>G113+1</f>
        <v>2</v>
      </c>
      <c r="H114" s="27"/>
      <c r="I114" s="14"/>
      <c r="J114" s="27"/>
      <c r="L114" s="15">
        <f>L113+1</f>
        <v>2</v>
      </c>
      <c r="M114" s="27"/>
      <c r="N114" s="14"/>
      <c r="O114" s="27"/>
      <c r="P114" s="24"/>
      <c r="Q114" s="15">
        <f>Q113+1</f>
        <v>2</v>
      </c>
      <c r="R114" s="27"/>
      <c r="S114" s="14"/>
      <c r="T114" s="27"/>
    </row>
    <row r="115" spans="2:20" ht="19.899999999999999" customHeight="1">
      <c r="B115" s="15">
        <f t="shared" ref="B115:B127" si="20">B114+1</f>
        <v>3</v>
      </c>
      <c r="C115" s="27"/>
      <c r="D115" s="14"/>
      <c r="E115" s="27"/>
      <c r="F115" s="28"/>
      <c r="G115" s="15">
        <f t="shared" ref="G115:G127" si="21">G114+1</f>
        <v>3</v>
      </c>
      <c r="H115" s="27"/>
      <c r="I115" s="14"/>
      <c r="J115" s="27"/>
      <c r="L115" s="15">
        <f t="shared" ref="L115:L127" si="22">L114+1</f>
        <v>3</v>
      </c>
      <c r="M115" s="27"/>
      <c r="N115" s="14"/>
      <c r="O115" s="27"/>
      <c r="Q115" s="15">
        <f t="shared" ref="Q115:Q127" si="23">Q114+1</f>
        <v>3</v>
      </c>
      <c r="R115" s="27"/>
      <c r="S115" s="14"/>
      <c r="T115" s="27"/>
    </row>
    <row r="116" spans="2:20" ht="19.899999999999999" customHeight="1">
      <c r="B116" s="15">
        <f t="shared" si="20"/>
        <v>4</v>
      </c>
      <c r="C116" s="27"/>
      <c r="D116" s="14"/>
      <c r="E116" s="27"/>
      <c r="F116" s="28"/>
      <c r="G116" s="15">
        <f t="shared" si="21"/>
        <v>4</v>
      </c>
      <c r="H116" s="27"/>
      <c r="I116" s="14"/>
      <c r="J116" s="27"/>
      <c r="L116" s="15">
        <f t="shared" si="22"/>
        <v>4</v>
      </c>
      <c r="M116" s="27"/>
      <c r="N116" s="14"/>
      <c r="O116" s="27"/>
      <c r="Q116" s="15">
        <f t="shared" si="23"/>
        <v>4</v>
      </c>
      <c r="R116" s="27"/>
      <c r="S116" s="14"/>
      <c r="T116" s="27"/>
    </row>
    <row r="117" spans="2:20" ht="19.899999999999999" customHeight="1">
      <c r="B117" s="15">
        <f t="shared" si="20"/>
        <v>5</v>
      </c>
      <c r="C117" s="27"/>
      <c r="D117" s="14"/>
      <c r="E117" s="27"/>
      <c r="F117" s="28"/>
      <c r="G117" s="15">
        <f t="shared" si="21"/>
        <v>5</v>
      </c>
      <c r="H117" s="27"/>
      <c r="I117" s="14"/>
      <c r="J117" s="27"/>
      <c r="L117" s="15">
        <f t="shared" si="22"/>
        <v>5</v>
      </c>
      <c r="M117" s="27"/>
      <c r="N117" s="14"/>
      <c r="O117" s="27"/>
      <c r="Q117" s="15">
        <f t="shared" si="23"/>
        <v>5</v>
      </c>
      <c r="R117" s="27"/>
      <c r="S117" s="14"/>
      <c r="T117" s="27"/>
    </row>
    <row r="118" spans="2:20" ht="19.899999999999999" customHeight="1">
      <c r="B118" s="15">
        <f t="shared" si="20"/>
        <v>6</v>
      </c>
      <c r="C118" s="27"/>
      <c r="D118" s="14"/>
      <c r="E118" s="27"/>
      <c r="F118" s="28"/>
      <c r="G118" s="15">
        <f t="shared" si="21"/>
        <v>6</v>
      </c>
      <c r="H118" s="27"/>
      <c r="I118" s="14"/>
      <c r="J118" s="27"/>
      <c r="L118" s="15">
        <f t="shared" si="22"/>
        <v>6</v>
      </c>
      <c r="M118" s="27"/>
      <c r="N118" s="14"/>
      <c r="O118" s="27"/>
      <c r="Q118" s="15">
        <f t="shared" si="23"/>
        <v>6</v>
      </c>
      <c r="R118" s="27"/>
      <c r="S118" s="14"/>
      <c r="T118" s="27"/>
    </row>
    <row r="119" spans="2:20" ht="19.899999999999999" customHeight="1">
      <c r="B119" s="15">
        <f t="shared" si="20"/>
        <v>7</v>
      </c>
      <c r="C119" s="27"/>
      <c r="D119" s="14"/>
      <c r="E119" s="27"/>
      <c r="F119" s="28"/>
      <c r="G119" s="15">
        <f t="shared" si="21"/>
        <v>7</v>
      </c>
      <c r="H119" s="27"/>
      <c r="I119" s="14"/>
      <c r="J119" s="27"/>
      <c r="L119" s="15">
        <f t="shared" si="22"/>
        <v>7</v>
      </c>
      <c r="M119" s="27"/>
      <c r="N119" s="14"/>
      <c r="O119" s="27"/>
      <c r="Q119" s="15">
        <f t="shared" si="23"/>
        <v>7</v>
      </c>
      <c r="R119" s="27"/>
      <c r="S119" s="14"/>
      <c r="T119" s="27"/>
    </row>
    <row r="120" spans="2:20" ht="19.899999999999999" customHeight="1">
      <c r="B120" s="15">
        <f t="shared" si="20"/>
        <v>8</v>
      </c>
      <c r="C120" s="27"/>
      <c r="D120" s="14"/>
      <c r="E120" s="27"/>
      <c r="F120" s="28"/>
      <c r="G120" s="15">
        <f t="shared" si="21"/>
        <v>8</v>
      </c>
      <c r="H120" s="27"/>
      <c r="I120" s="14"/>
      <c r="J120" s="27"/>
      <c r="L120" s="15">
        <f t="shared" si="22"/>
        <v>8</v>
      </c>
      <c r="M120" s="27"/>
      <c r="N120" s="14"/>
      <c r="O120" s="27"/>
      <c r="Q120" s="15">
        <f t="shared" si="23"/>
        <v>8</v>
      </c>
      <c r="R120" s="27"/>
      <c r="S120" s="14"/>
      <c r="T120" s="27"/>
    </row>
    <row r="121" spans="2:20" ht="19.899999999999999" customHeight="1">
      <c r="B121" s="15">
        <f t="shared" si="20"/>
        <v>9</v>
      </c>
      <c r="C121" s="27"/>
      <c r="D121" s="14"/>
      <c r="E121" s="27"/>
      <c r="F121" s="28"/>
      <c r="G121" s="15">
        <f t="shared" si="21"/>
        <v>9</v>
      </c>
      <c r="H121" s="27"/>
      <c r="I121" s="14"/>
      <c r="J121" s="27"/>
      <c r="L121" s="15">
        <f t="shared" si="22"/>
        <v>9</v>
      </c>
      <c r="M121" s="27"/>
      <c r="N121" s="14"/>
      <c r="O121" s="27"/>
      <c r="Q121" s="15">
        <f t="shared" si="23"/>
        <v>9</v>
      </c>
      <c r="R121" s="27"/>
      <c r="S121" s="14"/>
      <c r="T121" s="27"/>
    </row>
    <row r="122" spans="2:20" ht="19.899999999999999" customHeight="1">
      <c r="B122" s="15">
        <f t="shared" si="20"/>
        <v>10</v>
      </c>
      <c r="C122" s="27"/>
      <c r="D122" s="14"/>
      <c r="E122" s="27"/>
      <c r="F122" s="28"/>
      <c r="G122" s="15">
        <f t="shared" si="21"/>
        <v>10</v>
      </c>
      <c r="H122" s="27"/>
      <c r="I122" s="14"/>
      <c r="J122" s="27"/>
      <c r="L122" s="15">
        <f t="shared" si="22"/>
        <v>10</v>
      </c>
      <c r="M122" s="27"/>
      <c r="N122" s="14"/>
      <c r="O122" s="27"/>
      <c r="Q122" s="15">
        <f t="shared" si="23"/>
        <v>10</v>
      </c>
      <c r="R122" s="27"/>
      <c r="S122" s="14"/>
      <c r="T122" s="27"/>
    </row>
    <row r="123" spans="2:20" ht="19.899999999999999" customHeight="1">
      <c r="B123" s="15">
        <f t="shared" si="20"/>
        <v>11</v>
      </c>
      <c r="C123" s="27"/>
      <c r="D123" s="14"/>
      <c r="E123" s="27"/>
      <c r="F123" s="28"/>
      <c r="G123" s="15">
        <f t="shared" si="21"/>
        <v>11</v>
      </c>
      <c r="H123" s="27"/>
      <c r="I123" s="14"/>
      <c r="J123" s="27"/>
      <c r="L123" s="15">
        <f t="shared" si="22"/>
        <v>11</v>
      </c>
      <c r="M123" s="27"/>
      <c r="N123" s="14"/>
      <c r="O123" s="27"/>
      <c r="Q123" s="15">
        <f t="shared" si="23"/>
        <v>11</v>
      </c>
      <c r="R123" s="27"/>
      <c r="S123" s="14"/>
      <c r="T123" s="27"/>
    </row>
    <row r="124" spans="2:20" ht="19.899999999999999" customHeight="1">
      <c r="B124" s="15">
        <f t="shared" si="20"/>
        <v>12</v>
      </c>
      <c r="C124" s="27"/>
      <c r="D124" s="14"/>
      <c r="E124" s="27"/>
      <c r="F124" s="28"/>
      <c r="G124" s="15">
        <f t="shared" si="21"/>
        <v>12</v>
      </c>
      <c r="H124" s="27"/>
      <c r="I124" s="14"/>
      <c r="J124" s="27"/>
      <c r="L124" s="15">
        <f t="shared" si="22"/>
        <v>12</v>
      </c>
      <c r="M124" s="27"/>
      <c r="N124" s="14"/>
      <c r="O124" s="27"/>
      <c r="Q124" s="15">
        <f t="shared" si="23"/>
        <v>12</v>
      </c>
      <c r="R124" s="27"/>
      <c r="S124" s="14"/>
      <c r="T124" s="27"/>
    </row>
    <row r="125" spans="2:20" ht="19.899999999999999" customHeight="1">
      <c r="B125" s="15">
        <f t="shared" si="20"/>
        <v>13</v>
      </c>
      <c r="C125" s="27"/>
      <c r="D125" s="14"/>
      <c r="E125" s="27"/>
      <c r="F125" s="28"/>
      <c r="G125" s="15">
        <f t="shared" si="21"/>
        <v>13</v>
      </c>
      <c r="H125" s="27"/>
      <c r="I125" s="14"/>
      <c r="J125" s="27"/>
      <c r="L125" s="15">
        <f t="shared" si="22"/>
        <v>13</v>
      </c>
      <c r="M125" s="27"/>
      <c r="N125" s="14"/>
      <c r="O125" s="27"/>
      <c r="Q125" s="15">
        <f t="shared" si="23"/>
        <v>13</v>
      </c>
      <c r="R125" s="27"/>
      <c r="S125" s="14"/>
      <c r="T125" s="27"/>
    </row>
    <row r="126" spans="2:20" ht="19.899999999999999" customHeight="1">
      <c r="B126" s="15">
        <f t="shared" si="20"/>
        <v>14</v>
      </c>
      <c r="C126" s="27"/>
      <c r="D126" s="14"/>
      <c r="E126" s="27"/>
      <c r="F126" s="28"/>
      <c r="G126" s="15">
        <f t="shared" si="21"/>
        <v>14</v>
      </c>
      <c r="H126" s="27"/>
      <c r="I126" s="14"/>
      <c r="J126" s="27"/>
      <c r="L126" s="15">
        <f t="shared" si="22"/>
        <v>14</v>
      </c>
      <c r="M126" s="27"/>
      <c r="N126" s="14"/>
      <c r="O126" s="27"/>
      <c r="Q126" s="15">
        <f t="shared" si="23"/>
        <v>14</v>
      </c>
      <c r="R126" s="27"/>
      <c r="S126" s="14"/>
      <c r="T126" s="27"/>
    </row>
    <row r="127" spans="2:20" ht="19.899999999999999" customHeight="1">
      <c r="B127" s="15">
        <f t="shared" si="20"/>
        <v>15</v>
      </c>
      <c r="C127" s="27"/>
      <c r="D127" s="14"/>
      <c r="E127" s="27"/>
      <c r="F127" s="28"/>
      <c r="G127" s="15">
        <f t="shared" si="21"/>
        <v>15</v>
      </c>
      <c r="H127" s="27"/>
      <c r="I127" s="14"/>
      <c r="J127" s="27"/>
      <c r="L127" s="15">
        <f t="shared" si="22"/>
        <v>15</v>
      </c>
      <c r="M127" s="27"/>
      <c r="N127" s="14"/>
      <c r="O127" s="27"/>
      <c r="Q127" s="15">
        <f t="shared" si="23"/>
        <v>15</v>
      </c>
      <c r="R127" s="27"/>
      <c r="S127" s="14"/>
      <c r="T127" s="27"/>
    </row>
    <row r="128" spans="2:20" ht="19.899999999999999" customHeight="1">
      <c r="B128" s="392" t="s">
        <v>3</v>
      </c>
      <c r="C128" s="393"/>
      <c r="D128" s="124">
        <f>COUNT(D113:D127)</f>
        <v>0</v>
      </c>
      <c r="E128" s="125" t="s">
        <v>283</v>
      </c>
      <c r="F128" s="28"/>
      <c r="G128" s="392" t="s">
        <v>3</v>
      </c>
      <c r="H128" s="393"/>
      <c r="I128" s="124">
        <f>COUNT(I113:I127)</f>
        <v>0</v>
      </c>
      <c r="J128" s="125" t="s">
        <v>283</v>
      </c>
      <c r="L128" s="392" t="s">
        <v>3</v>
      </c>
      <c r="M128" s="393"/>
      <c r="N128" s="124">
        <f>COUNT(N113:N127)</f>
        <v>0</v>
      </c>
      <c r="O128" s="125" t="s">
        <v>283</v>
      </c>
      <c r="Q128" s="392" t="s">
        <v>3</v>
      </c>
      <c r="R128" s="393"/>
      <c r="S128" s="124">
        <f>COUNT(S113:S127)</f>
        <v>0</v>
      </c>
      <c r="T128" s="125" t="s">
        <v>283</v>
      </c>
    </row>
    <row r="129" spans="2:10">
      <c r="B129" s="30"/>
      <c r="C129" s="30"/>
      <c r="D129" s="8"/>
      <c r="E129" s="31"/>
      <c r="F129" s="28"/>
      <c r="G129" s="31"/>
      <c r="H129" s="31"/>
      <c r="I129" s="32"/>
      <c r="J129" s="32"/>
    </row>
    <row r="130" spans="2:10">
      <c r="B130" s="30"/>
      <c r="C130" s="30"/>
      <c r="D130" s="8"/>
      <c r="E130" s="31"/>
      <c r="F130" s="28"/>
      <c r="G130" s="31"/>
      <c r="H130" s="31"/>
      <c r="I130" s="32"/>
      <c r="J130" s="32"/>
    </row>
    <row r="131" spans="2:10">
      <c r="B131" s="30"/>
      <c r="C131" s="30"/>
      <c r="D131" s="8"/>
      <c r="E131" s="31"/>
      <c r="F131" s="28"/>
      <c r="G131" s="31"/>
      <c r="H131" s="31"/>
      <c r="I131" s="32"/>
      <c r="J131" s="32"/>
    </row>
    <row r="132" spans="2:10">
      <c r="B132" s="30"/>
      <c r="C132" s="30"/>
      <c r="D132" s="8"/>
      <c r="E132" s="31"/>
      <c r="F132" s="28"/>
      <c r="G132" s="31"/>
      <c r="H132" s="31"/>
      <c r="I132" s="32"/>
      <c r="J132" s="32"/>
    </row>
    <row r="133" spans="2:10">
      <c r="B133" s="30"/>
      <c r="C133" s="30"/>
      <c r="D133" s="8"/>
      <c r="E133" s="31"/>
      <c r="F133" s="28"/>
      <c r="G133" s="31"/>
      <c r="H133" s="31"/>
      <c r="I133" s="32"/>
      <c r="J133" s="32"/>
    </row>
    <row r="134" spans="2:10">
      <c r="B134" s="30"/>
      <c r="C134" s="30"/>
      <c r="D134" s="8"/>
      <c r="E134" s="31"/>
      <c r="F134" s="28"/>
      <c r="G134" s="31"/>
      <c r="H134" s="31"/>
      <c r="I134" s="32"/>
      <c r="J134" s="32"/>
    </row>
    <row r="135" spans="2:10">
      <c r="B135" s="30"/>
      <c r="C135" s="30"/>
      <c r="D135" s="8"/>
      <c r="E135" s="31"/>
      <c r="F135" s="28"/>
      <c r="G135" s="31"/>
      <c r="H135" s="31"/>
      <c r="I135" s="32"/>
      <c r="J135" s="32"/>
    </row>
    <row r="136" spans="2:10">
      <c r="B136" s="30"/>
      <c r="C136" s="30"/>
      <c r="D136" s="8"/>
      <c r="E136" s="31"/>
      <c r="F136" s="28"/>
      <c r="G136" s="31"/>
      <c r="H136" s="31"/>
      <c r="I136" s="32"/>
      <c r="J136" s="32"/>
    </row>
    <row r="137" spans="2:10">
      <c r="B137" s="30"/>
      <c r="C137" s="30"/>
      <c r="D137" s="8"/>
      <c r="E137" s="31"/>
      <c r="F137" s="28"/>
      <c r="G137" s="31"/>
      <c r="H137" s="31"/>
      <c r="I137" s="32"/>
      <c r="J137" s="32"/>
    </row>
    <row r="138" spans="2:10">
      <c r="B138" s="30"/>
      <c r="C138" s="30"/>
      <c r="D138" s="8"/>
      <c r="E138" s="31"/>
      <c r="F138" s="28"/>
      <c r="G138" s="31"/>
      <c r="H138" s="31"/>
      <c r="I138" s="32"/>
      <c r="J138" s="32"/>
    </row>
    <row r="139" spans="2:10">
      <c r="B139" s="30"/>
      <c r="C139" s="30"/>
      <c r="D139" s="8"/>
      <c r="E139" s="31"/>
      <c r="F139" s="28"/>
      <c r="G139" s="31"/>
      <c r="H139" s="31"/>
      <c r="I139" s="32"/>
      <c r="J139" s="32"/>
    </row>
    <row r="140" spans="2:10">
      <c r="B140" s="30"/>
      <c r="C140" s="30"/>
      <c r="D140" s="8"/>
      <c r="E140" s="31"/>
      <c r="F140" s="28"/>
      <c r="G140" s="31"/>
      <c r="H140" s="31"/>
      <c r="I140" s="32"/>
      <c r="J140" s="32"/>
    </row>
    <row r="141" spans="2:10">
      <c r="B141" s="30"/>
      <c r="C141" s="30"/>
      <c r="D141" s="8"/>
      <c r="E141" s="31"/>
      <c r="F141" s="28"/>
      <c r="G141" s="31"/>
      <c r="H141" s="31"/>
      <c r="I141" s="32"/>
      <c r="J141" s="32"/>
    </row>
    <row r="142" spans="2:10">
      <c r="B142" s="30"/>
      <c r="C142" s="30"/>
      <c r="D142" s="8"/>
      <c r="E142" s="31"/>
      <c r="F142" s="28"/>
      <c r="G142" s="31"/>
      <c r="H142" s="31"/>
      <c r="I142" s="32"/>
      <c r="J142" s="32"/>
    </row>
    <row r="143" spans="2:10">
      <c r="B143" s="30"/>
      <c r="C143" s="30"/>
      <c r="D143" s="8"/>
      <c r="E143" s="31"/>
      <c r="F143" s="28"/>
      <c r="G143" s="31"/>
      <c r="H143" s="31"/>
      <c r="I143" s="32"/>
      <c r="J143" s="32"/>
    </row>
    <row r="144" spans="2:10">
      <c r="B144" s="30"/>
      <c r="C144" s="30"/>
      <c r="D144" s="8"/>
      <c r="E144" s="31"/>
      <c r="F144" s="28"/>
      <c r="G144" s="31"/>
      <c r="H144" s="31"/>
      <c r="I144" s="32"/>
      <c r="J144" s="32"/>
    </row>
    <row r="145" spans="2:10">
      <c r="B145" s="30"/>
      <c r="C145" s="30"/>
      <c r="D145" s="8"/>
      <c r="E145" s="31"/>
      <c r="F145" s="28"/>
      <c r="G145" s="31"/>
      <c r="H145" s="31"/>
      <c r="I145" s="32"/>
      <c r="J145" s="32"/>
    </row>
    <row r="146" spans="2:10">
      <c r="B146" s="30"/>
      <c r="C146" s="30"/>
      <c r="D146" s="8"/>
      <c r="E146" s="31"/>
      <c r="F146" s="28"/>
      <c r="G146" s="31"/>
      <c r="H146" s="31"/>
      <c r="I146" s="32"/>
      <c r="J146" s="32"/>
    </row>
    <row r="147" spans="2:10">
      <c r="B147" s="30"/>
      <c r="C147" s="30"/>
      <c r="D147" s="8"/>
      <c r="E147" s="31"/>
      <c r="F147" s="28"/>
      <c r="G147" s="31"/>
      <c r="H147" s="31"/>
      <c r="I147" s="32"/>
      <c r="J147" s="32"/>
    </row>
    <row r="148" spans="2:10">
      <c r="B148" s="30"/>
      <c r="C148" s="30"/>
      <c r="D148" s="8"/>
      <c r="E148" s="31"/>
      <c r="F148" s="28"/>
      <c r="G148" s="31"/>
      <c r="H148" s="31"/>
      <c r="I148" s="32"/>
      <c r="J148" s="32"/>
    </row>
    <row r="149" spans="2:10">
      <c r="B149" s="30"/>
      <c r="C149" s="30"/>
      <c r="D149" s="8"/>
      <c r="E149" s="31"/>
      <c r="F149" s="28"/>
      <c r="G149" s="31"/>
      <c r="H149" s="31"/>
      <c r="I149" s="32"/>
      <c r="J149" s="32"/>
    </row>
    <row r="150" spans="2:10">
      <c r="B150" s="30"/>
      <c r="C150" s="30"/>
      <c r="D150" s="8"/>
      <c r="E150" s="31"/>
      <c r="F150" s="28"/>
      <c r="G150" s="31"/>
      <c r="H150" s="31"/>
      <c r="I150" s="32"/>
      <c r="J150" s="32"/>
    </row>
    <row r="151" spans="2:10">
      <c r="B151" s="30"/>
      <c r="C151" s="30"/>
      <c r="D151" s="8"/>
      <c r="E151" s="31"/>
      <c r="F151" s="28"/>
      <c r="G151" s="31"/>
      <c r="H151" s="31"/>
      <c r="I151" s="32"/>
      <c r="J151" s="32"/>
    </row>
    <row r="152" spans="2:10">
      <c r="B152" s="30"/>
      <c r="C152" s="30"/>
      <c r="D152" s="8"/>
      <c r="E152" s="31"/>
      <c r="F152" s="28"/>
      <c r="G152" s="31"/>
      <c r="H152" s="31"/>
      <c r="I152" s="32"/>
      <c r="J152" s="32"/>
    </row>
    <row r="153" spans="2:10">
      <c r="B153" s="30"/>
      <c r="C153" s="30"/>
      <c r="D153" s="8"/>
      <c r="E153" s="31"/>
      <c r="F153" s="28"/>
      <c r="G153" s="31"/>
      <c r="H153" s="31"/>
      <c r="I153" s="32"/>
      <c r="J153" s="32"/>
    </row>
    <row r="154" spans="2:10">
      <c r="B154" s="30"/>
      <c r="C154" s="30"/>
      <c r="D154" s="8"/>
      <c r="E154" s="31"/>
      <c r="F154" s="28"/>
      <c r="G154" s="31"/>
      <c r="H154" s="31"/>
      <c r="I154" s="32"/>
      <c r="J154" s="32"/>
    </row>
    <row r="155" spans="2:10">
      <c r="B155" s="30"/>
      <c r="C155" s="30"/>
      <c r="D155" s="8"/>
      <c r="E155" s="31"/>
      <c r="F155" s="28"/>
      <c r="G155" s="31"/>
      <c r="H155" s="31"/>
      <c r="I155" s="32"/>
      <c r="J155" s="32"/>
    </row>
    <row r="156" spans="2:10">
      <c r="B156" s="30"/>
      <c r="C156" s="30"/>
      <c r="D156" s="8"/>
      <c r="E156" s="31"/>
      <c r="F156" s="28"/>
      <c r="G156" s="31"/>
      <c r="H156" s="31"/>
      <c r="I156" s="32"/>
      <c r="J156" s="32"/>
    </row>
    <row r="157" spans="2:10">
      <c r="B157" s="30"/>
      <c r="C157" s="30"/>
      <c r="D157" s="8"/>
      <c r="E157" s="31"/>
      <c r="F157" s="28"/>
      <c r="G157" s="31"/>
      <c r="H157" s="31"/>
      <c r="I157" s="32"/>
      <c r="J157" s="32"/>
    </row>
    <row r="158" spans="2:10">
      <c r="B158" s="30"/>
      <c r="C158" s="30"/>
      <c r="D158" s="8"/>
      <c r="E158" s="31"/>
      <c r="F158" s="28"/>
      <c r="G158" s="31"/>
      <c r="H158" s="31"/>
      <c r="I158" s="32"/>
      <c r="J158" s="32"/>
    </row>
    <row r="159" spans="2:10">
      <c r="B159" s="30"/>
      <c r="C159" s="30"/>
      <c r="D159" s="8"/>
      <c r="E159" s="31"/>
      <c r="F159" s="28"/>
      <c r="G159" s="31"/>
      <c r="H159" s="31"/>
      <c r="I159" s="32"/>
      <c r="J159" s="32"/>
    </row>
    <row r="160" spans="2:10">
      <c r="B160" s="30"/>
      <c r="C160" s="30"/>
      <c r="D160" s="8"/>
      <c r="E160" s="31"/>
      <c r="F160" s="28"/>
      <c r="G160" s="31"/>
      <c r="H160" s="31"/>
      <c r="I160" s="32"/>
      <c r="J160" s="32"/>
    </row>
    <row r="161" spans="2:10">
      <c r="B161" s="30"/>
      <c r="C161" s="30"/>
      <c r="D161" s="8"/>
      <c r="E161" s="31"/>
      <c r="F161" s="28"/>
      <c r="G161" s="31"/>
      <c r="H161" s="31"/>
      <c r="I161" s="32"/>
      <c r="J161" s="32"/>
    </row>
    <row r="162" spans="2:10">
      <c r="B162" s="30"/>
      <c r="C162" s="30"/>
      <c r="D162" s="8"/>
      <c r="E162" s="31"/>
      <c r="F162" s="28"/>
      <c r="G162" s="31"/>
      <c r="H162" s="31"/>
      <c r="I162" s="32"/>
      <c r="J162" s="32"/>
    </row>
    <row r="163" spans="2:10">
      <c r="B163" s="30"/>
      <c r="C163" s="30"/>
      <c r="D163" s="8"/>
      <c r="E163" s="31"/>
      <c r="F163" s="28"/>
      <c r="G163" s="31"/>
      <c r="H163" s="31"/>
      <c r="I163" s="32"/>
      <c r="J163" s="32"/>
    </row>
    <row r="164" spans="2:10">
      <c r="B164" s="30"/>
      <c r="C164" s="30"/>
      <c r="D164" s="8"/>
      <c r="E164" s="31"/>
      <c r="F164" s="28"/>
      <c r="G164" s="31"/>
      <c r="H164" s="31"/>
      <c r="I164" s="32"/>
      <c r="J164" s="32"/>
    </row>
    <row r="165" spans="2:10">
      <c r="B165" s="30"/>
      <c r="C165" s="30"/>
      <c r="D165" s="8"/>
      <c r="E165" s="31"/>
      <c r="F165" s="28"/>
      <c r="G165" s="31"/>
      <c r="H165" s="31"/>
      <c r="I165" s="32"/>
      <c r="J165" s="32"/>
    </row>
    <row r="166" spans="2:10">
      <c r="B166" s="30"/>
      <c r="C166" s="30"/>
      <c r="D166" s="8"/>
      <c r="E166" s="31"/>
      <c r="F166" s="28"/>
      <c r="G166" s="31"/>
      <c r="H166" s="31"/>
      <c r="I166" s="32"/>
      <c r="J166" s="32"/>
    </row>
    <row r="167" spans="2:10">
      <c r="B167" s="30"/>
      <c r="C167" s="30"/>
      <c r="D167" s="8"/>
      <c r="E167" s="31"/>
      <c r="F167" s="28"/>
      <c r="G167" s="31"/>
      <c r="H167" s="31"/>
      <c r="I167" s="32"/>
      <c r="J167" s="32"/>
    </row>
    <row r="168" spans="2:10">
      <c r="B168" s="30"/>
      <c r="C168" s="30"/>
      <c r="D168" s="8"/>
      <c r="E168" s="31"/>
      <c r="F168" s="28"/>
      <c r="G168" s="31"/>
      <c r="H168" s="31"/>
      <c r="I168" s="32"/>
      <c r="J168" s="32"/>
    </row>
    <row r="169" spans="2:10">
      <c r="B169" s="30"/>
      <c r="C169" s="30"/>
      <c r="D169" s="8"/>
      <c r="E169" s="31"/>
      <c r="F169" s="28"/>
      <c r="G169" s="31"/>
      <c r="H169" s="31"/>
      <c r="I169" s="32"/>
      <c r="J169" s="32"/>
    </row>
    <row r="170" spans="2:10">
      <c r="B170" s="30"/>
      <c r="C170" s="30"/>
      <c r="D170" s="8"/>
      <c r="E170" s="31"/>
      <c r="F170" s="28"/>
      <c r="G170" s="31"/>
      <c r="H170" s="31"/>
      <c r="I170" s="32"/>
      <c r="J170" s="32"/>
    </row>
    <row r="171" spans="2:10">
      <c r="B171" s="30"/>
      <c r="C171" s="30"/>
      <c r="D171" s="8"/>
      <c r="E171" s="31"/>
      <c r="F171" s="28"/>
      <c r="G171" s="31"/>
      <c r="H171" s="31"/>
      <c r="I171" s="32"/>
      <c r="J171" s="32"/>
    </row>
    <row r="172" spans="2:10">
      <c r="B172" s="30"/>
      <c r="C172" s="30"/>
      <c r="D172" s="8"/>
      <c r="E172" s="31"/>
      <c r="F172" s="28"/>
      <c r="G172" s="31"/>
      <c r="H172" s="31"/>
      <c r="I172" s="32"/>
      <c r="J172" s="32"/>
    </row>
    <row r="173" spans="2:10">
      <c r="B173" s="30"/>
      <c r="C173" s="30"/>
      <c r="D173" s="8"/>
      <c r="E173" s="31"/>
      <c r="F173" s="28"/>
      <c r="G173" s="31"/>
      <c r="H173" s="31"/>
      <c r="I173" s="32"/>
      <c r="J173" s="32"/>
    </row>
    <row r="174" spans="2:10">
      <c r="B174" s="30"/>
      <c r="C174" s="30"/>
      <c r="D174" s="8"/>
      <c r="E174" s="31"/>
      <c r="F174" s="28"/>
      <c r="G174" s="31"/>
      <c r="H174" s="31"/>
      <c r="I174" s="32"/>
      <c r="J174" s="32"/>
    </row>
    <row r="175" spans="2:10">
      <c r="B175" s="30"/>
      <c r="C175" s="30"/>
      <c r="D175" s="8"/>
      <c r="E175" s="31"/>
      <c r="F175" s="28"/>
      <c r="G175" s="31"/>
      <c r="H175" s="31"/>
      <c r="I175" s="32"/>
      <c r="J175" s="32"/>
    </row>
    <row r="176" spans="2:10">
      <c r="B176" s="30"/>
      <c r="C176" s="30"/>
      <c r="D176" s="8"/>
      <c r="E176" s="31"/>
      <c r="F176" s="28"/>
      <c r="G176" s="31"/>
      <c r="H176" s="31"/>
      <c r="I176" s="32"/>
      <c r="J176" s="32"/>
    </row>
    <row r="177" spans="2:10">
      <c r="B177" s="30"/>
      <c r="C177" s="30"/>
      <c r="D177" s="8"/>
      <c r="E177" s="31"/>
      <c r="F177" s="28"/>
      <c r="G177" s="31"/>
      <c r="H177" s="31"/>
      <c r="I177" s="32"/>
      <c r="J177" s="32"/>
    </row>
    <row r="178" spans="2:10">
      <c r="B178" s="30"/>
      <c r="C178" s="30"/>
      <c r="D178" s="8"/>
      <c r="E178" s="31"/>
      <c r="F178" s="28"/>
      <c r="G178" s="31"/>
      <c r="H178" s="31"/>
      <c r="I178" s="32"/>
      <c r="J178" s="32"/>
    </row>
    <row r="179" spans="2:10">
      <c r="B179" s="30"/>
      <c r="C179" s="30"/>
      <c r="D179" s="8"/>
      <c r="E179" s="31"/>
      <c r="F179" s="28"/>
      <c r="G179" s="31"/>
      <c r="H179" s="31"/>
      <c r="I179" s="32"/>
      <c r="J179" s="32"/>
    </row>
    <row r="180" spans="2:10">
      <c r="B180" s="30"/>
      <c r="C180" s="30"/>
      <c r="D180" s="8"/>
      <c r="E180" s="31"/>
      <c r="F180" s="28"/>
      <c r="G180" s="31"/>
      <c r="H180" s="31"/>
      <c r="I180" s="32"/>
      <c r="J180" s="32"/>
    </row>
    <row r="181" spans="2:10">
      <c r="B181" s="30"/>
      <c r="C181" s="30"/>
      <c r="D181" s="8"/>
      <c r="E181" s="31"/>
      <c r="F181" s="28"/>
      <c r="G181" s="31"/>
      <c r="H181" s="31"/>
      <c r="I181" s="32"/>
      <c r="J181" s="32"/>
    </row>
    <row r="182" spans="2:10">
      <c r="B182" s="30"/>
      <c r="C182" s="30"/>
      <c r="D182" s="8"/>
      <c r="E182" s="31"/>
      <c r="F182" s="28"/>
      <c r="G182" s="31"/>
      <c r="H182" s="31"/>
      <c r="I182" s="32"/>
      <c r="J182" s="32"/>
    </row>
    <row r="183" spans="2:10">
      <c r="B183" s="30"/>
      <c r="C183" s="30"/>
      <c r="D183" s="8"/>
      <c r="E183" s="31"/>
      <c r="F183" s="28"/>
      <c r="G183" s="31"/>
      <c r="H183" s="31"/>
      <c r="I183" s="32"/>
      <c r="J183" s="32"/>
    </row>
    <row r="184" spans="2:10">
      <c r="B184" s="30"/>
      <c r="C184" s="30"/>
      <c r="D184" s="8"/>
      <c r="E184" s="31"/>
      <c r="F184" s="28"/>
      <c r="G184" s="31"/>
      <c r="H184" s="31"/>
      <c r="I184" s="32"/>
      <c r="J184" s="32"/>
    </row>
    <row r="185" spans="2:10">
      <c r="B185" s="30"/>
      <c r="C185" s="30"/>
      <c r="D185" s="8"/>
      <c r="E185" s="33"/>
      <c r="F185" s="28"/>
      <c r="G185" s="31"/>
      <c r="H185" s="31"/>
      <c r="I185" s="32"/>
      <c r="J185" s="32"/>
    </row>
    <row r="186" spans="2:10">
      <c r="B186" s="30"/>
      <c r="C186" s="30"/>
      <c r="D186" s="8"/>
      <c r="E186" s="31"/>
      <c r="F186" s="28"/>
      <c r="G186" s="31"/>
      <c r="H186" s="31"/>
      <c r="I186" s="32"/>
      <c r="J186" s="32"/>
    </row>
    <row r="187" spans="2:10">
      <c r="B187" s="30"/>
      <c r="C187" s="30"/>
      <c r="D187" s="8"/>
      <c r="E187" s="31"/>
      <c r="F187" s="28"/>
      <c r="G187" s="31"/>
      <c r="H187" s="31"/>
      <c r="I187" s="32"/>
      <c r="J187" s="32"/>
    </row>
    <row r="188" spans="2:10">
      <c r="B188" s="30"/>
      <c r="C188" s="30"/>
      <c r="D188" s="8"/>
      <c r="E188" s="31"/>
      <c r="F188" s="28"/>
      <c r="G188" s="31"/>
      <c r="H188" s="31"/>
      <c r="I188" s="32"/>
      <c r="J188" s="32"/>
    </row>
    <row r="189" spans="2:10">
      <c r="B189" s="30"/>
      <c r="C189" s="30"/>
      <c r="D189" s="8"/>
      <c r="E189" s="31"/>
      <c r="F189" s="28"/>
      <c r="G189" s="31"/>
      <c r="H189" s="31"/>
      <c r="I189" s="32"/>
      <c r="J189" s="32"/>
    </row>
    <row r="190" spans="2:10">
      <c r="B190" s="30"/>
      <c r="C190" s="30"/>
      <c r="D190" s="8"/>
      <c r="E190" s="31"/>
      <c r="F190" s="28"/>
      <c r="G190" s="31"/>
      <c r="H190" s="31"/>
      <c r="I190" s="32"/>
      <c r="J190" s="32"/>
    </row>
    <row r="191" spans="2:10">
      <c r="B191" s="30"/>
      <c r="C191" s="30"/>
      <c r="D191" s="8"/>
      <c r="E191" s="31"/>
      <c r="F191" s="28"/>
      <c r="G191" s="31"/>
      <c r="H191" s="31"/>
      <c r="I191" s="32"/>
      <c r="J191" s="32"/>
    </row>
    <row r="192" spans="2:10">
      <c r="B192" s="30"/>
      <c r="C192" s="30"/>
      <c r="D192" s="8"/>
      <c r="E192" s="31"/>
      <c r="F192" s="28"/>
      <c r="G192" s="31"/>
      <c r="H192" s="31"/>
      <c r="I192" s="32"/>
      <c r="J192" s="32"/>
    </row>
    <row r="193" spans="2:10">
      <c r="B193" s="30"/>
      <c r="C193" s="30"/>
      <c r="D193" s="8"/>
      <c r="E193" s="31"/>
      <c r="F193" s="28"/>
      <c r="G193" s="31"/>
      <c r="H193" s="31"/>
      <c r="I193" s="32"/>
      <c r="J193" s="32"/>
    </row>
    <row r="194" spans="2:10">
      <c r="B194" s="30"/>
      <c r="C194" s="30"/>
      <c r="D194" s="8"/>
      <c r="E194" s="31"/>
      <c r="F194" s="28"/>
      <c r="G194" s="31"/>
      <c r="H194" s="31"/>
      <c r="I194" s="32"/>
      <c r="J194" s="32"/>
    </row>
    <row r="195" spans="2:10">
      <c r="B195" s="30"/>
      <c r="C195" s="30"/>
      <c r="D195" s="8"/>
      <c r="E195" s="31"/>
      <c r="F195" s="28"/>
      <c r="G195" s="31"/>
      <c r="H195" s="31"/>
      <c r="I195" s="32"/>
      <c r="J195" s="32"/>
    </row>
    <row r="196" spans="2:10">
      <c r="B196" s="30"/>
      <c r="C196" s="30"/>
      <c r="D196" s="8"/>
      <c r="E196" s="31"/>
      <c r="F196" s="28"/>
      <c r="G196" s="31"/>
      <c r="H196" s="31"/>
      <c r="I196" s="32"/>
      <c r="J196" s="32"/>
    </row>
    <row r="197" spans="2:10">
      <c r="B197" s="30"/>
      <c r="C197" s="30"/>
      <c r="D197" s="8"/>
      <c r="E197" s="31"/>
      <c r="F197" s="28"/>
      <c r="G197" s="31"/>
      <c r="H197" s="31"/>
      <c r="I197" s="32"/>
      <c r="J197" s="32"/>
    </row>
    <row r="198" spans="2:10">
      <c r="B198" s="30"/>
      <c r="C198" s="30"/>
      <c r="D198" s="8"/>
      <c r="E198" s="31"/>
      <c r="F198" s="28"/>
      <c r="G198" s="31"/>
      <c r="H198" s="31"/>
      <c r="I198" s="32"/>
      <c r="J198" s="32"/>
    </row>
    <row r="199" spans="2:10">
      <c r="B199" s="30"/>
      <c r="C199" s="30"/>
      <c r="D199" s="8"/>
      <c r="E199" s="31"/>
      <c r="F199" s="28"/>
      <c r="G199" s="31"/>
      <c r="H199" s="31"/>
      <c r="I199" s="32"/>
      <c r="J199" s="32"/>
    </row>
    <row r="200" spans="2:10">
      <c r="B200" s="30"/>
      <c r="C200" s="30"/>
      <c r="D200" s="8"/>
      <c r="E200" s="31"/>
      <c r="F200" s="28"/>
      <c r="G200" s="31"/>
      <c r="H200" s="31"/>
      <c r="I200" s="32"/>
      <c r="J200" s="32"/>
    </row>
    <row r="201" spans="2:10">
      <c r="B201" s="30"/>
      <c r="C201" s="30"/>
      <c r="D201" s="8"/>
      <c r="E201" s="31"/>
      <c r="F201" s="28"/>
      <c r="G201" s="31"/>
      <c r="H201" s="31"/>
      <c r="I201" s="32"/>
      <c r="J201" s="32"/>
    </row>
    <row r="202" spans="2:10">
      <c r="B202" s="30"/>
      <c r="C202" s="30"/>
      <c r="D202" s="8"/>
      <c r="E202" s="31"/>
      <c r="F202" s="28"/>
      <c r="G202" s="31"/>
      <c r="H202" s="31"/>
      <c r="I202" s="32"/>
      <c r="J202" s="32"/>
    </row>
    <row r="203" spans="2:10">
      <c r="B203" s="30"/>
      <c r="C203" s="30"/>
      <c r="D203" s="8"/>
      <c r="E203" s="31"/>
      <c r="F203" s="28"/>
      <c r="G203" s="31"/>
      <c r="H203" s="31"/>
      <c r="I203" s="32"/>
      <c r="J203" s="32"/>
    </row>
    <row r="204" spans="2:10">
      <c r="B204" s="30"/>
      <c r="C204" s="30"/>
      <c r="D204" s="8"/>
      <c r="E204" s="31"/>
      <c r="F204" s="28"/>
      <c r="G204" s="31"/>
      <c r="H204" s="31"/>
      <c r="I204" s="32"/>
      <c r="J204" s="32"/>
    </row>
    <row r="205" spans="2:10">
      <c r="B205" s="30"/>
      <c r="C205" s="30"/>
      <c r="D205" s="8"/>
      <c r="E205" s="31"/>
      <c r="F205" s="28"/>
      <c r="G205" s="31"/>
      <c r="H205" s="31"/>
      <c r="I205" s="32"/>
      <c r="J205" s="32"/>
    </row>
    <row r="206" spans="2:10">
      <c r="B206" s="30"/>
      <c r="C206" s="30"/>
      <c r="D206" s="8"/>
      <c r="E206" s="31"/>
      <c r="F206" s="28"/>
      <c r="G206" s="31"/>
      <c r="H206" s="31"/>
      <c r="I206" s="32"/>
      <c r="J206" s="32"/>
    </row>
    <row r="207" spans="2:10">
      <c r="B207" s="30"/>
      <c r="C207" s="30"/>
      <c r="D207" s="8"/>
      <c r="E207" s="31"/>
      <c r="F207" s="28"/>
      <c r="G207" s="31"/>
      <c r="H207" s="31"/>
      <c r="I207" s="32"/>
      <c r="J207" s="32"/>
    </row>
    <row r="208" spans="2:10">
      <c r="B208" s="30"/>
      <c r="C208" s="30"/>
      <c r="D208" s="8"/>
      <c r="E208" s="31"/>
      <c r="F208" s="28"/>
      <c r="G208" s="31"/>
      <c r="H208" s="31"/>
      <c r="I208" s="32"/>
      <c r="J208" s="32"/>
    </row>
    <row r="209" spans="2:10">
      <c r="B209" s="30"/>
      <c r="C209" s="30"/>
      <c r="D209" s="8"/>
      <c r="E209" s="31"/>
      <c r="F209" s="28"/>
      <c r="G209" s="31"/>
      <c r="H209" s="31"/>
      <c r="I209" s="32"/>
      <c r="J209" s="32"/>
    </row>
    <row r="210" spans="2:10">
      <c r="B210" s="30"/>
      <c r="C210" s="30"/>
      <c r="D210" s="8"/>
      <c r="E210" s="31"/>
      <c r="F210" s="28"/>
      <c r="G210" s="31"/>
      <c r="H210" s="31"/>
      <c r="I210" s="32"/>
      <c r="J210" s="32"/>
    </row>
    <row r="211" spans="2:10">
      <c r="B211" s="30"/>
      <c r="C211" s="30"/>
      <c r="D211" s="8"/>
      <c r="E211" s="31"/>
      <c r="F211" s="28"/>
      <c r="G211" s="31"/>
      <c r="H211" s="31"/>
      <c r="I211" s="32"/>
      <c r="J211" s="32"/>
    </row>
    <row r="212" spans="2:10">
      <c r="B212" s="30"/>
      <c r="C212" s="30"/>
      <c r="D212" s="8"/>
      <c r="E212" s="31"/>
      <c r="F212" s="28"/>
      <c r="G212" s="31"/>
      <c r="H212" s="31"/>
      <c r="I212" s="32"/>
      <c r="J212" s="32"/>
    </row>
    <row r="213" spans="2:10">
      <c r="B213" s="30"/>
      <c r="C213" s="30"/>
      <c r="D213" s="8"/>
      <c r="E213" s="31"/>
      <c r="F213" s="28"/>
      <c r="G213" s="31"/>
      <c r="H213" s="31"/>
      <c r="I213" s="32"/>
      <c r="J213" s="32"/>
    </row>
    <row r="214" spans="2:10">
      <c r="B214" s="30"/>
      <c r="C214" s="30"/>
      <c r="D214" s="8"/>
      <c r="E214" s="31"/>
      <c r="F214" s="28"/>
      <c r="G214" s="31"/>
      <c r="H214" s="31"/>
      <c r="I214" s="32"/>
      <c r="J214" s="32"/>
    </row>
    <row r="215" spans="2:10">
      <c r="B215" s="30"/>
      <c r="C215" s="30"/>
      <c r="D215" s="8"/>
      <c r="E215" s="31"/>
      <c r="F215" s="28"/>
      <c r="G215" s="31"/>
      <c r="H215" s="31"/>
      <c r="I215" s="32"/>
      <c r="J215" s="32"/>
    </row>
    <row r="216" spans="2:10">
      <c r="B216" s="30"/>
      <c r="C216" s="30"/>
      <c r="D216" s="8"/>
      <c r="E216" s="31"/>
      <c r="F216" s="28"/>
      <c r="G216" s="31"/>
      <c r="H216" s="31"/>
      <c r="I216" s="32"/>
      <c r="J216" s="32"/>
    </row>
    <row r="217" spans="2:10">
      <c r="B217" s="30"/>
      <c r="C217" s="30"/>
      <c r="D217" s="8"/>
      <c r="E217" s="31"/>
      <c r="F217" s="28"/>
      <c r="G217" s="31"/>
      <c r="H217" s="31"/>
      <c r="I217" s="32"/>
      <c r="J217" s="32"/>
    </row>
    <row r="218" spans="2:10">
      <c r="B218" s="30"/>
      <c r="C218" s="30"/>
      <c r="D218" s="8"/>
      <c r="E218" s="31"/>
      <c r="F218" s="28"/>
      <c r="G218" s="31"/>
      <c r="H218" s="31"/>
      <c r="I218" s="32"/>
      <c r="J218" s="32"/>
    </row>
    <row r="219" spans="2:10">
      <c r="B219" s="30"/>
      <c r="C219" s="30"/>
      <c r="D219" s="8"/>
      <c r="E219" s="31"/>
      <c r="F219" s="28"/>
      <c r="G219" s="31"/>
      <c r="H219" s="31"/>
      <c r="I219" s="32"/>
      <c r="J219" s="32"/>
    </row>
    <row r="220" spans="2:10">
      <c r="B220" s="30"/>
      <c r="C220" s="30"/>
      <c r="D220" s="8"/>
      <c r="E220" s="31"/>
      <c r="F220" s="28"/>
      <c r="G220" s="31"/>
      <c r="H220" s="31"/>
      <c r="I220" s="32"/>
      <c r="J220" s="32"/>
    </row>
    <row r="221" spans="2:10">
      <c r="B221" s="30"/>
      <c r="C221" s="30"/>
      <c r="D221" s="8"/>
      <c r="E221" s="31"/>
      <c r="F221" s="28"/>
      <c r="G221" s="31"/>
      <c r="H221" s="31"/>
      <c r="I221" s="32"/>
      <c r="J221" s="32"/>
    </row>
    <row r="222" spans="2:10">
      <c r="B222" s="30"/>
      <c r="C222" s="30"/>
      <c r="D222" s="8"/>
      <c r="E222" s="31"/>
      <c r="F222" s="28"/>
      <c r="G222" s="31"/>
      <c r="H222" s="31"/>
      <c r="I222" s="32"/>
      <c r="J222" s="32"/>
    </row>
    <row r="223" spans="2:10">
      <c r="B223" s="30"/>
      <c r="C223" s="30"/>
      <c r="D223" s="8"/>
      <c r="E223" s="31"/>
      <c r="F223" s="28"/>
      <c r="G223" s="31"/>
      <c r="H223" s="31"/>
      <c r="I223" s="32"/>
      <c r="J223" s="32"/>
    </row>
    <row r="224" spans="2:10">
      <c r="B224" s="30"/>
      <c r="C224" s="30"/>
      <c r="D224" s="8"/>
      <c r="E224" s="31"/>
      <c r="F224" s="28"/>
      <c r="G224" s="31"/>
      <c r="H224" s="31"/>
      <c r="I224" s="32"/>
      <c r="J224" s="32"/>
    </row>
    <row r="225" spans="2:10">
      <c r="B225" s="30"/>
      <c r="C225" s="30"/>
      <c r="D225" s="8"/>
      <c r="E225" s="31"/>
      <c r="F225" s="28"/>
      <c r="G225" s="31"/>
      <c r="H225" s="31"/>
      <c r="I225" s="32"/>
      <c r="J225" s="32"/>
    </row>
    <row r="226" spans="2:10">
      <c r="B226" s="30"/>
      <c r="C226" s="30"/>
      <c r="D226" s="8"/>
      <c r="E226" s="31"/>
      <c r="F226" s="28"/>
      <c r="G226" s="31"/>
      <c r="H226" s="31"/>
      <c r="I226" s="32"/>
      <c r="J226" s="32"/>
    </row>
    <row r="227" spans="2:10">
      <c r="B227" s="30"/>
      <c r="C227" s="30"/>
      <c r="D227" s="8"/>
      <c r="E227" s="31"/>
      <c r="F227" s="28"/>
      <c r="G227" s="31"/>
      <c r="H227" s="31"/>
      <c r="I227" s="32"/>
      <c r="J227" s="32"/>
    </row>
    <row r="228" spans="2:10">
      <c r="B228" s="30"/>
      <c r="C228" s="30"/>
      <c r="D228" s="8"/>
      <c r="E228" s="31"/>
      <c r="F228" s="28"/>
      <c r="G228" s="31"/>
      <c r="H228" s="31"/>
      <c r="I228" s="32"/>
      <c r="J228" s="32"/>
    </row>
    <row r="229" spans="2:10">
      <c r="B229" s="30"/>
      <c r="C229" s="30"/>
      <c r="D229" s="8"/>
      <c r="E229" s="31"/>
      <c r="F229" s="28"/>
      <c r="G229" s="31"/>
      <c r="H229" s="31"/>
      <c r="I229" s="32"/>
      <c r="J229" s="32"/>
    </row>
    <row r="230" spans="2:10">
      <c r="B230" s="30"/>
      <c r="C230" s="30"/>
      <c r="D230" s="8"/>
      <c r="E230" s="31"/>
      <c r="F230" s="28"/>
      <c r="G230" s="31"/>
      <c r="H230" s="31"/>
      <c r="I230" s="32"/>
      <c r="J230" s="32"/>
    </row>
    <row r="231" spans="2:10">
      <c r="B231" s="30"/>
      <c r="C231" s="30"/>
      <c r="D231" s="8"/>
      <c r="E231" s="31"/>
      <c r="F231" s="28"/>
      <c r="G231" s="31"/>
      <c r="H231" s="31"/>
      <c r="I231" s="32"/>
      <c r="J231" s="32"/>
    </row>
    <row r="232" spans="2:10">
      <c r="B232" s="30"/>
      <c r="C232" s="30"/>
      <c r="D232" s="8"/>
      <c r="E232" s="31"/>
      <c r="F232" s="28"/>
      <c r="G232" s="31"/>
      <c r="H232" s="31"/>
      <c r="I232" s="32"/>
      <c r="J232" s="32"/>
    </row>
    <row r="233" spans="2:10">
      <c r="B233" s="30"/>
      <c r="C233" s="30"/>
      <c r="D233" s="8"/>
      <c r="E233" s="31"/>
      <c r="F233" s="28"/>
      <c r="G233" s="31"/>
      <c r="H233" s="31"/>
      <c r="I233" s="32"/>
      <c r="J233" s="32"/>
    </row>
    <row r="234" spans="2:10">
      <c r="B234" s="30"/>
      <c r="C234" s="30"/>
      <c r="D234" s="8"/>
      <c r="E234" s="31"/>
      <c r="F234" s="28"/>
      <c r="G234" s="31"/>
      <c r="H234" s="31"/>
      <c r="I234" s="32"/>
      <c r="J234" s="32"/>
    </row>
    <row r="235" spans="2:10">
      <c r="B235" s="30"/>
      <c r="C235" s="30"/>
      <c r="D235" s="8"/>
      <c r="E235" s="31"/>
      <c r="F235" s="28"/>
      <c r="G235" s="31"/>
      <c r="H235" s="31"/>
      <c r="I235" s="32"/>
      <c r="J235" s="32"/>
    </row>
    <row r="236" spans="2:10">
      <c r="B236" s="30"/>
      <c r="C236" s="30"/>
      <c r="D236" s="8"/>
      <c r="E236" s="31"/>
      <c r="F236" s="28"/>
      <c r="G236" s="31"/>
      <c r="H236" s="31"/>
      <c r="I236" s="32"/>
      <c r="J236" s="32"/>
    </row>
    <row r="237" spans="2:10">
      <c r="B237" s="30"/>
      <c r="C237" s="30"/>
      <c r="D237" s="8"/>
      <c r="E237" s="31"/>
      <c r="F237" s="28"/>
      <c r="G237" s="31"/>
      <c r="H237" s="31"/>
      <c r="I237" s="32"/>
      <c r="J237" s="32"/>
    </row>
    <row r="238" spans="2:10">
      <c r="B238" s="30"/>
      <c r="C238" s="30"/>
      <c r="D238" s="8"/>
      <c r="E238" s="31"/>
      <c r="F238" s="28"/>
      <c r="G238" s="31"/>
      <c r="H238" s="31"/>
      <c r="I238" s="32"/>
      <c r="J238" s="32"/>
    </row>
    <row r="239" spans="2:10">
      <c r="B239" s="30"/>
      <c r="C239" s="30"/>
      <c r="D239" s="8"/>
      <c r="E239" s="31"/>
      <c r="F239" s="28"/>
      <c r="G239" s="31"/>
      <c r="H239" s="31"/>
      <c r="I239" s="32"/>
      <c r="J239" s="32"/>
    </row>
    <row r="240" spans="2:10">
      <c r="B240" s="30"/>
      <c r="C240" s="30"/>
      <c r="D240" s="8"/>
      <c r="E240" s="31"/>
      <c r="F240" s="28"/>
      <c r="G240" s="31"/>
      <c r="H240" s="31"/>
      <c r="I240" s="32"/>
      <c r="J240" s="32"/>
    </row>
    <row r="241" spans="2:10">
      <c r="B241" s="30"/>
      <c r="C241" s="30"/>
      <c r="D241" s="8"/>
      <c r="E241" s="31"/>
      <c r="F241" s="28"/>
      <c r="G241" s="31"/>
      <c r="H241" s="31"/>
      <c r="I241" s="32"/>
      <c r="J241" s="32"/>
    </row>
    <row r="242" spans="2:10">
      <c r="B242" s="30"/>
      <c r="C242" s="30"/>
      <c r="D242" s="8"/>
      <c r="E242" s="31"/>
      <c r="F242" s="28"/>
      <c r="G242" s="31"/>
      <c r="H242" s="31"/>
      <c r="I242" s="32"/>
      <c r="J242" s="32"/>
    </row>
    <row r="243" spans="2:10">
      <c r="B243" s="30"/>
      <c r="C243" s="30"/>
      <c r="D243" s="8"/>
      <c r="E243" s="31"/>
      <c r="F243" s="28"/>
      <c r="G243" s="31"/>
      <c r="H243" s="31"/>
      <c r="I243" s="32"/>
      <c r="J243" s="32"/>
    </row>
    <row r="244" spans="2:10">
      <c r="B244" s="30"/>
      <c r="C244" s="30"/>
      <c r="D244" s="8"/>
      <c r="E244" s="31"/>
      <c r="F244" s="28"/>
      <c r="G244" s="31"/>
      <c r="H244" s="31"/>
      <c r="I244" s="32"/>
      <c r="J244" s="32"/>
    </row>
    <row r="245" spans="2:10">
      <c r="B245" s="30"/>
      <c r="C245" s="30"/>
      <c r="D245" s="8"/>
      <c r="E245" s="31"/>
      <c r="F245" s="28"/>
      <c r="G245" s="31"/>
      <c r="H245" s="31"/>
      <c r="I245" s="32"/>
      <c r="J245" s="32"/>
    </row>
    <row r="246" spans="2:10">
      <c r="B246" s="30"/>
      <c r="C246" s="30"/>
      <c r="D246" s="8"/>
      <c r="E246" s="31"/>
      <c r="F246" s="28"/>
      <c r="G246" s="31"/>
      <c r="H246" s="31"/>
      <c r="I246" s="32"/>
      <c r="J246" s="32"/>
    </row>
    <row r="247" spans="2:10">
      <c r="B247" s="30"/>
      <c r="C247" s="30"/>
      <c r="D247" s="8"/>
      <c r="E247" s="31"/>
      <c r="F247" s="28"/>
      <c r="G247" s="31"/>
      <c r="H247" s="31"/>
      <c r="I247" s="32"/>
      <c r="J247" s="32"/>
    </row>
    <row r="248" spans="2:10">
      <c r="B248" s="30"/>
      <c r="C248" s="30"/>
      <c r="D248" s="8"/>
      <c r="E248" s="31"/>
      <c r="F248" s="28"/>
      <c r="G248" s="31"/>
      <c r="H248" s="31"/>
      <c r="I248" s="32"/>
      <c r="J248" s="32"/>
    </row>
    <row r="249" spans="2:10">
      <c r="B249" s="30"/>
      <c r="C249" s="30"/>
      <c r="D249" s="8"/>
      <c r="E249" s="31"/>
      <c r="F249" s="28"/>
      <c r="G249" s="31"/>
      <c r="H249" s="31"/>
      <c r="I249" s="32"/>
      <c r="J249" s="32"/>
    </row>
    <row r="250" spans="2:10">
      <c r="B250" s="30"/>
      <c r="C250" s="30"/>
      <c r="D250" s="8"/>
      <c r="E250" s="31"/>
      <c r="F250" s="28"/>
      <c r="G250" s="31"/>
      <c r="H250" s="31"/>
      <c r="I250" s="32"/>
      <c r="J250" s="32"/>
    </row>
    <row r="251" spans="2:10">
      <c r="B251" s="30"/>
      <c r="C251" s="30"/>
      <c r="D251" s="8"/>
      <c r="E251" s="31"/>
      <c r="F251" s="28"/>
      <c r="G251" s="31"/>
      <c r="H251" s="31"/>
      <c r="I251" s="32"/>
      <c r="J251" s="32"/>
    </row>
    <row r="252" spans="2:10">
      <c r="B252" s="30"/>
      <c r="C252" s="30"/>
      <c r="D252" s="8"/>
      <c r="E252" s="31"/>
      <c r="F252" s="28"/>
      <c r="G252" s="31"/>
      <c r="H252" s="31"/>
      <c r="I252" s="32"/>
      <c r="J252" s="32"/>
    </row>
    <row r="253" spans="2:10">
      <c r="B253" s="30"/>
      <c r="C253" s="30"/>
      <c r="D253" s="8"/>
      <c r="E253" s="31"/>
      <c r="F253" s="28"/>
      <c r="G253" s="31"/>
      <c r="H253" s="31"/>
      <c r="I253" s="32"/>
      <c r="J253" s="32"/>
    </row>
    <row r="254" spans="2:10">
      <c r="B254" s="30"/>
      <c r="C254" s="30"/>
      <c r="D254" s="8"/>
      <c r="E254" s="31"/>
      <c r="F254" s="28"/>
      <c r="G254" s="31"/>
      <c r="H254" s="31"/>
      <c r="I254" s="32"/>
      <c r="J254" s="32"/>
    </row>
    <row r="255" spans="2:10">
      <c r="B255" s="30"/>
      <c r="C255" s="30"/>
      <c r="D255" s="8"/>
      <c r="E255" s="31"/>
      <c r="F255" s="28"/>
      <c r="G255" s="31"/>
      <c r="H255" s="31"/>
      <c r="I255" s="32"/>
      <c r="J255" s="32"/>
    </row>
    <row r="256" spans="2:10">
      <c r="B256" s="30"/>
      <c r="C256" s="30"/>
      <c r="D256" s="8"/>
      <c r="E256" s="31"/>
      <c r="F256" s="28"/>
      <c r="G256" s="31"/>
      <c r="H256" s="31"/>
      <c r="I256" s="32"/>
      <c r="J256" s="32"/>
    </row>
    <row r="257" spans="2:10">
      <c r="B257" s="30"/>
      <c r="C257" s="30"/>
      <c r="D257" s="8"/>
      <c r="E257" s="31"/>
      <c r="F257" s="28"/>
      <c r="G257" s="31"/>
      <c r="H257" s="31"/>
      <c r="I257" s="32"/>
      <c r="J257" s="32"/>
    </row>
    <row r="258" spans="2:10">
      <c r="B258" s="30"/>
      <c r="C258" s="30"/>
      <c r="D258" s="8"/>
      <c r="E258" s="31"/>
      <c r="F258" s="28"/>
      <c r="G258" s="31"/>
      <c r="H258" s="31"/>
      <c r="I258" s="32"/>
      <c r="J258" s="32"/>
    </row>
    <row r="259" spans="2:10">
      <c r="B259" s="30"/>
      <c r="C259" s="30"/>
      <c r="D259" s="8"/>
      <c r="E259" s="31"/>
      <c r="F259" s="28"/>
      <c r="G259" s="31"/>
      <c r="H259" s="31"/>
      <c r="I259" s="32"/>
      <c r="J259" s="32"/>
    </row>
    <row r="260" spans="2:10">
      <c r="B260" s="30"/>
      <c r="C260" s="30"/>
      <c r="D260" s="8"/>
      <c r="E260" s="31"/>
      <c r="F260" s="28"/>
      <c r="G260" s="31"/>
      <c r="H260" s="31"/>
      <c r="I260" s="32"/>
      <c r="J260" s="32"/>
    </row>
    <row r="261" spans="2:10">
      <c r="B261" s="30"/>
      <c r="C261" s="30"/>
      <c r="D261" s="8"/>
      <c r="E261" s="31"/>
      <c r="F261" s="28"/>
      <c r="G261" s="31"/>
      <c r="H261" s="31"/>
      <c r="I261" s="32"/>
      <c r="J261" s="32"/>
    </row>
    <row r="262" spans="2:10">
      <c r="B262" s="30"/>
      <c r="C262" s="30"/>
      <c r="D262" s="8"/>
      <c r="E262" s="31"/>
      <c r="F262" s="28"/>
      <c r="G262" s="31"/>
      <c r="H262" s="31"/>
      <c r="I262" s="32"/>
      <c r="J262" s="32"/>
    </row>
    <row r="263" spans="2:10">
      <c r="B263" s="30"/>
      <c r="C263" s="30"/>
      <c r="D263" s="8"/>
      <c r="E263" s="31"/>
      <c r="F263" s="28"/>
      <c r="G263" s="31"/>
      <c r="H263" s="31"/>
      <c r="I263" s="32"/>
      <c r="J263" s="32"/>
    </row>
    <row r="264" spans="2:10">
      <c r="B264" s="30"/>
      <c r="C264" s="30"/>
      <c r="D264" s="8"/>
      <c r="E264" s="31"/>
      <c r="F264" s="28"/>
      <c r="G264" s="31"/>
      <c r="H264" s="31"/>
      <c r="I264" s="32"/>
      <c r="J264" s="32"/>
    </row>
    <row r="265" spans="2:10">
      <c r="B265" s="30"/>
      <c r="C265" s="30"/>
      <c r="D265" s="8"/>
      <c r="E265" s="31"/>
      <c r="F265" s="28"/>
      <c r="G265" s="31"/>
      <c r="H265" s="31"/>
      <c r="I265" s="32"/>
      <c r="J265" s="32"/>
    </row>
    <row r="266" spans="2:10">
      <c r="B266" s="30"/>
      <c r="C266" s="30"/>
      <c r="D266" s="8"/>
      <c r="E266" s="31"/>
      <c r="F266" s="28"/>
      <c r="G266" s="31"/>
      <c r="H266" s="31"/>
      <c r="I266" s="32"/>
      <c r="J266" s="32"/>
    </row>
    <row r="267" spans="2:10">
      <c r="B267" s="30"/>
      <c r="C267" s="30"/>
      <c r="D267" s="8"/>
      <c r="E267" s="31"/>
      <c r="F267" s="28"/>
      <c r="G267" s="31"/>
      <c r="H267" s="31"/>
      <c r="I267" s="32"/>
      <c r="J267" s="32"/>
    </row>
    <row r="268" spans="2:10">
      <c r="B268" s="30"/>
      <c r="C268" s="30"/>
      <c r="D268" s="8"/>
      <c r="E268" s="31"/>
      <c r="F268" s="28"/>
      <c r="G268" s="31"/>
      <c r="H268" s="31"/>
      <c r="I268" s="32"/>
      <c r="J268" s="32"/>
    </row>
    <row r="269" spans="2:10">
      <c r="B269" s="30"/>
      <c r="C269" s="30"/>
      <c r="D269" s="8"/>
      <c r="E269" s="31"/>
      <c r="F269" s="28"/>
      <c r="G269" s="31"/>
      <c r="H269" s="31"/>
      <c r="I269" s="32"/>
      <c r="J269" s="32"/>
    </row>
    <row r="270" spans="2:10">
      <c r="B270" s="30"/>
      <c r="C270" s="30"/>
      <c r="D270" s="8"/>
      <c r="E270" s="31"/>
      <c r="F270" s="28"/>
      <c r="G270" s="31"/>
      <c r="H270" s="31"/>
      <c r="I270" s="32"/>
      <c r="J270" s="32"/>
    </row>
    <row r="271" spans="2:10">
      <c r="B271" s="30"/>
      <c r="C271" s="30"/>
      <c r="D271" s="8"/>
      <c r="E271" s="31"/>
      <c r="F271" s="28"/>
      <c r="G271" s="31"/>
      <c r="H271" s="31"/>
      <c r="I271" s="32"/>
      <c r="J271" s="32"/>
    </row>
    <row r="272" spans="2:10">
      <c r="B272" s="30"/>
      <c r="C272" s="30"/>
      <c r="D272" s="8"/>
      <c r="E272" s="31"/>
      <c r="F272" s="28"/>
      <c r="G272" s="31"/>
      <c r="H272" s="31"/>
      <c r="I272" s="32"/>
      <c r="J272" s="32"/>
    </row>
    <row r="273" spans="2:10">
      <c r="B273" s="30"/>
      <c r="C273" s="30"/>
      <c r="D273" s="8"/>
      <c r="E273" s="31"/>
      <c r="F273" s="28"/>
      <c r="G273" s="31"/>
      <c r="H273" s="31"/>
      <c r="I273" s="32"/>
      <c r="J273" s="32"/>
    </row>
    <row r="274" spans="2:10">
      <c r="B274" s="30"/>
      <c r="C274" s="30"/>
      <c r="D274" s="8"/>
      <c r="E274" s="31"/>
      <c r="F274" s="28"/>
      <c r="G274" s="31"/>
      <c r="H274" s="31"/>
      <c r="I274" s="32"/>
      <c r="J274" s="32"/>
    </row>
    <row r="275" spans="2:10">
      <c r="B275" s="30"/>
      <c r="C275" s="30"/>
      <c r="D275" s="8"/>
      <c r="E275" s="31"/>
      <c r="F275" s="28"/>
      <c r="G275" s="31"/>
      <c r="H275" s="31"/>
      <c r="I275" s="32"/>
      <c r="J275" s="32"/>
    </row>
    <row r="276" spans="2:10">
      <c r="B276" s="30"/>
      <c r="C276" s="30"/>
      <c r="D276" s="8"/>
      <c r="E276" s="31"/>
      <c r="F276" s="28"/>
      <c r="G276" s="31"/>
      <c r="H276" s="31"/>
      <c r="I276" s="32"/>
      <c r="J276" s="32"/>
    </row>
    <row r="277" spans="2:10">
      <c r="B277" s="30"/>
      <c r="C277" s="30"/>
      <c r="D277" s="8"/>
      <c r="E277" s="31"/>
      <c r="F277" s="28"/>
      <c r="G277" s="31"/>
      <c r="H277" s="31"/>
      <c r="I277" s="32"/>
      <c r="J277" s="32"/>
    </row>
    <row r="278" spans="2:10">
      <c r="B278" s="30"/>
      <c r="C278" s="30"/>
      <c r="D278" s="8"/>
      <c r="E278" s="31"/>
      <c r="F278" s="28"/>
      <c r="G278" s="31"/>
      <c r="H278" s="31"/>
      <c r="I278" s="32"/>
      <c r="J278" s="32"/>
    </row>
    <row r="279" spans="2:10">
      <c r="B279" s="30"/>
      <c r="C279" s="30"/>
      <c r="D279" s="8"/>
      <c r="E279" s="31"/>
      <c r="F279" s="28"/>
      <c r="G279" s="31"/>
      <c r="H279" s="31"/>
      <c r="I279" s="32"/>
      <c r="J279" s="32"/>
    </row>
    <row r="280" spans="2:10">
      <c r="B280" s="30"/>
      <c r="C280" s="30"/>
      <c r="D280" s="8"/>
      <c r="E280" s="31"/>
      <c r="F280" s="28"/>
      <c r="G280" s="31"/>
      <c r="H280" s="31"/>
      <c r="I280" s="32"/>
      <c r="J280" s="32"/>
    </row>
    <row r="281" spans="2:10">
      <c r="B281" s="30"/>
      <c r="C281" s="30"/>
      <c r="D281" s="8"/>
      <c r="E281" s="31"/>
      <c r="F281" s="28"/>
      <c r="G281" s="31"/>
      <c r="H281" s="31"/>
      <c r="I281" s="32"/>
      <c r="J281" s="32"/>
    </row>
    <row r="282" spans="2:10">
      <c r="B282" s="30"/>
      <c r="C282" s="30"/>
      <c r="D282" s="8"/>
      <c r="E282" s="31"/>
      <c r="F282" s="28"/>
      <c r="G282" s="31"/>
      <c r="H282" s="31"/>
      <c r="I282" s="32"/>
      <c r="J282" s="32"/>
    </row>
    <row r="283" spans="2:10">
      <c r="B283" s="30"/>
      <c r="C283" s="30"/>
      <c r="D283" s="8"/>
      <c r="E283" s="31"/>
      <c r="F283" s="28"/>
      <c r="G283" s="31"/>
      <c r="H283" s="31"/>
      <c r="I283" s="32"/>
      <c r="J283" s="32"/>
    </row>
    <row r="284" spans="2:10">
      <c r="B284" s="30"/>
      <c r="C284" s="30"/>
      <c r="D284" s="8"/>
      <c r="E284" s="31"/>
      <c r="F284" s="28"/>
      <c r="G284" s="31"/>
      <c r="H284" s="31"/>
      <c r="I284" s="32"/>
      <c r="J284" s="32"/>
    </row>
    <row r="285" spans="2:10">
      <c r="B285" s="30"/>
      <c r="C285" s="30"/>
      <c r="D285" s="8"/>
      <c r="E285" s="31"/>
      <c r="F285" s="28"/>
      <c r="G285" s="31"/>
      <c r="H285" s="31"/>
      <c r="I285" s="32"/>
      <c r="J285" s="32"/>
    </row>
    <row r="286" spans="2:10">
      <c r="B286" s="30"/>
      <c r="C286" s="30"/>
      <c r="D286" s="8"/>
      <c r="E286" s="31"/>
      <c r="F286" s="28"/>
      <c r="G286" s="31"/>
      <c r="H286" s="31"/>
      <c r="I286" s="32"/>
      <c r="J286" s="32"/>
    </row>
    <row r="287" spans="2:10">
      <c r="B287" s="30"/>
      <c r="C287" s="30"/>
      <c r="D287" s="8"/>
      <c r="E287" s="31"/>
      <c r="F287" s="28"/>
      <c r="G287" s="31"/>
      <c r="H287" s="31"/>
      <c r="I287" s="32"/>
      <c r="J287" s="32"/>
    </row>
    <row r="288" spans="2:10">
      <c r="B288" s="30"/>
      <c r="C288" s="30"/>
      <c r="D288" s="8"/>
      <c r="E288" s="31"/>
      <c r="F288" s="28"/>
      <c r="G288" s="31"/>
      <c r="H288" s="31"/>
      <c r="I288" s="32"/>
      <c r="J288" s="32"/>
    </row>
    <row r="289" spans="2:10">
      <c r="B289" s="30"/>
      <c r="C289" s="30"/>
      <c r="D289" s="8"/>
      <c r="E289" s="31"/>
      <c r="F289" s="28"/>
      <c r="G289" s="31"/>
      <c r="H289" s="31"/>
      <c r="I289" s="32"/>
      <c r="J289" s="32"/>
    </row>
    <row r="290" spans="2:10">
      <c r="B290" s="30"/>
      <c r="C290" s="30"/>
      <c r="D290" s="8"/>
      <c r="E290" s="31"/>
      <c r="F290" s="28"/>
      <c r="G290" s="31"/>
      <c r="H290" s="31"/>
      <c r="I290" s="32"/>
      <c r="J290" s="32"/>
    </row>
    <row r="291" spans="2:10">
      <c r="B291" s="30"/>
      <c r="C291" s="30"/>
      <c r="D291" s="8"/>
      <c r="E291" s="31"/>
      <c r="F291" s="28"/>
      <c r="G291" s="31"/>
      <c r="H291" s="31"/>
      <c r="I291" s="32"/>
      <c r="J291" s="32"/>
    </row>
    <row r="292" spans="2:10">
      <c r="B292" s="30"/>
      <c r="C292" s="30"/>
      <c r="D292" s="8"/>
      <c r="E292" s="31"/>
      <c r="F292" s="28"/>
      <c r="G292" s="31"/>
      <c r="H292" s="31"/>
      <c r="I292" s="32"/>
      <c r="J292" s="32"/>
    </row>
    <row r="293" spans="2:10">
      <c r="B293" s="30"/>
      <c r="C293" s="30"/>
      <c r="D293" s="8"/>
      <c r="E293" s="31"/>
      <c r="F293" s="28"/>
      <c r="G293" s="31"/>
      <c r="H293" s="31"/>
      <c r="I293" s="32"/>
      <c r="J293" s="32"/>
    </row>
    <row r="294" spans="2:10">
      <c r="B294" s="30"/>
      <c r="C294" s="30"/>
      <c r="D294" s="8"/>
      <c r="E294" s="31"/>
      <c r="F294" s="28"/>
      <c r="G294" s="31"/>
      <c r="H294" s="31"/>
      <c r="I294" s="32"/>
      <c r="J294" s="32"/>
    </row>
    <row r="295" spans="2:10">
      <c r="B295" s="30"/>
      <c r="C295" s="30"/>
      <c r="D295" s="8"/>
      <c r="E295" s="31"/>
      <c r="F295" s="28"/>
      <c r="G295" s="31"/>
      <c r="H295" s="31"/>
      <c r="I295" s="32"/>
      <c r="J295" s="32"/>
    </row>
    <row r="296" spans="2:10">
      <c r="B296" s="30"/>
      <c r="C296" s="30"/>
      <c r="D296" s="8"/>
      <c r="E296" s="31"/>
      <c r="F296" s="28"/>
      <c r="G296" s="31"/>
      <c r="H296" s="31"/>
      <c r="I296" s="32"/>
      <c r="J296" s="32"/>
    </row>
    <row r="297" spans="2:10">
      <c r="B297" s="30"/>
      <c r="C297" s="30"/>
      <c r="D297" s="8"/>
      <c r="E297" s="31"/>
      <c r="F297" s="28"/>
      <c r="G297" s="31"/>
      <c r="H297" s="31"/>
      <c r="I297" s="32"/>
      <c r="J297" s="32"/>
    </row>
    <row r="298" spans="2:10">
      <c r="B298" s="30"/>
      <c r="C298" s="30"/>
      <c r="D298" s="8"/>
      <c r="E298" s="31"/>
      <c r="F298" s="28"/>
      <c r="G298" s="31"/>
      <c r="H298" s="31"/>
      <c r="I298" s="32"/>
      <c r="J298" s="32"/>
    </row>
    <row r="299" spans="2:10">
      <c r="B299" s="30"/>
      <c r="C299" s="30"/>
      <c r="D299" s="8"/>
      <c r="E299" s="31"/>
      <c r="F299" s="28"/>
      <c r="G299" s="31"/>
      <c r="H299" s="31"/>
      <c r="I299" s="32"/>
      <c r="J299" s="32"/>
    </row>
    <row r="300" spans="2:10">
      <c r="B300" s="30"/>
      <c r="C300" s="30"/>
      <c r="D300" s="8"/>
      <c r="E300" s="31"/>
      <c r="F300" s="28"/>
      <c r="G300" s="31"/>
      <c r="H300" s="31"/>
      <c r="I300" s="32"/>
      <c r="J300" s="32"/>
    </row>
    <row r="301" spans="2:10">
      <c r="B301" s="30"/>
      <c r="C301" s="30"/>
      <c r="D301" s="8"/>
      <c r="E301" s="31"/>
      <c r="F301" s="28"/>
      <c r="G301" s="31"/>
      <c r="H301" s="31"/>
      <c r="I301" s="32"/>
      <c r="J301" s="32"/>
    </row>
    <row r="302" spans="2:10">
      <c r="B302" s="30"/>
      <c r="C302" s="30"/>
      <c r="D302" s="8"/>
      <c r="E302" s="31"/>
      <c r="F302" s="28"/>
      <c r="G302" s="31"/>
      <c r="H302" s="31"/>
      <c r="I302" s="32"/>
      <c r="J302" s="32"/>
    </row>
    <row r="303" spans="2:10">
      <c r="B303" s="30"/>
      <c r="C303" s="30"/>
      <c r="D303" s="8"/>
      <c r="E303" s="31"/>
      <c r="F303" s="28"/>
      <c r="G303" s="31"/>
      <c r="H303" s="31"/>
      <c r="I303" s="32"/>
      <c r="J303" s="32"/>
    </row>
    <row r="304" spans="2:10">
      <c r="B304" s="30"/>
      <c r="C304" s="30"/>
      <c r="D304" s="8"/>
      <c r="E304" s="31"/>
      <c r="F304" s="28"/>
      <c r="G304" s="31"/>
      <c r="H304" s="31"/>
      <c r="I304" s="32"/>
      <c r="J304" s="32"/>
    </row>
    <row r="305" spans="2:10">
      <c r="B305" s="30"/>
      <c r="C305" s="30"/>
      <c r="D305" s="8"/>
      <c r="E305" s="31"/>
      <c r="F305" s="28"/>
      <c r="G305" s="31"/>
      <c r="H305" s="31"/>
      <c r="I305" s="32"/>
      <c r="J305" s="32"/>
    </row>
    <row r="306" spans="2:10">
      <c r="B306" s="30"/>
      <c r="C306" s="30"/>
      <c r="D306" s="8"/>
      <c r="E306" s="31"/>
      <c r="F306" s="28"/>
      <c r="G306" s="31"/>
      <c r="H306" s="31"/>
      <c r="I306" s="32"/>
      <c r="J306" s="32"/>
    </row>
    <row r="307" spans="2:10">
      <c r="B307" s="30"/>
      <c r="C307" s="30"/>
      <c r="D307" s="8"/>
      <c r="E307" s="31"/>
      <c r="F307" s="28"/>
      <c r="G307" s="31"/>
      <c r="H307" s="31"/>
      <c r="I307" s="32"/>
      <c r="J307" s="32"/>
    </row>
    <row r="308" spans="2:10">
      <c r="B308" s="30"/>
      <c r="C308" s="30"/>
      <c r="D308" s="8"/>
      <c r="E308" s="31"/>
      <c r="F308" s="28"/>
      <c r="G308" s="31"/>
      <c r="H308" s="31"/>
      <c r="I308" s="32"/>
      <c r="J308" s="32"/>
    </row>
    <row r="309" spans="2:10">
      <c r="B309" s="30"/>
      <c r="C309" s="30"/>
      <c r="D309" s="8"/>
      <c r="E309" s="31"/>
      <c r="F309" s="28"/>
      <c r="G309" s="31"/>
      <c r="H309" s="31"/>
      <c r="I309" s="32"/>
      <c r="J309" s="32"/>
    </row>
    <row r="310" spans="2:10">
      <c r="B310" s="30"/>
      <c r="C310" s="30"/>
      <c r="D310" s="8"/>
      <c r="E310" s="31"/>
      <c r="F310" s="28"/>
      <c r="G310" s="31"/>
      <c r="H310" s="31"/>
      <c r="I310" s="32"/>
      <c r="J310" s="32"/>
    </row>
    <row r="311" spans="2:10">
      <c r="B311" s="30"/>
      <c r="C311" s="30"/>
      <c r="D311" s="8"/>
      <c r="E311" s="31"/>
      <c r="F311" s="28"/>
      <c r="G311" s="31"/>
      <c r="H311" s="31"/>
      <c r="I311" s="32"/>
      <c r="J311" s="32"/>
    </row>
    <row r="312" spans="2:10">
      <c r="B312" s="30"/>
      <c r="C312" s="30"/>
      <c r="D312" s="8"/>
      <c r="E312" s="31"/>
      <c r="F312" s="28"/>
      <c r="G312" s="31"/>
      <c r="H312" s="31"/>
      <c r="I312" s="32"/>
      <c r="J312" s="32"/>
    </row>
    <row r="313" spans="2:10">
      <c r="B313" s="30"/>
      <c r="C313" s="30"/>
      <c r="D313" s="8"/>
      <c r="E313" s="31"/>
      <c r="F313" s="28"/>
      <c r="G313" s="31"/>
      <c r="H313" s="31"/>
      <c r="I313" s="32"/>
      <c r="J313" s="32"/>
    </row>
    <row r="314" spans="2:10">
      <c r="B314" s="30"/>
      <c r="C314" s="30"/>
      <c r="D314" s="8"/>
      <c r="E314" s="31"/>
      <c r="F314" s="28"/>
      <c r="G314" s="31"/>
      <c r="H314" s="31"/>
      <c r="I314" s="32"/>
      <c r="J314" s="32"/>
    </row>
    <row r="315" spans="2:10">
      <c r="B315" s="30"/>
      <c r="C315" s="30"/>
      <c r="D315" s="8"/>
      <c r="E315" s="31"/>
      <c r="F315" s="28"/>
      <c r="G315" s="31"/>
      <c r="H315" s="31"/>
      <c r="I315" s="32"/>
      <c r="J315" s="32"/>
    </row>
    <row r="316" spans="2:10">
      <c r="B316" s="30"/>
      <c r="C316" s="30"/>
      <c r="D316" s="8"/>
      <c r="E316" s="31"/>
      <c r="F316" s="28"/>
      <c r="G316" s="31"/>
      <c r="H316" s="31"/>
      <c r="I316" s="32"/>
      <c r="J316" s="32"/>
    </row>
    <row r="317" spans="2:10">
      <c r="B317" s="30"/>
      <c r="C317" s="30"/>
      <c r="D317" s="8"/>
      <c r="E317" s="31"/>
      <c r="F317" s="28"/>
      <c r="G317" s="31"/>
      <c r="H317" s="31"/>
      <c r="I317" s="32"/>
      <c r="J317" s="32"/>
    </row>
    <row r="318" spans="2:10">
      <c r="B318" s="30"/>
      <c r="C318" s="30"/>
      <c r="D318" s="8"/>
      <c r="E318" s="31"/>
      <c r="F318" s="28"/>
      <c r="G318" s="31"/>
      <c r="H318" s="31"/>
      <c r="I318" s="32"/>
      <c r="J318" s="32"/>
    </row>
    <row r="319" spans="2:10">
      <c r="B319" s="30"/>
      <c r="C319" s="30"/>
      <c r="D319" s="8"/>
      <c r="E319" s="31"/>
      <c r="F319" s="28"/>
      <c r="G319" s="31"/>
      <c r="H319" s="31"/>
      <c r="I319" s="32"/>
      <c r="J319" s="32"/>
    </row>
    <row r="320" spans="2:10">
      <c r="B320" s="30"/>
      <c r="C320" s="30"/>
      <c r="D320" s="8"/>
      <c r="E320" s="31"/>
      <c r="F320" s="28"/>
      <c r="G320" s="31"/>
      <c r="H320" s="31"/>
      <c r="I320" s="32"/>
      <c r="J320" s="32"/>
    </row>
    <row r="321" spans="2:10">
      <c r="B321" s="30"/>
      <c r="C321" s="30"/>
      <c r="D321" s="8"/>
      <c r="E321" s="31"/>
      <c r="F321" s="28"/>
      <c r="G321" s="31"/>
      <c r="H321" s="31"/>
      <c r="I321" s="32"/>
      <c r="J321" s="32"/>
    </row>
    <row r="322" spans="2:10">
      <c r="B322" s="30"/>
      <c r="C322" s="30"/>
      <c r="D322" s="8"/>
      <c r="E322" s="31"/>
      <c r="F322" s="28"/>
      <c r="G322" s="31"/>
      <c r="H322" s="31"/>
      <c r="I322" s="32"/>
      <c r="J322" s="32"/>
    </row>
    <row r="323" spans="2:10">
      <c r="B323" s="30"/>
      <c r="C323" s="30"/>
      <c r="D323" s="8"/>
      <c r="E323" s="31"/>
      <c r="F323" s="28"/>
      <c r="G323" s="31"/>
      <c r="H323" s="31"/>
      <c r="I323" s="32"/>
      <c r="J323" s="32"/>
    </row>
    <row r="324" spans="2:10">
      <c r="B324" s="30"/>
      <c r="C324" s="30"/>
      <c r="D324" s="8"/>
      <c r="E324" s="31"/>
      <c r="F324" s="28"/>
      <c r="G324" s="31"/>
      <c r="H324" s="31"/>
      <c r="I324" s="32"/>
      <c r="J324" s="32"/>
    </row>
    <row r="325" spans="2:10">
      <c r="B325" s="30"/>
      <c r="C325" s="30"/>
      <c r="D325" s="8"/>
      <c r="E325" s="31"/>
      <c r="F325" s="28"/>
      <c r="G325" s="31"/>
      <c r="H325" s="31"/>
      <c r="I325" s="32"/>
      <c r="J325" s="32"/>
    </row>
    <row r="326" spans="2:10">
      <c r="B326" s="30"/>
      <c r="C326" s="30"/>
      <c r="D326" s="8"/>
      <c r="E326" s="31"/>
      <c r="F326" s="28"/>
      <c r="G326" s="31"/>
      <c r="H326" s="31"/>
      <c r="I326" s="32"/>
      <c r="J326" s="32"/>
    </row>
    <row r="327" spans="2:10">
      <c r="B327" s="30"/>
      <c r="C327" s="30"/>
      <c r="D327" s="8"/>
      <c r="E327" s="31"/>
      <c r="F327" s="28"/>
      <c r="G327" s="31"/>
      <c r="H327" s="31"/>
      <c r="I327" s="32"/>
      <c r="J327" s="32"/>
    </row>
    <row r="328" spans="2:10">
      <c r="B328" s="30"/>
      <c r="C328" s="30"/>
      <c r="D328" s="8"/>
      <c r="E328" s="31"/>
      <c r="F328" s="28"/>
      <c r="G328" s="31"/>
      <c r="H328" s="31"/>
      <c r="I328" s="32"/>
      <c r="J328" s="32"/>
    </row>
    <row r="329" spans="2:10">
      <c r="B329" s="30"/>
      <c r="C329" s="30"/>
      <c r="D329" s="8"/>
      <c r="E329" s="31"/>
      <c r="F329" s="28"/>
      <c r="G329" s="31"/>
      <c r="H329" s="31"/>
      <c r="I329" s="32"/>
      <c r="J329" s="32"/>
    </row>
    <row r="330" spans="2:10">
      <c r="B330" s="30"/>
      <c r="C330" s="30"/>
      <c r="D330" s="8"/>
      <c r="E330" s="31"/>
      <c r="F330" s="28"/>
      <c r="G330" s="31"/>
      <c r="H330" s="31"/>
      <c r="I330" s="32"/>
      <c r="J330" s="32"/>
    </row>
    <row r="331" spans="2:10">
      <c r="B331" s="30"/>
      <c r="C331" s="30"/>
      <c r="D331" s="8"/>
      <c r="E331" s="31"/>
      <c r="F331" s="28"/>
      <c r="G331" s="31"/>
      <c r="H331" s="31"/>
      <c r="I331" s="32"/>
      <c r="J331" s="32"/>
    </row>
    <row r="332" spans="2:10">
      <c r="B332" s="30"/>
      <c r="C332" s="30"/>
      <c r="D332" s="8"/>
      <c r="E332" s="31"/>
      <c r="F332" s="28"/>
      <c r="G332" s="31"/>
      <c r="H332" s="31"/>
      <c r="I332" s="32"/>
      <c r="J332" s="32"/>
    </row>
    <row r="333" spans="2:10">
      <c r="B333" s="30"/>
      <c r="C333" s="30"/>
      <c r="D333" s="8"/>
      <c r="E333" s="31"/>
      <c r="F333" s="28"/>
      <c r="G333" s="31"/>
      <c r="H333" s="31"/>
      <c r="I333" s="32"/>
      <c r="J333" s="32"/>
    </row>
    <row r="334" spans="2:10">
      <c r="B334" s="30"/>
      <c r="C334" s="30"/>
      <c r="D334" s="8"/>
      <c r="E334" s="31"/>
      <c r="F334" s="28"/>
      <c r="G334" s="31"/>
      <c r="H334" s="31"/>
      <c r="I334" s="32"/>
      <c r="J334" s="32"/>
    </row>
    <row r="335" spans="2:10">
      <c r="B335" s="30"/>
      <c r="C335" s="30"/>
      <c r="D335" s="8"/>
      <c r="E335" s="31"/>
      <c r="F335" s="28"/>
      <c r="G335" s="31"/>
      <c r="H335" s="31"/>
      <c r="I335" s="32"/>
      <c r="J335" s="32"/>
    </row>
    <row r="336" spans="2:10">
      <c r="B336" s="30"/>
      <c r="C336" s="30"/>
      <c r="D336" s="8"/>
      <c r="E336" s="31"/>
      <c r="F336" s="28"/>
      <c r="G336" s="31"/>
      <c r="H336" s="31"/>
      <c r="I336" s="32"/>
      <c r="J336" s="32"/>
    </row>
    <row r="337" spans="2:10">
      <c r="B337" s="30"/>
      <c r="C337" s="30"/>
      <c r="D337" s="8"/>
      <c r="E337" s="31"/>
      <c r="F337" s="28"/>
      <c r="G337" s="31"/>
      <c r="H337" s="31"/>
      <c r="I337" s="32"/>
      <c r="J337" s="32"/>
    </row>
    <row r="338" spans="2:10">
      <c r="B338" s="30"/>
      <c r="C338" s="30"/>
      <c r="D338" s="8"/>
      <c r="E338" s="31"/>
      <c r="F338" s="28"/>
      <c r="G338" s="31"/>
      <c r="H338" s="31"/>
      <c r="I338" s="32"/>
      <c r="J338" s="32"/>
    </row>
    <row r="339" spans="2:10">
      <c r="B339" s="30"/>
      <c r="C339" s="30"/>
      <c r="D339" s="8"/>
      <c r="E339" s="31"/>
      <c r="F339" s="28"/>
      <c r="G339" s="31"/>
      <c r="H339" s="31"/>
      <c r="I339" s="32"/>
      <c r="J339" s="32"/>
    </row>
    <row r="340" spans="2:10">
      <c r="B340" s="30"/>
      <c r="C340" s="30"/>
      <c r="D340" s="8"/>
      <c r="E340" s="31"/>
      <c r="F340" s="28"/>
      <c r="G340" s="31"/>
      <c r="H340" s="31"/>
      <c r="I340" s="32"/>
      <c r="J340" s="32"/>
    </row>
    <row r="341" spans="2:10">
      <c r="B341" s="30"/>
      <c r="C341" s="30"/>
      <c r="D341" s="8"/>
      <c r="E341" s="31"/>
      <c r="F341" s="28"/>
      <c r="G341" s="31"/>
      <c r="H341" s="31"/>
      <c r="I341" s="32"/>
      <c r="J341" s="32"/>
    </row>
    <row r="342" spans="2:10">
      <c r="B342" s="30"/>
      <c r="C342" s="30"/>
      <c r="D342" s="8"/>
      <c r="E342" s="31"/>
      <c r="F342" s="28"/>
      <c r="G342" s="31"/>
      <c r="H342" s="31"/>
      <c r="I342" s="32"/>
      <c r="J342" s="32"/>
    </row>
    <row r="343" spans="2:10">
      <c r="B343" s="30"/>
      <c r="C343" s="30"/>
      <c r="D343" s="8"/>
      <c r="E343" s="31"/>
      <c r="F343" s="28"/>
      <c r="G343" s="31"/>
      <c r="H343" s="31"/>
      <c r="I343" s="32"/>
      <c r="J343" s="32"/>
    </row>
    <row r="344" spans="2:10">
      <c r="B344" s="30"/>
      <c r="C344" s="30"/>
      <c r="D344" s="8"/>
      <c r="E344" s="31"/>
      <c r="F344" s="28"/>
      <c r="G344" s="31"/>
      <c r="H344" s="31"/>
      <c r="I344" s="32"/>
      <c r="J344" s="32"/>
    </row>
    <row r="345" spans="2:10">
      <c r="B345" s="30"/>
      <c r="C345" s="30"/>
      <c r="D345" s="8"/>
      <c r="E345" s="31"/>
      <c r="F345" s="28"/>
      <c r="G345" s="31"/>
      <c r="H345" s="31"/>
      <c r="I345" s="32"/>
      <c r="J345" s="32"/>
    </row>
    <row r="346" spans="2:10">
      <c r="B346" s="30"/>
      <c r="C346" s="30"/>
      <c r="D346" s="8"/>
      <c r="E346" s="31"/>
      <c r="F346" s="28"/>
      <c r="G346" s="31"/>
      <c r="H346" s="31"/>
      <c r="I346" s="32"/>
      <c r="J346" s="32"/>
    </row>
    <row r="347" spans="2:10">
      <c r="B347" s="30"/>
      <c r="C347" s="30"/>
      <c r="D347" s="8"/>
      <c r="E347" s="31"/>
      <c r="F347" s="28"/>
      <c r="G347" s="31"/>
      <c r="H347" s="31"/>
      <c r="I347" s="32"/>
      <c r="J347" s="32"/>
    </row>
    <row r="348" spans="2:10">
      <c r="B348" s="30"/>
      <c r="C348" s="30"/>
      <c r="D348" s="8"/>
      <c r="E348" s="31"/>
      <c r="F348" s="28"/>
      <c r="G348" s="31"/>
      <c r="H348" s="31"/>
      <c r="I348" s="32"/>
      <c r="J348" s="32"/>
    </row>
    <row r="349" spans="2:10">
      <c r="B349" s="30"/>
      <c r="C349" s="30"/>
      <c r="D349" s="8"/>
      <c r="E349" s="31"/>
      <c r="F349" s="28"/>
      <c r="G349" s="31"/>
      <c r="H349" s="31"/>
      <c r="I349" s="32"/>
      <c r="J349" s="32"/>
    </row>
    <row r="350" spans="2:10">
      <c r="B350" s="30"/>
      <c r="C350" s="30"/>
      <c r="D350" s="8"/>
      <c r="E350" s="31"/>
      <c r="F350" s="28"/>
      <c r="G350" s="31"/>
      <c r="H350" s="31"/>
      <c r="I350" s="32"/>
      <c r="J350" s="32"/>
    </row>
    <row r="351" spans="2:10">
      <c r="B351" s="30"/>
      <c r="C351" s="30"/>
      <c r="D351" s="8"/>
      <c r="E351" s="31"/>
      <c r="F351" s="28"/>
      <c r="G351" s="31"/>
      <c r="H351" s="31"/>
      <c r="I351" s="32"/>
      <c r="J351" s="32"/>
    </row>
    <row r="352" spans="2:10">
      <c r="B352" s="30"/>
      <c r="C352" s="30"/>
      <c r="D352" s="8"/>
      <c r="E352" s="31"/>
      <c r="F352" s="28"/>
      <c r="G352" s="31"/>
      <c r="H352" s="31"/>
      <c r="I352" s="32"/>
      <c r="J352" s="32"/>
    </row>
    <row r="353" spans="2:10">
      <c r="B353" s="30"/>
      <c r="C353" s="30"/>
      <c r="D353" s="8"/>
      <c r="E353" s="31"/>
      <c r="F353" s="28"/>
      <c r="G353" s="31"/>
      <c r="H353" s="31"/>
      <c r="I353" s="32"/>
      <c r="J353" s="32"/>
    </row>
    <row r="354" spans="2:10">
      <c r="B354" s="30"/>
      <c r="C354" s="30"/>
      <c r="D354" s="8"/>
      <c r="E354" s="31"/>
      <c r="F354" s="28"/>
      <c r="G354" s="31"/>
      <c r="H354" s="31"/>
      <c r="I354" s="32"/>
      <c r="J354" s="32"/>
    </row>
    <row r="355" spans="2:10">
      <c r="B355" s="30"/>
      <c r="C355" s="30"/>
      <c r="D355" s="8"/>
      <c r="E355" s="31"/>
      <c r="F355" s="28"/>
      <c r="G355" s="31"/>
      <c r="H355" s="31"/>
      <c r="I355" s="32"/>
      <c r="J355" s="32"/>
    </row>
    <row r="356" spans="2:10">
      <c r="B356" s="30"/>
      <c r="C356" s="30"/>
      <c r="D356" s="8"/>
      <c r="E356" s="31"/>
      <c r="F356" s="28"/>
      <c r="G356" s="31"/>
      <c r="H356" s="31"/>
      <c r="I356" s="32"/>
      <c r="J356" s="32"/>
    </row>
    <row r="357" spans="2:10">
      <c r="B357" s="30"/>
      <c r="C357" s="30"/>
      <c r="D357" s="8"/>
      <c r="E357" s="31"/>
      <c r="F357" s="28"/>
      <c r="G357" s="31"/>
      <c r="H357" s="31"/>
      <c r="I357" s="32"/>
      <c r="J357" s="32"/>
    </row>
    <row r="358" spans="2:10">
      <c r="B358" s="30"/>
      <c r="C358" s="30"/>
      <c r="D358" s="8"/>
      <c r="E358" s="31"/>
      <c r="F358" s="28"/>
      <c r="G358" s="31"/>
      <c r="H358" s="31"/>
      <c r="I358" s="32"/>
      <c r="J358" s="32"/>
    </row>
    <row r="359" spans="2:10">
      <c r="B359" s="30"/>
      <c r="C359" s="30"/>
      <c r="D359" s="8"/>
      <c r="E359" s="31"/>
      <c r="F359" s="28"/>
      <c r="G359" s="31"/>
      <c r="H359" s="31"/>
      <c r="I359" s="32"/>
      <c r="J359" s="32"/>
    </row>
    <row r="360" spans="2:10">
      <c r="B360" s="30"/>
      <c r="C360" s="30"/>
      <c r="D360" s="8"/>
      <c r="E360" s="31"/>
      <c r="F360" s="28"/>
      <c r="G360" s="31"/>
      <c r="H360" s="31"/>
      <c r="I360" s="32"/>
      <c r="J360" s="32"/>
    </row>
    <row r="361" spans="2:10">
      <c r="B361" s="30"/>
      <c r="C361" s="30"/>
      <c r="D361" s="8"/>
      <c r="E361" s="31"/>
      <c r="F361" s="28"/>
      <c r="G361" s="31"/>
      <c r="H361" s="31"/>
      <c r="I361" s="32"/>
      <c r="J361" s="32"/>
    </row>
    <row r="362" spans="2:10">
      <c r="B362" s="30"/>
      <c r="C362" s="30"/>
      <c r="D362" s="8"/>
      <c r="E362" s="31"/>
      <c r="F362" s="28"/>
      <c r="G362" s="31"/>
      <c r="H362" s="31"/>
      <c r="I362" s="32"/>
      <c r="J362" s="32"/>
    </row>
    <row r="363" spans="2:10">
      <c r="B363" s="30"/>
      <c r="C363" s="30"/>
      <c r="D363" s="8"/>
      <c r="E363" s="31"/>
      <c r="F363" s="28"/>
      <c r="G363" s="31"/>
      <c r="H363" s="31"/>
      <c r="I363" s="32"/>
      <c r="J363" s="32"/>
    </row>
    <row r="364" spans="2:10">
      <c r="B364" s="30"/>
      <c r="C364" s="30"/>
      <c r="D364" s="8"/>
      <c r="E364" s="31"/>
      <c r="F364" s="28"/>
      <c r="G364" s="31"/>
      <c r="H364" s="31"/>
      <c r="I364" s="32"/>
      <c r="J364" s="32"/>
    </row>
    <row r="365" spans="2:10">
      <c r="B365" s="30"/>
      <c r="C365" s="30"/>
      <c r="D365" s="8"/>
      <c r="E365" s="31"/>
      <c r="F365" s="28"/>
      <c r="G365" s="31"/>
      <c r="H365" s="31"/>
      <c r="I365" s="32"/>
      <c r="J365" s="32"/>
    </row>
    <row r="366" spans="2:10">
      <c r="B366" s="30"/>
      <c r="C366" s="30"/>
      <c r="D366" s="8"/>
      <c r="E366" s="31"/>
      <c r="F366" s="28"/>
      <c r="G366" s="31"/>
      <c r="H366" s="31"/>
      <c r="I366" s="32"/>
      <c r="J366" s="32"/>
    </row>
    <row r="367" spans="2:10">
      <c r="B367" s="30"/>
      <c r="C367" s="30"/>
      <c r="D367" s="8"/>
      <c r="E367" s="31"/>
      <c r="F367" s="28"/>
      <c r="G367" s="31"/>
      <c r="H367" s="31"/>
      <c r="I367" s="32"/>
      <c r="J367" s="32"/>
    </row>
    <row r="368" spans="2:10">
      <c r="B368" s="30"/>
      <c r="C368" s="30"/>
      <c r="D368" s="8"/>
      <c r="E368" s="31"/>
      <c r="F368" s="28"/>
      <c r="G368" s="31"/>
      <c r="H368" s="31"/>
      <c r="I368" s="32"/>
      <c r="J368" s="32"/>
    </row>
    <row r="369" spans="2:10">
      <c r="B369" s="30"/>
      <c r="C369" s="30"/>
      <c r="D369" s="8"/>
      <c r="E369" s="31"/>
      <c r="F369" s="28"/>
      <c r="G369" s="31"/>
      <c r="H369" s="31"/>
      <c r="I369" s="32"/>
      <c r="J369" s="32"/>
    </row>
    <row r="370" spans="2:10">
      <c r="B370" s="30"/>
      <c r="C370" s="30"/>
      <c r="D370" s="8"/>
      <c r="E370" s="31"/>
      <c r="F370" s="28"/>
      <c r="G370" s="31"/>
      <c r="H370" s="31"/>
      <c r="I370" s="32"/>
      <c r="J370" s="32"/>
    </row>
    <row r="371" spans="2:10">
      <c r="B371" s="30"/>
      <c r="C371" s="30"/>
      <c r="D371" s="8"/>
      <c r="E371" s="31"/>
      <c r="F371" s="28"/>
      <c r="G371" s="31"/>
      <c r="H371" s="31"/>
      <c r="I371" s="32"/>
      <c r="J371" s="32"/>
    </row>
    <row r="372" spans="2:10">
      <c r="B372" s="30"/>
      <c r="C372" s="30"/>
      <c r="D372" s="8"/>
      <c r="E372" s="31"/>
      <c r="F372" s="28"/>
      <c r="G372" s="31"/>
      <c r="H372" s="31"/>
      <c r="I372" s="32"/>
      <c r="J372" s="32"/>
    </row>
    <row r="373" spans="2:10">
      <c r="B373" s="30"/>
      <c r="C373" s="30"/>
      <c r="D373" s="8"/>
      <c r="E373" s="31"/>
      <c r="F373" s="28"/>
      <c r="G373" s="31"/>
      <c r="H373" s="31"/>
      <c r="I373" s="32"/>
      <c r="J373" s="32"/>
    </row>
    <row r="374" spans="2:10">
      <c r="B374" s="30"/>
      <c r="C374" s="30"/>
      <c r="D374" s="8"/>
      <c r="E374" s="31"/>
      <c r="F374" s="28"/>
      <c r="G374" s="31"/>
      <c r="H374" s="31"/>
      <c r="I374" s="32"/>
      <c r="J374" s="32"/>
    </row>
    <row r="375" spans="2:10">
      <c r="B375" s="30"/>
      <c r="C375" s="30"/>
      <c r="D375" s="8"/>
      <c r="E375" s="31"/>
      <c r="F375" s="28"/>
      <c r="G375" s="31"/>
      <c r="H375" s="31"/>
      <c r="I375" s="32"/>
      <c r="J375" s="32"/>
    </row>
    <row r="376" spans="2:10">
      <c r="B376" s="30"/>
      <c r="C376" s="30"/>
      <c r="D376" s="8"/>
      <c r="E376" s="31"/>
      <c r="F376" s="28"/>
      <c r="G376" s="31"/>
      <c r="H376" s="31"/>
      <c r="I376" s="32"/>
      <c r="J376" s="32"/>
    </row>
    <row r="377" spans="2:10">
      <c r="B377" s="30"/>
      <c r="C377" s="30"/>
      <c r="D377" s="8"/>
      <c r="E377" s="31"/>
      <c r="F377" s="28"/>
      <c r="G377" s="31"/>
      <c r="H377" s="31"/>
      <c r="I377" s="32"/>
      <c r="J377" s="32"/>
    </row>
    <row r="378" spans="2:10">
      <c r="B378" s="30"/>
      <c r="C378" s="30"/>
      <c r="D378" s="8"/>
      <c r="E378" s="31"/>
      <c r="F378" s="28"/>
      <c r="G378" s="31"/>
      <c r="H378" s="31"/>
      <c r="I378" s="32"/>
      <c r="J378" s="32"/>
    </row>
    <row r="379" spans="2:10">
      <c r="B379" s="30"/>
      <c r="C379" s="30"/>
      <c r="D379" s="8"/>
      <c r="E379" s="31"/>
      <c r="F379" s="28"/>
      <c r="G379" s="31"/>
      <c r="H379" s="31"/>
      <c r="I379" s="32"/>
      <c r="J379" s="32"/>
    </row>
    <row r="380" spans="2:10">
      <c r="B380" s="30"/>
      <c r="C380" s="30"/>
      <c r="D380" s="8"/>
      <c r="E380" s="31"/>
      <c r="F380" s="28"/>
      <c r="G380" s="31"/>
      <c r="H380" s="31"/>
      <c r="I380" s="32"/>
      <c r="J380" s="32"/>
    </row>
    <row r="381" spans="2:10">
      <c r="B381" s="30"/>
      <c r="C381" s="30"/>
      <c r="D381" s="8"/>
      <c r="E381" s="31"/>
      <c r="F381" s="28"/>
      <c r="G381" s="31"/>
      <c r="H381" s="31"/>
      <c r="I381" s="32"/>
      <c r="J381" s="32"/>
    </row>
    <row r="382" spans="2:10">
      <c r="B382" s="30"/>
      <c r="C382" s="30"/>
      <c r="D382" s="8"/>
      <c r="E382" s="31"/>
      <c r="F382" s="28"/>
      <c r="G382" s="31"/>
      <c r="H382" s="31"/>
      <c r="I382" s="32"/>
      <c r="J382" s="32"/>
    </row>
    <row r="383" spans="2:10">
      <c r="B383" s="30"/>
      <c r="C383" s="30"/>
      <c r="D383" s="8"/>
      <c r="E383" s="31"/>
      <c r="F383" s="28"/>
      <c r="G383" s="31"/>
      <c r="H383" s="31"/>
      <c r="I383" s="32"/>
      <c r="J383" s="32"/>
    </row>
    <row r="384" spans="2:10">
      <c r="B384" s="30"/>
      <c r="C384" s="30"/>
      <c r="D384" s="8"/>
      <c r="E384" s="31"/>
      <c r="F384" s="28"/>
      <c r="G384" s="31"/>
      <c r="H384" s="31"/>
      <c r="I384" s="32"/>
      <c r="J384" s="32"/>
    </row>
    <row r="385" spans="2:10">
      <c r="B385" s="30"/>
      <c r="C385" s="30"/>
      <c r="D385" s="8"/>
      <c r="E385" s="31"/>
      <c r="F385" s="28"/>
      <c r="G385" s="31"/>
      <c r="H385" s="31"/>
      <c r="I385" s="32"/>
      <c r="J385" s="32"/>
    </row>
    <row r="386" spans="2:10">
      <c r="B386" s="30"/>
      <c r="C386" s="30"/>
      <c r="D386" s="8"/>
      <c r="E386" s="31"/>
      <c r="F386" s="28"/>
      <c r="G386" s="31"/>
      <c r="H386" s="31"/>
      <c r="I386" s="32"/>
      <c r="J386" s="32"/>
    </row>
    <row r="387" spans="2:10">
      <c r="B387" s="30"/>
      <c r="C387" s="30"/>
      <c r="D387" s="8"/>
      <c r="E387" s="31"/>
      <c r="F387" s="28"/>
      <c r="G387" s="31"/>
      <c r="H387" s="31"/>
      <c r="I387" s="32"/>
      <c r="J387" s="32"/>
    </row>
    <row r="388" spans="2:10">
      <c r="B388" s="30"/>
      <c r="C388" s="30"/>
      <c r="D388" s="8"/>
      <c r="E388" s="31"/>
      <c r="F388" s="28"/>
      <c r="G388" s="31"/>
      <c r="H388" s="31"/>
      <c r="I388" s="32"/>
      <c r="J388" s="32"/>
    </row>
    <row r="389" spans="2:10">
      <c r="B389" s="30"/>
      <c r="C389" s="30"/>
      <c r="D389" s="8"/>
      <c r="E389" s="31"/>
      <c r="F389" s="28"/>
      <c r="G389" s="31"/>
      <c r="H389" s="31"/>
      <c r="I389" s="32"/>
      <c r="J389" s="32"/>
    </row>
    <row r="390" spans="2:10">
      <c r="B390" s="30"/>
      <c r="C390" s="30"/>
      <c r="D390" s="8"/>
      <c r="E390" s="31"/>
      <c r="F390" s="28"/>
      <c r="G390" s="31"/>
      <c r="H390" s="31"/>
      <c r="I390" s="32"/>
      <c r="J390" s="32"/>
    </row>
    <row r="391" spans="2:10">
      <c r="B391" s="30"/>
      <c r="C391" s="30"/>
      <c r="D391" s="8"/>
      <c r="E391" s="31"/>
      <c r="F391" s="28"/>
      <c r="G391" s="31"/>
      <c r="H391" s="31"/>
      <c r="I391" s="32"/>
      <c r="J391" s="32"/>
    </row>
    <row r="392" spans="2:10">
      <c r="B392" s="30"/>
      <c r="C392" s="30"/>
      <c r="D392" s="8"/>
      <c r="E392" s="31"/>
      <c r="F392" s="28"/>
      <c r="G392" s="31"/>
      <c r="H392" s="31"/>
      <c r="I392" s="32"/>
      <c r="J392" s="32"/>
    </row>
    <row r="393" spans="2:10">
      <c r="B393" s="30"/>
      <c r="C393" s="30"/>
      <c r="D393" s="8"/>
      <c r="E393" s="31"/>
      <c r="F393" s="28"/>
      <c r="G393" s="31"/>
      <c r="H393" s="31"/>
      <c r="I393" s="32"/>
      <c r="J393" s="32"/>
    </row>
    <row r="394" spans="2:10">
      <c r="B394" s="30"/>
      <c r="C394" s="30"/>
      <c r="D394" s="8"/>
      <c r="E394" s="31"/>
      <c r="F394" s="28"/>
      <c r="G394" s="31"/>
      <c r="H394" s="31"/>
      <c r="I394" s="32"/>
      <c r="J394" s="32"/>
    </row>
    <row r="395" spans="2:10">
      <c r="B395" s="30"/>
      <c r="C395" s="30"/>
      <c r="D395" s="8"/>
      <c r="E395" s="31"/>
      <c r="F395" s="28"/>
      <c r="G395" s="31"/>
      <c r="H395" s="31"/>
      <c r="I395" s="32"/>
      <c r="J395" s="32"/>
    </row>
    <row r="396" spans="2:10">
      <c r="B396" s="30"/>
      <c r="C396" s="30"/>
      <c r="D396" s="8"/>
      <c r="E396" s="31"/>
      <c r="F396" s="28"/>
      <c r="G396" s="31"/>
      <c r="H396" s="31"/>
      <c r="I396" s="32"/>
      <c r="J396" s="32"/>
    </row>
    <row r="397" spans="2:10">
      <c r="B397" s="30"/>
      <c r="C397" s="30"/>
      <c r="D397" s="8"/>
      <c r="E397" s="31"/>
      <c r="F397" s="28"/>
      <c r="G397" s="31"/>
      <c r="H397" s="31"/>
      <c r="I397" s="32"/>
      <c r="J397" s="32"/>
    </row>
    <row r="398" spans="2:10">
      <c r="B398" s="30"/>
      <c r="C398" s="30"/>
      <c r="D398" s="8"/>
      <c r="E398" s="31"/>
      <c r="F398" s="28"/>
      <c r="G398" s="31"/>
      <c r="H398" s="31"/>
      <c r="I398" s="32"/>
      <c r="J398" s="32"/>
    </row>
    <row r="399" spans="2:10">
      <c r="B399" s="30"/>
      <c r="C399" s="30"/>
      <c r="D399" s="8"/>
      <c r="E399" s="31"/>
      <c r="F399" s="28"/>
      <c r="G399" s="31"/>
      <c r="H399" s="31"/>
      <c r="I399" s="32"/>
      <c r="J399" s="32"/>
    </row>
    <row r="400" spans="2:10">
      <c r="B400" s="30"/>
      <c r="C400" s="30"/>
      <c r="D400" s="8"/>
      <c r="E400" s="31"/>
      <c r="F400" s="28"/>
      <c r="G400" s="31"/>
      <c r="H400" s="31"/>
      <c r="I400" s="32"/>
      <c r="J400" s="32"/>
    </row>
    <row r="401" spans="2:10">
      <c r="B401" s="30"/>
      <c r="C401" s="30"/>
      <c r="D401" s="8"/>
      <c r="E401" s="31"/>
      <c r="F401" s="28"/>
      <c r="G401" s="31"/>
      <c r="H401" s="31"/>
      <c r="I401" s="32"/>
      <c r="J401" s="32"/>
    </row>
    <row r="402" spans="2:10">
      <c r="B402" s="30"/>
      <c r="C402" s="30"/>
      <c r="D402" s="8"/>
      <c r="E402" s="31"/>
      <c r="F402" s="28"/>
      <c r="G402" s="31"/>
      <c r="H402" s="31"/>
      <c r="I402" s="32"/>
      <c r="J402" s="32"/>
    </row>
    <row r="403" spans="2:10">
      <c r="B403" s="30"/>
      <c r="C403" s="30"/>
      <c r="D403" s="8"/>
      <c r="E403" s="31"/>
      <c r="F403" s="28"/>
      <c r="G403" s="31"/>
      <c r="H403" s="31"/>
      <c r="I403" s="32"/>
      <c r="J403" s="32"/>
    </row>
    <row r="404" spans="2:10">
      <c r="B404" s="30"/>
      <c r="C404" s="30"/>
      <c r="D404" s="8"/>
      <c r="E404" s="31"/>
      <c r="F404" s="28"/>
      <c r="G404" s="31"/>
      <c r="H404" s="31"/>
      <c r="I404" s="32"/>
      <c r="J404" s="32"/>
    </row>
    <row r="405" spans="2:10">
      <c r="B405" s="30"/>
      <c r="C405" s="30"/>
      <c r="D405" s="8"/>
      <c r="E405" s="31"/>
      <c r="F405" s="28"/>
      <c r="G405" s="31"/>
      <c r="H405" s="31"/>
      <c r="I405" s="32"/>
      <c r="J405" s="32"/>
    </row>
    <row r="406" spans="2:10">
      <c r="B406" s="30"/>
      <c r="C406" s="30"/>
      <c r="D406" s="8"/>
      <c r="E406" s="31"/>
      <c r="F406" s="28"/>
      <c r="G406" s="31"/>
      <c r="H406" s="31"/>
      <c r="I406" s="32"/>
      <c r="J406" s="32"/>
    </row>
    <row r="407" spans="2:10">
      <c r="B407" s="30"/>
      <c r="C407" s="30"/>
      <c r="D407" s="8"/>
      <c r="E407" s="31"/>
      <c r="F407" s="28"/>
      <c r="G407" s="31"/>
      <c r="H407" s="31"/>
      <c r="I407" s="32"/>
      <c r="J407" s="32"/>
    </row>
    <row r="408" spans="2:10">
      <c r="B408" s="30"/>
      <c r="C408" s="30"/>
      <c r="D408" s="8"/>
      <c r="E408" s="31"/>
      <c r="F408" s="28"/>
      <c r="G408" s="31"/>
      <c r="H408" s="31"/>
      <c r="I408" s="32"/>
      <c r="J408" s="32"/>
    </row>
    <row r="409" spans="2:10">
      <c r="B409" s="30"/>
      <c r="C409" s="30"/>
      <c r="D409" s="8"/>
      <c r="E409" s="31"/>
      <c r="F409" s="28"/>
      <c r="G409" s="31"/>
      <c r="H409" s="31"/>
      <c r="I409" s="32"/>
      <c r="J409" s="32"/>
    </row>
    <row r="410" spans="2:10">
      <c r="B410" s="30"/>
      <c r="C410" s="30"/>
      <c r="D410" s="8"/>
      <c r="E410" s="31"/>
      <c r="F410" s="28"/>
      <c r="G410" s="31"/>
      <c r="H410" s="31"/>
      <c r="I410" s="32"/>
      <c r="J410" s="32"/>
    </row>
    <row r="411" spans="2:10">
      <c r="B411" s="30"/>
      <c r="C411" s="30"/>
      <c r="D411" s="8"/>
      <c r="E411" s="31"/>
      <c r="F411" s="28"/>
      <c r="G411" s="31"/>
      <c r="H411" s="31"/>
      <c r="I411" s="32"/>
      <c r="J411" s="32"/>
    </row>
    <row r="412" spans="2:10">
      <c r="B412" s="30"/>
      <c r="C412" s="30"/>
      <c r="D412" s="8"/>
      <c r="E412" s="31"/>
      <c r="F412" s="28"/>
      <c r="G412" s="31"/>
      <c r="H412" s="31"/>
      <c r="I412" s="32"/>
      <c r="J412" s="32"/>
    </row>
    <row r="413" spans="2:10">
      <c r="B413" s="30"/>
      <c r="C413" s="30"/>
      <c r="D413" s="8"/>
      <c r="E413" s="31"/>
      <c r="F413" s="28"/>
      <c r="G413" s="31"/>
      <c r="H413" s="31"/>
      <c r="I413" s="32"/>
      <c r="J413" s="32"/>
    </row>
    <row r="414" spans="2:10">
      <c r="B414" s="30"/>
      <c r="C414" s="30"/>
      <c r="D414" s="8"/>
      <c r="E414" s="31"/>
      <c r="F414" s="28"/>
      <c r="G414" s="31"/>
      <c r="H414" s="31"/>
      <c r="I414" s="32"/>
      <c r="J414" s="32"/>
    </row>
    <row r="415" spans="2:10">
      <c r="B415" s="30"/>
      <c r="C415" s="30"/>
      <c r="D415" s="8"/>
      <c r="E415" s="31"/>
      <c r="F415" s="28"/>
      <c r="G415" s="31"/>
      <c r="H415" s="31"/>
      <c r="I415" s="32"/>
      <c r="J415" s="32"/>
    </row>
    <row r="416" spans="2:10">
      <c r="B416" s="30"/>
      <c r="C416" s="30"/>
      <c r="D416" s="8"/>
      <c r="E416" s="31"/>
      <c r="F416" s="28"/>
      <c r="G416" s="31"/>
      <c r="H416" s="31"/>
      <c r="I416" s="32"/>
      <c r="J416" s="32"/>
    </row>
    <row r="417" spans="2:10">
      <c r="B417" s="30"/>
      <c r="C417" s="30"/>
      <c r="D417" s="8"/>
      <c r="E417" s="31"/>
      <c r="F417" s="28"/>
      <c r="G417" s="31"/>
      <c r="H417" s="31"/>
      <c r="I417" s="32"/>
      <c r="J417" s="32"/>
    </row>
    <row r="418" spans="2:10">
      <c r="B418" s="30"/>
      <c r="C418" s="30"/>
      <c r="D418" s="8"/>
      <c r="E418" s="31"/>
      <c r="F418" s="28"/>
      <c r="G418" s="31"/>
      <c r="H418" s="31"/>
      <c r="I418" s="32"/>
      <c r="J418" s="32"/>
    </row>
    <row r="419" spans="2:10">
      <c r="B419" s="30"/>
      <c r="C419" s="30"/>
      <c r="D419" s="8"/>
      <c r="E419" s="31"/>
      <c r="F419" s="28"/>
      <c r="G419" s="31"/>
      <c r="H419" s="31"/>
      <c r="I419" s="32"/>
      <c r="J419" s="32"/>
    </row>
    <row r="420" spans="2:10">
      <c r="B420" s="30"/>
      <c r="C420" s="30"/>
      <c r="D420" s="8"/>
      <c r="E420" s="31"/>
      <c r="F420" s="28"/>
      <c r="G420" s="31"/>
      <c r="H420" s="31"/>
      <c r="I420" s="32"/>
      <c r="J420" s="32"/>
    </row>
    <row r="421" spans="2:10">
      <c r="B421" s="30"/>
      <c r="C421" s="30"/>
      <c r="D421" s="8"/>
      <c r="E421" s="31"/>
      <c r="F421" s="28"/>
      <c r="G421" s="31"/>
      <c r="H421" s="31"/>
      <c r="I421" s="32"/>
      <c r="J421" s="32"/>
    </row>
    <row r="422" spans="2:10">
      <c r="B422" s="30"/>
      <c r="C422" s="30"/>
      <c r="D422" s="8"/>
      <c r="E422" s="31"/>
      <c r="F422" s="28"/>
      <c r="G422" s="31"/>
      <c r="H422" s="31"/>
      <c r="I422" s="32"/>
      <c r="J422" s="32"/>
    </row>
    <row r="423" spans="2:10">
      <c r="B423" s="30"/>
      <c r="C423" s="30"/>
      <c r="D423" s="8"/>
      <c r="E423" s="31"/>
      <c r="F423" s="28"/>
      <c r="G423" s="31"/>
      <c r="H423" s="31"/>
      <c r="I423" s="32"/>
      <c r="J423" s="32"/>
    </row>
    <row r="424" spans="2:10">
      <c r="B424" s="30"/>
      <c r="C424" s="30"/>
      <c r="D424" s="8"/>
      <c r="E424" s="31"/>
      <c r="F424" s="28"/>
      <c r="G424" s="31"/>
      <c r="H424" s="31"/>
      <c r="I424" s="32"/>
      <c r="J424" s="32"/>
    </row>
    <row r="425" spans="2:10">
      <c r="B425" s="30"/>
      <c r="C425" s="30"/>
      <c r="D425" s="8"/>
      <c r="E425" s="31"/>
      <c r="F425" s="28"/>
      <c r="G425" s="31"/>
      <c r="H425" s="31"/>
      <c r="I425" s="32"/>
      <c r="J425" s="32"/>
    </row>
    <row r="426" spans="2:10">
      <c r="B426" s="30"/>
      <c r="C426" s="30"/>
      <c r="D426" s="8"/>
      <c r="E426" s="31"/>
      <c r="F426" s="28"/>
      <c r="G426" s="31"/>
      <c r="H426" s="31"/>
      <c r="I426" s="32"/>
      <c r="J426" s="32"/>
    </row>
    <row r="427" spans="2:10">
      <c r="B427" s="30"/>
      <c r="C427" s="30"/>
      <c r="D427" s="8"/>
      <c r="E427" s="31"/>
      <c r="F427" s="28"/>
      <c r="G427" s="31"/>
      <c r="H427" s="31"/>
      <c r="I427" s="32"/>
      <c r="J427" s="32"/>
    </row>
    <row r="428" spans="2:10">
      <c r="B428" s="30"/>
      <c r="C428" s="30"/>
      <c r="D428" s="8"/>
      <c r="E428" s="31"/>
      <c r="F428" s="28"/>
      <c r="G428" s="31"/>
      <c r="H428" s="31"/>
      <c r="I428" s="32"/>
      <c r="J428" s="32"/>
    </row>
    <row r="429" spans="2:10">
      <c r="B429" s="30"/>
      <c r="C429" s="30"/>
      <c r="D429" s="8"/>
      <c r="E429" s="31"/>
      <c r="F429" s="28"/>
      <c r="G429" s="31"/>
      <c r="H429" s="31"/>
      <c r="I429" s="32"/>
      <c r="J429" s="32"/>
    </row>
    <row r="430" spans="2:10">
      <c r="B430" s="30"/>
      <c r="C430" s="30"/>
      <c r="D430" s="8"/>
      <c r="E430" s="31"/>
      <c r="F430" s="28"/>
      <c r="G430" s="31"/>
      <c r="H430" s="31"/>
      <c r="I430" s="32"/>
      <c r="J430" s="32"/>
    </row>
    <row r="431" spans="2:10">
      <c r="B431" s="30"/>
      <c r="C431" s="30"/>
      <c r="D431" s="8"/>
      <c r="E431" s="31"/>
      <c r="F431" s="28"/>
      <c r="G431" s="31"/>
      <c r="H431" s="31"/>
      <c r="I431" s="32"/>
      <c r="J431" s="32"/>
    </row>
    <row r="432" spans="2:10">
      <c r="B432" s="30"/>
      <c r="C432" s="30"/>
      <c r="D432" s="8"/>
      <c r="E432" s="31"/>
      <c r="F432" s="28"/>
      <c r="G432" s="31"/>
      <c r="H432" s="31"/>
      <c r="I432" s="32"/>
      <c r="J432" s="32"/>
    </row>
    <row r="433" spans="2:10">
      <c r="B433" s="30"/>
      <c r="C433" s="30"/>
      <c r="D433" s="8"/>
      <c r="E433" s="31"/>
      <c r="F433" s="28"/>
      <c r="G433" s="31"/>
      <c r="H433" s="31"/>
      <c r="I433" s="32"/>
      <c r="J433" s="32"/>
    </row>
    <row r="434" spans="2:10">
      <c r="B434" s="30"/>
      <c r="C434" s="30"/>
      <c r="D434" s="8"/>
      <c r="E434" s="31"/>
      <c r="F434" s="28"/>
      <c r="G434" s="31"/>
      <c r="H434" s="31"/>
      <c r="I434" s="32"/>
      <c r="J434" s="32"/>
    </row>
    <row r="435" spans="2:10">
      <c r="B435" s="30"/>
      <c r="C435" s="30"/>
      <c r="D435" s="8"/>
      <c r="E435" s="31"/>
      <c r="F435" s="28"/>
      <c r="G435" s="31"/>
      <c r="H435" s="31"/>
      <c r="I435" s="32"/>
      <c r="J435" s="32"/>
    </row>
    <row r="436" spans="2:10">
      <c r="B436" s="30"/>
      <c r="C436" s="30"/>
      <c r="D436" s="8"/>
      <c r="E436" s="31"/>
      <c r="F436" s="28"/>
      <c r="G436" s="31"/>
      <c r="H436" s="31"/>
      <c r="I436" s="32"/>
      <c r="J436" s="32"/>
    </row>
    <row r="437" spans="2:10">
      <c r="B437" s="30"/>
      <c r="C437" s="30"/>
      <c r="D437" s="8"/>
      <c r="E437" s="31"/>
      <c r="F437" s="28"/>
      <c r="G437" s="31"/>
      <c r="H437" s="31"/>
      <c r="I437" s="32"/>
      <c r="J437" s="32"/>
    </row>
    <row r="438" spans="2:10">
      <c r="B438" s="30"/>
      <c r="C438" s="30"/>
      <c r="D438" s="8"/>
      <c r="E438" s="31"/>
      <c r="F438" s="28"/>
      <c r="G438" s="31"/>
      <c r="H438" s="31"/>
      <c r="I438" s="32"/>
      <c r="J438" s="32"/>
    </row>
    <row r="439" spans="2:10">
      <c r="B439" s="30"/>
      <c r="C439" s="30"/>
      <c r="D439" s="8"/>
      <c r="E439" s="31"/>
      <c r="F439" s="28"/>
      <c r="G439" s="31"/>
      <c r="H439" s="31"/>
      <c r="I439" s="32"/>
      <c r="J439" s="32"/>
    </row>
    <row r="440" spans="2:10">
      <c r="B440" s="30"/>
      <c r="C440" s="30"/>
      <c r="D440" s="8"/>
      <c r="E440" s="31"/>
      <c r="F440" s="28"/>
      <c r="G440" s="31"/>
      <c r="H440" s="31"/>
      <c r="I440" s="32"/>
      <c r="J440" s="32"/>
    </row>
    <row r="441" spans="2:10">
      <c r="B441" s="30"/>
      <c r="C441" s="30"/>
      <c r="D441" s="8"/>
      <c r="E441" s="31"/>
      <c r="F441" s="28"/>
      <c r="G441" s="31"/>
      <c r="H441" s="31"/>
      <c r="I441" s="32"/>
      <c r="J441" s="32"/>
    </row>
    <row r="442" spans="2:10">
      <c r="B442" s="30"/>
      <c r="C442" s="30"/>
      <c r="D442" s="8"/>
      <c r="E442" s="31"/>
      <c r="F442" s="28"/>
      <c r="G442" s="31"/>
      <c r="H442" s="31"/>
      <c r="I442" s="32"/>
      <c r="J442" s="32"/>
    </row>
    <row r="443" spans="2:10">
      <c r="B443" s="30"/>
      <c r="C443" s="30"/>
      <c r="D443" s="8"/>
      <c r="E443" s="31"/>
      <c r="F443" s="28"/>
      <c r="G443" s="31"/>
      <c r="H443" s="31"/>
      <c r="I443" s="32"/>
      <c r="J443" s="32"/>
    </row>
    <row r="444" spans="2:10">
      <c r="B444" s="30"/>
      <c r="C444" s="30"/>
      <c r="D444" s="8"/>
      <c r="E444" s="31"/>
      <c r="F444" s="28"/>
      <c r="G444" s="31"/>
      <c r="H444" s="31"/>
      <c r="I444" s="32"/>
      <c r="J444" s="32"/>
    </row>
    <row r="445" spans="2:10">
      <c r="B445" s="30"/>
      <c r="C445" s="30"/>
      <c r="D445" s="8"/>
      <c r="E445" s="31"/>
      <c r="F445" s="28"/>
      <c r="G445" s="31"/>
      <c r="H445" s="31"/>
      <c r="I445" s="32"/>
      <c r="J445" s="32"/>
    </row>
    <row r="446" spans="2:10">
      <c r="B446" s="30"/>
      <c r="C446" s="30"/>
      <c r="D446" s="8"/>
      <c r="E446" s="31"/>
      <c r="F446" s="28"/>
      <c r="G446" s="31"/>
      <c r="H446" s="31"/>
      <c r="I446" s="32"/>
      <c r="J446" s="32"/>
    </row>
    <row r="447" spans="2:10">
      <c r="B447" s="30"/>
      <c r="C447" s="30"/>
      <c r="D447" s="8"/>
      <c r="E447" s="31"/>
      <c r="F447" s="28"/>
      <c r="G447" s="31"/>
      <c r="H447" s="31"/>
      <c r="I447" s="32"/>
      <c r="J447" s="32"/>
    </row>
    <row r="448" spans="2:10">
      <c r="B448" s="30"/>
      <c r="C448" s="30"/>
      <c r="D448" s="8"/>
      <c r="E448" s="31"/>
      <c r="F448" s="28"/>
      <c r="G448" s="31"/>
      <c r="H448" s="31"/>
      <c r="I448" s="32"/>
      <c r="J448" s="32"/>
    </row>
    <row r="449" spans="2:10">
      <c r="B449" s="30"/>
      <c r="C449" s="30"/>
      <c r="D449" s="8"/>
      <c r="E449" s="31"/>
      <c r="F449" s="28"/>
      <c r="G449" s="31"/>
      <c r="H449" s="31"/>
      <c r="I449" s="32"/>
      <c r="J449" s="32"/>
    </row>
    <row r="450" spans="2:10">
      <c r="B450" s="30"/>
      <c r="C450" s="30"/>
      <c r="D450" s="8"/>
      <c r="E450" s="31"/>
      <c r="F450" s="28"/>
      <c r="G450" s="31"/>
      <c r="H450" s="31"/>
      <c r="I450" s="32"/>
      <c r="J450" s="32"/>
    </row>
    <row r="451" spans="2:10">
      <c r="B451" s="30"/>
      <c r="C451" s="30"/>
      <c r="D451" s="8"/>
      <c r="E451" s="31"/>
      <c r="F451" s="28"/>
      <c r="G451" s="31"/>
      <c r="H451" s="31"/>
      <c r="I451" s="32"/>
      <c r="J451" s="32"/>
    </row>
    <row r="452" spans="2:10">
      <c r="B452" s="30"/>
      <c r="C452" s="30"/>
      <c r="D452" s="8"/>
      <c r="E452" s="31"/>
      <c r="F452" s="28"/>
      <c r="G452" s="31"/>
      <c r="H452" s="31"/>
      <c r="I452" s="32"/>
      <c r="J452" s="32"/>
    </row>
    <row r="453" spans="2:10">
      <c r="B453" s="30"/>
      <c r="C453" s="30"/>
      <c r="D453" s="8"/>
      <c r="E453" s="31"/>
      <c r="F453" s="28"/>
      <c r="G453" s="31"/>
      <c r="H453" s="31"/>
      <c r="I453" s="32"/>
      <c r="J453" s="32"/>
    </row>
    <row r="454" spans="2:10">
      <c r="B454" s="30"/>
      <c r="C454" s="30"/>
      <c r="D454" s="8"/>
      <c r="E454" s="31"/>
      <c r="F454" s="28"/>
      <c r="G454" s="31"/>
      <c r="H454" s="31"/>
      <c r="I454" s="32"/>
      <c r="J454" s="32"/>
    </row>
    <row r="455" spans="2:10">
      <c r="B455" s="30"/>
      <c r="C455" s="30"/>
      <c r="D455" s="8"/>
      <c r="E455" s="31"/>
      <c r="F455" s="28"/>
      <c r="G455" s="31"/>
      <c r="H455" s="31"/>
      <c r="I455" s="32"/>
      <c r="J455" s="32"/>
    </row>
    <row r="456" spans="2:10">
      <c r="B456" s="30"/>
      <c r="C456" s="30"/>
      <c r="D456" s="8"/>
      <c r="E456" s="31"/>
      <c r="F456" s="28"/>
      <c r="G456" s="31"/>
      <c r="H456" s="31"/>
      <c r="I456" s="32"/>
      <c r="J456" s="32"/>
    </row>
    <row r="457" spans="2:10">
      <c r="B457" s="30"/>
      <c r="C457" s="30"/>
      <c r="D457" s="8"/>
      <c r="E457" s="31"/>
      <c r="F457" s="28"/>
      <c r="G457" s="31"/>
      <c r="H457" s="31"/>
      <c r="I457" s="32"/>
      <c r="J457" s="32"/>
    </row>
    <row r="458" spans="2:10">
      <c r="B458" s="30"/>
      <c r="C458" s="30"/>
      <c r="D458" s="8"/>
      <c r="E458" s="31"/>
      <c r="F458" s="28"/>
      <c r="G458" s="31"/>
      <c r="H458" s="31"/>
      <c r="I458" s="32"/>
      <c r="J458" s="32"/>
    </row>
    <row r="459" spans="2:10">
      <c r="B459" s="30"/>
      <c r="C459" s="30"/>
      <c r="D459" s="8"/>
      <c r="E459" s="31"/>
      <c r="F459" s="28"/>
      <c r="G459" s="31"/>
      <c r="H459" s="31"/>
      <c r="I459" s="32"/>
      <c r="J459" s="32"/>
    </row>
    <row r="460" spans="2:10">
      <c r="B460" s="30"/>
      <c r="C460" s="30"/>
      <c r="D460" s="8"/>
      <c r="E460" s="31"/>
      <c r="F460" s="28"/>
      <c r="G460" s="31"/>
      <c r="H460" s="31"/>
      <c r="I460" s="32"/>
      <c r="J460" s="32"/>
    </row>
    <row r="461" spans="2:10">
      <c r="B461" s="30"/>
      <c r="C461" s="30"/>
      <c r="D461" s="8"/>
      <c r="E461" s="31"/>
      <c r="F461" s="28"/>
      <c r="G461" s="31"/>
      <c r="H461" s="31"/>
      <c r="I461" s="32"/>
      <c r="J461" s="32"/>
    </row>
    <row r="462" spans="2:10">
      <c r="B462" s="30"/>
      <c r="C462" s="30"/>
      <c r="D462" s="8"/>
      <c r="E462" s="31"/>
      <c r="F462" s="28"/>
      <c r="G462" s="31"/>
      <c r="H462" s="31"/>
      <c r="I462" s="32"/>
      <c r="J462" s="32"/>
    </row>
    <row r="463" spans="2:10">
      <c r="B463" s="30"/>
      <c r="C463" s="30"/>
      <c r="D463" s="8"/>
      <c r="E463" s="31"/>
      <c r="F463" s="28"/>
      <c r="G463" s="31"/>
      <c r="H463" s="31"/>
      <c r="I463" s="32"/>
      <c r="J463" s="32"/>
    </row>
    <row r="464" spans="2:10">
      <c r="B464" s="30"/>
      <c r="C464" s="30"/>
      <c r="D464" s="8"/>
      <c r="E464" s="31"/>
      <c r="F464" s="28"/>
      <c r="G464" s="31"/>
      <c r="H464" s="31"/>
      <c r="I464" s="32"/>
      <c r="J464" s="32"/>
    </row>
    <row r="465" spans="2:10">
      <c r="B465" s="30"/>
      <c r="C465" s="30"/>
      <c r="D465" s="8"/>
      <c r="E465" s="31"/>
      <c r="F465" s="28"/>
      <c r="G465" s="31"/>
      <c r="H465" s="31"/>
      <c r="I465" s="32"/>
      <c r="J465" s="32"/>
    </row>
    <row r="466" spans="2:10">
      <c r="B466" s="30"/>
      <c r="C466" s="30"/>
      <c r="D466" s="8"/>
      <c r="E466" s="31"/>
      <c r="F466" s="28"/>
      <c r="G466" s="31"/>
      <c r="H466" s="31"/>
      <c r="I466" s="32"/>
      <c r="J466" s="32"/>
    </row>
    <row r="467" spans="2:10">
      <c r="B467" s="30"/>
      <c r="C467" s="30"/>
      <c r="D467" s="8"/>
      <c r="E467" s="31"/>
      <c r="F467" s="28"/>
      <c r="G467" s="31"/>
      <c r="H467" s="31"/>
      <c r="I467" s="32"/>
      <c r="J467" s="32"/>
    </row>
    <row r="468" spans="2:10">
      <c r="B468" s="30"/>
      <c r="C468" s="30"/>
      <c r="D468" s="8"/>
      <c r="E468" s="31"/>
      <c r="F468" s="28"/>
      <c r="G468" s="31"/>
      <c r="H468" s="31"/>
      <c r="I468" s="32"/>
      <c r="J468" s="32"/>
    </row>
    <row r="469" spans="2:10">
      <c r="B469" s="30"/>
      <c r="C469" s="30"/>
      <c r="D469" s="8"/>
      <c r="E469" s="31"/>
      <c r="F469" s="28"/>
      <c r="G469" s="31"/>
      <c r="H469" s="31"/>
      <c r="I469" s="32"/>
      <c r="J469" s="32"/>
    </row>
    <row r="470" spans="2:10">
      <c r="B470" s="30"/>
      <c r="C470" s="30"/>
      <c r="D470" s="8"/>
      <c r="E470" s="31"/>
      <c r="F470" s="28"/>
      <c r="G470" s="31"/>
      <c r="H470" s="31"/>
      <c r="I470" s="32"/>
      <c r="J470" s="32"/>
    </row>
    <row r="471" spans="2:10">
      <c r="B471" s="30"/>
      <c r="C471" s="30"/>
      <c r="D471" s="8"/>
      <c r="E471" s="31"/>
      <c r="F471" s="28"/>
      <c r="G471" s="31"/>
      <c r="H471" s="31"/>
      <c r="I471" s="32"/>
      <c r="J471" s="32"/>
    </row>
    <row r="472" spans="2:10">
      <c r="B472" s="30"/>
      <c r="C472" s="30"/>
      <c r="D472" s="8"/>
      <c r="E472" s="31"/>
      <c r="F472" s="28"/>
      <c r="G472" s="31"/>
      <c r="H472" s="31"/>
      <c r="I472" s="32"/>
      <c r="J472" s="32"/>
    </row>
    <row r="473" spans="2:10">
      <c r="B473" s="30"/>
      <c r="C473" s="30"/>
      <c r="D473" s="8"/>
      <c r="E473" s="31"/>
      <c r="F473" s="28"/>
      <c r="G473" s="31"/>
      <c r="H473" s="31"/>
      <c r="I473" s="32"/>
      <c r="J473" s="32"/>
    </row>
    <row r="474" spans="2:10">
      <c r="B474" s="30"/>
      <c r="C474" s="30"/>
      <c r="D474" s="8"/>
      <c r="E474" s="31"/>
      <c r="F474" s="28"/>
      <c r="G474" s="31"/>
      <c r="H474" s="31"/>
      <c r="I474" s="32"/>
      <c r="J474" s="32"/>
    </row>
    <row r="475" spans="2:10">
      <c r="B475" s="30"/>
      <c r="C475" s="30"/>
      <c r="D475" s="8"/>
      <c r="E475" s="31"/>
      <c r="F475" s="28"/>
      <c r="G475" s="31"/>
      <c r="H475" s="31"/>
      <c r="I475" s="32"/>
      <c r="J475" s="32"/>
    </row>
    <row r="476" spans="2:10">
      <c r="B476" s="30"/>
      <c r="C476" s="30"/>
      <c r="D476" s="8"/>
      <c r="E476" s="31"/>
      <c r="F476" s="28"/>
      <c r="G476" s="31"/>
      <c r="H476" s="31"/>
      <c r="I476" s="32"/>
      <c r="J476" s="32"/>
    </row>
    <row r="477" spans="2:10">
      <c r="B477" s="30"/>
      <c r="C477" s="30"/>
      <c r="D477" s="8"/>
      <c r="E477" s="31"/>
      <c r="F477" s="28"/>
      <c r="G477" s="31"/>
      <c r="H477" s="31"/>
      <c r="I477" s="32"/>
      <c r="J477" s="32"/>
    </row>
    <row r="478" spans="2:10">
      <c r="B478" s="30"/>
      <c r="C478" s="30"/>
      <c r="D478" s="8"/>
      <c r="E478" s="31"/>
      <c r="F478" s="28"/>
      <c r="G478" s="31"/>
      <c r="H478" s="31"/>
      <c r="I478" s="32"/>
      <c r="J478" s="32"/>
    </row>
    <row r="479" spans="2:10">
      <c r="B479" s="30"/>
      <c r="C479" s="30"/>
      <c r="D479" s="8"/>
      <c r="E479" s="31"/>
      <c r="F479" s="28"/>
      <c r="G479" s="31"/>
      <c r="H479" s="31"/>
      <c r="I479" s="32"/>
      <c r="J479" s="32"/>
    </row>
    <row r="480" spans="2:10">
      <c r="B480" s="30"/>
      <c r="C480" s="30"/>
      <c r="D480" s="8"/>
      <c r="E480" s="31"/>
      <c r="F480" s="28"/>
      <c r="G480" s="31"/>
      <c r="H480" s="31"/>
      <c r="I480" s="32"/>
      <c r="J480" s="32"/>
    </row>
    <row r="481" spans="2:10">
      <c r="B481" s="30"/>
      <c r="C481" s="30"/>
      <c r="D481" s="8"/>
      <c r="E481" s="31"/>
      <c r="F481" s="28"/>
      <c r="G481" s="31"/>
      <c r="H481" s="31"/>
      <c r="I481" s="32"/>
      <c r="J481" s="32"/>
    </row>
    <row r="482" spans="2:10">
      <c r="B482" s="30"/>
      <c r="C482" s="30"/>
      <c r="D482" s="8"/>
      <c r="E482" s="31"/>
      <c r="F482" s="28"/>
      <c r="G482" s="31"/>
      <c r="H482" s="31"/>
      <c r="I482" s="32"/>
      <c r="J482" s="32"/>
    </row>
    <row r="483" spans="2:10">
      <c r="B483" s="30"/>
      <c r="C483" s="30"/>
      <c r="D483" s="8"/>
      <c r="E483" s="31"/>
      <c r="F483" s="28"/>
      <c r="G483" s="31"/>
      <c r="H483" s="31"/>
      <c r="I483" s="32"/>
      <c r="J483" s="32"/>
    </row>
    <row r="484" spans="2:10">
      <c r="B484" s="30"/>
      <c r="C484" s="30"/>
      <c r="D484" s="8"/>
      <c r="E484" s="31"/>
      <c r="F484" s="28"/>
      <c r="G484" s="31"/>
      <c r="H484" s="31"/>
      <c r="I484" s="32"/>
      <c r="J484" s="32"/>
    </row>
    <row r="485" spans="2:10">
      <c r="B485" s="30"/>
      <c r="C485" s="30"/>
      <c r="D485" s="8"/>
      <c r="E485" s="31"/>
      <c r="F485" s="28"/>
      <c r="G485" s="31"/>
      <c r="H485" s="31"/>
      <c r="I485" s="32"/>
      <c r="J485" s="32"/>
    </row>
    <row r="486" spans="2:10">
      <c r="B486" s="30"/>
      <c r="C486" s="30"/>
      <c r="D486" s="8"/>
      <c r="E486" s="31"/>
      <c r="F486" s="28"/>
      <c r="G486" s="31"/>
      <c r="H486" s="31"/>
      <c r="I486" s="32"/>
      <c r="J486" s="32"/>
    </row>
    <row r="487" spans="2:10">
      <c r="B487" s="30"/>
      <c r="C487" s="30"/>
      <c r="D487" s="8"/>
      <c r="E487" s="31"/>
      <c r="F487" s="28"/>
      <c r="G487" s="31"/>
      <c r="H487" s="31"/>
      <c r="I487" s="32"/>
      <c r="J487" s="32"/>
    </row>
    <row r="488" spans="2:10">
      <c r="B488" s="30"/>
      <c r="C488" s="30"/>
      <c r="D488" s="8"/>
      <c r="E488" s="31"/>
      <c r="F488" s="28"/>
      <c r="G488" s="31"/>
      <c r="H488" s="31"/>
      <c r="I488" s="32"/>
      <c r="J488" s="32"/>
    </row>
    <row r="489" spans="2:10">
      <c r="B489" s="30"/>
      <c r="C489" s="30"/>
      <c r="D489" s="8"/>
      <c r="E489" s="31"/>
      <c r="F489" s="28"/>
      <c r="G489" s="31"/>
      <c r="H489" s="31"/>
      <c r="I489" s="32"/>
      <c r="J489" s="32"/>
    </row>
  </sheetData>
  <mergeCells count="49">
    <mergeCell ref="B69:E69"/>
    <mergeCell ref="G69:J69"/>
    <mergeCell ref="L69:O69"/>
    <mergeCell ref="Q69:T69"/>
    <mergeCell ref="B6:E6"/>
    <mergeCell ref="G6:J6"/>
    <mergeCell ref="L6:O6"/>
    <mergeCell ref="Q6:T6"/>
    <mergeCell ref="B27:E27"/>
    <mergeCell ref="G27:J27"/>
    <mergeCell ref="L27:O27"/>
    <mergeCell ref="Q27:T27"/>
    <mergeCell ref="B23:C23"/>
    <mergeCell ref="G23:H23"/>
    <mergeCell ref="L23:M23"/>
    <mergeCell ref="Q23:R23"/>
    <mergeCell ref="B90:E90"/>
    <mergeCell ref="G90:J90"/>
    <mergeCell ref="L90:O90"/>
    <mergeCell ref="Q90:T90"/>
    <mergeCell ref="B111:E111"/>
    <mergeCell ref="G111:J111"/>
    <mergeCell ref="L111:O111"/>
    <mergeCell ref="Q111:T111"/>
    <mergeCell ref="Q44:R44"/>
    <mergeCell ref="B65:C65"/>
    <mergeCell ref="G65:H65"/>
    <mergeCell ref="L65:M65"/>
    <mergeCell ref="Q65:R65"/>
    <mergeCell ref="B48:E48"/>
    <mergeCell ref="G48:J48"/>
    <mergeCell ref="L48:O48"/>
    <mergeCell ref="Q48:T48"/>
    <mergeCell ref="B128:C128"/>
    <mergeCell ref="G128:H128"/>
    <mergeCell ref="L128:M128"/>
    <mergeCell ref="Q128:R128"/>
    <mergeCell ref="B2:F3"/>
    <mergeCell ref="B86:C86"/>
    <mergeCell ref="G86:H86"/>
    <mergeCell ref="L86:M86"/>
    <mergeCell ref="Q86:R86"/>
    <mergeCell ref="B107:C107"/>
    <mergeCell ref="G107:H107"/>
    <mergeCell ref="L107:M107"/>
    <mergeCell ref="Q107:R107"/>
    <mergeCell ref="B44:C44"/>
    <mergeCell ref="G44:H44"/>
    <mergeCell ref="L44:M44"/>
  </mergeCells>
  <conditionalFormatting sqref="I490:I1048576 I1:I5">
    <cfRule type="containsText" dxfId="2039" priority="86" operator="containsText" text="floatin">
      <formula>NOT(ISERROR(SEARCH("floatin",I1)))</formula>
    </cfRule>
    <cfRule type="containsText" dxfId="2038" priority="87" operator="containsText" text="un">
      <formula>NOT(ISERROR(SEARCH("un",I1)))</formula>
    </cfRule>
  </conditionalFormatting>
  <conditionalFormatting sqref="D7:E7">
    <cfRule type="containsText" dxfId="2037" priority="84" operator="containsText" text="LOW-CV">
      <formula>NOT(ISERROR(SEARCH("LOW-CV",D7)))</formula>
    </cfRule>
  </conditionalFormatting>
  <conditionalFormatting sqref="B7:C7">
    <cfRule type="containsText" dxfId="2036" priority="83" operator="containsText" text="LOW-CV">
      <formula>NOT(ISERROR(SEARCH("LOW-CV",B7)))</formula>
    </cfRule>
  </conditionalFormatting>
  <conditionalFormatting sqref="B6:C6">
    <cfRule type="containsText" dxfId="2035" priority="82" operator="containsText" text="LOW-CV">
      <formula>NOT(ISERROR(SEARCH("LOW-CV",B6)))</formula>
    </cfRule>
  </conditionalFormatting>
  <conditionalFormatting sqref="I7:J7">
    <cfRule type="containsText" dxfId="2034" priority="81" operator="containsText" text="LOW-CV">
      <formula>NOT(ISERROR(SEARCH("LOW-CV",I7)))</formula>
    </cfRule>
  </conditionalFormatting>
  <conditionalFormatting sqref="G7">
    <cfRule type="containsText" dxfId="2033" priority="80" operator="containsText" text="LOW-CV">
      <formula>NOT(ISERROR(SEARCH("LOW-CV",G7)))</formula>
    </cfRule>
  </conditionalFormatting>
  <conditionalFormatting sqref="G6:H6">
    <cfRule type="containsText" dxfId="2032" priority="79" operator="containsText" text="LOW-CV">
      <formula>NOT(ISERROR(SEARCH("LOW-CV",G6)))</formula>
    </cfRule>
  </conditionalFormatting>
  <conditionalFormatting sqref="N7:O7">
    <cfRule type="containsText" dxfId="2031" priority="78" operator="containsText" text="LOW-CV">
      <formula>NOT(ISERROR(SEARCH("LOW-CV",N7)))</formula>
    </cfRule>
  </conditionalFormatting>
  <conditionalFormatting sqref="L7">
    <cfRule type="containsText" dxfId="2030" priority="77" operator="containsText" text="LOW-CV">
      <formula>NOT(ISERROR(SEARCH("LOW-CV",L7)))</formula>
    </cfRule>
  </conditionalFormatting>
  <conditionalFormatting sqref="L6:M6">
    <cfRule type="containsText" dxfId="2029" priority="76" operator="containsText" text="LOW-CV">
      <formula>NOT(ISERROR(SEARCH("LOW-CV",L6)))</formula>
    </cfRule>
  </conditionalFormatting>
  <conditionalFormatting sqref="S7:T7">
    <cfRule type="containsText" dxfId="2028" priority="75" operator="containsText" text="LOW-CV">
      <formula>NOT(ISERROR(SEARCH("LOW-CV",S7)))</formula>
    </cfRule>
  </conditionalFormatting>
  <conditionalFormatting sqref="Q7">
    <cfRule type="containsText" dxfId="2027" priority="74" operator="containsText" text="LOW-CV">
      <formula>NOT(ISERROR(SEARCH("LOW-CV",Q7)))</formula>
    </cfRule>
  </conditionalFormatting>
  <conditionalFormatting sqref="Q6:R6">
    <cfRule type="containsText" dxfId="2026" priority="73" operator="containsText" text="LOW-CV">
      <formula>NOT(ISERROR(SEARCH("LOW-CV",Q6)))</formula>
    </cfRule>
  </conditionalFormatting>
  <conditionalFormatting sqref="D28:E28">
    <cfRule type="containsText" dxfId="2025" priority="72" operator="containsText" text="LOW-CV">
      <formula>NOT(ISERROR(SEARCH("LOW-CV",D28)))</formula>
    </cfRule>
  </conditionalFormatting>
  <conditionalFormatting sqref="B28">
    <cfRule type="containsText" dxfId="2024" priority="71" operator="containsText" text="LOW-CV">
      <formula>NOT(ISERROR(SEARCH("LOW-CV",B28)))</formula>
    </cfRule>
  </conditionalFormatting>
  <conditionalFormatting sqref="B27:C27">
    <cfRule type="containsText" dxfId="2023" priority="70" operator="containsText" text="LOW-CV">
      <formula>NOT(ISERROR(SEARCH("LOW-CV",B27)))</formula>
    </cfRule>
  </conditionalFormatting>
  <conditionalFormatting sqref="I28:J28">
    <cfRule type="containsText" dxfId="2022" priority="69" operator="containsText" text="LOW-CV">
      <formula>NOT(ISERROR(SEARCH("LOW-CV",I28)))</formula>
    </cfRule>
  </conditionalFormatting>
  <conditionalFormatting sqref="G28">
    <cfRule type="containsText" dxfId="2021" priority="68" operator="containsText" text="LOW-CV">
      <formula>NOT(ISERROR(SEARCH("LOW-CV",G28)))</formula>
    </cfRule>
  </conditionalFormatting>
  <conditionalFormatting sqref="I91:J91">
    <cfRule type="containsText" dxfId="2020" priority="33" operator="containsText" text="LOW-CV">
      <formula>NOT(ISERROR(SEARCH("LOW-CV",I91)))</formula>
    </cfRule>
  </conditionalFormatting>
  <conditionalFormatting sqref="N28:O28">
    <cfRule type="containsText" dxfId="2019" priority="67" operator="containsText" text="LOW-CV">
      <formula>NOT(ISERROR(SEARCH("LOW-CV",N28)))</formula>
    </cfRule>
  </conditionalFormatting>
  <conditionalFormatting sqref="L28">
    <cfRule type="containsText" dxfId="2018" priority="66" operator="containsText" text="LOW-CV">
      <formula>NOT(ISERROR(SEARCH("LOW-CV",L28)))</formula>
    </cfRule>
  </conditionalFormatting>
  <conditionalFormatting sqref="L91">
    <cfRule type="containsText" dxfId="2017" priority="29" operator="containsText" text="LOW-CV">
      <formula>NOT(ISERROR(SEARCH("LOW-CV",L91)))</formula>
    </cfRule>
  </conditionalFormatting>
  <conditionalFormatting sqref="S28:T28">
    <cfRule type="containsText" dxfId="2016" priority="65" operator="containsText" text="LOW-CV">
      <formula>NOT(ISERROR(SEARCH("LOW-CV",S28)))</formula>
    </cfRule>
  </conditionalFormatting>
  <conditionalFormatting sqref="Q28">
    <cfRule type="containsText" dxfId="2015" priority="64" operator="containsText" text="LOW-CV">
      <formula>NOT(ISERROR(SEARCH("LOW-CV",Q28)))</formula>
    </cfRule>
  </conditionalFormatting>
  <conditionalFormatting sqref="Q90:R90">
    <cfRule type="containsText" dxfId="2014" priority="25" operator="containsText" text="LOW-CV">
      <formula>NOT(ISERROR(SEARCH("LOW-CV",Q90)))</formula>
    </cfRule>
  </conditionalFormatting>
  <conditionalFormatting sqref="D49:E49">
    <cfRule type="containsText" dxfId="2013" priority="63" operator="containsText" text="LOW-CV">
      <formula>NOT(ISERROR(SEARCH("LOW-CV",D49)))</formula>
    </cfRule>
  </conditionalFormatting>
  <conditionalFormatting sqref="B49">
    <cfRule type="containsText" dxfId="2012" priority="62" operator="containsText" text="LOW-CV">
      <formula>NOT(ISERROR(SEARCH("LOW-CV",B49)))</formula>
    </cfRule>
  </conditionalFormatting>
  <conditionalFormatting sqref="B48:C48">
    <cfRule type="containsText" dxfId="2011" priority="61" operator="containsText" text="LOW-CV">
      <formula>NOT(ISERROR(SEARCH("LOW-CV",B48)))</formula>
    </cfRule>
  </conditionalFormatting>
  <conditionalFormatting sqref="I49:J49">
    <cfRule type="containsText" dxfId="2010" priority="60" operator="containsText" text="LOW-CV">
      <formula>NOT(ISERROR(SEARCH("LOW-CV",I49)))</formula>
    </cfRule>
  </conditionalFormatting>
  <conditionalFormatting sqref="G49">
    <cfRule type="containsText" dxfId="2009" priority="59" operator="containsText" text="LOW-CV">
      <formula>NOT(ISERROR(SEARCH("LOW-CV",G49)))</formula>
    </cfRule>
  </conditionalFormatting>
  <conditionalFormatting sqref="G48:H48">
    <cfRule type="containsText" dxfId="2008" priority="58" operator="containsText" text="LOW-CV">
      <formula>NOT(ISERROR(SEARCH("LOW-CV",G48)))</formula>
    </cfRule>
  </conditionalFormatting>
  <conditionalFormatting sqref="N49:O49">
    <cfRule type="containsText" dxfId="2007" priority="57" operator="containsText" text="LOW-CV">
      <formula>NOT(ISERROR(SEARCH("LOW-CV",N49)))</formula>
    </cfRule>
  </conditionalFormatting>
  <conditionalFormatting sqref="L49">
    <cfRule type="containsText" dxfId="2006" priority="56" operator="containsText" text="LOW-CV">
      <formula>NOT(ISERROR(SEARCH("LOW-CV",L49)))</formula>
    </cfRule>
  </conditionalFormatting>
  <conditionalFormatting sqref="L48:M48">
    <cfRule type="containsText" dxfId="2005" priority="55" operator="containsText" text="LOW-CV">
      <formula>NOT(ISERROR(SEARCH("LOW-CV",L48)))</formula>
    </cfRule>
  </conditionalFormatting>
  <conditionalFormatting sqref="S49:T49">
    <cfRule type="containsText" dxfId="2004" priority="54" operator="containsText" text="LOW-CV">
      <formula>NOT(ISERROR(SEARCH("LOW-CV",S49)))</formula>
    </cfRule>
  </conditionalFormatting>
  <conditionalFormatting sqref="Q49">
    <cfRule type="containsText" dxfId="2003" priority="53" operator="containsText" text="LOW-CV">
      <formula>NOT(ISERROR(SEARCH("LOW-CV",Q49)))</formula>
    </cfRule>
  </conditionalFormatting>
  <conditionalFormatting sqref="Q48:R48">
    <cfRule type="containsText" dxfId="2002" priority="52" operator="containsText" text="LOW-CV">
      <formula>NOT(ISERROR(SEARCH("LOW-CV",Q48)))</formula>
    </cfRule>
  </conditionalFormatting>
  <conditionalFormatting sqref="D70:E70">
    <cfRule type="containsText" dxfId="2001" priority="51" operator="containsText" text="LOW-CV">
      <formula>NOT(ISERROR(SEARCH("LOW-CV",D70)))</formula>
    </cfRule>
  </conditionalFormatting>
  <conditionalFormatting sqref="B70:C70">
    <cfRule type="containsText" dxfId="2000" priority="50" operator="containsText" text="LOW-CV">
      <formula>NOT(ISERROR(SEARCH("LOW-CV",B70)))</formula>
    </cfRule>
  </conditionalFormatting>
  <conditionalFormatting sqref="B69:C69">
    <cfRule type="containsText" dxfId="1999" priority="49" operator="containsText" text="LOW-CV">
      <formula>NOT(ISERROR(SEARCH("LOW-CV",B69)))</formula>
    </cfRule>
  </conditionalFormatting>
  <conditionalFormatting sqref="I70:J70">
    <cfRule type="containsText" dxfId="1998" priority="48" operator="containsText" text="LOW-CV">
      <formula>NOT(ISERROR(SEARCH("LOW-CV",I70)))</formula>
    </cfRule>
  </conditionalFormatting>
  <conditionalFormatting sqref="G70">
    <cfRule type="containsText" dxfId="1997" priority="47" operator="containsText" text="LOW-CV">
      <formula>NOT(ISERROR(SEARCH("LOW-CV",G70)))</formula>
    </cfRule>
  </conditionalFormatting>
  <conditionalFormatting sqref="G69:H69">
    <cfRule type="containsText" dxfId="1996" priority="46" operator="containsText" text="LOW-CV">
      <formula>NOT(ISERROR(SEARCH("LOW-CV",G69)))</formula>
    </cfRule>
  </conditionalFormatting>
  <conditionalFormatting sqref="N70:O70">
    <cfRule type="containsText" dxfId="1995" priority="45" operator="containsText" text="LOW-CV">
      <formula>NOT(ISERROR(SEARCH("LOW-CV",N70)))</formula>
    </cfRule>
  </conditionalFormatting>
  <conditionalFormatting sqref="L70">
    <cfRule type="containsText" dxfId="1994" priority="44" operator="containsText" text="LOW-CV">
      <formula>NOT(ISERROR(SEARCH("LOW-CV",L70)))</formula>
    </cfRule>
  </conditionalFormatting>
  <conditionalFormatting sqref="L69:M69">
    <cfRule type="containsText" dxfId="1993" priority="43" operator="containsText" text="LOW-CV">
      <formula>NOT(ISERROR(SEARCH("LOW-CV",L69)))</formula>
    </cfRule>
  </conditionalFormatting>
  <conditionalFormatting sqref="S70:T70">
    <cfRule type="containsText" dxfId="1992" priority="42" operator="containsText" text="LOW-CV">
      <formula>NOT(ISERROR(SEARCH("LOW-CV",S70)))</formula>
    </cfRule>
  </conditionalFormatting>
  <conditionalFormatting sqref="Q70">
    <cfRule type="containsText" dxfId="1991" priority="41" operator="containsText" text="LOW-CV">
      <formula>NOT(ISERROR(SEARCH("LOW-CV",Q70)))</formula>
    </cfRule>
  </conditionalFormatting>
  <conditionalFormatting sqref="Q69:R69">
    <cfRule type="containsText" dxfId="1990" priority="40" operator="containsText" text="LOW-CV">
      <formula>NOT(ISERROR(SEARCH("LOW-CV",Q69)))</formula>
    </cfRule>
  </conditionalFormatting>
  <conditionalFormatting sqref="Q27:R27">
    <cfRule type="containsText" dxfId="1989" priority="39" operator="containsText" text="LOW-CV">
      <formula>NOT(ISERROR(SEARCH("LOW-CV",Q27)))</formula>
    </cfRule>
  </conditionalFormatting>
  <conditionalFormatting sqref="L27:M27">
    <cfRule type="containsText" dxfId="1988" priority="38" operator="containsText" text="LOW-CV">
      <formula>NOT(ISERROR(SEARCH("LOW-CV",L27)))</formula>
    </cfRule>
  </conditionalFormatting>
  <conditionalFormatting sqref="G27:H27">
    <cfRule type="containsText" dxfId="1987" priority="37" operator="containsText" text="LOW-CV">
      <formula>NOT(ISERROR(SEARCH("LOW-CV",G27)))</formula>
    </cfRule>
  </conditionalFormatting>
  <conditionalFormatting sqref="D91:E91">
    <cfRule type="containsText" dxfId="1986" priority="36" operator="containsText" text="LOW-CV">
      <formula>NOT(ISERROR(SEARCH("LOW-CV",D91)))</formula>
    </cfRule>
  </conditionalFormatting>
  <conditionalFormatting sqref="B91">
    <cfRule type="containsText" dxfId="1985" priority="35" operator="containsText" text="LOW-CV">
      <formula>NOT(ISERROR(SEARCH("LOW-CV",B91)))</formula>
    </cfRule>
  </conditionalFormatting>
  <conditionalFormatting sqref="B90:C90">
    <cfRule type="containsText" dxfId="1984" priority="34" operator="containsText" text="LOW-CV">
      <formula>NOT(ISERROR(SEARCH("LOW-CV",B90)))</formula>
    </cfRule>
  </conditionalFormatting>
  <conditionalFormatting sqref="G91">
    <cfRule type="containsText" dxfId="1983" priority="32" operator="containsText" text="LOW-CV">
      <formula>NOT(ISERROR(SEARCH("LOW-CV",G91)))</formula>
    </cfRule>
  </conditionalFormatting>
  <conditionalFormatting sqref="G90:H90">
    <cfRule type="containsText" dxfId="1982" priority="31" operator="containsText" text="LOW-CV">
      <formula>NOT(ISERROR(SEARCH("LOW-CV",G90)))</formula>
    </cfRule>
  </conditionalFormatting>
  <conditionalFormatting sqref="N91:O91">
    <cfRule type="containsText" dxfId="1981" priority="30" operator="containsText" text="LOW-CV">
      <formula>NOT(ISERROR(SEARCH("LOW-CV",N91)))</formula>
    </cfRule>
  </conditionalFormatting>
  <conditionalFormatting sqref="L90:M90">
    <cfRule type="containsText" dxfId="1980" priority="28" operator="containsText" text="LOW-CV">
      <formula>NOT(ISERROR(SEARCH("LOW-CV",L90)))</formula>
    </cfRule>
  </conditionalFormatting>
  <conditionalFormatting sqref="S91:T91">
    <cfRule type="containsText" dxfId="1979" priority="27" operator="containsText" text="LOW-CV">
      <formula>NOT(ISERROR(SEARCH("LOW-CV",S91)))</formula>
    </cfRule>
  </conditionalFormatting>
  <conditionalFormatting sqref="Q91">
    <cfRule type="containsText" dxfId="1978" priority="26" operator="containsText" text="LOW-CV">
      <formula>NOT(ISERROR(SEARCH("LOW-CV",Q91)))</formula>
    </cfRule>
  </conditionalFormatting>
  <conditionalFormatting sqref="D112:E112">
    <cfRule type="containsText" dxfId="1977" priority="24" operator="containsText" text="LOW-CV">
      <formula>NOT(ISERROR(SEARCH("LOW-CV",D112)))</formula>
    </cfRule>
  </conditionalFormatting>
  <conditionalFormatting sqref="B112">
    <cfRule type="containsText" dxfId="1976" priority="23" operator="containsText" text="LOW-CV">
      <formula>NOT(ISERROR(SEARCH("LOW-CV",B112)))</formula>
    </cfRule>
  </conditionalFormatting>
  <conditionalFormatting sqref="B111:C111">
    <cfRule type="containsText" dxfId="1975" priority="22" operator="containsText" text="LOW-CV">
      <formula>NOT(ISERROR(SEARCH("LOW-CV",B111)))</formula>
    </cfRule>
  </conditionalFormatting>
  <conditionalFormatting sqref="I112:J112">
    <cfRule type="containsText" dxfId="1974" priority="21" operator="containsText" text="LOW-CV">
      <formula>NOT(ISERROR(SEARCH("LOW-CV",I112)))</formula>
    </cfRule>
  </conditionalFormatting>
  <conditionalFormatting sqref="G112">
    <cfRule type="containsText" dxfId="1973" priority="20" operator="containsText" text="LOW-CV">
      <formula>NOT(ISERROR(SEARCH("LOW-CV",G112)))</formula>
    </cfRule>
  </conditionalFormatting>
  <conditionalFormatting sqref="G111:H111">
    <cfRule type="containsText" dxfId="1972" priority="19" operator="containsText" text="LOW-CV">
      <formula>NOT(ISERROR(SEARCH("LOW-CV",G111)))</formula>
    </cfRule>
  </conditionalFormatting>
  <conditionalFormatting sqref="N112:O112">
    <cfRule type="containsText" dxfId="1971" priority="18" operator="containsText" text="LOW-CV">
      <formula>NOT(ISERROR(SEARCH("LOW-CV",N112)))</formula>
    </cfRule>
  </conditionalFormatting>
  <conditionalFormatting sqref="L112">
    <cfRule type="containsText" dxfId="1970" priority="17" operator="containsText" text="LOW-CV">
      <formula>NOT(ISERROR(SEARCH("LOW-CV",L112)))</formula>
    </cfRule>
  </conditionalFormatting>
  <conditionalFormatting sqref="L111:M111">
    <cfRule type="containsText" dxfId="1969" priority="16" operator="containsText" text="LOW-CV">
      <formula>NOT(ISERROR(SEARCH("LOW-CV",L111)))</formula>
    </cfRule>
  </conditionalFormatting>
  <conditionalFormatting sqref="S112:T112">
    <cfRule type="containsText" dxfId="1968" priority="15" operator="containsText" text="LOW-CV">
      <formula>NOT(ISERROR(SEARCH("LOW-CV",S112)))</formula>
    </cfRule>
  </conditionalFormatting>
  <conditionalFormatting sqref="Q112">
    <cfRule type="containsText" dxfId="1967" priority="14" operator="containsText" text="LOW-CV">
      <formula>NOT(ISERROR(SEARCH("LOW-CV",Q112)))</formula>
    </cfRule>
  </conditionalFormatting>
  <conditionalFormatting sqref="Q111:R111">
    <cfRule type="containsText" dxfId="1966" priority="13" operator="containsText" text="LOW-CV">
      <formula>NOT(ISERROR(SEARCH("LOW-CV",Q111)))</formula>
    </cfRule>
  </conditionalFormatting>
  <conditionalFormatting sqref="R49 M49 H49 C49 C28 H28 M28 R28 R7 M7 H7">
    <cfRule type="containsText" dxfId="1965" priority="12" operator="containsText" text="LOW-CV">
      <formula>NOT(ISERROR(SEARCH("LOW-CV",C7)))</formula>
    </cfRule>
  </conditionalFormatting>
  <conditionalFormatting sqref="R70 M70 H70">
    <cfRule type="containsText" dxfId="1964" priority="11" operator="containsText" text="LOW-CV">
      <formula>NOT(ISERROR(SEARCH("LOW-CV",H70)))</formula>
    </cfRule>
  </conditionalFormatting>
  <conditionalFormatting sqref="R91 M91 H91 C91">
    <cfRule type="containsText" dxfId="1963" priority="10" operator="containsText" text="LOW-CV">
      <formula>NOT(ISERROR(SEARCH("LOW-CV",C91)))</formula>
    </cfRule>
  </conditionalFormatting>
  <conditionalFormatting sqref="R112 M112 H112 C112">
    <cfRule type="containsText" dxfId="1962" priority="9" operator="containsText" text="LOW-CV">
      <formula>NOT(ISERROR(SEARCH("LOW-CV",C112)))</formula>
    </cfRule>
  </conditionalFormatting>
  <conditionalFormatting sqref="V6">
    <cfRule type="containsText" dxfId="1961" priority="6" operator="containsText" text="Un">
      <formula>NOT(ISERROR(SEARCH("Un",V6)))</formula>
    </cfRule>
    <cfRule type="containsText" dxfId="1960" priority="7" operator="containsText" text="Register">
      <formula>NOT(ISERROR(SEARCH("Register",V6)))</formula>
    </cfRule>
    <cfRule type="containsText" dxfId="1959" priority="8" operator="containsText" text="FLoat">
      <formula>NOT(ISERROR(SEARCH("FLoat",V6)))</formula>
    </cfRule>
  </conditionalFormatting>
  <conditionalFormatting sqref="D8:D15 I9:I22">
    <cfRule type="duplicateValues" dxfId="1958" priority="5"/>
  </conditionalFormatting>
  <conditionalFormatting sqref="I8">
    <cfRule type="duplicateValues" dxfId="1957" priority="4"/>
  </conditionalFormatting>
  <conditionalFormatting sqref="V7">
    <cfRule type="containsText" dxfId="1956" priority="1" operator="containsText" text="Un">
      <formula>NOT(ISERROR(SEARCH("Un",V7)))</formula>
    </cfRule>
    <cfRule type="containsText" dxfId="1955" priority="2" operator="containsText" text="Register">
      <formula>NOT(ISERROR(SEARCH("Register",V7)))</formula>
    </cfRule>
    <cfRule type="containsText" dxfId="1954" priority="3" operator="containsText" text="FLoat">
      <formula>NOT(ISERROR(SEARCH("FLoat",V7)))</formula>
    </cfRule>
  </conditionalFormatting>
  <pageMargins left="0.7" right="0.7" top="0.75" bottom="0.75" header="0.3" footer="0.3"/>
  <pageSetup orientation="portrait" horizontalDpi="4294967293" verticalDpi="429496729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4" tint="0.39997558519241921"/>
  </sheetPr>
  <dimension ref="B2:Z489"/>
  <sheetViews>
    <sheetView showGridLines="0" zoomScale="70" zoomScaleNormal="70" workbookViewId="0">
      <selection activeCell="J14" sqref="J14"/>
    </sheetView>
  </sheetViews>
  <sheetFormatPr defaultColWidth="9.140625" defaultRowHeight="20.25"/>
  <cols>
    <col min="1" max="1" width="4.140625" style="18" customWidth="1"/>
    <col min="2" max="2" width="8.7109375" style="16" customWidth="1"/>
    <col min="3" max="3" width="10.85546875" style="16" customWidth="1"/>
    <col min="4" max="4" width="14" style="2" customWidth="1"/>
    <col min="5" max="5" width="22.140625" style="16" customWidth="1"/>
    <col min="6" max="6" width="4.140625" style="16" customWidth="1"/>
    <col min="7" max="7" width="8.7109375" style="16" customWidth="1"/>
    <col min="8" max="8" width="10.85546875" style="16" customWidth="1"/>
    <col min="9" max="9" width="14" style="17" customWidth="1"/>
    <col min="10" max="10" width="22.140625" style="16" customWidth="1"/>
    <col min="11" max="11" width="4.140625" style="18" customWidth="1"/>
    <col min="12" max="12" width="8.7109375" style="18" customWidth="1"/>
    <col min="13" max="13" width="10.85546875" style="18" customWidth="1"/>
    <col min="14" max="14" width="14" style="18" customWidth="1"/>
    <col min="15" max="15" width="22.140625" style="18" customWidth="1"/>
    <col min="16" max="16" width="4.140625" style="18" customWidth="1"/>
    <col min="17" max="17" width="8.7109375" style="18" customWidth="1"/>
    <col min="18" max="18" width="10.85546875" style="18" customWidth="1"/>
    <col min="19" max="19" width="14" style="18" customWidth="1"/>
    <col min="20" max="20" width="22.140625" style="18" customWidth="1"/>
    <col min="21" max="21" width="4.140625" style="18" customWidth="1"/>
    <col min="22" max="22" width="11.7109375" style="19" customWidth="1"/>
    <col min="23" max="25" width="11.7109375" style="18" customWidth="1"/>
    <col min="26" max="26" width="12.42578125" style="18" bestFit="1" customWidth="1"/>
    <col min="27" max="27" width="11.85546875" style="18" bestFit="1" customWidth="1"/>
    <col min="28" max="28" width="14.85546875" style="18" bestFit="1" customWidth="1"/>
    <col min="29" max="29" width="16.85546875" style="18" bestFit="1" customWidth="1"/>
    <col min="30" max="30" width="15.42578125" style="18" bestFit="1" customWidth="1"/>
    <col min="31" max="16384" width="9.140625" style="18"/>
  </cols>
  <sheetData>
    <row r="2" spans="2:26" ht="27" customHeight="1">
      <c r="B2" s="394" t="s">
        <v>284</v>
      </c>
      <c r="C2" s="395"/>
      <c r="D2" s="395"/>
      <c r="E2" s="395"/>
      <c r="F2" s="396"/>
      <c r="N2" s="20"/>
      <c r="O2" s="21"/>
      <c r="P2" s="21"/>
      <c r="Q2" s="22"/>
      <c r="R2" s="22"/>
      <c r="S2" s="21"/>
      <c r="T2" s="21"/>
      <c r="U2" s="22"/>
      <c r="V2" s="23"/>
      <c r="W2" s="24"/>
      <c r="X2" s="24"/>
      <c r="Y2" s="24"/>
      <c r="Z2" s="24"/>
    </row>
    <row r="3" spans="2:26" ht="27" customHeight="1">
      <c r="B3" s="397"/>
      <c r="C3" s="398"/>
      <c r="D3" s="398"/>
      <c r="E3" s="398"/>
      <c r="F3" s="399"/>
      <c r="N3" s="20"/>
      <c r="O3" s="21"/>
      <c r="P3" s="21"/>
      <c r="Q3" s="22"/>
      <c r="R3" s="22"/>
      <c r="S3" s="21"/>
      <c r="T3" s="21"/>
      <c r="U3" s="22"/>
      <c r="V3" s="23"/>
      <c r="W3" s="24"/>
      <c r="X3" s="24"/>
      <c r="Y3" s="24"/>
      <c r="Z3" s="24"/>
    </row>
    <row r="4" spans="2:26">
      <c r="N4" s="20"/>
      <c r="O4" s="21"/>
      <c r="P4" s="21"/>
      <c r="Q4" s="22"/>
      <c r="R4" s="22"/>
      <c r="S4" s="21"/>
      <c r="T4" s="21"/>
      <c r="U4" s="22"/>
      <c r="V4" s="25"/>
      <c r="W4" s="21"/>
      <c r="X4" s="24"/>
      <c r="Y4" s="24"/>
      <c r="Z4" s="24"/>
    </row>
    <row r="5" spans="2:26">
      <c r="N5" s="20"/>
      <c r="O5" s="21"/>
      <c r="P5" s="21"/>
      <c r="Q5" s="22"/>
      <c r="R5" s="22"/>
      <c r="S5" s="21"/>
      <c r="T5" s="21"/>
      <c r="U5" s="22"/>
      <c r="V5" s="25"/>
      <c r="W5" s="21"/>
      <c r="X5" s="24"/>
      <c r="Y5" s="24"/>
      <c r="Z5" s="24"/>
    </row>
    <row r="6" spans="2:26" ht="25.15" customHeight="1">
      <c r="B6" s="400" t="s">
        <v>56</v>
      </c>
      <c r="C6" s="400"/>
      <c r="D6" s="401"/>
      <c r="E6" s="401"/>
      <c r="G6" s="400" t="s">
        <v>57</v>
      </c>
      <c r="H6" s="400"/>
      <c r="I6" s="401"/>
      <c r="J6" s="401"/>
      <c r="L6" s="400" t="s">
        <v>58</v>
      </c>
      <c r="M6" s="400"/>
      <c r="N6" s="401"/>
      <c r="O6" s="401"/>
      <c r="P6" s="21"/>
      <c r="Q6" s="400" t="s">
        <v>59</v>
      </c>
      <c r="R6" s="400"/>
      <c r="S6" s="401"/>
      <c r="T6" s="401"/>
      <c r="U6" s="22"/>
      <c r="V6" s="26"/>
      <c r="W6" s="21"/>
      <c r="X6" s="24"/>
      <c r="Y6" s="24"/>
      <c r="Z6" s="24"/>
    </row>
    <row r="7" spans="2:26" ht="30" customHeight="1">
      <c r="B7" s="10" t="s">
        <v>55</v>
      </c>
      <c r="C7" s="10" t="s">
        <v>80</v>
      </c>
      <c r="D7" s="10" t="s">
        <v>1</v>
      </c>
      <c r="E7" s="11" t="s">
        <v>2</v>
      </c>
      <c r="F7" s="9"/>
      <c r="G7" s="10" t="s">
        <v>55</v>
      </c>
      <c r="H7" s="10" t="s">
        <v>80</v>
      </c>
      <c r="I7" s="10" t="s">
        <v>1</v>
      </c>
      <c r="J7" s="11" t="s">
        <v>2</v>
      </c>
      <c r="L7" s="10" t="s">
        <v>55</v>
      </c>
      <c r="M7" s="10" t="s">
        <v>80</v>
      </c>
      <c r="N7" s="10" t="s">
        <v>1</v>
      </c>
      <c r="O7" s="11" t="s">
        <v>2</v>
      </c>
      <c r="P7" s="21"/>
      <c r="Q7" s="10" t="s">
        <v>55</v>
      </c>
      <c r="R7" s="10" t="s">
        <v>80</v>
      </c>
      <c r="S7" s="10" t="s">
        <v>1</v>
      </c>
      <c r="T7" s="11" t="s">
        <v>2</v>
      </c>
      <c r="U7" s="22"/>
      <c r="V7" s="26" t="s">
        <v>1696</v>
      </c>
      <c r="W7" s="24"/>
      <c r="X7" s="24"/>
      <c r="Y7" s="24"/>
      <c r="Z7" s="24"/>
    </row>
    <row r="8" spans="2:26" ht="19.899999999999999" customHeight="1">
      <c r="B8" s="15">
        <v>1</v>
      </c>
      <c r="C8" s="27">
        <v>0.25347222222222221</v>
      </c>
      <c r="D8" s="14">
        <v>213</v>
      </c>
      <c r="E8" s="15" t="s">
        <v>35</v>
      </c>
      <c r="F8" s="7"/>
      <c r="G8" s="15">
        <v>1</v>
      </c>
      <c r="H8" s="27">
        <v>0.29166666666666669</v>
      </c>
      <c r="I8" s="14">
        <v>401</v>
      </c>
      <c r="J8" s="27" t="s">
        <v>35</v>
      </c>
      <c r="L8" s="15">
        <v>1</v>
      </c>
      <c r="M8" s="27"/>
      <c r="N8" s="14"/>
      <c r="O8" s="15"/>
      <c r="P8" s="21"/>
      <c r="Q8" s="15">
        <v>1</v>
      </c>
      <c r="R8" s="27"/>
      <c r="S8" s="14"/>
      <c r="T8" s="15"/>
      <c r="U8" s="21"/>
      <c r="V8" s="29" t="s">
        <v>1697</v>
      </c>
      <c r="W8" s="22"/>
      <c r="X8" s="22"/>
      <c r="Y8" s="22"/>
      <c r="Z8" s="21"/>
    </row>
    <row r="9" spans="2:26" ht="19.899999999999999" customHeight="1">
      <c r="B9" s="15">
        <f>B8+1</f>
        <v>2</v>
      </c>
      <c r="C9" s="27">
        <v>0.25555555555555559</v>
      </c>
      <c r="D9" s="14">
        <v>212</v>
      </c>
      <c r="E9" s="27" t="s">
        <v>20</v>
      </c>
      <c r="F9" s="28"/>
      <c r="G9" s="15">
        <f>G8+1</f>
        <v>2</v>
      </c>
      <c r="H9" s="27">
        <v>0.2951388888888889</v>
      </c>
      <c r="I9" s="14">
        <v>123</v>
      </c>
      <c r="J9" s="15" t="s">
        <v>35</v>
      </c>
      <c r="L9" s="15">
        <f>L8+1</f>
        <v>2</v>
      </c>
      <c r="M9" s="27"/>
      <c r="N9" s="14"/>
      <c r="O9" s="27"/>
      <c r="P9" s="24"/>
      <c r="Q9" s="15">
        <f>Q8+1</f>
        <v>2</v>
      </c>
      <c r="R9" s="27"/>
      <c r="S9" s="14"/>
      <c r="T9" s="27"/>
      <c r="U9" s="24"/>
      <c r="V9" s="29" t="s">
        <v>1698</v>
      </c>
      <c r="W9" s="24"/>
      <c r="X9" s="24"/>
      <c r="Y9" s="24"/>
      <c r="Z9" s="24"/>
    </row>
    <row r="10" spans="2:26" ht="19.899999999999999" customHeight="1">
      <c r="B10" s="15">
        <f t="shared" ref="B10:B22" si="0">B9+1</f>
        <v>3</v>
      </c>
      <c r="C10" s="27">
        <v>0.25694444444444448</v>
      </c>
      <c r="D10" s="14">
        <v>160</v>
      </c>
      <c r="E10" s="27" t="s">
        <v>19</v>
      </c>
      <c r="F10" s="28"/>
      <c r="G10" s="15">
        <f t="shared" ref="G10:G22" si="1">G9+1</f>
        <v>3</v>
      </c>
      <c r="H10" s="27">
        <v>0.29583333333333334</v>
      </c>
      <c r="I10" s="14">
        <v>345</v>
      </c>
      <c r="J10" s="27" t="s">
        <v>20</v>
      </c>
      <c r="L10" s="15">
        <f t="shared" ref="L10:L22" si="2">L9+1</f>
        <v>3</v>
      </c>
      <c r="M10" s="27"/>
      <c r="N10" s="14"/>
      <c r="O10" s="27"/>
      <c r="Q10" s="15">
        <f t="shared" ref="Q10:Q22" si="3">Q9+1</f>
        <v>3</v>
      </c>
      <c r="R10" s="27"/>
      <c r="S10" s="14"/>
      <c r="T10" s="27"/>
      <c r="V10" s="29" t="s">
        <v>1706</v>
      </c>
    </row>
    <row r="11" spans="2:26" ht="19.899999999999999" customHeight="1">
      <c r="B11" s="15">
        <f t="shared" si="0"/>
        <v>4</v>
      </c>
      <c r="C11" s="27">
        <v>0.25833333333333336</v>
      </c>
      <c r="D11" s="14">
        <v>200</v>
      </c>
      <c r="E11" s="27" t="s">
        <v>26</v>
      </c>
      <c r="F11" s="28"/>
      <c r="G11" s="15">
        <f t="shared" si="1"/>
        <v>4</v>
      </c>
      <c r="H11" s="27">
        <v>0.29652777777777778</v>
      </c>
      <c r="I11" s="14">
        <v>342</v>
      </c>
      <c r="J11" s="27" t="s">
        <v>19</v>
      </c>
      <c r="L11" s="15">
        <f t="shared" si="2"/>
        <v>4</v>
      </c>
      <c r="M11" s="27"/>
      <c r="N11" s="14"/>
      <c r="O11" s="27"/>
      <c r="Q11" s="15">
        <f t="shared" si="3"/>
        <v>4</v>
      </c>
      <c r="R11" s="27"/>
      <c r="S11" s="14"/>
      <c r="T11" s="27"/>
      <c r="V11" s="29"/>
    </row>
    <row r="12" spans="2:26" ht="19.899999999999999" customHeight="1">
      <c r="B12" s="15">
        <f t="shared" si="0"/>
        <v>5</v>
      </c>
      <c r="C12" s="27">
        <v>0.2673611111111111</v>
      </c>
      <c r="D12" s="14">
        <v>245</v>
      </c>
      <c r="E12" s="27" t="s">
        <v>54</v>
      </c>
      <c r="F12" s="28"/>
      <c r="G12" s="15">
        <f t="shared" si="1"/>
        <v>5</v>
      </c>
      <c r="H12" s="27">
        <v>0.29722222222222222</v>
      </c>
      <c r="I12" s="14">
        <v>333</v>
      </c>
      <c r="J12" s="27" t="s">
        <v>26</v>
      </c>
      <c r="L12" s="15">
        <f t="shared" si="2"/>
        <v>5</v>
      </c>
      <c r="M12" s="27"/>
      <c r="N12" s="14"/>
      <c r="O12" s="27"/>
      <c r="Q12" s="15">
        <f t="shared" si="3"/>
        <v>5</v>
      </c>
      <c r="R12" s="27"/>
      <c r="S12" s="14"/>
      <c r="T12" s="27"/>
      <c r="V12" s="29"/>
    </row>
    <row r="13" spans="2:26" ht="19.899999999999999" customHeight="1">
      <c r="B13" s="15">
        <f t="shared" si="0"/>
        <v>6</v>
      </c>
      <c r="C13" s="27">
        <v>0.27430555555555552</v>
      </c>
      <c r="D13" s="14">
        <v>246</v>
      </c>
      <c r="E13" s="27" t="s">
        <v>35</v>
      </c>
      <c r="F13" s="28"/>
      <c r="G13" s="15">
        <f t="shared" si="1"/>
        <v>6</v>
      </c>
      <c r="H13" s="27">
        <v>0.29791666666666666</v>
      </c>
      <c r="I13" s="14">
        <v>222</v>
      </c>
      <c r="J13" s="27" t="s">
        <v>54</v>
      </c>
      <c r="L13" s="15">
        <f t="shared" si="2"/>
        <v>6</v>
      </c>
      <c r="M13" s="27"/>
      <c r="N13" s="14"/>
      <c r="O13" s="27"/>
      <c r="Q13" s="15">
        <f t="shared" si="3"/>
        <v>6</v>
      </c>
      <c r="R13" s="27"/>
      <c r="S13" s="14"/>
      <c r="T13" s="27"/>
      <c r="V13" s="29"/>
    </row>
    <row r="14" spans="2:26" ht="19.899999999999999" customHeight="1">
      <c r="B14" s="15">
        <f t="shared" si="0"/>
        <v>7</v>
      </c>
      <c r="C14" s="27">
        <v>0.28125</v>
      </c>
      <c r="D14" s="14">
        <v>314</v>
      </c>
      <c r="E14" s="27" t="s">
        <v>35</v>
      </c>
      <c r="F14" s="28"/>
      <c r="G14" s="15">
        <f t="shared" si="1"/>
        <v>7</v>
      </c>
      <c r="H14" s="27">
        <v>0.2986111111111111</v>
      </c>
      <c r="I14" s="14">
        <v>145</v>
      </c>
      <c r="J14" s="27" t="s">
        <v>26</v>
      </c>
      <c r="L14" s="15">
        <f t="shared" si="2"/>
        <v>7</v>
      </c>
      <c r="M14" s="27"/>
      <c r="N14" s="14"/>
      <c r="O14" s="27"/>
      <c r="Q14" s="15">
        <f t="shared" si="3"/>
        <v>7</v>
      </c>
      <c r="R14" s="27"/>
      <c r="S14" s="14"/>
      <c r="T14" s="27"/>
      <c r="V14" s="29"/>
    </row>
    <row r="15" spans="2:26" ht="19.899999999999999" customHeight="1">
      <c r="B15" s="15">
        <f t="shared" si="0"/>
        <v>8</v>
      </c>
      <c r="C15" s="27">
        <v>0.28819444444444448</v>
      </c>
      <c r="D15" s="14">
        <v>400</v>
      </c>
      <c r="E15" s="27" t="s">
        <v>6</v>
      </c>
      <c r="F15" s="28"/>
      <c r="G15" s="15">
        <f t="shared" si="1"/>
        <v>8</v>
      </c>
      <c r="H15" s="27">
        <v>0.30555555555555552</v>
      </c>
      <c r="I15" s="14">
        <v>167</v>
      </c>
      <c r="J15" s="27" t="s">
        <v>26</v>
      </c>
      <c r="L15" s="15">
        <f t="shared" si="2"/>
        <v>8</v>
      </c>
      <c r="M15" s="27"/>
      <c r="N15" s="14"/>
      <c r="O15" s="27"/>
      <c r="Q15" s="15">
        <f t="shared" si="3"/>
        <v>8</v>
      </c>
      <c r="R15" s="27"/>
      <c r="S15" s="14"/>
      <c r="T15" s="27"/>
      <c r="V15" s="29"/>
    </row>
    <row r="16" spans="2:26" ht="19.899999999999999" customHeight="1">
      <c r="B16" s="15">
        <f t="shared" si="0"/>
        <v>9</v>
      </c>
      <c r="C16" s="27"/>
      <c r="D16" s="14"/>
      <c r="E16" s="27"/>
      <c r="F16" s="28"/>
      <c r="G16" s="15">
        <f t="shared" si="1"/>
        <v>9</v>
      </c>
      <c r="H16" s="27">
        <v>0.30694444444444441</v>
      </c>
      <c r="I16" s="14">
        <v>150</v>
      </c>
      <c r="J16" s="15" t="s">
        <v>35</v>
      </c>
      <c r="L16" s="15">
        <f t="shared" si="2"/>
        <v>9</v>
      </c>
      <c r="M16" s="27"/>
      <c r="N16" s="14"/>
      <c r="O16" s="27"/>
      <c r="Q16" s="15">
        <f t="shared" si="3"/>
        <v>9</v>
      </c>
      <c r="R16" s="27"/>
      <c r="S16" s="14"/>
      <c r="T16" s="27"/>
    </row>
    <row r="17" spans="2:20" ht="19.899999999999999" customHeight="1">
      <c r="B17" s="15">
        <f t="shared" si="0"/>
        <v>10</v>
      </c>
      <c r="C17" s="27"/>
      <c r="D17" s="14"/>
      <c r="E17" s="27"/>
      <c r="F17" s="28"/>
      <c r="G17" s="15">
        <f t="shared" si="1"/>
        <v>10</v>
      </c>
      <c r="H17" s="27">
        <v>0.30833333333333335</v>
      </c>
      <c r="I17" s="14">
        <v>168</v>
      </c>
      <c r="J17" s="27" t="s">
        <v>20</v>
      </c>
      <c r="L17" s="15">
        <f t="shared" si="2"/>
        <v>10</v>
      </c>
      <c r="M17" s="27"/>
      <c r="N17" s="14"/>
      <c r="O17" s="27"/>
      <c r="Q17" s="15">
        <f t="shared" si="3"/>
        <v>10</v>
      </c>
      <c r="R17" s="27"/>
      <c r="S17" s="14"/>
      <c r="T17" s="27"/>
    </row>
    <row r="18" spans="2:20" ht="19.899999999999999" customHeight="1">
      <c r="B18" s="15">
        <f t="shared" si="0"/>
        <v>11</v>
      </c>
      <c r="C18" s="27"/>
      <c r="D18" s="14"/>
      <c r="E18" s="27"/>
      <c r="F18" s="28"/>
      <c r="G18" s="15">
        <f t="shared" si="1"/>
        <v>11</v>
      </c>
      <c r="H18" s="27">
        <v>0.30972222222222223</v>
      </c>
      <c r="I18" s="14">
        <v>212</v>
      </c>
      <c r="J18" s="27" t="s">
        <v>19</v>
      </c>
      <c r="L18" s="15">
        <f t="shared" si="2"/>
        <v>11</v>
      </c>
      <c r="M18" s="27"/>
      <c r="N18" s="14"/>
      <c r="O18" s="27"/>
      <c r="Q18" s="15">
        <f t="shared" si="3"/>
        <v>11</v>
      </c>
      <c r="R18" s="27"/>
      <c r="S18" s="14"/>
      <c r="T18" s="27"/>
    </row>
    <row r="19" spans="2:20" ht="19.899999999999999" customHeight="1">
      <c r="B19" s="15">
        <f t="shared" si="0"/>
        <v>12</v>
      </c>
      <c r="C19" s="27"/>
      <c r="D19" s="14"/>
      <c r="E19" s="27"/>
      <c r="F19" s="28"/>
      <c r="G19" s="15">
        <f t="shared" si="1"/>
        <v>12</v>
      </c>
      <c r="H19" s="27">
        <v>0.31111111111111112</v>
      </c>
      <c r="I19" s="14">
        <v>300</v>
      </c>
      <c r="J19" s="27" t="s">
        <v>26</v>
      </c>
      <c r="L19" s="15">
        <f t="shared" si="2"/>
        <v>12</v>
      </c>
      <c r="M19" s="27"/>
      <c r="N19" s="14"/>
      <c r="O19" s="27"/>
      <c r="Q19" s="15">
        <f t="shared" si="3"/>
        <v>12</v>
      </c>
      <c r="R19" s="27"/>
      <c r="S19" s="14"/>
      <c r="T19" s="27"/>
    </row>
    <row r="20" spans="2:20" ht="19.899999999999999" customHeight="1">
      <c r="B20" s="15">
        <f t="shared" si="0"/>
        <v>13</v>
      </c>
      <c r="C20" s="27"/>
      <c r="D20" s="14"/>
      <c r="E20" s="27"/>
      <c r="F20" s="28"/>
      <c r="G20" s="15">
        <f t="shared" si="1"/>
        <v>13</v>
      </c>
      <c r="H20" s="27">
        <v>0.3125</v>
      </c>
      <c r="I20" s="14">
        <v>231</v>
      </c>
      <c r="J20" s="27" t="s">
        <v>54</v>
      </c>
      <c r="L20" s="15">
        <f t="shared" si="2"/>
        <v>13</v>
      </c>
      <c r="M20" s="27"/>
      <c r="N20" s="14"/>
      <c r="O20" s="27"/>
      <c r="Q20" s="15">
        <f t="shared" si="3"/>
        <v>13</v>
      </c>
      <c r="R20" s="27"/>
      <c r="S20" s="14"/>
      <c r="T20" s="27"/>
    </row>
    <row r="21" spans="2:20" ht="19.899999999999999" customHeight="1">
      <c r="B21" s="15">
        <f t="shared" si="0"/>
        <v>14</v>
      </c>
      <c r="C21" s="27"/>
      <c r="D21" s="14"/>
      <c r="E21" s="27"/>
      <c r="F21" s="28"/>
      <c r="G21" s="15">
        <f t="shared" si="1"/>
        <v>14</v>
      </c>
      <c r="H21" s="27">
        <v>0.31388888888888888</v>
      </c>
      <c r="I21" s="14">
        <v>291</v>
      </c>
      <c r="J21" s="27" t="s">
        <v>19</v>
      </c>
      <c r="L21" s="15">
        <f t="shared" si="2"/>
        <v>14</v>
      </c>
      <c r="M21" s="27"/>
      <c r="N21" s="14"/>
      <c r="O21" s="27"/>
      <c r="Q21" s="15">
        <f t="shared" si="3"/>
        <v>14</v>
      </c>
      <c r="R21" s="27"/>
      <c r="S21" s="14"/>
      <c r="T21" s="27"/>
    </row>
    <row r="22" spans="2:20" ht="19.899999999999999" customHeight="1">
      <c r="B22" s="15">
        <f t="shared" si="0"/>
        <v>15</v>
      </c>
      <c r="C22" s="27"/>
      <c r="D22" s="14"/>
      <c r="E22" s="27"/>
      <c r="F22" s="28"/>
      <c r="G22" s="15">
        <f t="shared" si="1"/>
        <v>15</v>
      </c>
      <c r="H22" s="27">
        <v>0.31944444444444448</v>
      </c>
      <c r="I22" s="14">
        <v>292</v>
      </c>
      <c r="J22" s="27" t="s">
        <v>26</v>
      </c>
      <c r="L22" s="15">
        <f t="shared" si="2"/>
        <v>15</v>
      </c>
      <c r="M22" s="27"/>
      <c r="N22" s="14"/>
      <c r="O22" s="27"/>
      <c r="Q22" s="15">
        <f t="shared" si="3"/>
        <v>15</v>
      </c>
      <c r="R22" s="27"/>
      <c r="S22" s="14"/>
      <c r="T22" s="27"/>
    </row>
    <row r="23" spans="2:20" ht="19.899999999999999" customHeight="1">
      <c r="B23" s="392" t="s">
        <v>3</v>
      </c>
      <c r="C23" s="393"/>
      <c r="D23" s="124">
        <f>COUNT(D8:D22)</f>
        <v>8</v>
      </c>
      <c r="E23" s="125" t="s">
        <v>283</v>
      </c>
      <c r="F23" s="28"/>
      <c r="G23" s="392" t="s">
        <v>3</v>
      </c>
      <c r="H23" s="393"/>
      <c r="I23" s="124">
        <f>COUNT(I8:I22)</f>
        <v>15</v>
      </c>
      <c r="J23" s="125" t="s">
        <v>283</v>
      </c>
      <c r="L23" s="392" t="s">
        <v>3</v>
      </c>
      <c r="M23" s="393"/>
      <c r="N23" s="124">
        <f>COUNT(N8:N22)</f>
        <v>0</v>
      </c>
      <c r="O23" s="125" t="s">
        <v>283</v>
      </c>
      <c r="Q23" s="392" t="s">
        <v>3</v>
      </c>
      <c r="R23" s="393"/>
      <c r="S23" s="124">
        <f>COUNT(S8:S22)</f>
        <v>0</v>
      </c>
      <c r="T23" s="125" t="s">
        <v>283</v>
      </c>
    </row>
    <row r="24" spans="2:20" ht="21" customHeight="1">
      <c r="B24" s="30"/>
      <c r="C24" s="30"/>
      <c r="D24" s="8"/>
      <c r="E24" s="31"/>
      <c r="F24" s="28"/>
      <c r="G24" s="31"/>
      <c r="H24" s="31"/>
      <c r="I24" s="32"/>
      <c r="J24" s="32"/>
    </row>
    <row r="25" spans="2:20">
      <c r="B25" s="30"/>
      <c r="C25" s="30"/>
      <c r="D25" s="8"/>
      <c r="E25" s="31"/>
      <c r="F25" s="28"/>
      <c r="G25" s="31"/>
      <c r="H25" s="31"/>
      <c r="I25" s="32"/>
      <c r="J25" s="32"/>
    </row>
    <row r="26" spans="2:20">
      <c r="B26" s="30"/>
      <c r="C26" s="30"/>
      <c r="D26" s="8"/>
      <c r="E26" s="31"/>
      <c r="F26" s="28"/>
      <c r="G26" s="31"/>
      <c r="H26" s="31"/>
      <c r="I26" s="32"/>
      <c r="J26" s="32"/>
    </row>
    <row r="27" spans="2:20" ht="25.15" customHeight="1">
      <c r="B27" s="400" t="s">
        <v>64</v>
      </c>
      <c r="C27" s="400"/>
      <c r="D27" s="401"/>
      <c r="E27" s="401"/>
      <c r="G27" s="400" t="s">
        <v>60</v>
      </c>
      <c r="H27" s="400"/>
      <c r="I27" s="401"/>
      <c r="J27" s="401"/>
      <c r="L27" s="400" t="s">
        <v>61</v>
      </c>
      <c r="M27" s="400"/>
      <c r="N27" s="401"/>
      <c r="O27" s="401"/>
      <c r="P27" s="21"/>
      <c r="Q27" s="400" t="s">
        <v>62</v>
      </c>
      <c r="R27" s="400"/>
      <c r="S27" s="401"/>
      <c r="T27" s="401"/>
    </row>
    <row r="28" spans="2:20" ht="30" customHeight="1">
      <c r="B28" s="10" t="s">
        <v>55</v>
      </c>
      <c r="C28" s="10" t="s">
        <v>80</v>
      </c>
      <c r="D28" s="10" t="s">
        <v>1</v>
      </c>
      <c r="E28" s="11" t="s">
        <v>2</v>
      </c>
      <c r="F28" s="9"/>
      <c r="G28" s="10" t="s">
        <v>55</v>
      </c>
      <c r="H28" s="10" t="s">
        <v>80</v>
      </c>
      <c r="I28" s="10" t="s">
        <v>1</v>
      </c>
      <c r="J28" s="11" t="s">
        <v>2</v>
      </c>
      <c r="L28" s="10" t="s">
        <v>55</v>
      </c>
      <c r="M28" s="10" t="s">
        <v>80</v>
      </c>
      <c r="N28" s="10" t="s">
        <v>1</v>
      </c>
      <c r="O28" s="11" t="s">
        <v>2</v>
      </c>
      <c r="P28" s="21"/>
      <c r="Q28" s="10" t="s">
        <v>55</v>
      </c>
      <c r="R28" s="10" t="s">
        <v>80</v>
      </c>
      <c r="S28" s="10" t="s">
        <v>1</v>
      </c>
      <c r="T28" s="11" t="s">
        <v>2</v>
      </c>
    </row>
    <row r="29" spans="2:20" ht="19.899999999999999" customHeight="1">
      <c r="B29" s="15">
        <v>1</v>
      </c>
      <c r="C29" s="27"/>
      <c r="D29" s="14"/>
      <c r="E29" s="15"/>
      <c r="F29" s="7"/>
      <c r="G29" s="15">
        <v>1</v>
      </c>
      <c r="H29" s="27"/>
      <c r="I29" s="14"/>
      <c r="J29" s="15"/>
      <c r="L29" s="15">
        <v>1</v>
      </c>
      <c r="M29" s="27"/>
      <c r="N29" s="14"/>
      <c r="O29" s="15"/>
      <c r="P29" s="21"/>
      <c r="Q29" s="15">
        <v>1</v>
      </c>
      <c r="R29" s="27"/>
      <c r="S29" s="14"/>
      <c r="T29" s="15"/>
    </row>
    <row r="30" spans="2:20" ht="19.899999999999999" customHeight="1">
      <c r="B30" s="15">
        <f>B29+1</f>
        <v>2</v>
      </c>
      <c r="C30" s="27"/>
      <c r="D30" s="14"/>
      <c r="E30" s="27"/>
      <c r="F30" s="28"/>
      <c r="G30" s="15">
        <f>G29+1</f>
        <v>2</v>
      </c>
      <c r="H30" s="27"/>
      <c r="I30" s="14"/>
      <c r="J30" s="27"/>
      <c r="L30" s="15">
        <f>L29+1</f>
        <v>2</v>
      </c>
      <c r="M30" s="27"/>
      <c r="N30" s="14"/>
      <c r="O30" s="27"/>
      <c r="P30" s="24"/>
      <c r="Q30" s="15">
        <f>Q29+1</f>
        <v>2</v>
      </c>
      <c r="R30" s="27"/>
      <c r="S30" s="14"/>
      <c r="T30" s="27"/>
    </row>
    <row r="31" spans="2:20" ht="19.899999999999999" customHeight="1">
      <c r="B31" s="15">
        <f t="shared" ref="B31:B43" si="4">B30+1</f>
        <v>3</v>
      </c>
      <c r="C31" s="27"/>
      <c r="D31" s="14"/>
      <c r="E31" s="27"/>
      <c r="F31" s="28"/>
      <c r="G31" s="15">
        <f t="shared" ref="G31:G43" si="5">G30+1</f>
        <v>3</v>
      </c>
      <c r="H31" s="27"/>
      <c r="I31" s="14"/>
      <c r="J31" s="27"/>
      <c r="L31" s="15">
        <f t="shared" ref="L31:L43" si="6">L30+1</f>
        <v>3</v>
      </c>
      <c r="M31" s="27"/>
      <c r="N31" s="14"/>
      <c r="O31" s="27"/>
      <c r="Q31" s="15">
        <f t="shared" ref="Q31:Q43" si="7">Q30+1</f>
        <v>3</v>
      </c>
      <c r="R31" s="27"/>
      <c r="S31" s="14"/>
      <c r="T31" s="27"/>
    </row>
    <row r="32" spans="2:20" ht="19.899999999999999" customHeight="1">
      <c r="B32" s="15">
        <f t="shared" si="4"/>
        <v>4</v>
      </c>
      <c r="C32" s="27"/>
      <c r="D32" s="14"/>
      <c r="E32" s="27"/>
      <c r="F32" s="28"/>
      <c r="G32" s="15">
        <f t="shared" si="5"/>
        <v>4</v>
      </c>
      <c r="H32" s="27"/>
      <c r="I32" s="14"/>
      <c r="J32" s="27"/>
      <c r="L32" s="15">
        <f t="shared" si="6"/>
        <v>4</v>
      </c>
      <c r="M32" s="27"/>
      <c r="N32" s="14"/>
      <c r="O32" s="27"/>
      <c r="Q32" s="15">
        <f t="shared" si="7"/>
        <v>4</v>
      </c>
      <c r="R32" s="27"/>
      <c r="S32" s="14"/>
      <c r="T32" s="27"/>
    </row>
    <row r="33" spans="2:20" ht="19.899999999999999" customHeight="1">
      <c r="B33" s="15">
        <f t="shared" si="4"/>
        <v>5</v>
      </c>
      <c r="C33" s="27"/>
      <c r="D33" s="14"/>
      <c r="E33" s="27"/>
      <c r="F33" s="28"/>
      <c r="G33" s="15">
        <f t="shared" si="5"/>
        <v>5</v>
      </c>
      <c r="H33" s="27"/>
      <c r="I33" s="14"/>
      <c r="J33" s="27"/>
      <c r="L33" s="15">
        <f t="shared" si="6"/>
        <v>5</v>
      </c>
      <c r="M33" s="27"/>
      <c r="N33" s="14"/>
      <c r="O33" s="27"/>
      <c r="Q33" s="15">
        <f t="shared" si="7"/>
        <v>5</v>
      </c>
      <c r="R33" s="27"/>
      <c r="S33" s="14"/>
      <c r="T33" s="27"/>
    </row>
    <row r="34" spans="2:20" ht="19.899999999999999" customHeight="1">
      <c r="B34" s="15">
        <f t="shared" si="4"/>
        <v>6</v>
      </c>
      <c r="C34" s="27"/>
      <c r="D34" s="14"/>
      <c r="E34" s="27"/>
      <c r="F34" s="28"/>
      <c r="G34" s="15">
        <f t="shared" si="5"/>
        <v>6</v>
      </c>
      <c r="H34" s="27"/>
      <c r="I34" s="14"/>
      <c r="J34" s="27"/>
      <c r="L34" s="15">
        <f t="shared" si="6"/>
        <v>6</v>
      </c>
      <c r="M34" s="27"/>
      <c r="N34" s="14"/>
      <c r="O34" s="27"/>
      <c r="Q34" s="15">
        <f t="shared" si="7"/>
        <v>6</v>
      </c>
      <c r="R34" s="27"/>
      <c r="S34" s="14"/>
      <c r="T34" s="27"/>
    </row>
    <row r="35" spans="2:20" ht="19.899999999999999" customHeight="1">
      <c r="B35" s="15">
        <f t="shared" si="4"/>
        <v>7</v>
      </c>
      <c r="C35" s="27"/>
      <c r="D35" s="14"/>
      <c r="E35" s="27"/>
      <c r="F35" s="28"/>
      <c r="G35" s="15">
        <f t="shared" si="5"/>
        <v>7</v>
      </c>
      <c r="H35" s="27"/>
      <c r="I35" s="14"/>
      <c r="J35" s="27"/>
      <c r="L35" s="15">
        <f t="shared" si="6"/>
        <v>7</v>
      </c>
      <c r="M35" s="27"/>
      <c r="N35" s="14"/>
      <c r="O35" s="27"/>
      <c r="Q35" s="15">
        <f t="shared" si="7"/>
        <v>7</v>
      </c>
      <c r="R35" s="27"/>
      <c r="S35" s="14"/>
      <c r="T35" s="27"/>
    </row>
    <row r="36" spans="2:20" ht="19.899999999999999" customHeight="1">
      <c r="B36" s="15">
        <f t="shared" si="4"/>
        <v>8</v>
      </c>
      <c r="C36" s="27"/>
      <c r="D36" s="14"/>
      <c r="E36" s="27"/>
      <c r="F36" s="28"/>
      <c r="G36" s="15">
        <f t="shared" si="5"/>
        <v>8</v>
      </c>
      <c r="H36" s="27"/>
      <c r="I36" s="14"/>
      <c r="J36" s="27"/>
      <c r="L36" s="15">
        <f t="shared" si="6"/>
        <v>8</v>
      </c>
      <c r="M36" s="27"/>
      <c r="N36" s="14"/>
      <c r="O36" s="27"/>
      <c r="Q36" s="15">
        <f t="shared" si="7"/>
        <v>8</v>
      </c>
      <c r="R36" s="27"/>
      <c r="S36" s="14"/>
      <c r="T36" s="27"/>
    </row>
    <row r="37" spans="2:20" ht="19.899999999999999" customHeight="1">
      <c r="B37" s="15">
        <f t="shared" si="4"/>
        <v>9</v>
      </c>
      <c r="C37" s="27"/>
      <c r="D37" s="14"/>
      <c r="E37" s="27"/>
      <c r="F37" s="28"/>
      <c r="G37" s="15">
        <f t="shared" si="5"/>
        <v>9</v>
      </c>
      <c r="H37" s="27"/>
      <c r="I37" s="14"/>
      <c r="J37" s="27"/>
      <c r="L37" s="15">
        <f t="shared" si="6"/>
        <v>9</v>
      </c>
      <c r="M37" s="27"/>
      <c r="N37" s="14"/>
      <c r="O37" s="27"/>
      <c r="Q37" s="15">
        <f t="shared" si="7"/>
        <v>9</v>
      </c>
      <c r="R37" s="27"/>
      <c r="S37" s="14"/>
      <c r="T37" s="27"/>
    </row>
    <row r="38" spans="2:20" ht="19.899999999999999" customHeight="1">
      <c r="B38" s="15">
        <f t="shared" si="4"/>
        <v>10</v>
      </c>
      <c r="C38" s="27"/>
      <c r="D38" s="14"/>
      <c r="E38" s="27"/>
      <c r="F38" s="28"/>
      <c r="G38" s="15">
        <f t="shared" si="5"/>
        <v>10</v>
      </c>
      <c r="H38" s="27"/>
      <c r="I38" s="14"/>
      <c r="J38" s="27"/>
      <c r="L38" s="15">
        <f t="shared" si="6"/>
        <v>10</v>
      </c>
      <c r="M38" s="27"/>
      <c r="N38" s="14"/>
      <c r="O38" s="27"/>
      <c r="Q38" s="15">
        <f t="shared" si="7"/>
        <v>10</v>
      </c>
      <c r="R38" s="27"/>
      <c r="S38" s="14"/>
      <c r="T38" s="27"/>
    </row>
    <row r="39" spans="2:20" ht="19.899999999999999" customHeight="1">
      <c r="B39" s="15">
        <f t="shared" si="4"/>
        <v>11</v>
      </c>
      <c r="C39" s="27"/>
      <c r="D39" s="14"/>
      <c r="E39" s="27"/>
      <c r="F39" s="28"/>
      <c r="G39" s="15">
        <f t="shared" si="5"/>
        <v>11</v>
      </c>
      <c r="H39" s="27"/>
      <c r="I39" s="14"/>
      <c r="J39" s="27"/>
      <c r="L39" s="15">
        <f t="shared" si="6"/>
        <v>11</v>
      </c>
      <c r="M39" s="27"/>
      <c r="N39" s="14"/>
      <c r="O39" s="27"/>
      <c r="Q39" s="15">
        <f t="shared" si="7"/>
        <v>11</v>
      </c>
      <c r="R39" s="27"/>
      <c r="S39" s="14"/>
      <c r="T39" s="27"/>
    </row>
    <row r="40" spans="2:20" ht="19.899999999999999" customHeight="1">
      <c r="B40" s="15">
        <f t="shared" si="4"/>
        <v>12</v>
      </c>
      <c r="C40" s="27"/>
      <c r="D40" s="14"/>
      <c r="E40" s="27"/>
      <c r="F40" s="28"/>
      <c r="G40" s="15">
        <f t="shared" si="5"/>
        <v>12</v>
      </c>
      <c r="H40" s="27"/>
      <c r="I40" s="14"/>
      <c r="J40" s="27"/>
      <c r="L40" s="15">
        <f t="shared" si="6"/>
        <v>12</v>
      </c>
      <c r="M40" s="27"/>
      <c r="N40" s="14"/>
      <c r="O40" s="27"/>
      <c r="Q40" s="15">
        <f t="shared" si="7"/>
        <v>12</v>
      </c>
      <c r="R40" s="27"/>
      <c r="S40" s="14"/>
      <c r="T40" s="27"/>
    </row>
    <row r="41" spans="2:20" ht="19.899999999999999" customHeight="1">
      <c r="B41" s="15">
        <f t="shared" si="4"/>
        <v>13</v>
      </c>
      <c r="C41" s="27"/>
      <c r="D41" s="14"/>
      <c r="E41" s="27"/>
      <c r="F41" s="28"/>
      <c r="G41" s="15">
        <f t="shared" si="5"/>
        <v>13</v>
      </c>
      <c r="H41" s="27"/>
      <c r="I41" s="14"/>
      <c r="J41" s="27"/>
      <c r="L41" s="15">
        <f t="shared" si="6"/>
        <v>13</v>
      </c>
      <c r="M41" s="27"/>
      <c r="N41" s="14"/>
      <c r="O41" s="27"/>
      <c r="Q41" s="15">
        <f t="shared" si="7"/>
        <v>13</v>
      </c>
      <c r="R41" s="27"/>
      <c r="S41" s="14"/>
      <c r="T41" s="27"/>
    </row>
    <row r="42" spans="2:20" ht="19.899999999999999" customHeight="1">
      <c r="B42" s="15">
        <f t="shared" si="4"/>
        <v>14</v>
      </c>
      <c r="C42" s="27"/>
      <c r="D42" s="14"/>
      <c r="E42" s="27"/>
      <c r="F42" s="28"/>
      <c r="G42" s="15">
        <f t="shared" si="5"/>
        <v>14</v>
      </c>
      <c r="H42" s="27"/>
      <c r="I42" s="14"/>
      <c r="J42" s="27"/>
      <c r="L42" s="15">
        <f t="shared" si="6"/>
        <v>14</v>
      </c>
      <c r="M42" s="27"/>
      <c r="N42" s="14"/>
      <c r="O42" s="27"/>
      <c r="Q42" s="15">
        <f t="shared" si="7"/>
        <v>14</v>
      </c>
      <c r="R42" s="27"/>
      <c r="S42" s="14"/>
      <c r="T42" s="27"/>
    </row>
    <row r="43" spans="2:20" ht="19.899999999999999" customHeight="1">
      <c r="B43" s="15">
        <f t="shared" si="4"/>
        <v>15</v>
      </c>
      <c r="C43" s="27"/>
      <c r="D43" s="14"/>
      <c r="E43" s="27"/>
      <c r="F43" s="28"/>
      <c r="G43" s="15">
        <f t="shared" si="5"/>
        <v>15</v>
      </c>
      <c r="H43" s="27"/>
      <c r="I43" s="14"/>
      <c r="J43" s="27"/>
      <c r="L43" s="15">
        <f t="shared" si="6"/>
        <v>15</v>
      </c>
      <c r="M43" s="27"/>
      <c r="N43" s="14"/>
      <c r="O43" s="27"/>
      <c r="Q43" s="15">
        <f t="shared" si="7"/>
        <v>15</v>
      </c>
      <c r="R43" s="27"/>
      <c r="S43" s="14"/>
      <c r="T43" s="27"/>
    </row>
    <row r="44" spans="2:20" ht="19.899999999999999" customHeight="1">
      <c r="B44" s="392" t="s">
        <v>3</v>
      </c>
      <c r="C44" s="393"/>
      <c r="D44" s="124">
        <f>COUNT(D29:D43)</f>
        <v>0</v>
      </c>
      <c r="E44" s="125" t="s">
        <v>283</v>
      </c>
      <c r="F44" s="28"/>
      <c r="G44" s="392" t="s">
        <v>3</v>
      </c>
      <c r="H44" s="393"/>
      <c r="I44" s="124">
        <f>COUNT(I29:I43)</f>
        <v>0</v>
      </c>
      <c r="J44" s="125" t="s">
        <v>283</v>
      </c>
      <c r="L44" s="392" t="s">
        <v>3</v>
      </c>
      <c r="M44" s="393"/>
      <c r="N44" s="124">
        <f>COUNT(N29:N43)</f>
        <v>0</v>
      </c>
      <c r="O44" s="125" t="s">
        <v>283</v>
      </c>
      <c r="Q44" s="392" t="s">
        <v>3</v>
      </c>
      <c r="R44" s="393"/>
      <c r="S44" s="124">
        <f>COUNT(S29:S43)</f>
        <v>0</v>
      </c>
      <c r="T44" s="125" t="s">
        <v>283</v>
      </c>
    </row>
    <row r="45" spans="2:20">
      <c r="B45" s="30"/>
      <c r="C45" s="30"/>
      <c r="D45" s="8"/>
      <c r="E45" s="31"/>
      <c r="F45" s="28"/>
      <c r="G45" s="31"/>
      <c r="H45" s="31"/>
      <c r="I45" s="32"/>
      <c r="J45" s="32"/>
    </row>
    <row r="46" spans="2:20">
      <c r="B46" s="30"/>
      <c r="C46" s="30"/>
      <c r="D46" s="8"/>
      <c r="E46" s="31"/>
      <c r="F46" s="28"/>
      <c r="G46" s="31"/>
      <c r="H46" s="31"/>
      <c r="I46" s="32"/>
      <c r="J46" s="32"/>
    </row>
    <row r="47" spans="2:20">
      <c r="B47" s="30"/>
      <c r="C47" s="30"/>
      <c r="D47" s="8"/>
      <c r="E47" s="31"/>
      <c r="F47" s="28"/>
      <c r="G47" s="31"/>
      <c r="H47" s="31"/>
      <c r="I47" s="32"/>
      <c r="J47" s="32"/>
    </row>
    <row r="48" spans="2:20" ht="25.15" customHeight="1">
      <c r="B48" s="400" t="s">
        <v>63</v>
      </c>
      <c r="C48" s="400"/>
      <c r="D48" s="401"/>
      <c r="E48" s="401"/>
      <c r="G48" s="400" t="s">
        <v>65</v>
      </c>
      <c r="H48" s="400"/>
      <c r="I48" s="401"/>
      <c r="J48" s="401"/>
      <c r="L48" s="400" t="s">
        <v>66</v>
      </c>
      <c r="M48" s="400"/>
      <c r="N48" s="401"/>
      <c r="O48" s="401"/>
      <c r="P48" s="21"/>
      <c r="Q48" s="400" t="s">
        <v>67</v>
      </c>
      <c r="R48" s="400"/>
      <c r="S48" s="401"/>
      <c r="T48" s="401"/>
    </row>
    <row r="49" spans="2:20" ht="30" customHeight="1">
      <c r="B49" s="10" t="s">
        <v>55</v>
      </c>
      <c r="C49" s="10" t="s">
        <v>80</v>
      </c>
      <c r="D49" s="10" t="s">
        <v>1</v>
      </c>
      <c r="E49" s="11" t="s">
        <v>2</v>
      </c>
      <c r="F49" s="9"/>
      <c r="G49" s="10" t="s">
        <v>55</v>
      </c>
      <c r="H49" s="10" t="s">
        <v>80</v>
      </c>
      <c r="I49" s="10" t="s">
        <v>1</v>
      </c>
      <c r="J49" s="11" t="s">
        <v>2</v>
      </c>
      <c r="L49" s="10" t="s">
        <v>55</v>
      </c>
      <c r="M49" s="10" t="s">
        <v>80</v>
      </c>
      <c r="N49" s="10" t="s">
        <v>1</v>
      </c>
      <c r="O49" s="11" t="s">
        <v>2</v>
      </c>
      <c r="P49" s="21"/>
      <c r="Q49" s="10" t="s">
        <v>55</v>
      </c>
      <c r="R49" s="10" t="s">
        <v>80</v>
      </c>
      <c r="S49" s="10" t="s">
        <v>1</v>
      </c>
      <c r="T49" s="11" t="s">
        <v>2</v>
      </c>
    </row>
    <row r="50" spans="2:20" ht="19.899999999999999" customHeight="1">
      <c r="B50" s="15">
        <v>1</v>
      </c>
      <c r="C50" s="27"/>
      <c r="D50" s="14"/>
      <c r="E50" s="15"/>
      <c r="F50" s="7"/>
      <c r="G50" s="15">
        <v>1</v>
      </c>
      <c r="H50" s="27"/>
      <c r="I50" s="14"/>
      <c r="J50" s="15"/>
      <c r="L50" s="15">
        <v>1</v>
      </c>
      <c r="M50" s="27"/>
      <c r="N50" s="14"/>
      <c r="O50" s="15"/>
      <c r="P50" s="21"/>
      <c r="Q50" s="15">
        <v>1</v>
      </c>
      <c r="R50" s="27"/>
      <c r="S50" s="14"/>
      <c r="T50" s="15"/>
    </row>
    <row r="51" spans="2:20" ht="19.899999999999999" customHeight="1">
      <c r="B51" s="15">
        <f>B50+1</f>
        <v>2</v>
      </c>
      <c r="C51" s="27"/>
      <c r="D51" s="14"/>
      <c r="E51" s="27"/>
      <c r="F51" s="28"/>
      <c r="G51" s="15">
        <f>G50+1</f>
        <v>2</v>
      </c>
      <c r="H51" s="27"/>
      <c r="I51" s="14"/>
      <c r="J51" s="27"/>
      <c r="L51" s="15">
        <f>L50+1</f>
        <v>2</v>
      </c>
      <c r="M51" s="27"/>
      <c r="N51" s="14"/>
      <c r="O51" s="27"/>
      <c r="P51" s="24"/>
      <c r="Q51" s="15">
        <f>Q50+1</f>
        <v>2</v>
      </c>
      <c r="R51" s="27"/>
      <c r="S51" s="14"/>
      <c r="T51" s="27"/>
    </row>
    <row r="52" spans="2:20" ht="19.899999999999999" customHeight="1">
      <c r="B52" s="15">
        <f t="shared" ref="B52:B64" si="8">B51+1</f>
        <v>3</v>
      </c>
      <c r="C52" s="27"/>
      <c r="D52" s="14"/>
      <c r="E52" s="27"/>
      <c r="F52" s="28"/>
      <c r="G52" s="15">
        <f t="shared" ref="G52:G64" si="9">G51+1</f>
        <v>3</v>
      </c>
      <c r="H52" s="27"/>
      <c r="I52" s="14"/>
      <c r="J52" s="27"/>
      <c r="L52" s="15">
        <f t="shared" ref="L52:L64" si="10">L51+1</f>
        <v>3</v>
      </c>
      <c r="M52" s="27"/>
      <c r="N52" s="14"/>
      <c r="O52" s="27"/>
      <c r="Q52" s="15">
        <f t="shared" ref="Q52:Q64" si="11">Q51+1</f>
        <v>3</v>
      </c>
      <c r="R52" s="27"/>
      <c r="S52" s="14"/>
      <c r="T52" s="27"/>
    </row>
    <row r="53" spans="2:20" ht="19.899999999999999" customHeight="1">
      <c r="B53" s="15">
        <f t="shared" si="8"/>
        <v>4</v>
      </c>
      <c r="C53" s="27"/>
      <c r="D53" s="14"/>
      <c r="E53" s="27"/>
      <c r="F53" s="28"/>
      <c r="G53" s="15">
        <f t="shared" si="9"/>
        <v>4</v>
      </c>
      <c r="H53" s="27"/>
      <c r="I53" s="14"/>
      <c r="J53" s="27"/>
      <c r="L53" s="15">
        <f t="shared" si="10"/>
        <v>4</v>
      </c>
      <c r="M53" s="27"/>
      <c r="N53" s="14"/>
      <c r="O53" s="27"/>
      <c r="Q53" s="15">
        <f t="shared" si="11"/>
        <v>4</v>
      </c>
      <c r="R53" s="27"/>
      <c r="S53" s="14"/>
      <c r="T53" s="27"/>
    </row>
    <row r="54" spans="2:20" ht="19.899999999999999" customHeight="1">
      <c r="B54" s="15">
        <f t="shared" si="8"/>
        <v>5</v>
      </c>
      <c r="C54" s="27"/>
      <c r="D54" s="14"/>
      <c r="E54" s="27"/>
      <c r="F54" s="28"/>
      <c r="G54" s="15">
        <f t="shared" si="9"/>
        <v>5</v>
      </c>
      <c r="H54" s="27"/>
      <c r="I54" s="14"/>
      <c r="J54" s="27"/>
      <c r="L54" s="15">
        <f t="shared" si="10"/>
        <v>5</v>
      </c>
      <c r="M54" s="27"/>
      <c r="N54" s="14"/>
      <c r="O54" s="27"/>
      <c r="Q54" s="15">
        <f t="shared" si="11"/>
        <v>5</v>
      </c>
      <c r="R54" s="27"/>
      <c r="S54" s="14"/>
      <c r="T54" s="27"/>
    </row>
    <row r="55" spans="2:20" ht="19.899999999999999" customHeight="1">
      <c r="B55" s="15">
        <f t="shared" si="8"/>
        <v>6</v>
      </c>
      <c r="C55" s="27"/>
      <c r="D55" s="14"/>
      <c r="E55" s="27"/>
      <c r="F55" s="28"/>
      <c r="G55" s="15">
        <f t="shared" si="9"/>
        <v>6</v>
      </c>
      <c r="H55" s="27"/>
      <c r="I55" s="14"/>
      <c r="J55" s="27"/>
      <c r="L55" s="15">
        <f t="shared" si="10"/>
        <v>6</v>
      </c>
      <c r="M55" s="27"/>
      <c r="N55" s="14"/>
      <c r="O55" s="27"/>
      <c r="Q55" s="15">
        <f t="shared" si="11"/>
        <v>6</v>
      </c>
      <c r="R55" s="27"/>
      <c r="S55" s="14"/>
      <c r="T55" s="27"/>
    </row>
    <row r="56" spans="2:20" ht="19.899999999999999" customHeight="1">
      <c r="B56" s="15">
        <f t="shared" si="8"/>
        <v>7</v>
      </c>
      <c r="C56" s="27"/>
      <c r="D56" s="14"/>
      <c r="E56" s="27"/>
      <c r="F56" s="28"/>
      <c r="G56" s="15">
        <f t="shared" si="9"/>
        <v>7</v>
      </c>
      <c r="H56" s="27"/>
      <c r="I56" s="14"/>
      <c r="J56" s="27"/>
      <c r="L56" s="15">
        <f t="shared" si="10"/>
        <v>7</v>
      </c>
      <c r="M56" s="27"/>
      <c r="N56" s="14"/>
      <c r="O56" s="27"/>
      <c r="Q56" s="15">
        <f t="shared" si="11"/>
        <v>7</v>
      </c>
      <c r="R56" s="27"/>
      <c r="S56" s="14"/>
      <c r="T56" s="27"/>
    </row>
    <row r="57" spans="2:20" ht="19.899999999999999" customHeight="1">
      <c r="B57" s="15">
        <f t="shared" si="8"/>
        <v>8</v>
      </c>
      <c r="C57" s="27"/>
      <c r="D57" s="14"/>
      <c r="E57" s="27"/>
      <c r="F57" s="28"/>
      <c r="G57" s="15">
        <f t="shared" si="9"/>
        <v>8</v>
      </c>
      <c r="H57" s="27"/>
      <c r="I57" s="14"/>
      <c r="J57" s="27"/>
      <c r="L57" s="15">
        <f t="shared" si="10"/>
        <v>8</v>
      </c>
      <c r="M57" s="27"/>
      <c r="N57" s="14"/>
      <c r="O57" s="27"/>
      <c r="Q57" s="15">
        <f t="shared" si="11"/>
        <v>8</v>
      </c>
      <c r="R57" s="27"/>
      <c r="S57" s="14"/>
      <c r="T57" s="27"/>
    </row>
    <row r="58" spans="2:20" ht="19.899999999999999" customHeight="1">
      <c r="B58" s="15">
        <f t="shared" si="8"/>
        <v>9</v>
      </c>
      <c r="C58" s="27"/>
      <c r="D58" s="14"/>
      <c r="E58" s="27"/>
      <c r="F58" s="28"/>
      <c r="G58" s="15">
        <f t="shared" si="9"/>
        <v>9</v>
      </c>
      <c r="H58" s="27"/>
      <c r="I58" s="14"/>
      <c r="J58" s="27"/>
      <c r="L58" s="15">
        <f t="shared" si="10"/>
        <v>9</v>
      </c>
      <c r="M58" s="27"/>
      <c r="N58" s="14"/>
      <c r="O58" s="27"/>
      <c r="Q58" s="15">
        <f t="shared" si="11"/>
        <v>9</v>
      </c>
      <c r="R58" s="27"/>
      <c r="S58" s="14"/>
      <c r="T58" s="27"/>
    </row>
    <row r="59" spans="2:20" ht="19.899999999999999" customHeight="1">
      <c r="B59" s="15">
        <f t="shared" si="8"/>
        <v>10</v>
      </c>
      <c r="C59" s="27"/>
      <c r="D59" s="14"/>
      <c r="E59" s="27"/>
      <c r="F59" s="28"/>
      <c r="G59" s="15">
        <f t="shared" si="9"/>
        <v>10</v>
      </c>
      <c r="H59" s="27"/>
      <c r="I59" s="14"/>
      <c r="J59" s="27"/>
      <c r="L59" s="15">
        <f t="shared" si="10"/>
        <v>10</v>
      </c>
      <c r="M59" s="27"/>
      <c r="N59" s="14"/>
      <c r="O59" s="27"/>
      <c r="Q59" s="15">
        <f t="shared" si="11"/>
        <v>10</v>
      </c>
      <c r="R59" s="27"/>
      <c r="S59" s="14"/>
      <c r="T59" s="27"/>
    </row>
    <row r="60" spans="2:20" ht="19.899999999999999" customHeight="1">
      <c r="B60" s="15">
        <f t="shared" si="8"/>
        <v>11</v>
      </c>
      <c r="C60" s="27"/>
      <c r="D60" s="14"/>
      <c r="E60" s="27"/>
      <c r="F60" s="28"/>
      <c r="G60" s="15">
        <f t="shared" si="9"/>
        <v>11</v>
      </c>
      <c r="H60" s="27"/>
      <c r="I60" s="14"/>
      <c r="J60" s="27"/>
      <c r="L60" s="15">
        <f t="shared" si="10"/>
        <v>11</v>
      </c>
      <c r="M60" s="27"/>
      <c r="N60" s="14"/>
      <c r="O60" s="27"/>
      <c r="Q60" s="15">
        <f t="shared" si="11"/>
        <v>11</v>
      </c>
      <c r="R60" s="27"/>
      <c r="S60" s="14"/>
      <c r="T60" s="27"/>
    </row>
    <row r="61" spans="2:20" ht="19.899999999999999" customHeight="1">
      <c r="B61" s="15">
        <f t="shared" si="8"/>
        <v>12</v>
      </c>
      <c r="C61" s="27"/>
      <c r="D61" s="14"/>
      <c r="E61" s="27"/>
      <c r="F61" s="28"/>
      <c r="G61" s="15">
        <f t="shared" si="9"/>
        <v>12</v>
      </c>
      <c r="H61" s="27"/>
      <c r="I61" s="14"/>
      <c r="J61" s="27"/>
      <c r="L61" s="15">
        <f t="shared" si="10"/>
        <v>12</v>
      </c>
      <c r="M61" s="27"/>
      <c r="N61" s="14"/>
      <c r="O61" s="27"/>
      <c r="Q61" s="15">
        <f t="shared" si="11"/>
        <v>12</v>
      </c>
      <c r="R61" s="27"/>
      <c r="S61" s="14"/>
      <c r="T61" s="27"/>
    </row>
    <row r="62" spans="2:20" ht="19.899999999999999" customHeight="1">
      <c r="B62" s="15">
        <f t="shared" si="8"/>
        <v>13</v>
      </c>
      <c r="C62" s="27"/>
      <c r="D62" s="14"/>
      <c r="E62" s="27"/>
      <c r="F62" s="28"/>
      <c r="G62" s="15">
        <f t="shared" si="9"/>
        <v>13</v>
      </c>
      <c r="H62" s="27"/>
      <c r="I62" s="14"/>
      <c r="J62" s="27"/>
      <c r="L62" s="15">
        <f t="shared" si="10"/>
        <v>13</v>
      </c>
      <c r="M62" s="27"/>
      <c r="N62" s="14"/>
      <c r="O62" s="27"/>
      <c r="Q62" s="15">
        <f t="shared" si="11"/>
        <v>13</v>
      </c>
      <c r="R62" s="27"/>
      <c r="S62" s="14"/>
      <c r="T62" s="27"/>
    </row>
    <row r="63" spans="2:20" ht="19.899999999999999" customHeight="1">
      <c r="B63" s="15">
        <f t="shared" si="8"/>
        <v>14</v>
      </c>
      <c r="C63" s="27"/>
      <c r="D63" s="14"/>
      <c r="E63" s="27"/>
      <c r="F63" s="28"/>
      <c r="G63" s="15">
        <f t="shared" si="9"/>
        <v>14</v>
      </c>
      <c r="H63" s="27"/>
      <c r="I63" s="14"/>
      <c r="J63" s="27"/>
      <c r="L63" s="15">
        <f t="shared" si="10"/>
        <v>14</v>
      </c>
      <c r="M63" s="27"/>
      <c r="N63" s="14"/>
      <c r="O63" s="27"/>
      <c r="Q63" s="15">
        <f t="shared" si="11"/>
        <v>14</v>
      </c>
      <c r="R63" s="27"/>
      <c r="S63" s="14"/>
      <c r="T63" s="27"/>
    </row>
    <row r="64" spans="2:20" ht="19.899999999999999" customHeight="1">
      <c r="B64" s="15">
        <f t="shared" si="8"/>
        <v>15</v>
      </c>
      <c r="C64" s="27"/>
      <c r="D64" s="14"/>
      <c r="E64" s="27"/>
      <c r="F64" s="28"/>
      <c r="G64" s="15">
        <f t="shared" si="9"/>
        <v>15</v>
      </c>
      <c r="H64" s="27"/>
      <c r="I64" s="14"/>
      <c r="J64" s="27"/>
      <c r="L64" s="15">
        <f t="shared" si="10"/>
        <v>15</v>
      </c>
      <c r="M64" s="27"/>
      <c r="N64" s="14"/>
      <c r="O64" s="27"/>
      <c r="Q64" s="15">
        <f t="shared" si="11"/>
        <v>15</v>
      </c>
      <c r="R64" s="27"/>
      <c r="S64" s="14"/>
      <c r="T64" s="27"/>
    </row>
    <row r="65" spans="2:20" ht="19.899999999999999" customHeight="1">
      <c r="B65" s="392" t="s">
        <v>3</v>
      </c>
      <c r="C65" s="393"/>
      <c r="D65" s="124">
        <f>COUNT(D50:D64)</f>
        <v>0</v>
      </c>
      <c r="E65" s="125" t="s">
        <v>283</v>
      </c>
      <c r="F65" s="28"/>
      <c r="G65" s="392" t="s">
        <v>3</v>
      </c>
      <c r="H65" s="393"/>
      <c r="I65" s="124">
        <f>COUNT(I50:I64)</f>
        <v>0</v>
      </c>
      <c r="J65" s="125" t="s">
        <v>283</v>
      </c>
      <c r="L65" s="392" t="s">
        <v>3</v>
      </c>
      <c r="M65" s="393"/>
      <c r="N65" s="124">
        <f>COUNT(N50:N64)</f>
        <v>0</v>
      </c>
      <c r="O65" s="125" t="s">
        <v>283</v>
      </c>
      <c r="Q65" s="392" t="s">
        <v>3</v>
      </c>
      <c r="R65" s="393"/>
      <c r="S65" s="124">
        <f>COUNT(S50:S64)</f>
        <v>0</v>
      </c>
      <c r="T65" s="125" t="s">
        <v>283</v>
      </c>
    </row>
    <row r="66" spans="2:20">
      <c r="B66" s="30"/>
      <c r="C66" s="30"/>
      <c r="D66" s="8"/>
      <c r="E66" s="31"/>
      <c r="F66" s="28"/>
      <c r="G66" s="31"/>
      <c r="H66" s="31"/>
      <c r="I66" s="32"/>
      <c r="J66" s="32"/>
    </row>
    <row r="67" spans="2:20">
      <c r="B67" s="30"/>
      <c r="C67" s="30"/>
      <c r="D67" s="8"/>
      <c r="E67" s="31"/>
      <c r="F67" s="28"/>
      <c r="G67" s="31"/>
      <c r="H67" s="31"/>
      <c r="I67" s="32"/>
      <c r="J67" s="32"/>
    </row>
    <row r="68" spans="2:20">
      <c r="B68" s="30"/>
      <c r="C68" s="30"/>
      <c r="D68" s="8"/>
      <c r="E68" s="31"/>
      <c r="F68" s="28"/>
      <c r="G68" s="31"/>
      <c r="H68" s="31"/>
      <c r="I68" s="32"/>
      <c r="J68" s="32"/>
    </row>
    <row r="69" spans="2:20" ht="25.15" customHeight="1">
      <c r="B69" s="402" t="s">
        <v>68</v>
      </c>
      <c r="C69" s="402"/>
      <c r="D69" s="403"/>
      <c r="E69" s="403"/>
      <c r="G69" s="402" t="s">
        <v>69</v>
      </c>
      <c r="H69" s="402"/>
      <c r="I69" s="403"/>
      <c r="J69" s="403"/>
      <c r="L69" s="402" t="s">
        <v>70</v>
      </c>
      <c r="M69" s="402"/>
      <c r="N69" s="403"/>
      <c r="O69" s="403"/>
      <c r="P69" s="21"/>
      <c r="Q69" s="402" t="s">
        <v>71</v>
      </c>
      <c r="R69" s="402"/>
      <c r="S69" s="403"/>
      <c r="T69" s="403"/>
    </row>
    <row r="70" spans="2:20" ht="30" customHeight="1">
      <c r="B70" s="12" t="s">
        <v>55</v>
      </c>
      <c r="C70" s="12" t="s">
        <v>80</v>
      </c>
      <c r="D70" s="12" t="s">
        <v>1</v>
      </c>
      <c r="E70" s="13" t="s">
        <v>2</v>
      </c>
      <c r="F70" s="9"/>
      <c r="G70" s="12" t="s">
        <v>55</v>
      </c>
      <c r="H70" s="12" t="s">
        <v>80</v>
      </c>
      <c r="I70" s="12" t="s">
        <v>1</v>
      </c>
      <c r="J70" s="13" t="s">
        <v>2</v>
      </c>
      <c r="L70" s="12" t="s">
        <v>55</v>
      </c>
      <c r="M70" s="12" t="s">
        <v>80</v>
      </c>
      <c r="N70" s="12" t="s">
        <v>1</v>
      </c>
      <c r="O70" s="13" t="s">
        <v>2</v>
      </c>
      <c r="P70" s="21"/>
      <c r="Q70" s="12" t="s">
        <v>55</v>
      </c>
      <c r="R70" s="12" t="s">
        <v>80</v>
      </c>
      <c r="S70" s="12" t="s">
        <v>1</v>
      </c>
      <c r="T70" s="13" t="s">
        <v>2</v>
      </c>
    </row>
    <row r="71" spans="2:20" ht="19.899999999999999" customHeight="1">
      <c r="B71" s="15">
        <v>1</v>
      </c>
      <c r="C71" s="27"/>
      <c r="D71" s="14"/>
      <c r="E71" s="15"/>
      <c r="F71" s="7"/>
      <c r="G71" s="15">
        <v>1</v>
      </c>
      <c r="H71" s="27"/>
      <c r="I71" s="14"/>
      <c r="J71" s="15"/>
      <c r="L71" s="15">
        <v>1</v>
      </c>
      <c r="M71" s="27"/>
      <c r="N71" s="14"/>
      <c r="O71" s="15"/>
      <c r="P71" s="21"/>
      <c r="Q71" s="15">
        <v>1</v>
      </c>
      <c r="R71" s="27"/>
      <c r="S71" s="14"/>
      <c r="T71" s="15"/>
    </row>
    <row r="72" spans="2:20" ht="19.899999999999999" customHeight="1">
      <c r="B72" s="15">
        <f>B71+1</f>
        <v>2</v>
      </c>
      <c r="C72" s="27"/>
      <c r="D72" s="14"/>
      <c r="E72" s="27"/>
      <c r="F72" s="28"/>
      <c r="G72" s="15">
        <f>G71+1</f>
        <v>2</v>
      </c>
      <c r="H72" s="27"/>
      <c r="I72" s="14"/>
      <c r="J72" s="27"/>
      <c r="L72" s="15">
        <f>L71+1</f>
        <v>2</v>
      </c>
      <c r="M72" s="27"/>
      <c r="N72" s="14"/>
      <c r="O72" s="27"/>
      <c r="P72" s="24"/>
      <c r="Q72" s="15">
        <f>Q71+1</f>
        <v>2</v>
      </c>
      <c r="R72" s="27"/>
      <c r="S72" s="14"/>
      <c r="T72" s="27"/>
    </row>
    <row r="73" spans="2:20" ht="19.899999999999999" customHeight="1">
      <c r="B73" s="15">
        <f t="shared" ref="B73:B85" si="12">B72+1</f>
        <v>3</v>
      </c>
      <c r="C73" s="27"/>
      <c r="D73" s="14"/>
      <c r="E73" s="27"/>
      <c r="F73" s="28"/>
      <c r="G73" s="15">
        <f t="shared" ref="G73:G85" si="13">G72+1</f>
        <v>3</v>
      </c>
      <c r="H73" s="27"/>
      <c r="I73" s="14"/>
      <c r="J73" s="27"/>
      <c r="L73" s="15">
        <f t="shared" ref="L73:L85" si="14">L72+1</f>
        <v>3</v>
      </c>
      <c r="M73" s="27"/>
      <c r="N73" s="14"/>
      <c r="O73" s="27"/>
      <c r="Q73" s="15">
        <f t="shared" ref="Q73:Q85" si="15">Q72+1</f>
        <v>3</v>
      </c>
      <c r="R73" s="27"/>
      <c r="S73" s="14"/>
      <c r="T73" s="27"/>
    </row>
    <row r="74" spans="2:20" ht="19.899999999999999" customHeight="1">
      <c r="B74" s="15">
        <f t="shared" si="12"/>
        <v>4</v>
      </c>
      <c r="C74" s="27"/>
      <c r="D74" s="14"/>
      <c r="E74" s="27"/>
      <c r="F74" s="28"/>
      <c r="G74" s="15">
        <f t="shared" si="13"/>
        <v>4</v>
      </c>
      <c r="H74" s="27"/>
      <c r="I74" s="14"/>
      <c r="J74" s="27"/>
      <c r="L74" s="15">
        <f t="shared" si="14"/>
        <v>4</v>
      </c>
      <c r="M74" s="27"/>
      <c r="N74" s="14"/>
      <c r="O74" s="27"/>
      <c r="Q74" s="15">
        <f t="shared" si="15"/>
        <v>4</v>
      </c>
      <c r="R74" s="27"/>
      <c r="S74" s="14"/>
      <c r="T74" s="27"/>
    </row>
    <row r="75" spans="2:20" ht="19.899999999999999" customHeight="1">
      <c r="B75" s="15">
        <f t="shared" si="12"/>
        <v>5</v>
      </c>
      <c r="C75" s="27"/>
      <c r="D75" s="14"/>
      <c r="E75" s="27"/>
      <c r="F75" s="28"/>
      <c r="G75" s="15">
        <f t="shared" si="13"/>
        <v>5</v>
      </c>
      <c r="H75" s="27"/>
      <c r="I75" s="14"/>
      <c r="J75" s="27"/>
      <c r="L75" s="15">
        <f t="shared" si="14"/>
        <v>5</v>
      </c>
      <c r="M75" s="27"/>
      <c r="N75" s="14"/>
      <c r="O75" s="27"/>
      <c r="Q75" s="15">
        <f t="shared" si="15"/>
        <v>5</v>
      </c>
      <c r="R75" s="27"/>
      <c r="S75" s="14"/>
      <c r="T75" s="27"/>
    </row>
    <row r="76" spans="2:20" ht="19.899999999999999" customHeight="1">
      <c r="B76" s="15">
        <f t="shared" si="12"/>
        <v>6</v>
      </c>
      <c r="C76" s="27"/>
      <c r="D76" s="14"/>
      <c r="E76" s="27"/>
      <c r="F76" s="28"/>
      <c r="G76" s="15">
        <f t="shared" si="13"/>
        <v>6</v>
      </c>
      <c r="H76" s="27"/>
      <c r="I76" s="14"/>
      <c r="J76" s="27"/>
      <c r="L76" s="15">
        <f t="shared" si="14"/>
        <v>6</v>
      </c>
      <c r="M76" s="27"/>
      <c r="N76" s="14"/>
      <c r="O76" s="27"/>
      <c r="Q76" s="15">
        <f t="shared" si="15"/>
        <v>6</v>
      </c>
      <c r="R76" s="27"/>
      <c r="S76" s="14"/>
      <c r="T76" s="27"/>
    </row>
    <row r="77" spans="2:20" ht="19.899999999999999" customHeight="1">
      <c r="B77" s="15">
        <f t="shared" si="12"/>
        <v>7</v>
      </c>
      <c r="C77" s="27"/>
      <c r="D77" s="14"/>
      <c r="E77" s="27"/>
      <c r="F77" s="28"/>
      <c r="G77" s="15">
        <f t="shared" si="13"/>
        <v>7</v>
      </c>
      <c r="H77" s="27"/>
      <c r="I77" s="14"/>
      <c r="J77" s="27"/>
      <c r="L77" s="15">
        <f t="shared" si="14"/>
        <v>7</v>
      </c>
      <c r="M77" s="27"/>
      <c r="N77" s="14"/>
      <c r="O77" s="27"/>
      <c r="Q77" s="15">
        <f t="shared" si="15"/>
        <v>7</v>
      </c>
      <c r="R77" s="27"/>
      <c r="S77" s="14"/>
      <c r="T77" s="27"/>
    </row>
    <row r="78" spans="2:20" ht="19.899999999999999" customHeight="1">
      <c r="B78" s="15">
        <f t="shared" si="12"/>
        <v>8</v>
      </c>
      <c r="C78" s="27"/>
      <c r="D78" s="14"/>
      <c r="E78" s="27"/>
      <c r="F78" s="28"/>
      <c r="G78" s="15">
        <f t="shared" si="13"/>
        <v>8</v>
      </c>
      <c r="H78" s="27"/>
      <c r="I78" s="14"/>
      <c r="J78" s="27"/>
      <c r="L78" s="15">
        <f t="shared" si="14"/>
        <v>8</v>
      </c>
      <c r="M78" s="27"/>
      <c r="N78" s="14"/>
      <c r="O78" s="27"/>
      <c r="Q78" s="15">
        <f t="shared" si="15"/>
        <v>8</v>
      </c>
      <c r="R78" s="27"/>
      <c r="S78" s="14"/>
      <c r="T78" s="27"/>
    </row>
    <row r="79" spans="2:20" ht="19.899999999999999" customHeight="1">
      <c r="B79" s="15">
        <f t="shared" si="12"/>
        <v>9</v>
      </c>
      <c r="C79" s="27"/>
      <c r="D79" s="14"/>
      <c r="E79" s="27"/>
      <c r="F79" s="28"/>
      <c r="G79" s="15">
        <f t="shared" si="13"/>
        <v>9</v>
      </c>
      <c r="H79" s="27"/>
      <c r="I79" s="14"/>
      <c r="J79" s="27"/>
      <c r="L79" s="15">
        <f t="shared" si="14"/>
        <v>9</v>
      </c>
      <c r="M79" s="27"/>
      <c r="N79" s="14"/>
      <c r="O79" s="27"/>
      <c r="Q79" s="15">
        <f t="shared" si="15"/>
        <v>9</v>
      </c>
      <c r="R79" s="27"/>
      <c r="S79" s="14"/>
      <c r="T79" s="27"/>
    </row>
    <row r="80" spans="2:20" ht="19.899999999999999" customHeight="1">
      <c r="B80" s="15">
        <f t="shared" si="12"/>
        <v>10</v>
      </c>
      <c r="C80" s="27"/>
      <c r="D80" s="14"/>
      <c r="E80" s="27"/>
      <c r="F80" s="28"/>
      <c r="G80" s="15">
        <f t="shared" si="13"/>
        <v>10</v>
      </c>
      <c r="H80" s="27"/>
      <c r="I80" s="14"/>
      <c r="J80" s="27"/>
      <c r="L80" s="15">
        <f t="shared" si="14"/>
        <v>10</v>
      </c>
      <c r="M80" s="27"/>
      <c r="N80" s="14"/>
      <c r="O80" s="27"/>
      <c r="Q80" s="15">
        <f t="shared" si="15"/>
        <v>10</v>
      </c>
      <c r="R80" s="27"/>
      <c r="S80" s="14"/>
      <c r="T80" s="27"/>
    </row>
    <row r="81" spans="2:20" ht="19.899999999999999" customHeight="1">
      <c r="B81" s="15">
        <f t="shared" si="12"/>
        <v>11</v>
      </c>
      <c r="C81" s="27"/>
      <c r="D81" s="14"/>
      <c r="E81" s="27"/>
      <c r="F81" s="28"/>
      <c r="G81" s="15">
        <f t="shared" si="13"/>
        <v>11</v>
      </c>
      <c r="H81" s="27"/>
      <c r="I81" s="14"/>
      <c r="J81" s="27"/>
      <c r="L81" s="15">
        <f t="shared" si="14"/>
        <v>11</v>
      </c>
      <c r="M81" s="27"/>
      <c r="N81" s="14"/>
      <c r="O81" s="27"/>
      <c r="Q81" s="15">
        <f t="shared" si="15"/>
        <v>11</v>
      </c>
      <c r="R81" s="27"/>
      <c r="S81" s="14"/>
      <c r="T81" s="27"/>
    </row>
    <row r="82" spans="2:20" ht="19.899999999999999" customHeight="1">
      <c r="B82" s="15">
        <f t="shared" si="12"/>
        <v>12</v>
      </c>
      <c r="C82" s="27"/>
      <c r="D82" s="14"/>
      <c r="E82" s="27"/>
      <c r="F82" s="28"/>
      <c r="G82" s="15">
        <f t="shared" si="13"/>
        <v>12</v>
      </c>
      <c r="H82" s="27"/>
      <c r="I82" s="14"/>
      <c r="J82" s="27"/>
      <c r="L82" s="15">
        <f t="shared" si="14"/>
        <v>12</v>
      </c>
      <c r="M82" s="27"/>
      <c r="N82" s="14"/>
      <c r="O82" s="27"/>
      <c r="Q82" s="15">
        <f t="shared" si="15"/>
        <v>12</v>
      </c>
      <c r="R82" s="27"/>
      <c r="S82" s="14"/>
      <c r="T82" s="27"/>
    </row>
    <row r="83" spans="2:20" ht="19.899999999999999" customHeight="1">
      <c r="B83" s="15">
        <f t="shared" si="12"/>
        <v>13</v>
      </c>
      <c r="C83" s="27"/>
      <c r="D83" s="14"/>
      <c r="E83" s="27"/>
      <c r="F83" s="28"/>
      <c r="G83" s="15">
        <f t="shared" si="13"/>
        <v>13</v>
      </c>
      <c r="H83" s="27"/>
      <c r="I83" s="14"/>
      <c r="J83" s="27"/>
      <c r="L83" s="15">
        <f t="shared" si="14"/>
        <v>13</v>
      </c>
      <c r="M83" s="27"/>
      <c r="N83" s="14"/>
      <c r="O83" s="27"/>
      <c r="Q83" s="15">
        <f t="shared" si="15"/>
        <v>13</v>
      </c>
      <c r="R83" s="27"/>
      <c r="S83" s="14"/>
      <c r="T83" s="27"/>
    </row>
    <row r="84" spans="2:20" ht="19.899999999999999" customHeight="1">
      <c r="B84" s="15">
        <f t="shared" si="12"/>
        <v>14</v>
      </c>
      <c r="C84" s="27"/>
      <c r="D84" s="14"/>
      <c r="E84" s="27"/>
      <c r="F84" s="28"/>
      <c r="G84" s="15">
        <f t="shared" si="13"/>
        <v>14</v>
      </c>
      <c r="H84" s="27"/>
      <c r="I84" s="14"/>
      <c r="J84" s="27"/>
      <c r="L84" s="15">
        <f t="shared" si="14"/>
        <v>14</v>
      </c>
      <c r="M84" s="27"/>
      <c r="N84" s="14"/>
      <c r="O84" s="27"/>
      <c r="Q84" s="15">
        <f t="shared" si="15"/>
        <v>14</v>
      </c>
      <c r="R84" s="27"/>
      <c r="S84" s="14"/>
      <c r="T84" s="27"/>
    </row>
    <row r="85" spans="2:20" ht="19.899999999999999" customHeight="1">
      <c r="B85" s="15">
        <f t="shared" si="12"/>
        <v>15</v>
      </c>
      <c r="C85" s="27"/>
      <c r="D85" s="14"/>
      <c r="E85" s="27"/>
      <c r="F85" s="28"/>
      <c r="G85" s="15">
        <f t="shared" si="13"/>
        <v>15</v>
      </c>
      <c r="H85" s="27"/>
      <c r="I85" s="14"/>
      <c r="J85" s="27"/>
      <c r="L85" s="15">
        <f t="shared" si="14"/>
        <v>15</v>
      </c>
      <c r="M85" s="27"/>
      <c r="N85" s="14"/>
      <c r="O85" s="27"/>
      <c r="Q85" s="15">
        <f t="shared" si="15"/>
        <v>15</v>
      </c>
      <c r="R85" s="27"/>
      <c r="S85" s="14"/>
      <c r="T85" s="27"/>
    </row>
    <row r="86" spans="2:20" ht="19.899999999999999" customHeight="1">
      <c r="B86" s="392" t="s">
        <v>3</v>
      </c>
      <c r="C86" s="393"/>
      <c r="D86" s="124">
        <f>COUNT(D71:D85)</f>
        <v>0</v>
      </c>
      <c r="E86" s="125" t="s">
        <v>283</v>
      </c>
      <c r="F86" s="28"/>
      <c r="G86" s="392" t="s">
        <v>3</v>
      </c>
      <c r="H86" s="393"/>
      <c r="I86" s="124">
        <f>COUNT(I71:I85)</f>
        <v>0</v>
      </c>
      <c r="J86" s="125" t="s">
        <v>283</v>
      </c>
      <c r="L86" s="392" t="s">
        <v>3</v>
      </c>
      <c r="M86" s="393"/>
      <c r="N86" s="124">
        <f>COUNT(N71:N85)</f>
        <v>0</v>
      </c>
      <c r="O86" s="125" t="s">
        <v>283</v>
      </c>
      <c r="Q86" s="392" t="s">
        <v>3</v>
      </c>
      <c r="R86" s="393"/>
      <c r="S86" s="124">
        <f>COUNT(S71:S85)</f>
        <v>0</v>
      </c>
      <c r="T86" s="125" t="s">
        <v>283</v>
      </c>
    </row>
    <row r="87" spans="2:20">
      <c r="B87" s="30"/>
      <c r="C87" s="30"/>
      <c r="D87" s="8"/>
      <c r="E87" s="31"/>
      <c r="F87" s="28"/>
      <c r="G87" s="31"/>
      <c r="H87" s="31"/>
      <c r="I87" s="32"/>
      <c r="J87" s="32"/>
    </row>
    <row r="88" spans="2:20">
      <c r="B88" s="30"/>
      <c r="C88" s="30"/>
      <c r="D88" s="8"/>
      <c r="E88" s="31"/>
      <c r="F88" s="28"/>
      <c r="G88" s="31"/>
      <c r="H88" s="31"/>
      <c r="I88" s="32"/>
      <c r="J88" s="32"/>
    </row>
    <row r="89" spans="2:20">
      <c r="B89" s="30"/>
      <c r="C89" s="30"/>
      <c r="D89" s="8"/>
      <c r="E89" s="31"/>
      <c r="F89" s="28"/>
      <c r="G89" s="31"/>
      <c r="H89" s="31"/>
      <c r="I89" s="32"/>
      <c r="J89" s="32"/>
    </row>
    <row r="90" spans="2:20" ht="25.15" customHeight="1">
      <c r="B90" s="402" t="s">
        <v>72</v>
      </c>
      <c r="C90" s="402"/>
      <c r="D90" s="403"/>
      <c r="E90" s="403"/>
      <c r="G90" s="402" t="s">
        <v>73</v>
      </c>
      <c r="H90" s="402"/>
      <c r="I90" s="403"/>
      <c r="J90" s="403"/>
      <c r="L90" s="402" t="s">
        <v>74</v>
      </c>
      <c r="M90" s="402"/>
      <c r="N90" s="403"/>
      <c r="O90" s="403"/>
      <c r="P90" s="21"/>
      <c r="Q90" s="402" t="s">
        <v>75</v>
      </c>
      <c r="R90" s="402"/>
      <c r="S90" s="403"/>
      <c r="T90" s="403"/>
    </row>
    <row r="91" spans="2:20" ht="30" customHeight="1">
      <c r="B91" s="12" t="s">
        <v>55</v>
      </c>
      <c r="C91" s="12" t="s">
        <v>80</v>
      </c>
      <c r="D91" s="12" t="s">
        <v>1</v>
      </c>
      <c r="E91" s="13" t="s">
        <v>2</v>
      </c>
      <c r="F91" s="9"/>
      <c r="G91" s="12" t="s">
        <v>55</v>
      </c>
      <c r="H91" s="12" t="s">
        <v>80</v>
      </c>
      <c r="I91" s="12" t="s">
        <v>1</v>
      </c>
      <c r="J91" s="13" t="s">
        <v>2</v>
      </c>
      <c r="L91" s="12" t="s">
        <v>55</v>
      </c>
      <c r="M91" s="12" t="s">
        <v>80</v>
      </c>
      <c r="N91" s="12" t="s">
        <v>1</v>
      </c>
      <c r="O91" s="13" t="s">
        <v>2</v>
      </c>
      <c r="P91" s="21"/>
      <c r="Q91" s="12" t="s">
        <v>55</v>
      </c>
      <c r="R91" s="12" t="s">
        <v>80</v>
      </c>
      <c r="S91" s="12" t="s">
        <v>1</v>
      </c>
      <c r="T91" s="13" t="s">
        <v>2</v>
      </c>
    </row>
    <row r="92" spans="2:20" ht="19.899999999999999" customHeight="1">
      <c r="B92" s="15">
        <v>1</v>
      </c>
      <c r="C92" s="27"/>
      <c r="D92" s="14"/>
      <c r="E92" s="15"/>
      <c r="F92" s="7"/>
      <c r="G92" s="15">
        <v>1</v>
      </c>
      <c r="H92" s="27"/>
      <c r="I92" s="14"/>
      <c r="J92" s="15"/>
      <c r="L92" s="15">
        <v>1</v>
      </c>
      <c r="M92" s="27"/>
      <c r="N92" s="14"/>
      <c r="O92" s="15"/>
      <c r="P92" s="21"/>
      <c r="Q92" s="15">
        <v>1</v>
      </c>
      <c r="R92" s="27"/>
      <c r="S92" s="14"/>
      <c r="T92" s="15"/>
    </row>
    <row r="93" spans="2:20" ht="19.899999999999999" customHeight="1">
      <c r="B93" s="15">
        <f>B92+1</f>
        <v>2</v>
      </c>
      <c r="C93" s="27"/>
      <c r="D93" s="14"/>
      <c r="E93" s="27"/>
      <c r="F93" s="28"/>
      <c r="G93" s="15">
        <f>G92+1</f>
        <v>2</v>
      </c>
      <c r="H93" s="27"/>
      <c r="I93" s="14"/>
      <c r="J93" s="27"/>
      <c r="L93" s="15">
        <f>L92+1</f>
        <v>2</v>
      </c>
      <c r="M93" s="27"/>
      <c r="N93" s="14"/>
      <c r="O93" s="27"/>
      <c r="P93" s="24"/>
      <c r="Q93" s="15">
        <f>Q92+1</f>
        <v>2</v>
      </c>
      <c r="R93" s="27"/>
      <c r="S93" s="14"/>
      <c r="T93" s="27"/>
    </row>
    <row r="94" spans="2:20" ht="19.899999999999999" customHeight="1">
      <c r="B94" s="15">
        <f t="shared" ref="B94:B106" si="16">B93+1</f>
        <v>3</v>
      </c>
      <c r="C94" s="27"/>
      <c r="D94" s="14"/>
      <c r="E94" s="27"/>
      <c r="F94" s="28"/>
      <c r="G94" s="15">
        <f t="shared" ref="G94:G106" si="17">G93+1</f>
        <v>3</v>
      </c>
      <c r="H94" s="27"/>
      <c r="I94" s="14"/>
      <c r="J94" s="27"/>
      <c r="L94" s="15">
        <f t="shared" ref="L94:L106" si="18">L93+1</f>
        <v>3</v>
      </c>
      <c r="M94" s="27"/>
      <c r="N94" s="14"/>
      <c r="O94" s="27"/>
      <c r="Q94" s="15">
        <f t="shared" ref="Q94:Q106" si="19">Q93+1</f>
        <v>3</v>
      </c>
      <c r="R94" s="27"/>
      <c r="S94" s="14"/>
      <c r="T94" s="27"/>
    </row>
    <row r="95" spans="2:20" ht="19.899999999999999" customHeight="1">
      <c r="B95" s="15">
        <f t="shared" si="16"/>
        <v>4</v>
      </c>
      <c r="C95" s="27"/>
      <c r="D95" s="14"/>
      <c r="E95" s="27"/>
      <c r="F95" s="28"/>
      <c r="G95" s="15">
        <f t="shared" si="17"/>
        <v>4</v>
      </c>
      <c r="H95" s="27"/>
      <c r="I95" s="14"/>
      <c r="J95" s="27"/>
      <c r="L95" s="15">
        <f t="shared" si="18"/>
        <v>4</v>
      </c>
      <c r="M95" s="27"/>
      <c r="N95" s="14"/>
      <c r="O95" s="27"/>
      <c r="Q95" s="15">
        <f t="shared" si="19"/>
        <v>4</v>
      </c>
      <c r="R95" s="27"/>
      <c r="S95" s="14"/>
      <c r="T95" s="27"/>
    </row>
    <row r="96" spans="2:20" ht="19.899999999999999" customHeight="1">
      <c r="B96" s="15">
        <f t="shared" si="16"/>
        <v>5</v>
      </c>
      <c r="C96" s="27"/>
      <c r="D96" s="14"/>
      <c r="E96" s="27"/>
      <c r="F96" s="28"/>
      <c r="G96" s="15">
        <f t="shared" si="17"/>
        <v>5</v>
      </c>
      <c r="H96" s="27"/>
      <c r="I96" s="14"/>
      <c r="J96" s="27"/>
      <c r="L96" s="15">
        <f t="shared" si="18"/>
        <v>5</v>
      </c>
      <c r="M96" s="27"/>
      <c r="N96" s="14"/>
      <c r="O96" s="27"/>
      <c r="Q96" s="15">
        <f t="shared" si="19"/>
        <v>5</v>
      </c>
      <c r="R96" s="27"/>
      <c r="S96" s="14"/>
      <c r="T96" s="27"/>
    </row>
    <row r="97" spans="2:20" ht="19.899999999999999" customHeight="1">
      <c r="B97" s="15">
        <f t="shared" si="16"/>
        <v>6</v>
      </c>
      <c r="C97" s="27"/>
      <c r="D97" s="14"/>
      <c r="E97" s="27"/>
      <c r="F97" s="28"/>
      <c r="G97" s="15">
        <f t="shared" si="17"/>
        <v>6</v>
      </c>
      <c r="H97" s="27"/>
      <c r="I97" s="14"/>
      <c r="J97" s="27"/>
      <c r="L97" s="15">
        <f t="shared" si="18"/>
        <v>6</v>
      </c>
      <c r="M97" s="27"/>
      <c r="N97" s="14"/>
      <c r="O97" s="27"/>
      <c r="Q97" s="15">
        <f t="shared" si="19"/>
        <v>6</v>
      </c>
      <c r="R97" s="27"/>
      <c r="S97" s="14"/>
      <c r="T97" s="27"/>
    </row>
    <row r="98" spans="2:20" ht="19.899999999999999" customHeight="1">
      <c r="B98" s="15">
        <f t="shared" si="16"/>
        <v>7</v>
      </c>
      <c r="C98" s="27"/>
      <c r="D98" s="14"/>
      <c r="E98" s="27"/>
      <c r="F98" s="28"/>
      <c r="G98" s="15">
        <f t="shared" si="17"/>
        <v>7</v>
      </c>
      <c r="H98" s="27"/>
      <c r="I98" s="14"/>
      <c r="J98" s="27"/>
      <c r="L98" s="15">
        <f t="shared" si="18"/>
        <v>7</v>
      </c>
      <c r="M98" s="27"/>
      <c r="N98" s="14"/>
      <c r="O98" s="27"/>
      <c r="Q98" s="15">
        <f t="shared" si="19"/>
        <v>7</v>
      </c>
      <c r="R98" s="27"/>
      <c r="S98" s="14"/>
      <c r="T98" s="27"/>
    </row>
    <row r="99" spans="2:20" ht="19.899999999999999" customHeight="1">
      <c r="B99" s="15">
        <f t="shared" si="16"/>
        <v>8</v>
      </c>
      <c r="C99" s="27"/>
      <c r="D99" s="14"/>
      <c r="E99" s="27"/>
      <c r="F99" s="28"/>
      <c r="G99" s="15">
        <f t="shared" si="17"/>
        <v>8</v>
      </c>
      <c r="H99" s="27"/>
      <c r="I99" s="14"/>
      <c r="J99" s="27"/>
      <c r="L99" s="15">
        <f t="shared" si="18"/>
        <v>8</v>
      </c>
      <c r="M99" s="27"/>
      <c r="N99" s="14"/>
      <c r="O99" s="27"/>
      <c r="Q99" s="15">
        <f t="shared" si="19"/>
        <v>8</v>
      </c>
      <c r="R99" s="27"/>
      <c r="S99" s="14"/>
      <c r="T99" s="27"/>
    </row>
    <row r="100" spans="2:20" ht="19.899999999999999" customHeight="1">
      <c r="B100" s="15">
        <f t="shared" si="16"/>
        <v>9</v>
      </c>
      <c r="C100" s="27"/>
      <c r="D100" s="14"/>
      <c r="E100" s="27"/>
      <c r="F100" s="28"/>
      <c r="G100" s="15">
        <f t="shared" si="17"/>
        <v>9</v>
      </c>
      <c r="H100" s="27"/>
      <c r="I100" s="14"/>
      <c r="J100" s="27"/>
      <c r="L100" s="15">
        <f t="shared" si="18"/>
        <v>9</v>
      </c>
      <c r="M100" s="27"/>
      <c r="N100" s="14"/>
      <c r="O100" s="27"/>
      <c r="Q100" s="15">
        <f t="shared" si="19"/>
        <v>9</v>
      </c>
      <c r="R100" s="27"/>
      <c r="S100" s="14"/>
      <c r="T100" s="27"/>
    </row>
    <row r="101" spans="2:20" ht="19.899999999999999" customHeight="1">
      <c r="B101" s="15">
        <f t="shared" si="16"/>
        <v>10</v>
      </c>
      <c r="C101" s="27"/>
      <c r="D101" s="14"/>
      <c r="E101" s="27"/>
      <c r="F101" s="28"/>
      <c r="G101" s="15">
        <f t="shared" si="17"/>
        <v>10</v>
      </c>
      <c r="H101" s="27"/>
      <c r="I101" s="14"/>
      <c r="J101" s="27"/>
      <c r="L101" s="15">
        <f t="shared" si="18"/>
        <v>10</v>
      </c>
      <c r="M101" s="27"/>
      <c r="N101" s="14"/>
      <c r="O101" s="27"/>
      <c r="Q101" s="15">
        <f t="shared" si="19"/>
        <v>10</v>
      </c>
      <c r="R101" s="27"/>
      <c r="S101" s="14"/>
      <c r="T101" s="27"/>
    </row>
    <row r="102" spans="2:20" ht="19.899999999999999" customHeight="1">
      <c r="B102" s="15">
        <f t="shared" si="16"/>
        <v>11</v>
      </c>
      <c r="C102" s="27"/>
      <c r="D102" s="14"/>
      <c r="E102" s="27"/>
      <c r="F102" s="28"/>
      <c r="G102" s="15">
        <f t="shared" si="17"/>
        <v>11</v>
      </c>
      <c r="H102" s="27"/>
      <c r="I102" s="14"/>
      <c r="J102" s="27"/>
      <c r="L102" s="15">
        <f t="shared" si="18"/>
        <v>11</v>
      </c>
      <c r="M102" s="27"/>
      <c r="N102" s="14"/>
      <c r="O102" s="27"/>
      <c r="Q102" s="15">
        <f t="shared" si="19"/>
        <v>11</v>
      </c>
      <c r="R102" s="27"/>
      <c r="S102" s="14"/>
      <c r="T102" s="27"/>
    </row>
    <row r="103" spans="2:20" ht="19.899999999999999" customHeight="1">
      <c r="B103" s="15">
        <f t="shared" si="16"/>
        <v>12</v>
      </c>
      <c r="C103" s="27"/>
      <c r="D103" s="14"/>
      <c r="E103" s="27"/>
      <c r="F103" s="28"/>
      <c r="G103" s="15">
        <f t="shared" si="17"/>
        <v>12</v>
      </c>
      <c r="H103" s="27"/>
      <c r="I103" s="14"/>
      <c r="J103" s="27"/>
      <c r="L103" s="15">
        <f t="shared" si="18"/>
        <v>12</v>
      </c>
      <c r="M103" s="27"/>
      <c r="N103" s="14"/>
      <c r="O103" s="27"/>
      <c r="Q103" s="15">
        <f t="shared" si="19"/>
        <v>12</v>
      </c>
      <c r="R103" s="27"/>
      <c r="S103" s="14"/>
      <c r="T103" s="27"/>
    </row>
    <row r="104" spans="2:20" ht="19.899999999999999" customHeight="1">
      <c r="B104" s="15">
        <f t="shared" si="16"/>
        <v>13</v>
      </c>
      <c r="C104" s="27"/>
      <c r="D104" s="14"/>
      <c r="E104" s="27"/>
      <c r="F104" s="28"/>
      <c r="G104" s="15">
        <f t="shared" si="17"/>
        <v>13</v>
      </c>
      <c r="H104" s="27"/>
      <c r="I104" s="14"/>
      <c r="J104" s="27"/>
      <c r="L104" s="15">
        <f t="shared" si="18"/>
        <v>13</v>
      </c>
      <c r="M104" s="27"/>
      <c r="N104" s="14"/>
      <c r="O104" s="27"/>
      <c r="Q104" s="15">
        <f t="shared" si="19"/>
        <v>13</v>
      </c>
      <c r="R104" s="27"/>
      <c r="S104" s="14"/>
      <c r="T104" s="27"/>
    </row>
    <row r="105" spans="2:20" ht="19.899999999999999" customHeight="1">
      <c r="B105" s="15">
        <f t="shared" si="16"/>
        <v>14</v>
      </c>
      <c r="C105" s="27"/>
      <c r="D105" s="14"/>
      <c r="E105" s="27"/>
      <c r="F105" s="28"/>
      <c r="G105" s="15">
        <f t="shared" si="17"/>
        <v>14</v>
      </c>
      <c r="H105" s="27"/>
      <c r="I105" s="14"/>
      <c r="J105" s="27"/>
      <c r="L105" s="15">
        <f t="shared" si="18"/>
        <v>14</v>
      </c>
      <c r="M105" s="27"/>
      <c r="N105" s="14"/>
      <c r="O105" s="27"/>
      <c r="Q105" s="15">
        <f t="shared" si="19"/>
        <v>14</v>
      </c>
      <c r="R105" s="27"/>
      <c r="S105" s="14"/>
      <c r="T105" s="27"/>
    </row>
    <row r="106" spans="2:20" ht="19.899999999999999" customHeight="1">
      <c r="B106" s="15">
        <f t="shared" si="16"/>
        <v>15</v>
      </c>
      <c r="C106" s="27"/>
      <c r="D106" s="14"/>
      <c r="E106" s="27"/>
      <c r="F106" s="28"/>
      <c r="G106" s="15">
        <f t="shared" si="17"/>
        <v>15</v>
      </c>
      <c r="H106" s="27"/>
      <c r="I106" s="14"/>
      <c r="J106" s="27"/>
      <c r="L106" s="15">
        <f t="shared" si="18"/>
        <v>15</v>
      </c>
      <c r="M106" s="27"/>
      <c r="N106" s="14"/>
      <c r="O106" s="27"/>
      <c r="Q106" s="15">
        <f t="shared" si="19"/>
        <v>15</v>
      </c>
      <c r="R106" s="27"/>
      <c r="S106" s="14"/>
      <c r="T106" s="27"/>
    </row>
    <row r="107" spans="2:20" ht="19.899999999999999" customHeight="1">
      <c r="B107" s="392" t="s">
        <v>3</v>
      </c>
      <c r="C107" s="393"/>
      <c r="D107" s="124">
        <f>COUNT(D92:D106)</f>
        <v>0</v>
      </c>
      <c r="E107" s="125" t="s">
        <v>283</v>
      </c>
      <c r="F107" s="28"/>
      <c r="G107" s="392" t="s">
        <v>3</v>
      </c>
      <c r="H107" s="393"/>
      <c r="I107" s="124">
        <f>COUNT(I92:I106)</f>
        <v>0</v>
      </c>
      <c r="J107" s="125" t="s">
        <v>283</v>
      </c>
      <c r="L107" s="392" t="s">
        <v>3</v>
      </c>
      <c r="M107" s="393"/>
      <c r="N107" s="124">
        <f>COUNT(N92:N106)</f>
        <v>0</v>
      </c>
      <c r="O107" s="125" t="s">
        <v>283</v>
      </c>
      <c r="Q107" s="392" t="s">
        <v>3</v>
      </c>
      <c r="R107" s="393"/>
      <c r="S107" s="124">
        <f>COUNT(S92:S106)</f>
        <v>0</v>
      </c>
      <c r="T107" s="125" t="s">
        <v>283</v>
      </c>
    </row>
    <row r="108" spans="2:20">
      <c r="B108" s="30"/>
      <c r="C108" s="30"/>
      <c r="D108" s="8"/>
      <c r="E108" s="31"/>
      <c r="F108" s="28"/>
      <c r="G108" s="31"/>
      <c r="H108" s="31"/>
      <c r="I108" s="32"/>
      <c r="J108" s="32"/>
    </row>
    <row r="109" spans="2:20">
      <c r="B109" s="30"/>
      <c r="C109" s="30"/>
      <c r="D109" s="8"/>
      <c r="E109" s="31"/>
      <c r="F109" s="28"/>
      <c r="G109" s="31"/>
      <c r="H109" s="31"/>
      <c r="I109" s="32"/>
      <c r="J109" s="32"/>
    </row>
    <row r="110" spans="2:20">
      <c r="B110" s="30"/>
      <c r="C110" s="30"/>
      <c r="D110" s="8"/>
      <c r="E110" s="31"/>
      <c r="F110" s="28"/>
      <c r="G110" s="31"/>
      <c r="H110" s="31"/>
      <c r="I110" s="32"/>
      <c r="J110" s="32"/>
    </row>
    <row r="111" spans="2:20" ht="25.15" customHeight="1">
      <c r="B111" s="402" t="s">
        <v>76</v>
      </c>
      <c r="C111" s="402"/>
      <c r="D111" s="403"/>
      <c r="E111" s="403"/>
      <c r="G111" s="402" t="s">
        <v>77</v>
      </c>
      <c r="H111" s="402"/>
      <c r="I111" s="403"/>
      <c r="J111" s="403"/>
      <c r="L111" s="402" t="s">
        <v>78</v>
      </c>
      <c r="M111" s="402"/>
      <c r="N111" s="403"/>
      <c r="O111" s="403"/>
      <c r="P111" s="21"/>
      <c r="Q111" s="402" t="s">
        <v>79</v>
      </c>
      <c r="R111" s="402"/>
      <c r="S111" s="403"/>
      <c r="T111" s="403"/>
    </row>
    <row r="112" spans="2:20" ht="30" customHeight="1">
      <c r="B112" s="12" t="s">
        <v>55</v>
      </c>
      <c r="C112" s="12" t="s">
        <v>80</v>
      </c>
      <c r="D112" s="12" t="s">
        <v>1</v>
      </c>
      <c r="E112" s="13" t="s">
        <v>2</v>
      </c>
      <c r="F112" s="9"/>
      <c r="G112" s="12" t="s">
        <v>55</v>
      </c>
      <c r="H112" s="12" t="s">
        <v>80</v>
      </c>
      <c r="I112" s="12" t="s">
        <v>1</v>
      </c>
      <c r="J112" s="13" t="s">
        <v>2</v>
      </c>
      <c r="L112" s="12" t="s">
        <v>55</v>
      </c>
      <c r="M112" s="12" t="s">
        <v>80</v>
      </c>
      <c r="N112" s="12" t="s">
        <v>1</v>
      </c>
      <c r="O112" s="13" t="s">
        <v>2</v>
      </c>
      <c r="P112" s="21"/>
      <c r="Q112" s="12" t="s">
        <v>55</v>
      </c>
      <c r="R112" s="12" t="s">
        <v>80</v>
      </c>
      <c r="S112" s="12" t="s">
        <v>1</v>
      </c>
      <c r="T112" s="13" t="s">
        <v>2</v>
      </c>
    </row>
    <row r="113" spans="2:20" ht="19.899999999999999" customHeight="1">
      <c r="B113" s="15">
        <v>1</v>
      </c>
      <c r="C113" s="27"/>
      <c r="D113" s="14"/>
      <c r="E113" s="15"/>
      <c r="F113" s="7"/>
      <c r="G113" s="15">
        <v>1</v>
      </c>
      <c r="H113" s="27"/>
      <c r="I113" s="14"/>
      <c r="J113" s="15"/>
      <c r="L113" s="15">
        <v>1</v>
      </c>
      <c r="M113" s="27"/>
      <c r="N113" s="14"/>
      <c r="O113" s="15"/>
      <c r="P113" s="21"/>
      <c r="Q113" s="15">
        <v>1</v>
      </c>
      <c r="R113" s="27"/>
      <c r="S113" s="14"/>
      <c r="T113" s="15"/>
    </row>
    <row r="114" spans="2:20" ht="19.899999999999999" customHeight="1">
      <c r="B114" s="15">
        <f>B113+1</f>
        <v>2</v>
      </c>
      <c r="C114" s="27"/>
      <c r="D114" s="14"/>
      <c r="E114" s="27"/>
      <c r="F114" s="28"/>
      <c r="G114" s="15">
        <f>G113+1</f>
        <v>2</v>
      </c>
      <c r="H114" s="27"/>
      <c r="I114" s="14"/>
      <c r="J114" s="27"/>
      <c r="L114" s="15">
        <f>L113+1</f>
        <v>2</v>
      </c>
      <c r="M114" s="27"/>
      <c r="N114" s="14"/>
      <c r="O114" s="27"/>
      <c r="P114" s="24"/>
      <c r="Q114" s="15">
        <f>Q113+1</f>
        <v>2</v>
      </c>
      <c r="R114" s="27"/>
      <c r="S114" s="14"/>
      <c r="T114" s="27"/>
    </row>
    <row r="115" spans="2:20" ht="19.899999999999999" customHeight="1">
      <c r="B115" s="15">
        <f t="shared" ref="B115:B127" si="20">B114+1</f>
        <v>3</v>
      </c>
      <c r="C115" s="27"/>
      <c r="D115" s="14"/>
      <c r="E115" s="27"/>
      <c r="F115" s="28"/>
      <c r="G115" s="15">
        <f t="shared" ref="G115:G127" si="21">G114+1</f>
        <v>3</v>
      </c>
      <c r="H115" s="27"/>
      <c r="I115" s="14"/>
      <c r="J115" s="27"/>
      <c r="L115" s="15">
        <f t="shared" ref="L115:L127" si="22">L114+1</f>
        <v>3</v>
      </c>
      <c r="M115" s="27"/>
      <c r="N115" s="14"/>
      <c r="O115" s="27"/>
      <c r="Q115" s="15">
        <f t="shared" ref="Q115:Q127" si="23">Q114+1</f>
        <v>3</v>
      </c>
      <c r="R115" s="27"/>
      <c r="S115" s="14"/>
      <c r="T115" s="27"/>
    </row>
    <row r="116" spans="2:20" ht="19.899999999999999" customHeight="1">
      <c r="B116" s="15">
        <f t="shared" si="20"/>
        <v>4</v>
      </c>
      <c r="C116" s="27"/>
      <c r="D116" s="14"/>
      <c r="E116" s="27"/>
      <c r="F116" s="28"/>
      <c r="G116" s="15">
        <f t="shared" si="21"/>
        <v>4</v>
      </c>
      <c r="H116" s="27"/>
      <c r="I116" s="14"/>
      <c r="J116" s="27"/>
      <c r="L116" s="15">
        <f t="shared" si="22"/>
        <v>4</v>
      </c>
      <c r="M116" s="27"/>
      <c r="N116" s="14"/>
      <c r="O116" s="27"/>
      <c r="Q116" s="15">
        <f t="shared" si="23"/>
        <v>4</v>
      </c>
      <c r="R116" s="27"/>
      <c r="S116" s="14"/>
      <c r="T116" s="27"/>
    </row>
    <row r="117" spans="2:20" ht="19.899999999999999" customHeight="1">
      <c r="B117" s="15">
        <f t="shared" si="20"/>
        <v>5</v>
      </c>
      <c r="C117" s="27"/>
      <c r="D117" s="14"/>
      <c r="E117" s="27"/>
      <c r="F117" s="28"/>
      <c r="G117" s="15">
        <f t="shared" si="21"/>
        <v>5</v>
      </c>
      <c r="H117" s="27"/>
      <c r="I117" s="14"/>
      <c r="J117" s="27"/>
      <c r="L117" s="15">
        <f t="shared" si="22"/>
        <v>5</v>
      </c>
      <c r="M117" s="27"/>
      <c r="N117" s="14"/>
      <c r="O117" s="27"/>
      <c r="Q117" s="15">
        <f t="shared" si="23"/>
        <v>5</v>
      </c>
      <c r="R117" s="27"/>
      <c r="S117" s="14"/>
      <c r="T117" s="27"/>
    </row>
    <row r="118" spans="2:20" ht="19.899999999999999" customHeight="1">
      <c r="B118" s="15">
        <f t="shared" si="20"/>
        <v>6</v>
      </c>
      <c r="C118" s="27"/>
      <c r="D118" s="14"/>
      <c r="E118" s="27"/>
      <c r="F118" s="28"/>
      <c r="G118" s="15">
        <f t="shared" si="21"/>
        <v>6</v>
      </c>
      <c r="H118" s="27"/>
      <c r="I118" s="14"/>
      <c r="J118" s="27"/>
      <c r="L118" s="15">
        <f t="shared" si="22"/>
        <v>6</v>
      </c>
      <c r="M118" s="27"/>
      <c r="N118" s="14"/>
      <c r="O118" s="27"/>
      <c r="Q118" s="15">
        <f t="shared" si="23"/>
        <v>6</v>
      </c>
      <c r="R118" s="27"/>
      <c r="S118" s="14"/>
      <c r="T118" s="27"/>
    </row>
    <row r="119" spans="2:20" ht="19.899999999999999" customHeight="1">
      <c r="B119" s="15">
        <f t="shared" si="20"/>
        <v>7</v>
      </c>
      <c r="C119" s="27"/>
      <c r="D119" s="14"/>
      <c r="E119" s="27"/>
      <c r="F119" s="28"/>
      <c r="G119" s="15">
        <f t="shared" si="21"/>
        <v>7</v>
      </c>
      <c r="H119" s="27"/>
      <c r="I119" s="14"/>
      <c r="J119" s="27"/>
      <c r="L119" s="15">
        <f t="shared" si="22"/>
        <v>7</v>
      </c>
      <c r="M119" s="27"/>
      <c r="N119" s="14"/>
      <c r="O119" s="27"/>
      <c r="Q119" s="15">
        <f t="shared" si="23"/>
        <v>7</v>
      </c>
      <c r="R119" s="27"/>
      <c r="S119" s="14"/>
      <c r="T119" s="27"/>
    </row>
    <row r="120" spans="2:20" ht="19.899999999999999" customHeight="1">
      <c r="B120" s="15">
        <f t="shared" si="20"/>
        <v>8</v>
      </c>
      <c r="C120" s="27"/>
      <c r="D120" s="14"/>
      <c r="E120" s="27"/>
      <c r="F120" s="28"/>
      <c r="G120" s="15">
        <f t="shared" si="21"/>
        <v>8</v>
      </c>
      <c r="H120" s="27"/>
      <c r="I120" s="14"/>
      <c r="J120" s="27"/>
      <c r="L120" s="15">
        <f t="shared" si="22"/>
        <v>8</v>
      </c>
      <c r="M120" s="27"/>
      <c r="N120" s="14"/>
      <c r="O120" s="27"/>
      <c r="Q120" s="15">
        <f t="shared" si="23"/>
        <v>8</v>
      </c>
      <c r="R120" s="27"/>
      <c r="S120" s="14"/>
      <c r="T120" s="27"/>
    </row>
    <row r="121" spans="2:20" ht="19.899999999999999" customHeight="1">
      <c r="B121" s="15">
        <f t="shared" si="20"/>
        <v>9</v>
      </c>
      <c r="C121" s="27"/>
      <c r="D121" s="14"/>
      <c r="E121" s="27"/>
      <c r="F121" s="28"/>
      <c r="G121" s="15">
        <f t="shared" si="21"/>
        <v>9</v>
      </c>
      <c r="H121" s="27"/>
      <c r="I121" s="14"/>
      <c r="J121" s="27"/>
      <c r="L121" s="15">
        <f t="shared" si="22"/>
        <v>9</v>
      </c>
      <c r="M121" s="27"/>
      <c r="N121" s="14"/>
      <c r="O121" s="27"/>
      <c r="Q121" s="15">
        <f t="shared" si="23"/>
        <v>9</v>
      </c>
      <c r="R121" s="27"/>
      <c r="S121" s="14"/>
      <c r="T121" s="27"/>
    </row>
    <row r="122" spans="2:20" ht="19.899999999999999" customHeight="1">
      <c r="B122" s="15">
        <f t="shared" si="20"/>
        <v>10</v>
      </c>
      <c r="C122" s="27"/>
      <c r="D122" s="14"/>
      <c r="E122" s="27"/>
      <c r="F122" s="28"/>
      <c r="G122" s="15">
        <f t="shared" si="21"/>
        <v>10</v>
      </c>
      <c r="H122" s="27"/>
      <c r="I122" s="14"/>
      <c r="J122" s="27"/>
      <c r="L122" s="15">
        <f t="shared" si="22"/>
        <v>10</v>
      </c>
      <c r="M122" s="27"/>
      <c r="N122" s="14"/>
      <c r="O122" s="27"/>
      <c r="Q122" s="15">
        <f t="shared" si="23"/>
        <v>10</v>
      </c>
      <c r="R122" s="27"/>
      <c r="S122" s="14"/>
      <c r="T122" s="27"/>
    </row>
    <row r="123" spans="2:20" ht="19.899999999999999" customHeight="1">
      <c r="B123" s="15">
        <f t="shared" si="20"/>
        <v>11</v>
      </c>
      <c r="C123" s="27"/>
      <c r="D123" s="14"/>
      <c r="E123" s="27"/>
      <c r="F123" s="28"/>
      <c r="G123" s="15">
        <f t="shared" si="21"/>
        <v>11</v>
      </c>
      <c r="H123" s="27"/>
      <c r="I123" s="14"/>
      <c r="J123" s="27"/>
      <c r="L123" s="15">
        <f t="shared" si="22"/>
        <v>11</v>
      </c>
      <c r="M123" s="27"/>
      <c r="N123" s="14"/>
      <c r="O123" s="27"/>
      <c r="Q123" s="15">
        <f t="shared" si="23"/>
        <v>11</v>
      </c>
      <c r="R123" s="27"/>
      <c r="S123" s="14"/>
      <c r="T123" s="27"/>
    </row>
    <row r="124" spans="2:20" ht="19.899999999999999" customHeight="1">
      <c r="B124" s="15">
        <f t="shared" si="20"/>
        <v>12</v>
      </c>
      <c r="C124" s="27"/>
      <c r="D124" s="14"/>
      <c r="E124" s="27"/>
      <c r="F124" s="28"/>
      <c r="G124" s="15">
        <f t="shared" si="21"/>
        <v>12</v>
      </c>
      <c r="H124" s="27"/>
      <c r="I124" s="14"/>
      <c r="J124" s="27"/>
      <c r="L124" s="15">
        <f t="shared" si="22"/>
        <v>12</v>
      </c>
      <c r="M124" s="27"/>
      <c r="N124" s="14"/>
      <c r="O124" s="27"/>
      <c r="Q124" s="15">
        <f t="shared" si="23"/>
        <v>12</v>
      </c>
      <c r="R124" s="27"/>
      <c r="S124" s="14"/>
      <c r="T124" s="27"/>
    </row>
    <row r="125" spans="2:20" ht="19.899999999999999" customHeight="1">
      <c r="B125" s="15">
        <f t="shared" si="20"/>
        <v>13</v>
      </c>
      <c r="C125" s="27"/>
      <c r="D125" s="14"/>
      <c r="E125" s="27"/>
      <c r="F125" s="28"/>
      <c r="G125" s="15">
        <f t="shared" si="21"/>
        <v>13</v>
      </c>
      <c r="H125" s="27"/>
      <c r="I125" s="14"/>
      <c r="J125" s="27"/>
      <c r="L125" s="15">
        <f t="shared" si="22"/>
        <v>13</v>
      </c>
      <c r="M125" s="27"/>
      <c r="N125" s="14"/>
      <c r="O125" s="27"/>
      <c r="Q125" s="15">
        <f t="shared" si="23"/>
        <v>13</v>
      </c>
      <c r="R125" s="27"/>
      <c r="S125" s="14"/>
      <c r="T125" s="27"/>
    </row>
    <row r="126" spans="2:20" ht="19.899999999999999" customHeight="1">
      <c r="B126" s="15">
        <f t="shared" si="20"/>
        <v>14</v>
      </c>
      <c r="C126" s="27"/>
      <c r="D126" s="14"/>
      <c r="E126" s="27"/>
      <c r="F126" s="28"/>
      <c r="G126" s="15">
        <f t="shared" si="21"/>
        <v>14</v>
      </c>
      <c r="H126" s="27"/>
      <c r="I126" s="14"/>
      <c r="J126" s="27"/>
      <c r="L126" s="15">
        <f t="shared" si="22"/>
        <v>14</v>
      </c>
      <c r="M126" s="27"/>
      <c r="N126" s="14"/>
      <c r="O126" s="27"/>
      <c r="Q126" s="15">
        <f t="shared" si="23"/>
        <v>14</v>
      </c>
      <c r="R126" s="27"/>
      <c r="S126" s="14"/>
      <c r="T126" s="27"/>
    </row>
    <row r="127" spans="2:20" ht="19.899999999999999" customHeight="1">
      <c r="B127" s="15">
        <f t="shared" si="20"/>
        <v>15</v>
      </c>
      <c r="C127" s="27"/>
      <c r="D127" s="14"/>
      <c r="E127" s="27"/>
      <c r="F127" s="28"/>
      <c r="G127" s="15">
        <f t="shared" si="21"/>
        <v>15</v>
      </c>
      <c r="H127" s="27"/>
      <c r="I127" s="14"/>
      <c r="J127" s="27"/>
      <c r="L127" s="15">
        <f t="shared" si="22"/>
        <v>15</v>
      </c>
      <c r="M127" s="27"/>
      <c r="N127" s="14"/>
      <c r="O127" s="27"/>
      <c r="Q127" s="15">
        <f t="shared" si="23"/>
        <v>15</v>
      </c>
      <c r="R127" s="27"/>
      <c r="S127" s="14"/>
      <c r="T127" s="27"/>
    </row>
    <row r="128" spans="2:20" ht="19.899999999999999" customHeight="1">
      <c r="B128" s="392" t="s">
        <v>3</v>
      </c>
      <c r="C128" s="393"/>
      <c r="D128" s="124">
        <f>COUNT(D113:D127)</f>
        <v>0</v>
      </c>
      <c r="E128" s="125" t="s">
        <v>283</v>
      </c>
      <c r="F128" s="28"/>
      <c r="G128" s="392" t="s">
        <v>3</v>
      </c>
      <c r="H128" s="393"/>
      <c r="I128" s="124">
        <f>COUNT(I113:I127)</f>
        <v>0</v>
      </c>
      <c r="J128" s="125" t="s">
        <v>283</v>
      </c>
      <c r="L128" s="392" t="s">
        <v>3</v>
      </c>
      <c r="M128" s="393"/>
      <c r="N128" s="124">
        <f>COUNT(N113:N127)</f>
        <v>0</v>
      </c>
      <c r="O128" s="125" t="s">
        <v>283</v>
      </c>
      <c r="Q128" s="392" t="s">
        <v>3</v>
      </c>
      <c r="R128" s="393"/>
      <c r="S128" s="124">
        <f>COUNT(S113:S127)</f>
        <v>0</v>
      </c>
      <c r="T128" s="125" t="s">
        <v>283</v>
      </c>
    </row>
    <row r="129" spans="2:10">
      <c r="B129" s="30"/>
      <c r="C129" s="30"/>
      <c r="D129" s="8"/>
      <c r="E129" s="31"/>
      <c r="F129" s="28"/>
      <c r="G129" s="31"/>
      <c r="H129" s="31"/>
      <c r="I129" s="32"/>
      <c r="J129" s="32"/>
    </row>
    <row r="130" spans="2:10">
      <c r="B130" s="30"/>
      <c r="C130" s="30"/>
      <c r="D130" s="8"/>
      <c r="E130" s="31"/>
      <c r="F130" s="28"/>
      <c r="G130" s="31"/>
      <c r="H130" s="31"/>
      <c r="I130" s="32"/>
      <c r="J130" s="32"/>
    </row>
    <row r="131" spans="2:10">
      <c r="B131" s="30"/>
      <c r="C131" s="30"/>
      <c r="D131" s="8"/>
      <c r="E131" s="31"/>
      <c r="F131" s="28"/>
      <c r="G131" s="31"/>
      <c r="H131" s="31"/>
      <c r="I131" s="32"/>
      <c r="J131" s="32"/>
    </row>
    <row r="132" spans="2:10">
      <c r="B132" s="30"/>
      <c r="C132" s="30"/>
      <c r="D132" s="8"/>
      <c r="E132" s="31"/>
      <c r="F132" s="28"/>
      <c r="G132" s="31"/>
      <c r="H132" s="31"/>
      <c r="I132" s="32"/>
      <c r="J132" s="32"/>
    </row>
    <row r="133" spans="2:10">
      <c r="B133" s="30"/>
      <c r="C133" s="30"/>
      <c r="D133" s="8"/>
      <c r="E133" s="31"/>
      <c r="F133" s="28"/>
      <c r="G133" s="31"/>
      <c r="H133" s="31"/>
      <c r="I133" s="32"/>
      <c r="J133" s="32"/>
    </row>
    <row r="134" spans="2:10">
      <c r="B134" s="30"/>
      <c r="C134" s="30"/>
      <c r="D134" s="8"/>
      <c r="E134" s="31"/>
      <c r="F134" s="28"/>
      <c r="G134" s="31"/>
      <c r="H134" s="31"/>
      <c r="I134" s="32"/>
      <c r="J134" s="32"/>
    </row>
    <row r="135" spans="2:10">
      <c r="B135" s="30"/>
      <c r="C135" s="30"/>
      <c r="D135" s="8"/>
      <c r="E135" s="31"/>
      <c r="F135" s="28"/>
      <c r="G135" s="31"/>
      <c r="H135" s="31"/>
      <c r="I135" s="32"/>
      <c r="J135" s="32"/>
    </row>
    <row r="136" spans="2:10">
      <c r="B136" s="30"/>
      <c r="C136" s="30"/>
      <c r="D136" s="8"/>
      <c r="E136" s="31"/>
      <c r="F136" s="28"/>
      <c r="G136" s="31"/>
      <c r="H136" s="31"/>
      <c r="I136" s="32"/>
      <c r="J136" s="32"/>
    </row>
    <row r="137" spans="2:10">
      <c r="B137" s="30"/>
      <c r="C137" s="30"/>
      <c r="D137" s="8"/>
      <c r="E137" s="31"/>
      <c r="F137" s="28"/>
      <c r="G137" s="31"/>
      <c r="H137" s="31"/>
      <c r="I137" s="32"/>
      <c r="J137" s="32"/>
    </row>
    <row r="138" spans="2:10">
      <c r="B138" s="30"/>
      <c r="C138" s="30"/>
      <c r="D138" s="8"/>
      <c r="E138" s="31"/>
      <c r="F138" s="28"/>
      <c r="G138" s="31"/>
      <c r="H138" s="31"/>
      <c r="I138" s="32"/>
      <c r="J138" s="32"/>
    </row>
    <row r="139" spans="2:10">
      <c r="B139" s="30"/>
      <c r="C139" s="30"/>
      <c r="D139" s="8"/>
      <c r="E139" s="31"/>
      <c r="F139" s="28"/>
      <c r="G139" s="31"/>
      <c r="H139" s="31"/>
      <c r="I139" s="32"/>
      <c r="J139" s="32"/>
    </row>
    <row r="140" spans="2:10">
      <c r="B140" s="30"/>
      <c r="C140" s="30"/>
      <c r="D140" s="8"/>
      <c r="E140" s="31"/>
      <c r="F140" s="28"/>
      <c r="G140" s="31"/>
      <c r="H140" s="31"/>
      <c r="I140" s="32"/>
      <c r="J140" s="32"/>
    </row>
    <row r="141" spans="2:10">
      <c r="B141" s="30"/>
      <c r="C141" s="30"/>
      <c r="D141" s="8"/>
      <c r="E141" s="31"/>
      <c r="F141" s="28"/>
      <c r="G141" s="31"/>
      <c r="H141" s="31"/>
      <c r="I141" s="32"/>
      <c r="J141" s="32"/>
    </row>
    <row r="142" spans="2:10">
      <c r="B142" s="30"/>
      <c r="C142" s="30"/>
      <c r="D142" s="8"/>
      <c r="E142" s="31"/>
      <c r="F142" s="28"/>
      <c r="G142" s="31"/>
      <c r="H142" s="31"/>
      <c r="I142" s="32"/>
      <c r="J142" s="32"/>
    </row>
    <row r="143" spans="2:10">
      <c r="B143" s="30"/>
      <c r="C143" s="30"/>
      <c r="D143" s="8"/>
      <c r="E143" s="31"/>
      <c r="F143" s="28"/>
      <c r="G143" s="31"/>
      <c r="H143" s="31"/>
      <c r="I143" s="32"/>
      <c r="J143" s="32"/>
    </row>
    <row r="144" spans="2:10">
      <c r="B144" s="30"/>
      <c r="C144" s="30"/>
      <c r="D144" s="8"/>
      <c r="E144" s="31"/>
      <c r="F144" s="28"/>
      <c r="G144" s="31"/>
      <c r="H144" s="31"/>
      <c r="I144" s="32"/>
      <c r="J144" s="32"/>
    </row>
    <row r="145" spans="2:10">
      <c r="B145" s="30"/>
      <c r="C145" s="30"/>
      <c r="D145" s="8"/>
      <c r="E145" s="31"/>
      <c r="F145" s="28"/>
      <c r="G145" s="31"/>
      <c r="H145" s="31"/>
      <c r="I145" s="32"/>
      <c r="J145" s="32"/>
    </row>
    <row r="146" spans="2:10">
      <c r="B146" s="30"/>
      <c r="C146" s="30"/>
      <c r="D146" s="8"/>
      <c r="E146" s="31"/>
      <c r="F146" s="28"/>
      <c r="G146" s="31"/>
      <c r="H146" s="31"/>
      <c r="I146" s="32"/>
      <c r="J146" s="32"/>
    </row>
    <row r="147" spans="2:10">
      <c r="B147" s="30"/>
      <c r="C147" s="30"/>
      <c r="D147" s="8"/>
      <c r="E147" s="31"/>
      <c r="F147" s="28"/>
      <c r="G147" s="31"/>
      <c r="H147" s="31"/>
      <c r="I147" s="32"/>
      <c r="J147" s="32"/>
    </row>
    <row r="148" spans="2:10">
      <c r="B148" s="30"/>
      <c r="C148" s="30"/>
      <c r="D148" s="8"/>
      <c r="E148" s="31"/>
      <c r="F148" s="28"/>
      <c r="G148" s="31"/>
      <c r="H148" s="31"/>
      <c r="I148" s="32"/>
      <c r="J148" s="32"/>
    </row>
    <row r="149" spans="2:10">
      <c r="B149" s="30"/>
      <c r="C149" s="30"/>
      <c r="D149" s="8"/>
      <c r="E149" s="31"/>
      <c r="F149" s="28"/>
      <c r="G149" s="31"/>
      <c r="H149" s="31"/>
      <c r="I149" s="32"/>
      <c r="J149" s="32"/>
    </row>
    <row r="150" spans="2:10">
      <c r="B150" s="30"/>
      <c r="C150" s="30"/>
      <c r="D150" s="8"/>
      <c r="E150" s="31"/>
      <c r="F150" s="28"/>
      <c r="G150" s="31"/>
      <c r="H150" s="31"/>
      <c r="I150" s="32"/>
      <c r="J150" s="32"/>
    </row>
    <row r="151" spans="2:10">
      <c r="B151" s="30"/>
      <c r="C151" s="30"/>
      <c r="D151" s="8"/>
      <c r="E151" s="31"/>
      <c r="F151" s="28"/>
      <c r="G151" s="31"/>
      <c r="H151" s="31"/>
      <c r="I151" s="32"/>
      <c r="J151" s="32"/>
    </row>
    <row r="152" spans="2:10">
      <c r="B152" s="30"/>
      <c r="C152" s="30"/>
      <c r="D152" s="8"/>
      <c r="E152" s="31"/>
      <c r="F152" s="28"/>
      <c r="G152" s="31"/>
      <c r="H152" s="31"/>
      <c r="I152" s="32"/>
      <c r="J152" s="32"/>
    </row>
    <row r="153" spans="2:10">
      <c r="B153" s="30"/>
      <c r="C153" s="30"/>
      <c r="D153" s="8"/>
      <c r="E153" s="31"/>
      <c r="F153" s="28"/>
      <c r="G153" s="31"/>
      <c r="H153" s="31"/>
      <c r="I153" s="32"/>
      <c r="J153" s="32"/>
    </row>
    <row r="154" spans="2:10">
      <c r="B154" s="30"/>
      <c r="C154" s="30"/>
      <c r="D154" s="8"/>
      <c r="E154" s="31"/>
      <c r="F154" s="28"/>
      <c r="G154" s="31"/>
      <c r="H154" s="31"/>
      <c r="I154" s="32"/>
      <c r="J154" s="32"/>
    </row>
    <row r="155" spans="2:10">
      <c r="B155" s="30"/>
      <c r="C155" s="30"/>
      <c r="D155" s="8"/>
      <c r="E155" s="31"/>
      <c r="F155" s="28"/>
      <c r="G155" s="31"/>
      <c r="H155" s="31"/>
      <c r="I155" s="32"/>
      <c r="J155" s="32"/>
    </row>
    <row r="156" spans="2:10">
      <c r="B156" s="30"/>
      <c r="C156" s="30"/>
      <c r="D156" s="8"/>
      <c r="E156" s="31"/>
      <c r="F156" s="28"/>
      <c r="G156" s="31"/>
      <c r="H156" s="31"/>
      <c r="I156" s="32"/>
      <c r="J156" s="32"/>
    </row>
    <row r="157" spans="2:10">
      <c r="B157" s="30"/>
      <c r="C157" s="30"/>
      <c r="D157" s="8"/>
      <c r="E157" s="31"/>
      <c r="F157" s="28"/>
      <c r="G157" s="31"/>
      <c r="H157" s="31"/>
      <c r="I157" s="32"/>
      <c r="J157" s="32"/>
    </row>
    <row r="158" spans="2:10">
      <c r="B158" s="30"/>
      <c r="C158" s="30"/>
      <c r="D158" s="8"/>
      <c r="E158" s="31"/>
      <c r="F158" s="28"/>
      <c r="G158" s="31"/>
      <c r="H158" s="31"/>
      <c r="I158" s="32"/>
      <c r="J158" s="32"/>
    </row>
    <row r="159" spans="2:10">
      <c r="B159" s="30"/>
      <c r="C159" s="30"/>
      <c r="D159" s="8"/>
      <c r="E159" s="31"/>
      <c r="F159" s="28"/>
      <c r="G159" s="31"/>
      <c r="H159" s="31"/>
      <c r="I159" s="32"/>
      <c r="J159" s="32"/>
    </row>
    <row r="160" spans="2:10">
      <c r="B160" s="30"/>
      <c r="C160" s="30"/>
      <c r="D160" s="8"/>
      <c r="E160" s="31"/>
      <c r="F160" s="28"/>
      <c r="G160" s="31"/>
      <c r="H160" s="31"/>
      <c r="I160" s="32"/>
      <c r="J160" s="32"/>
    </row>
    <row r="161" spans="2:10">
      <c r="B161" s="30"/>
      <c r="C161" s="30"/>
      <c r="D161" s="8"/>
      <c r="E161" s="31"/>
      <c r="F161" s="28"/>
      <c r="G161" s="31"/>
      <c r="H161" s="31"/>
      <c r="I161" s="32"/>
      <c r="J161" s="32"/>
    </row>
    <row r="162" spans="2:10">
      <c r="B162" s="30"/>
      <c r="C162" s="30"/>
      <c r="D162" s="8"/>
      <c r="E162" s="31"/>
      <c r="F162" s="28"/>
      <c r="G162" s="31"/>
      <c r="H162" s="31"/>
      <c r="I162" s="32"/>
      <c r="J162" s="32"/>
    </row>
    <row r="163" spans="2:10">
      <c r="B163" s="30"/>
      <c r="C163" s="30"/>
      <c r="D163" s="8"/>
      <c r="E163" s="31"/>
      <c r="F163" s="28"/>
      <c r="G163" s="31"/>
      <c r="H163" s="31"/>
      <c r="I163" s="32"/>
      <c r="J163" s="32"/>
    </row>
    <row r="164" spans="2:10">
      <c r="B164" s="30"/>
      <c r="C164" s="30"/>
      <c r="D164" s="8"/>
      <c r="E164" s="31"/>
      <c r="F164" s="28"/>
      <c r="G164" s="31"/>
      <c r="H164" s="31"/>
      <c r="I164" s="32"/>
      <c r="J164" s="32"/>
    </row>
    <row r="165" spans="2:10">
      <c r="B165" s="30"/>
      <c r="C165" s="30"/>
      <c r="D165" s="8"/>
      <c r="E165" s="31"/>
      <c r="F165" s="28"/>
      <c r="G165" s="31"/>
      <c r="H165" s="31"/>
      <c r="I165" s="32"/>
      <c r="J165" s="32"/>
    </row>
    <row r="166" spans="2:10">
      <c r="B166" s="30"/>
      <c r="C166" s="30"/>
      <c r="D166" s="8"/>
      <c r="E166" s="31"/>
      <c r="F166" s="28"/>
      <c r="G166" s="31"/>
      <c r="H166" s="31"/>
      <c r="I166" s="32"/>
      <c r="J166" s="32"/>
    </row>
    <row r="167" spans="2:10">
      <c r="B167" s="30"/>
      <c r="C167" s="30"/>
      <c r="D167" s="8"/>
      <c r="E167" s="31"/>
      <c r="F167" s="28"/>
      <c r="G167" s="31"/>
      <c r="H167" s="31"/>
      <c r="I167" s="32"/>
      <c r="J167" s="32"/>
    </row>
    <row r="168" spans="2:10">
      <c r="B168" s="30"/>
      <c r="C168" s="30"/>
      <c r="D168" s="8"/>
      <c r="E168" s="31"/>
      <c r="F168" s="28"/>
      <c r="G168" s="31"/>
      <c r="H168" s="31"/>
      <c r="I168" s="32"/>
      <c r="J168" s="32"/>
    </row>
    <row r="169" spans="2:10">
      <c r="B169" s="30"/>
      <c r="C169" s="30"/>
      <c r="D169" s="8"/>
      <c r="E169" s="31"/>
      <c r="F169" s="28"/>
      <c r="G169" s="31"/>
      <c r="H169" s="31"/>
      <c r="I169" s="32"/>
      <c r="J169" s="32"/>
    </row>
    <row r="170" spans="2:10">
      <c r="B170" s="30"/>
      <c r="C170" s="30"/>
      <c r="D170" s="8"/>
      <c r="E170" s="31"/>
      <c r="F170" s="28"/>
      <c r="G170" s="31"/>
      <c r="H170" s="31"/>
      <c r="I170" s="32"/>
      <c r="J170" s="32"/>
    </row>
    <row r="171" spans="2:10">
      <c r="B171" s="30"/>
      <c r="C171" s="30"/>
      <c r="D171" s="8"/>
      <c r="E171" s="31"/>
      <c r="F171" s="28"/>
      <c r="G171" s="31"/>
      <c r="H171" s="31"/>
      <c r="I171" s="32"/>
      <c r="J171" s="32"/>
    </row>
    <row r="172" spans="2:10">
      <c r="B172" s="30"/>
      <c r="C172" s="30"/>
      <c r="D172" s="8"/>
      <c r="E172" s="31"/>
      <c r="F172" s="28"/>
      <c r="G172" s="31"/>
      <c r="H172" s="31"/>
      <c r="I172" s="32"/>
      <c r="J172" s="32"/>
    </row>
    <row r="173" spans="2:10">
      <c r="B173" s="30"/>
      <c r="C173" s="30"/>
      <c r="D173" s="8"/>
      <c r="E173" s="31"/>
      <c r="F173" s="28"/>
      <c r="G173" s="31"/>
      <c r="H173" s="31"/>
      <c r="I173" s="32"/>
      <c r="J173" s="32"/>
    </row>
    <row r="174" spans="2:10">
      <c r="B174" s="30"/>
      <c r="C174" s="30"/>
      <c r="D174" s="8"/>
      <c r="E174" s="31"/>
      <c r="F174" s="28"/>
      <c r="G174" s="31"/>
      <c r="H174" s="31"/>
      <c r="I174" s="32"/>
      <c r="J174" s="32"/>
    </row>
    <row r="175" spans="2:10">
      <c r="B175" s="30"/>
      <c r="C175" s="30"/>
      <c r="D175" s="8"/>
      <c r="E175" s="31"/>
      <c r="F175" s="28"/>
      <c r="G175" s="31"/>
      <c r="H175" s="31"/>
      <c r="I175" s="32"/>
      <c r="J175" s="32"/>
    </row>
    <row r="176" spans="2:10">
      <c r="B176" s="30"/>
      <c r="C176" s="30"/>
      <c r="D176" s="8"/>
      <c r="E176" s="31"/>
      <c r="F176" s="28"/>
      <c r="G176" s="31"/>
      <c r="H176" s="31"/>
      <c r="I176" s="32"/>
      <c r="J176" s="32"/>
    </row>
    <row r="177" spans="2:10">
      <c r="B177" s="30"/>
      <c r="C177" s="30"/>
      <c r="D177" s="8"/>
      <c r="E177" s="31"/>
      <c r="F177" s="28"/>
      <c r="G177" s="31"/>
      <c r="H177" s="31"/>
      <c r="I177" s="32"/>
      <c r="J177" s="32"/>
    </row>
    <row r="178" spans="2:10">
      <c r="B178" s="30"/>
      <c r="C178" s="30"/>
      <c r="D178" s="8"/>
      <c r="E178" s="31"/>
      <c r="F178" s="28"/>
      <c r="G178" s="31"/>
      <c r="H178" s="31"/>
      <c r="I178" s="32"/>
      <c r="J178" s="32"/>
    </row>
    <row r="179" spans="2:10">
      <c r="B179" s="30"/>
      <c r="C179" s="30"/>
      <c r="D179" s="8"/>
      <c r="E179" s="31"/>
      <c r="F179" s="28"/>
      <c r="G179" s="31"/>
      <c r="H179" s="31"/>
      <c r="I179" s="32"/>
      <c r="J179" s="32"/>
    </row>
    <row r="180" spans="2:10">
      <c r="B180" s="30"/>
      <c r="C180" s="30"/>
      <c r="D180" s="8"/>
      <c r="E180" s="31"/>
      <c r="F180" s="28"/>
      <c r="G180" s="31"/>
      <c r="H180" s="31"/>
      <c r="I180" s="32"/>
      <c r="J180" s="32"/>
    </row>
    <row r="181" spans="2:10">
      <c r="B181" s="30"/>
      <c r="C181" s="30"/>
      <c r="D181" s="8"/>
      <c r="E181" s="31"/>
      <c r="F181" s="28"/>
      <c r="G181" s="31"/>
      <c r="H181" s="31"/>
      <c r="I181" s="32"/>
      <c r="J181" s="32"/>
    </row>
    <row r="182" spans="2:10">
      <c r="B182" s="30"/>
      <c r="C182" s="30"/>
      <c r="D182" s="8"/>
      <c r="E182" s="31"/>
      <c r="F182" s="28"/>
      <c r="G182" s="31"/>
      <c r="H182" s="31"/>
      <c r="I182" s="32"/>
      <c r="J182" s="32"/>
    </row>
    <row r="183" spans="2:10">
      <c r="B183" s="30"/>
      <c r="C183" s="30"/>
      <c r="D183" s="8"/>
      <c r="E183" s="31"/>
      <c r="F183" s="28"/>
      <c r="G183" s="31"/>
      <c r="H183" s="31"/>
      <c r="I183" s="32"/>
      <c r="J183" s="32"/>
    </row>
    <row r="184" spans="2:10">
      <c r="B184" s="30"/>
      <c r="C184" s="30"/>
      <c r="D184" s="8"/>
      <c r="E184" s="31"/>
      <c r="F184" s="28"/>
      <c r="G184" s="31"/>
      <c r="H184" s="31"/>
      <c r="I184" s="32"/>
      <c r="J184" s="32"/>
    </row>
    <row r="185" spans="2:10">
      <c r="B185" s="30"/>
      <c r="C185" s="30"/>
      <c r="D185" s="8"/>
      <c r="E185" s="33"/>
      <c r="F185" s="28"/>
      <c r="G185" s="31"/>
      <c r="H185" s="31"/>
      <c r="I185" s="32"/>
      <c r="J185" s="32"/>
    </row>
    <row r="186" spans="2:10">
      <c r="B186" s="30"/>
      <c r="C186" s="30"/>
      <c r="D186" s="8"/>
      <c r="E186" s="31"/>
      <c r="F186" s="28"/>
      <c r="G186" s="31"/>
      <c r="H186" s="31"/>
      <c r="I186" s="32"/>
      <c r="J186" s="32"/>
    </row>
    <row r="187" spans="2:10">
      <c r="B187" s="30"/>
      <c r="C187" s="30"/>
      <c r="D187" s="8"/>
      <c r="E187" s="31"/>
      <c r="F187" s="28"/>
      <c r="G187" s="31"/>
      <c r="H187" s="31"/>
      <c r="I187" s="32"/>
      <c r="J187" s="32"/>
    </row>
    <row r="188" spans="2:10">
      <c r="B188" s="30"/>
      <c r="C188" s="30"/>
      <c r="D188" s="8"/>
      <c r="E188" s="31"/>
      <c r="F188" s="28"/>
      <c r="G188" s="31"/>
      <c r="H188" s="31"/>
      <c r="I188" s="32"/>
      <c r="J188" s="32"/>
    </row>
    <row r="189" spans="2:10">
      <c r="B189" s="30"/>
      <c r="C189" s="30"/>
      <c r="D189" s="8"/>
      <c r="E189" s="31"/>
      <c r="F189" s="28"/>
      <c r="G189" s="31"/>
      <c r="H189" s="31"/>
      <c r="I189" s="32"/>
      <c r="J189" s="32"/>
    </row>
    <row r="190" spans="2:10">
      <c r="B190" s="30"/>
      <c r="C190" s="30"/>
      <c r="D190" s="8"/>
      <c r="E190" s="31"/>
      <c r="F190" s="28"/>
      <c r="G190" s="31"/>
      <c r="H190" s="31"/>
      <c r="I190" s="32"/>
      <c r="J190" s="32"/>
    </row>
    <row r="191" spans="2:10">
      <c r="B191" s="30"/>
      <c r="C191" s="30"/>
      <c r="D191" s="8"/>
      <c r="E191" s="31"/>
      <c r="F191" s="28"/>
      <c r="G191" s="31"/>
      <c r="H191" s="31"/>
      <c r="I191" s="32"/>
      <c r="J191" s="32"/>
    </row>
    <row r="192" spans="2:10">
      <c r="B192" s="30"/>
      <c r="C192" s="30"/>
      <c r="D192" s="8"/>
      <c r="E192" s="31"/>
      <c r="F192" s="28"/>
      <c r="G192" s="31"/>
      <c r="H192" s="31"/>
      <c r="I192" s="32"/>
      <c r="J192" s="32"/>
    </row>
    <row r="193" spans="2:10">
      <c r="B193" s="30"/>
      <c r="C193" s="30"/>
      <c r="D193" s="8"/>
      <c r="E193" s="31"/>
      <c r="F193" s="28"/>
      <c r="G193" s="31"/>
      <c r="H193" s="31"/>
      <c r="I193" s="32"/>
      <c r="J193" s="32"/>
    </row>
    <row r="194" spans="2:10">
      <c r="B194" s="30"/>
      <c r="C194" s="30"/>
      <c r="D194" s="8"/>
      <c r="E194" s="31"/>
      <c r="F194" s="28"/>
      <c r="G194" s="31"/>
      <c r="H194" s="31"/>
      <c r="I194" s="32"/>
      <c r="J194" s="32"/>
    </row>
    <row r="195" spans="2:10">
      <c r="B195" s="30"/>
      <c r="C195" s="30"/>
      <c r="D195" s="8"/>
      <c r="E195" s="31"/>
      <c r="F195" s="28"/>
      <c r="G195" s="31"/>
      <c r="H195" s="31"/>
      <c r="I195" s="32"/>
      <c r="J195" s="32"/>
    </row>
    <row r="196" spans="2:10">
      <c r="B196" s="30"/>
      <c r="C196" s="30"/>
      <c r="D196" s="8"/>
      <c r="E196" s="31"/>
      <c r="F196" s="28"/>
      <c r="G196" s="31"/>
      <c r="H196" s="31"/>
      <c r="I196" s="32"/>
      <c r="J196" s="32"/>
    </row>
    <row r="197" spans="2:10">
      <c r="B197" s="30"/>
      <c r="C197" s="30"/>
      <c r="D197" s="8"/>
      <c r="E197" s="31"/>
      <c r="F197" s="28"/>
      <c r="G197" s="31"/>
      <c r="H197" s="31"/>
      <c r="I197" s="32"/>
      <c r="J197" s="32"/>
    </row>
    <row r="198" spans="2:10">
      <c r="B198" s="30"/>
      <c r="C198" s="30"/>
      <c r="D198" s="8"/>
      <c r="E198" s="31"/>
      <c r="F198" s="28"/>
      <c r="G198" s="31"/>
      <c r="H198" s="31"/>
      <c r="I198" s="32"/>
      <c r="J198" s="32"/>
    </row>
    <row r="199" spans="2:10">
      <c r="B199" s="30"/>
      <c r="C199" s="30"/>
      <c r="D199" s="8"/>
      <c r="E199" s="31"/>
      <c r="F199" s="28"/>
      <c r="G199" s="31"/>
      <c r="H199" s="31"/>
      <c r="I199" s="32"/>
      <c r="J199" s="32"/>
    </row>
    <row r="200" spans="2:10">
      <c r="B200" s="30"/>
      <c r="C200" s="30"/>
      <c r="D200" s="8"/>
      <c r="E200" s="31"/>
      <c r="F200" s="28"/>
      <c r="G200" s="31"/>
      <c r="H200" s="31"/>
      <c r="I200" s="32"/>
      <c r="J200" s="32"/>
    </row>
    <row r="201" spans="2:10">
      <c r="B201" s="30"/>
      <c r="C201" s="30"/>
      <c r="D201" s="8"/>
      <c r="E201" s="31"/>
      <c r="F201" s="28"/>
      <c r="G201" s="31"/>
      <c r="H201" s="31"/>
      <c r="I201" s="32"/>
      <c r="J201" s="32"/>
    </row>
    <row r="202" spans="2:10">
      <c r="B202" s="30"/>
      <c r="C202" s="30"/>
      <c r="D202" s="8"/>
      <c r="E202" s="31"/>
      <c r="F202" s="28"/>
      <c r="G202" s="31"/>
      <c r="H202" s="31"/>
      <c r="I202" s="32"/>
      <c r="J202" s="32"/>
    </row>
    <row r="203" spans="2:10">
      <c r="B203" s="30"/>
      <c r="C203" s="30"/>
      <c r="D203" s="8"/>
      <c r="E203" s="31"/>
      <c r="F203" s="28"/>
      <c r="G203" s="31"/>
      <c r="H203" s="31"/>
      <c r="I203" s="32"/>
      <c r="J203" s="32"/>
    </row>
    <row r="204" spans="2:10">
      <c r="B204" s="30"/>
      <c r="C204" s="30"/>
      <c r="D204" s="8"/>
      <c r="E204" s="31"/>
      <c r="F204" s="28"/>
      <c r="G204" s="31"/>
      <c r="H204" s="31"/>
      <c r="I204" s="32"/>
      <c r="J204" s="32"/>
    </row>
    <row r="205" spans="2:10">
      <c r="B205" s="30"/>
      <c r="C205" s="30"/>
      <c r="D205" s="8"/>
      <c r="E205" s="31"/>
      <c r="F205" s="28"/>
      <c r="G205" s="31"/>
      <c r="H205" s="31"/>
      <c r="I205" s="32"/>
      <c r="J205" s="32"/>
    </row>
    <row r="206" spans="2:10">
      <c r="B206" s="30"/>
      <c r="C206" s="30"/>
      <c r="D206" s="8"/>
      <c r="E206" s="31"/>
      <c r="F206" s="28"/>
      <c r="G206" s="31"/>
      <c r="H206" s="31"/>
      <c r="I206" s="32"/>
      <c r="J206" s="32"/>
    </row>
    <row r="207" spans="2:10">
      <c r="B207" s="30"/>
      <c r="C207" s="30"/>
      <c r="D207" s="8"/>
      <c r="E207" s="31"/>
      <c r="F207" s="28"/>
      <c r="G207" s="31"/>
      <c r="H207" s="31"/>
      <c r="I207" s="32"/>
      <c r="J207" s="32"/>
    </row>
    <row r="208" spans="2:10">
      <c r="B208" s="30"/>
      <c r="C208" s="30"/>
      <c r="D208" s="8"/>
      <c r="E208" s="31"/>
      <c r="F208" s="28"/>
      <c r="G208" s="31"/>
      <c r="H208" s="31"/>
      <c r="I208" s="32"/>
      <c r="J208" s="32"/>
    </row>
    <row r="209" spans="2:10">
      <c r="B209" s="30"/>
      <c r="C209" s="30"/>
      <c r="D209" s="8"/>
      <c r="E209" s="31"/>
      <c r="F209" s="28"/>
      <c r="G209" s="31"/>
      <c r="H209" s="31"/>
      <c r="I209" s="32"/>
      <c r="J209" s="32"/>
    </row>
    <row r="210" spans="2:10">
      <c r="B210" s="30"/>
      <c r="C210" s="30"/>
      <c r="D210" s="8"/>
      <c r="E210" s="31"/>
      <c r="F210" s="28"/>
      <c r="G210" s="31"/>
      <c r="H210" s="31"/>
      <c r="I210" s="32"/>
      <c r="J210" s="32"/>
    </row>
    <row r="211" spans="2:10">
      <c r="B211" s="30"/>
      <c r="C211" s="30"/>
      <c r="D211" s="8"/>
      <c r="E211" s="31"/>
      <c r="F211" s="28"/>
      <c r="G211" s="31"/>
      <c r="H211" s="31"/>
      <c r="I211" s="32"/>
      <c r="J211" s="32"/>
    </row>
    <row r="212" spans="2:10">
      <c r="B212" s="30"/>
      <c r="C212" s="30"/>
      <c r="D212" s="8"/>
      <c r="E212" s="31"/>
      <c r="F212" s="28"/>
      <c r="G212" s="31"/>
      <c r="H212" s="31"/>
      <c r="I212" s="32"/>
      <c r="J212" s="32"/>
    </row>
    <row r="213" spans="2:10">
      <c r="B213" s="30"/>
      <c r="C213" s="30"/>
      <c r="D213" s="8"/>
      <c r="E213" s="31"/>
      <c r="F213" s="28"/>
      <c r="G213" s="31"/>
      <c r="H213" s="31"/>
      <c r="I213" s="32"/>
      <c r="J213" s="32"/>
    </row>
    <row r="214" spans="2:10">
      <c r="B214" s="30"/>
      <c r="C214" s="30"/>
      <c r="D214" s="8"/>
      <c r="E214" s="31"/>
      <c r="F214" s="28"/>
      <c r="G214" s="31"/>
      <c r="H214" s="31"/>
      <c r="I214" s="32"/>
      <c r="J214" s="32"/>
    </row>
    <row r="215" spans="2:10">
      <c r="B215" s="30"/>
      <c r="C215" s="30"/>
      <c r="D215" s="8"/>
      <c r="E215" s="31"/>
      <c r="F215" s="28"/>
      <c r="G215" s="31"/>
      <c r="H215" s="31"/>
      <c r="I215" s="32"/>
      <c r="J215" s="32"/>
    </row>
    <row r="216" spans="2:10">
      <c r="B216" s="30"/>
      <c r="C216" s="30"/>
      <c r="D216" s="8"/>
      <c r="E216" s="31"/>
      <c r="F216" s="28"/>
      <c r="G216" s="31"/>
      <c r="H216" s="31"/>
      <c r="I216" s="32"/>
      <c r="J216" s="32"/>
    </row>
    <row r="217" spans="2:10">
      <c r="B217" s="30"/>
      <c r="C217" s="30"/>
      <c r="D217" s="8"/>
      <c r="E217" s="31"/>
      <c r="F217" s="28"/>
      <c r="G217" s="31"/>
      <c r="H217" s="31"/>
      <c r="I217" s="32"/>
      <c r="J217" s="32"/>
    </row>
    <row r="218" spans="2:10">
      <c r="B218" s="30"/>
      <c r="C218" s="30"/>
      <c r="D218" s="8"/>
      <c r="E218" s="31"/>
      <c r="F218" s="28"/>
      <c r="G218" s="31"/>
      <c r="H218" s="31"/>
      <c r="I218" s="32"/>
      <c r="J218" s="32"/>
    </row>
    <row r="219" spans="2:10">
      <c r="B219" s="30"/>
      <c r="C219" s="30"/>
      <c r="D219" s="8"/>
      <c r="E219" s="31"/>
      <c r="F219" s="28"/>
      <c r="G219" s="31"/>
      <c r="H219" s="31"/>
      <c r="I219" s="32"/>
      <c r="J219" s="32"/>
    </row>
    <row r="220" spans="2:10">
      <c r="B220" s="30"/>
      <c r="C220" s="30"/>
      <c r="D220" s="8"/>
      <c r="E220" s="31"/>
      <c r="F220" s="28"/>
      <c r="G220" s="31"/>
      <c r="H220" s="31"/>
      <c r="I220" s="32"/>
      <c r="J220" s="32"/>
    </row>
    <row r="221" spans="2:10">
      <c r="B221" s="30"/>
      <c r="C221" s="30"/>
      <c r="D221" s="8"/>
      <c r="E221" s="31"/>
      <c r="F221" s="28"/>
      <c r="G221" s="31"/>
      <c r="H221" s="31"/>
      <c r="I221" s="32"/>
      <c r="J221" s="32"/>
    </row>
    <row r="222" spans="2:10">
      <c r="B222" s="30"/>
      <c r="C222" s="30"/>
      <c r="D222" s="8"/>
      <c r="E222" s="31"/>
      <c r="F222" s="28"/>
      <c r="G222" s="31"/>
      <c r="H222" s="31"/>
      <c r="I222" s="32"/>
      <c r="J222" s="32"/>
    </row>
    <row r="223" spans="2:10">
      <c r="B223" s="30"/>
      <c r="C223" s="30"/>
      <c r="D223" s="8"/>
      <c r="E223" s="31"/>
      <c r="F223" s="28"/>
      <c r="G223" s="31"/>
      <c r="H223" s="31"/>
      <c r="I223" s="32"/>
      <c r="J223" s="32"/>
    </row>
    <row r="224" spans="2:10">
      <c r="B224" s="30"/>
      <c r="C224" s="30"/>
      <c r="D224" s="8"/>
      <c r="E224" s="31"/>
      <c r="F224" s="28"/>
      <c r="G224" s="31"/>
      <c r="H224" s="31"/>
      <c r="I224" s="32"/>
      <c r="J224" s="32"/>
    </row>
    <row r="225" spans="2:10">
      <c r="B225" s="30"/>
      <c r="C225" s="30"/>
      <c r="D225" s="8"/>
      <c r="E225" s="31"/>
      <c r="F225" s="28"/>
      <c r="G225" s="31"/>
      <c r="H225" s="31"/>
      <c r="I225" s="32"/>
      <c r="J225" s="32"/>
    </row>
    <row r="226" spans="2:10">
      <c r="B226" s="30"/>
      <c r="C226" s="30"/>
      <c r="D226" s="8"/>
      <c r="E226" s="31"/>
      <c r="F226" s="28"/>
      <c r="G226" s="31"/>
      <c r="H226" s="31"/>
      <c r="I226" s="32"/>
      <c r="J226" s="32"/>
    </row>
    <row r="227" spans="2:10">
      <c r="B227" s="30"/>
      <c r="C227" s="30"/>
      <c r="D227" s="8"/>
      <c r="E227" s="31"/>
      <c r="F227" s="28"/>
      <c r="G227" s="31"/>
      <c r="H227" s="31"/>
      <c r="I227" s="32"/>
      <c r="J227" s="32"/>
    </row>
    <row r="228" spans="2:10">
      <c r="B228" s="30"/>
      <c r="C228" s="30"/>
      <c r="D228" s="8"/>
      <c r="E228" s="31"/>
      <c r="F228" s="28"/>
      <c r="G228" s="31"/>
      <c r="H228" s="31"/>
      <c r="I228" s="32"/>
      <c r="J228" s="32"/>
    </row>
    <row r="229" spans="2:10">
      <c r="B229" s="30"/>
      <c r="C229" s="30"/>
      <c r="D229" s="8"/>
      <c r="E229" s="31"/>
      <c r="F229" s="28"/>
      <c r="G229" s="31"/>
      <c r="H229" s="31"/>
      <c r="I229" s="32"/>
      <c r="J229" s="32"/>
    </row>
    <row r="230" spans="2:10">
      <c r="B230" s="30"/>
      <c r="C230" s="30"/>
      <c r="D230" s="8"/>
      <c r="E230" s="31"/>
      <c r="F230" s="28"/>
      <c r="G230" s="31"/>
      <c r="H230" s="31"/>
      <c r="I230" s="32"/>
      <c r="J230" s="32"/>
    </row>
    <row r="231" spans="2:10">
      <c r="B231" s="30"/>
      <c r="C231" s="30"/>
      <c r="D231" s="8"/>
      <c r="E231" s="31"/>
      <c r="F231" s="28"/>
      <c r="G231" s="31"/>
      <c r="H231" s="31"/>
      <c r="I231" s="32"/>
      <c r="J231" s="32"/>
    </row>
    <row r="232" spans="2:10">
      <c r="B232" s="30"/>
      <c r="C232" s="30"/>
      <c r="D232" s="8"/>
      <c r="E232" s="31"/>
      <c r="F232" s="28"/>
      <c r="G232" s="31"/>
      <c r="H232" s="31"/>
      <c r="I232" s="32"/>
      <c r="J232" s="32"/>
    </row>
    <row r="233" spans="2:10">
      <c r="B233" s="30"/>
      <c r="C233" s="30"/>
      <c r="D233" s="8"/>
      <c r="E233" s="31"/>
      <c r="F233" s="28"/>
      <c r="G233" s="31"/>
      <c r="H233" s="31"/>
      <c r="I233" s="32"/>
      <c r="J233" s="32"/>
    </row>
    <row r="234" spans="2:10">
      <c r="B234" s="30"/>
      <c r="C234" s="30"/>
      <c r="D234" s="8"/>
      <c r="E234" s="31"/>
      <c r="F234" s="28"/>
      <c r="G234" s="31"/>
      <c r="H234" s="31"/>
      <c r="I234" s="32"/>
      <c r="J234" s="32"/>
    </row>
    <row r="235" spans="2:10">
      <c r="B235" s="30"/>
      <c r="C235" s="30"/>
      <c r="D235" s="8"/>
      <c r="E235" s="31"/>
      <c r="F235" s="28"/>
      <c r="G235" s="31"/>
      <c r="H235" s="31"/>
      <c r="I235" s="32"/>
      <c r="J235" s="32"/>
    </row>
    <row r="236" spans="2:10">
      <c r="B236" s="30"/>
      <c r="C236" s="30"/>
      <c r="D236" s="8"/>
      <c r="E236" s="31"/>
      <c r="F236" s="28"/>
      <c r="G236" s="31"/>
      <c r="H236" s="31"/>
      <c r="I236" s="32"/>
      <c r="J236" s="32"/>
    </row>
    <row r="237" spans="2:10">
      <c r="B237" s="30"/>
      <c r="C237" s="30"/>
      <c r="D237" s="8"/>
      <c r="E237" s="31"/>
      <c r="F237" s="28"/>
      <c r="G237" s="31"/>
      <c r="H237" s="31"/>
      <c r="I237" s="32"/>
      <c r="J237" s="32"/>
    </row>
    <row r="238" spans="2:10">
      <c r="B238" s="30"/>
      <c r="C238" s="30"/>
      <c r="D238" s="8"/>
      <c r="E238" s="31"/>
      <c r="F238" s="28"/>
      <c r="G238" s="31"/>
      <c r="H238" s="31"/>
      <c r="I238" s="32"/>
      <c r="J238" s="32"/>
    </row>
    <row r="239" spans="2:10">
      <c r="B239" s="30"/>
      <c r="C239" s="30"/>
      <c r="D239" s="8"/>
      <c r="E239" s="31"/>
      <c r="F239" s="28"/>
      <c r="G239" s="31"/>
      <c r="H239" s="31"/>
      <c r="I239" s="32"/>
      <c r="J239" s="32"/>
    </row>
    <row r="240" spans="2:10">
      <c r="B240" s="30"/>
      <c r="C240" s="30"/>
      <c r="D240" s="8"/>
      <c r="E240" s="31"/>
      <c r="F240" s="28"/>
      <c r="G240" s="31"/>
      <c r="H240" s="31"/>
      <c r="I240" s="32"/>
      <c r="J240" s="32"/>
    </row>
    <row r="241" spans="2:10">
      <c r="B241" s="30"/>
      <c r="C241" s="30"/>
      <c r="D241" s="8"/>
      <c r="E241" s="31"/>
      <c r="F241" s="28"/>
      <c r="G241" s="31"/>
      <c r="H241" s="31"/>
      <c r="I241" s="32"/>
      <c r="J241" s="32"/>
    </row>
    <row r="242" spans="2:10">
      <c r="B242" s="30"/>
      <c r="C242" s="30"/>
      <c r="D242" s="8"/>
      <c r="E242" s="31"/>
      <c r="F242" s="28"/>
      <c r="G242" s="31"/>
      <c r="H242" s="31"/>
      <c r="I242" s="32"/>
      <c r="J242" s="32"/>
    </row>
    <row r="243" spans="2:10">
      <c r="B243" s="30"/>
      <c r="C243" s="30"/>
      <c r="D243" s="8"/>
      <c r="E243" s="31"/>
      <c r="F243" s="28"/>
      <c r="G243" s="31"/>
      <c r="H243" s="31"/>
      <c r="I243" s="32"/>
      <c r="J243" s="32"/>
    </row>
    <row r="244" spans="2:10">
      <c r="B244" s="30"/>
      <c r="C244" s="30"/>
      <c r="D244" s="8"/>
      <c r="E244" s="31"/>
      <c r="F244" s="28"/>
      <c r="G244" s="31"/>
      <c r="H244" s="31"/>
      <c r="I244" s="32"/>
      <c r="J244" s="32"/>
    </row>
    <row r="245" spans="2:10">
      <c r="B245" s="30"/>
      <c r="C245" s="30"/>
      <c r="D245" s="8"/>
      <c r="E245" s="31"/>
      <c r="F245" s="28"/>
      <c r="G245" s="31"/>
      <c r="H245" s="31"/>
      <c r="I245" s="32"/>
      <c r="J245" s="32"/>
    </row>
    <row r="246" spans="2:10">
      <c r="B246" s="30"/>
      <c r="C246" s="30"/>
      <c r="D246" s="8"/>
      <c r="E246" s="31"/>
      <c r="F246" s="28"/>
      <c r="G246" s="31"/>
      <c r="H246" s="31"/>
      <c r="I246" s="32"/>
      <c r="J246" s="32"/>
    </row>
    <row r="247" spans="2:10">
      <c r="B247" s="30"/>
      <c r="C247" s="30"/>
      <c r="D247" s="8"/>
      <c r="E247" s="31"/>
      <c r="F247" s="28"/>
      <c r="G247" s="31"/>
      <c r="H247" s="31"/>
      <c r="I247" s="32"/>
      <c r="J247" s="32"/>
    </row>
    <row r="248" spans="2:10">
      <c r="B248" s="30"/>
      <c r="C248" s="30"/>
      <c r="D248" s="8"/>
      <c r="E248" s="31"/>
      <c r="F248" s="28"/>
      <c r="G248" s="31"/>
      <c r="H248" s="31"/>
      <c r="I248" s="32"/>
      <c r="J248" s="32"/>
    </row>
    <row r="249" spans="2:10">
      <c r="B249" s="30"/>
      <c r="C249" s="30"/>
      <c r="D249" s="8"/>
      <c r="E249" s="31"/>
      <c r="F249" s="28"/>
      <c r="G249" s="31"/>
      <c r="H249" s="31"/>
      <c r="I249" s="32"/>
      <c r="J249" s="32"/>
    </row>
    <row r="250" spans="2:10">
      <c r="B250" s="30"/>
      <c r="C250" s="30"/>
      <c r="D250" s="8"/>
      <c r="E250" s="31"/>
      <c r="F250" s="28"/>
      <c r="G250" s="31"/>
      <c r="H250" s="31"/>
      <c r="I250" s="32"/>
      <c r="J250" s="32"/>
    </row>
    <row r="251" spans="2:10">
      <c r="B251" s="30"/>
      <c r="C251" s="30"/>
      <c r="D251" s="8"/>
      <c r="E251" s="31"/>
      <c r="F251" s="28"/>
      <c r="G251" s="31"/>
      <c r="H251" s="31"/>
      <c r="I251" s="32"/>
      <c r="J251" s="32"/>
    </row>
    <row r="252" spans="2:10">
      <c r="B252" s="30"/>
      <c r="C252" s="30"/>
      <c r="D252" s="8"/>
      <c r="E252" s="31"/>
      <c r="F252" s="28"/>
      <c r="G252" s="31"/>
      <c r="H252" s="31"/>
      <c r="I252" s="32"/>
      <c r="J252" s="32"/>
    </row>
    <row r="253" spans="2:10">
      <c r="B253" s="30"/>
      <c r="C253" s="30"/>
      <c r="D253" s="8"/>
      <c r="E253" s="31"/>
      <c r="F253" s="28"/>
      <c r="G253" s="31"/>
      <c r="H253" s="31"/>
      <c r="I253" s="32"/>
      <c r="J253" s="32"/>
    </row>
    <row r="254" spans="2:10">
      <c r="B254" s="30"/>
      <c r="C254" s="30"/>
      <c r="D254" s="8"/>
      <c r="E254" s="31"/>
      <c r="F254" s="28"/>
      <c r="G254" s="31"/>
      <c r="H254" s="31"/>
      <c r="I254" s="32"/>
      <c r="J254" s="32"/>
    </row>
    <row r="255" spans="2:10">
      <c r="B255" s="30"/>
      <c r="C255" s="30"/>
      <c r="D255" s="8"/>
      <c r="E255" s="31"/>
      <c r="F255" s="28"/>
      <c r="G255" s="31"/>
      <c r="H255" s="31"/>
      <c r="I255" s="32"/>
      <c r="J255" s="32"/>
    </row>
    <row r="256" spans="2:10">
      <c r="B256" s="30"/>
      <c r="C256" s="30"/>
      <c r="D256" s="8"/>
      <c r="E256" s="31"/>
      <c r="F256" s="28"/>
      <c r="G256" s="31"/>
      <c r="H256" s="31"/>
      <c r="I256" s="32"/>
      <c r="J256" s="32"/>
    </row>
    <row r="257" spans="2:10">
      <c r="B257" s="30"/>
      <c r="C257" s="30"/>
      <c r="D257" s="8"/>
      <c r="E257" s="31"/>
      <c r="F257" s="28"/>
      <c r="G257" s="31"/>
      <c r="H257" s="31"/>
      <c r="I257" s="32"/>
      <c r="J257" s="32"/>
    </row>
    <row r="258" spans="2:10">
      <c r="B258" s="30"/>
      <c r="C258" s="30"/>
      <c r="D258" s="8"/>
      <c r="E258" s="31"/>
      <c r="F258" s="28"/>
      <c r="G258" s="31"/>
      <c r="H258" s="31"/>
      <c r="I258" s="32"/>
      <c r="J258" s="32"/>
    </row>
    <row r="259" spans="2:10">
      <c r="B259" s="30"/>
      <c r="C259" s="30"/>
      <c r="D259" s="8"/>
      <c r="E259" s="31"/>
      <c r="F259" s="28"/>
      <c r="G259" s="31"/>
      <c r="H259" s="31"/>
      <c r="I259" s="32"/>
      <c r="J259" s="32"/>
    </row>
    <row r="260" spans="2:10">
      <c r="B260" s="30"/>
      <c r="C260" s="30"/>
      <c r="D260" s="8"/>
      <c r="E260" s="31"/>
      <c r="F260" s="28"/>
      <c r="G260" s="31"/>
      <c r="H260" s="31"/>
      <c r="I260" s="32"/>
      <c r="J260" s="32"/>
    </row>
    <row r="261" spans="2:10">
      <c r="B261" s="30"/>
      <c r="C261" s="30"/>
      <c r="D261" s="8"/>
      <c r="E261" s="31"/>
      <c r="F261" s="28"/>
      <c r="G261" s="31"/>
      <c r="H261" s="31"/>
      <c r="I261" s="32"/>
      <c r="J261" s="32"/>
    </row>
    <row r="262" spans="2:10">
      <c r="B262" s="30"/>
      <c r="C262" s="30"/>
      <c r="D262" s="8"/>
      <c r="E262" s="31"/>
      <c r="F262" s="28"/>
      <c r="G262" s="31"/>
      <c r="H262" s="31"/>
      <c r="I262" s="32"/>
      <c r="J262" s="32"/>
    </row>
    <row r="263" spans="2:10">
      <c r="B263" s="30"/>
      <c r="C263" s="30"/>
      <c r="D263" s="8"/>
      <c r="E263" s="31"/>
      <c r="F263" s="28"/>
      <c r="G263" s="31"/>
      <c r="H263" s="31"/>
      <c r="I263" s="32"/>
      <c r="J263" s="32"/>
    </row>
    <row r="264" spans="2:10">
      <c r="B264" s="30"/>
      <c r="C264" s="30"/>
      <c r="D264" s="8"/>
      <c r="E264" s="31"/>
      <c r="F264" s="28"/>
      <c r="G264" s="31"/>
      <c r="H264" s="31"/>
      <c r="I264" s="32"/>
      <c r="J264" s="32"/>
    </row>
    <row r="265" spans="2:10">
      <c r="B265" s="30"/>
      <c r="C265" s="30"/>
      <c r="D265" s="8"/>
      <c r="E265" s="31"/>
      <c r="F265" s="28"/>
      <c r="G265" s="31"/>
      <c r="H265" s="31"/>
      <c r="I265" s="32"/>
      <c r="J265" s="32"/>
    </row>
    <row r="266" spans="2:10">
      <c r="B266" s="30"/>
      <c r="C266" s="30"/>
      <c r="D266" s="8"/>
      <c r="E266" s="31"/>
      <c r="F266" s="28"/>
      <c r="G266" s="31"/>
      <c r="H266" s="31"/>
      <c r="I266" s="32"/>
      <c r="J266" s="32"/>
    </row>
    <row r="267" spans="2:10">
      <c r="B267" s="30"/>
      <c r="C267" s="30"/>
      <c r="D267" s="8"/>
      <c r="E267" s="31"/>
      <c r="F267" s="28"/>
      <c r="G267" s="31"/>
      <c r="H267" s="31"/>
      <c r="I267" s="32"/>
      <c r="J267" s="32"/>
    </row>
    <row r="268" spans="2:10">
      <c r="B268" s="30"/>
      <c r="C268" s="30"/>
      <c r="D268" s="8"/>
      <c r="E268" s="31"/>
      <c r="F268" s="28"/>
      <c r="G268" s="31"/>
      <c r="H268" s="31"/>
      <c r="I268" s="32"/>
      <c r="J268" s="32"/>
    </row>
    <row r="269" spans="2:10">
      <c r="B269" s="30"/>
      <c r="C269" s="30"/>
      <c r="D269" s="8"/>
      <c r="E269" s="31"/>
      <c r="F269" s="28"/>
      <c r="G269" s="31"/>
      <c r="H269" s="31"/>
      <c r="I269" s="32"/>
      <c r="J269" s="32"/>
    </row>
    <row r="270" spans="2:10">
      <c r="B270" s="30"/>
      <c r="C270" s="30"/>
      <c r="D270" s="8"/>
      <c r="E270" s="31"/>
      <c r="F270" s="28"/>
      <c r="G270" s="31"/>
      <c r="H270" s="31"/>
      <c r="I270" s="32"/>
      <c r="J270" s="32"/>
    </row>
    <row r="271" spans="2:10">
      <c r="B271" s="30"/>
      <c r="C271" s="30"/>
      <c r="D271" s="8"/>
      <c r="E271" s="31"/>
      <c r="F271" s="28"/>
      <c r="G271" s="31"/>
      <c r="H271" s="31"/>
      <c r="I271" s="32"/>
      <c r="J271" s="32"/>
    </row>
    <row r="272" spans="2:10">
      <c r="B272" s="30"/>
      <c r="C272" s="30"/>
      <c r="D272" s="8"/>
      <c r="E272" s="31"/>
      <c r="F272" s="28"/>
      <c r="G272" s="31"/>
      <c r="H272" s="31"/>
      <c r="I272" s="32"/>
      <c r="J272" s="32"/>
    </row>
    <row r="273" spans="2:10">
      <c r="B273" s="30"/>
      <c r="C273" s="30"/>
      <c r="D273" s="8"/>
      <c r="E273" s="31"/>
      <c r="F273" s="28"/>
      <c r="G273" s="31"/>
      <c r="H273" s="31"/>
      <c r="I273" s="32"/>
      <c r="J273" s="32"/>
    </row>
    <row r="274" spans="2:10">
      <c r="B274" s="30"/>
      <c r="C274" s="30"/>
      <c r="D274" s="8"/>
      <c r="E274" s="31"/>
      <c r="F274" s="28"/>
      <c r="G274" s="31"/>
      <c r="H274" s="31"/>
      <c r="I274" s="32"/>
      <c r="J274" s="32"/>
    </row>
    <row r="275" spans="2:10">
      <c r="B275" s="30"/>
      <c r="C275" s="30"/>
      <c r="D275" s="8"/>
      <c r="E275" s="31"/>
      <c r="F275" s="28"/>
      <c r="G275" s="31"/>
      <c r="H275" s="31"/>
      <c r="I275" s="32"/>
      <c r="J275" s="32"/>
    </row>
    <row r="276" spans="2:10">
      <c r="B276" s="30"/>
      <c r="C276" s="30"/>
      <c r="D276" s="8"/>
      <c r="E276" s="31"/>
      <c r="F276" s="28"/>
      <c r="G276" s="31"/>
      <c r="H276" s="31"/>
      <c r="I276" s="32"/>
      <c r="J276" s="32"/>
    </row>
    <row r="277" spans="2:10">
      <c r="B277" s="30"/>
      <c r="C277" s="30"/>
      <c r="D277" s="8"/>
      <c r="E277" s="31"/>
      <c r="F277" s="28"/>
      <c r="G277" s="31"/>
      <c r="H277" s="31"/>
      <c r="I277" s="32"/>
      <c r="J277" s="32"/>
    </row>
    <row r="278" spans="2:10">
      <c r="B278" s="30"/>
      <c r="C278" s="30"/>
      <c r="D278" s="8"/>
      <c r="E278" s="31"/>
      <c r="F278" s="28"/>
      <c r="G278" s="31"/>
      <c r="H278" s="31"/>
      <c r="I278" s="32"/>
      <c r="J278" s="32"/>
    </row>
    <row r="279" spans="2:10">
      <c r="B279" s="30"/>
      <c r="C279" s="30"/>
      <c r="D279" s="8"/>
      <c r="E279" s="31"/>
      <c r="F279" s="28"/>
      <c r="G279" s="31"/>
      <c r="H279" s="31"/>
      <c r="I279" s="32"/>
      <c r="J279" s="32"/>
    </row>
    <row r="280" spans="2:10">
      <c r="B280" s="30"/>
      <c r="C280" s="30"/>
      <c r="D280" s="8"/>
      <c r="E280" s="31"/>
      <c r="F280" s="28"/>
      <c r="G280" s="31"/>
      <c r="H280" s="31"/>
      <c r="I280" s="32"/>
      <c r="J280" s="32"/>
    </row>
    <row r="281" spans="2:10">
      <c r="B281" s="30"/>
      <c r="C281" s="30"/>
      <c r="D281" s="8"/>
      <c r="E281" s="31"/>
      <c r="F281" s="28"/>
      <c r="G281" s="31"/>
      <c r="H281" s="31"/>
      <c r="I281" s="32"/>
      <c r="J281" s="32"/>
    </row>
    <row r="282" spans="2:10">
      <c r="B282" s="30"/>
      <c r="C282" s="30"/>
      <c r="D282" s="8"/>
      <c r="E282" s="31"/>
      <c r="F282" s="28"/>
      <c r="G282" s="31"/>
      <c r="H282" s="31"/>
      <c r="I282" s="32"/>
      <c r="J282" s="32"/>
    </row>
    <row r="283" spans="2:10">
      <c r="B283" s="30"/>
      <c r="C283" s="30"/>
      <c r="D283" s="8"/>
      <c r="E283" s="31"/>
      <c r="F283" s="28"/>
      <c r="G283" s="31"/>
      <c r="H283" s="31"/>
      <c r="I283" s="32"/>
      <c r="J283" s="32"/>
    </row>
    <row r="284" spans="2:10">
      <c r="B284" s="30"/>
      <c r="C284" s="30"/>
      <c r="D284" s="8"/>
      <c r="E284" s="31"/>
      <c r="F284" s="28"/>
      <c r="G284" s="31"/>
      <c r="H284" s="31"/>
      <c r="I284" s="32"/>
      <c r="J284" s="32"/>
    </row>
    <row r="285" spans="2:10">
      <c r="B285" s="30"/>
      <c r="C285" s="30"/>
      <c r="D285" s="8"/>
      <c r="E285" s="31"/>
      <c r="F285" s="28"/>
      <c r="G285" s="31"/>
      <c r="H285" s="31"/>
      <c r="I285" s="32"/>
      <c r="J285" s="32"/>
    </row>
    <row r="286" spans="2:10">
      <c r="B286" s="30"/>
      <c r="C286" s="30"/>
      <c r="D286" s="8"/>
      <c r="E286" s="31"/>
      <c r="F286" s="28"/>
      <c r="G286" s="31"/>
      <c r="H286" s="31"/>
      <c r="I286" s="32"/>
      <c r="J286" s="32"/>
    </row>
    <row r="287" spans="2:10">
      <c r="B287" s="30"/>
      <c r="C287" s="30"/>
      <c r="D287" s="8"/>
      <c r="E287" s="31"/>
      <c r="F287" s="28"/>
      <c r="G287" s="31"/>
      <c r="H287" s="31"/>
      <c r="I287" s="32"/>
      <c r="J287" s="32"/>
    </row>
    <row r="288" spans="2:10">
      <c r="B288" s="30"/>
      <c r="C288" s="30"/>
      <c r="D288" s="8"/>
      <c r="E288" s="31"/>
      <c r="F288" s="28"/>
      <c r="G288" s="31"/>
      <c r="H288" s="31"/>
      <c r="I288" s="32"/>
      <c r="J288" s="32"/>
    </row>
    <row r="289" spans="2:10">
      <c r="B289" s="30"/>
      <c r="C289" s="30"/>
      <c r="D289" s="8"/>
      <c r="E289" s="31"/>
      <c r="F289" s="28"/>
      <c r="G289" s="31"/>
      <c r="H289" s="31"/>
      <c r="I289" s="32"/>
      <c r="J289" s="32"/>
    </row>
    <row r="290" spans="2:10">
      <c r="B290" s="30"/>
      <c r="C290" s="30"/>
      <c r="D290" s="8"/>
      <c r="E290" s="31"/>
      <c r="F290" s="28"/>
      <c r="G290" s="31"/>
      <c r="H290" s="31"/>
      <c r="I290" s="32"/>
      <c r="J290" s="32"/>
    </row>
    <row r="291" spans="2:10">
      <c r="B291" s="30"/>
      <c r="C291" s="30"/>
      <c r="D291" s="8"/>
      <c r="E291" s="31"/>
      <c r="F291" s="28"/>
      <c r="G291" s="31"/>
      <c r="H291" s="31"/>
      <c r="I291" s="32"/>
      <c r="J291" s="32"/>
    </row>
    <row r="292" spans="2:10">
      <c r="B292" s="30"/>
      <c r="C292" s="30"/>
      <c r="D292" s="8"/>
      <c r="E292" s="31"/>
      <c r="F292" s="28"/>
      <c r="G292" s="31"/>
      <c r="H292" s="31"/>
      <c r="I292" s="32"/>
      <c r="J292" s="32"/>
    </row>
    <row r="293" spans="2:10">
      <c r="B293" s="30"/>
      <c r="C293" s="30"/>
      <c r="D293" s="8"/>
      <c r="E293" s="31"/>
      <c r="F293" s="28"/>
      <c r="G293" s="31"/>
      <c r="H293" s="31"/>
      <c r="I293" s="32"/>
      <c r="J293" s="32"/>
    </row>
    <row r="294" spans="2:10">
      <c r="B294" s="30"/>
      <c r="C294" s="30"/>
      <c r="D294" s="8"/>
      <c r="E294" s="31"/>
      <c r="F294" s="28"/>
      <c r="G294" s="31"/>
      <c r="H294" s="31"/>
      <c r="I294" s="32"/>
      <c r="J294" s="32"/>
    </row>
    <row r="295" spans="2:10">
      <c r="B295" s="30"/>
      <c r="C295" s="30"/>
      <c r="D295" s="8"/>
      <c r="E295" s="31"/>
      <c r="F295" s="28"/>
      <c r="G295" s="31"/>
      <c r="H295" s="31"/>
      <c r="I295" s="32"/>
      <c r="J295" s="32"/>
    </row>
    <row r="296" spans="2:10">
      <c r="B296" s="30"/>
      <c r="C296" s="30"/>
      <c r="D296" s="8"/>
      <c r="E296" s="31"/>
      <c r="F296" s="28"/>
      <c r="G296" s="31"/>
      <c r="H296" s="31"/>
      <c r="I296" s="32"/>
      <c r="J296" s="32"/>
    </row>
    <row r="297" spans="2:10">
      <c r="B297" s="30"/>
      <c r="C297" s="30"/>
      <c r="D297" s="8"/>
      <c r="E297" s="31"/>
      <c r="F297" s="28"/>
      <c r="G297" s="31"/>
      <c r="H297" s="31"/>
      <c r="I297" s="32"/>
      <c r="J297" s="32"/>
    </row>
    <row r="298" spans="2:10">
      <c r="B298" s="30"/>
      <c r="C298" s="30"/>
      <c r="D298" s="8"/>
      <c r="E298" s="31"/>
      <c r="F298" s="28"/>
      <c r="G298" s="31"/>
      <c r="H298" s="31"/>
      <c r="I298" s="32"/>
      <c r="J298" s="32"/>
    </row>
    <row r="299" spans="2:10">
      <c r="B299" s="30"/>
      <c r="C299" s="30"/>
      <c r="D299" s="8"/>
      <c r="E299" s="31"/>
      <c r="F299" s="28"/>
      <c r="G299" s="31"/>
      <c r="H299" s="31"/>
      <c r="I299" s="32"/>
      <c r="J299" s="32"/>
    </row>
    <row r="300" spans="2:10">
      <c r="B300" s="30"/>
      <c r="C300" s="30"/>
      <c r="D300" s="8"/>
      <c r="E300" s="31"/>
      <c r="F300" s="28"/>
      <c r="G300" s="31"/>
      <c r="H300" s="31"/>
      <c r="I300" s="32"/>
      <c r="J300" s="32"/>
    </row>
    <row r="301" spans="2:10">
      <c r="B301" s="30"/>
      <c r="C301" s="30"/>
      <c r="D301" s="8"/>
      <c r="E301" s="31"/>
      <c r="F301" s="28"/>
      <c r="G301" s="31"/>
      <c r="H301" s="31"/>
      <c r="I301" s="32"/>
      <c r="J301" s="32"/>
    </row>
    <row r="302" spans="2:10">
      <c r="B302" s="30"/>
      <c r="C302" s="30"/>
      <c r="D302" s="8"/>
      <c r="E302" s="31"/>
      <c r="F302" s="28"/>
      <c r="G302" s="31"/>
      <c r="H302" s="31"/>
      <c r="I302" s="32"/>
      <c r="J302" s="32"/>
    </row>
    <row r="303" spans="2:10">
      <c r="B303" s="30"/>
      <c r="C303" s="30"/>
      <c r="D303" s="8"/>
      <c r="E303" s="31"/>
      <c r="F303" s="28"/>
      <c r="G303" s="31"/>
      <c r="H303" s="31"/>
      <c r="I303" s="32"/>
      <c r="J303" s="32"/>
    </row>
    <row r="304" spans="2:10">
      <c r="B304" s="30"/>
      <c r="C304" s="30"/>
      <c r="D304" s="8"/>
      <c r="E304" s="31"/>
      <c r="F304" s="28"/>
      <c r="G304" s="31"/>
      <c r="H304" s="31"/>
      <c r="I304" s="32"/>
      <c r="J304" s="32"/>
    </row>
    <row r="305" spans="2:10">
      <c r="B305" s="30"/>
      <c r="C305" s="30"/>
      <c r="D305" s="8"/>
      <c r="E305" s="31"/>
      <c r="F305" s="28"/>
      <c r="G305" s="31"/>
      <c r="H305" s="31"/>
      <c r="I305" s="32"/>
      <c r="J305" s="32"/>
    </row>
    <row r="306" spans="2:10">
      <c r="B306" s="30"/>
      <c r="C306" s="30"/>
      <c r="D306" s="8"/>
      <c r="E306" s="31"/>
      <c r="F306" s="28"/>
      <c r="G306" s="31"/>
      <c r="H306" s="31"/>
      <c r="I306" s="32"/>
      <c r="J306" s="32"/>
    </row>
    <row r="307" spans="2:10">
      <c r="B307" s="30"/>
      <c r="C307" s="30"/>
      <c r="D307" s="8"/>
      <c r="E307" s="31"/>
      <c r="F307" s="28"/>
      <c r="G307" s="31"/>
      <c r="H307" s="31"/>
      <c r="I307" s="32"/>
      <c r="J307" s="32"/>
    </row>
    <row r="308" spans="2:10">
      <c r="B308" s="30"/>
      <c r="C308" s="30"/>
      <c r="D308" s="8"/>
      <c r="E308" s="31"/>
      <c r="F308" s="28"/>
      <c r="G308" s="31"/>
      <c r="H308" s="31"/>
      <c r="I308" s="32"/>
      <c r="J308" s="32"/>
    </row>
    <row r="309" spans="2:10">
      <c r="B309" s="30"/>
      <c r="C309" s="30"/>
      <c r="D309" s="8"/>
      <c r="E309" s="31"/>
      <c r="F309" s="28"/>
      <c r="G309" s="31"/>
      <c r="H309" s="31"/>
      <c r="I309" s="32"/>
      <c r="J309" s="32"/>
    </row>
    <row r="310" spans="2:10">
      <c r="B310" s="30"/>
      <c r="C310" s="30"/>
      <c r="D310" s="8"/>
      <c r="E310" s="31"/>
      <c r="F310" s="28"/>
      <c r="G310" s="31"/>
      <c r="H310" s="31"/>
      <c r="I310" s="32"/>
      <c r="J310" s="32"/>
    </row>
    <row r="311" spans="2:10">
      <c r="B311" s="30"/>
      <c r="C311" s="30"/>
      <c r="D311" s="8"/>
      <c r="E311" s="31"/>
      <c r="F311" s="28"/>
      <c r="G311" s="31"/>
      <c r="H311" s="31"/>
      <c r="I311" s="32"/>
      <c r="J311" s="32"/>
    </row>
    <row r="312" spans="2:10">
      <c r="B312" s="30"/>
      <c r="C312" s="30"/>
      <c r="D312" s="8"/>
      <c r="E312" s="31"/>
      <c r="F312" s="28"/>
      <c r="G312" s="31"/>
      <c r="H312" s="31"/>
      <c r="I312" s="32"/>
      <c r="J312" s="32"/>
    </row>
    <row r="313" spans="2:10">
      <c r="B313" s="30"/>
      <c r="C313" s="30"/>
      <c r="D313" s="8"/>
      <c r="E313" s="31"/>
      <c r="F313" s="28"/>
      <c r="G313" s="31"/>
      <c r="H313" s="31"/>
      <c r="I313" s="32"/>
      <c r="J313" s="32"/>
    </row>
    <row r="314" spans="2:10">
      <c r="B314" s="30"/>
      <c r="C314" s="30"/>
      <c r="D314" s="8"/>
      <c r="E314" s="31"/>
      <c r="F314" s="28"/>
      <c r="G314" s="31"/>
      <c r="H314" s="31"/>
      <c r="I314" s="32"/>
      <c r="J314" s="32"/>
    </row>
    <row r="315" spans="2:10">
      <c r="B315" s="30"/>
      <c r="C315" s="30"/>
      <c r="D315" s="8"/>
      <c r="E315" s="31"/>
      <c r="F315" s="28"/>
      <c r="G315" s="31"/>
      <c r="H315" s="31"/>
      <c r="I315" s="32"/>
      <c r="J315" s="32"/>
    </row>
    <row r="316" spans="2:10">
      <c r="B316" s="30"/>
      <c r="C316" s="30"/>
      <c r="D316" s="8"/>
      <c r="E316" s="31"/>
      <c r="F316" s="28"/>
      <c r="G316" s="31"/>
      <c r="H316" s="31"/>
      <c r="I316" s="32"/>
      <c r="J316" s="32"/>
    </row>
    <row r="317" spans="2:10">
      <c r="B317" s="30"/>
      <c r="C317" s="30"/>
      <c r="D317" s="8"/>
      <c r="E317" s="31"/>
      <c r="F317" s="28"/>
      <c r="G317" s="31"/>
      <c r="H317" s="31"/>
      <c r="I317" s="32"/>
      <c r="J317" s="32"/>
    </row>
    <row r="318" spans="2:10">
      <c r="B318" s="30"/>
      <c r="C318" s="30"/>
      <c r="D318" s="8"/>
      <c r="E318" s="31"/>
      <c r="F318" s="28"/>
      <c r="G318" s="31"/>
      <c r="H318" s="31"/>
      <c r="I318" s="32"/>
      <c r="J318" s="32"/>
    </row>
    <row r="319" spans="2:10">
      <c r="B319" s="30"/>
      <c r="C319" s="30"/>
      <c r="D319" s="8"/>
      <c r="E319" s="31"/>
      <c r="F319" s="28"/>
      <c r="G319" s="31"/>
      <c r="H319" s="31"/>
      <c r="I319" s="32"/>
      <c r="J319" s="32"/>
    </row>
    <row r="320" spans="2:10">
      <c r="B320" s="30"/>
      <c r="C320" s="30"/>
      <c r="D320" s="8"/>
      <c r="E320" s="31"/>
      <c r="F320" s="28"/>
      <c r="G320" s="31"/>
      <c r="H320" s="31"/>
      <c r="I320" s="32"/>
      <c r="J320" s="32"/>
    </row>
    <row r="321" spans="2:10">
      <c r="B321" s="30"/>
      <c r="C321" s="30"/>
      <c r="D321" s="8"/>
      <c r="E321" s="31"/>
      <c r="F321" s="28"/>
      <c r="G321" s="31"/>
      <c r="H321" s="31"/>
      <c r="I321" s="32"/>
      <c r="J321" s="32"/>
    </row>
    <row r="322" spans="2:10">
      <c r="B322" s="30"/>
      <c r="C322" s="30"/>
      <c r="D322" s="8"/>
      <c r="E322" s="31"/>
      <c r="F322" s="28"/>
      <c r="G322" s="31"/>
      <c r="H322" s="31"/>
      <c r="I322" s="32"/>
      <c r="J322" s="32"/>
    </row>
    <row r="323" spans="2:10">
      <c r="B323" s="30"/>
      <c r="C323" s="30"/>
      <c r="D323" s="8"/>
      <c r="E323" s="31"/>
      <c r="F323" s="28"/>
      <c r="G323" s="31"/>
      <c r="H323" s="31"/>
      <c r="I323" s="32"/>
      <c r="J323" s="32"/>
    </row>
    <row r="324" spans="2:10">
      <c r="B324" s="30"/>
      <c r="C324" s="30"/>
      <c r="D324" s="8"/>
      <c r="E324" s="31"/>
      <c r="F324" s="28"/>
      <c r="G324" s="31"/>
      <c r="H324" s="31"/>
      <c r="I324" s="32"/>
      <c r="J324" s="32"/>
    </row>
    <row r="325" spans="2:10">
      <c r="B325" s="30"/>
      <c r="C325" s="30"/>
      <c r="D325" s="8"/>
      <c r="E325" s="31"/>
      <c r="F325" s="28"/>
      <c r="G325" s="31"/>
      <c r="H325" s="31"/>
      <c r="I325" s="32"/>
      <c r="J325" s="32"/>
    </row>
    <row r="326" spans="2:10">
      <c r="B326" s="30"/>
      <c r="C326" s="30"/>
      <c r="D326" s="8"/>
      <c r="E326" s="31"/>
      <c r="F326" s="28"/>
      <c r="G326" s="31"/>
      <c r="H326" s="31"/>
      <c r="I326" s="32"/>
      <c r="J326" s="32"/>
    </row>
    <row r="327" spans="2:10">
      <c r="B327" s="30"/>
      <c r="C327" s="30"/>
      <c r="D327" s="8"/>
      <c r="E327" s="31"/>
      <c r="F327" s="28"/>
      <c r="G327" s="31"/>
      <c r="H327" s="31"/>
      <c r="I327" s="32"/>
      <c r="J327" s="32"/>
    </row>
    <row r="328" spans="2:10">
      <c r="B328" s="30"/>
      <c r="C328" s="30"/>
      <c r="D328" s="8"/>
      <c r="E328" s="31"/>
      <c r="F328" s="28"/>
      <c r="G328" s="31"/>
      <c r="H328" s="31"/>
      <c r="I328" s="32"/>
      <c r="J328" s="32"/>
    </row>
    <row r="329" spans="2:10">
      <c r="B329" s="30"/>
      <c r="C329" s="30"/>
      <c r="D329" s="8"/>
      <c r="E329" s="31"/>
      <c r="F329" s="28"/>
      <c r="G329" s="31"/>
      <c r="H329" s="31"/>
      <c r="I329" s="32"/>
      <c r="J329" s="32"/>
    </row>
    <row r="330" spans="2:10">
      <c r="B330" s="30"/>
      <c r="C330" s="30"/>
      <c r="D330" s="8"/>
      <c r="E330" s="31"/>
      <c r="F330" s="28"/>
      <c r="G330" s="31"/>
      <c r="H330" s="31"/>
      <c r="I330" s="32"/>
      <c r="J330" s="32"/>
    </row>
    <row r="331" spans="2:10">
      <c r="B331" s="30"/>
      <c r="C331" s="30"/>
      <c r="D331" s="8"/>
      <c r="E331" s="31"/>
      <c r="F331" s="28"/>
      <c r="G331" s="31"/>
      <c r="H331" s="31"/>
      <c r="I331" s="32"/>
      <c r="J331" s="32"/>
    </row>
    <row r="332" spans="2:10">
      <c r="B332" s="30"/>
      <c r="C332" s="30"/>
      <c r="D332" s="8"/>
      <c r="E332" s="31"/>
      <c r="F332" s="28"/>
      <c r="G332" s="31"/>
      <c r="H332" s="31"/>
      <c r="I332" s="32"/>
      <c r="J332" s="32"/>
    </row>
    <row r="333" spans="2:10">
      <c r="B333" s="30"/>
      <c r="C333" s="30"/>
      <c r="D333" s="8"/>
      <c r="E333" s="31"/>
      <c r="F333" s="28"/>
      <c r="G333" s="31"/>
      <c r="H333" s="31"/>
      <c r="I333" s="32"/>
      <c r="J333" s="32"/>
    </row>
    <row r="334" spans="2:10">
      <c r="B334" s="30"/>
      <c r="C334" s="30"/>
      <c r="D334" s="8"/>
      <c r="E334" s="31"/>
      <c r="F334" s="28"/>
      <c r="G334" s="31"/>
      <c r="H334" s="31"/>
      <c r="I334" s="32"/>
      <c r="J334" s="32"/>
    </row>
    <row r="335" spans="2:10">
      <c r="B335" s="30"/>
      <c r="C335" s="30"/>
      <c r="D335" s="8"/>
      <c r="E335" s="31"/>
      <c r="F335" s="28"/>
      <c r="G335" s="31"/>
      <c r="H335" s="31"/>
      <c r="I335" s="32"/>
      <c r="J335" s="32"/>
    </row>
    <row r="336" spans="2:10">
      <c r="B336" s="30"/>
      <c r="C336" s="30"/>
      <c r="D336" s="8"/>
      <c r="E336" s="31"/>
      <c r="F336" s="28"/>
      <c r="G336" s="31"/>
      <c r="H336" s="31"/>
      <c r="I336" s="32"/>
      <c r="J336" s="32"/>
    </row>
    <row r="337" spans="2:10">
      <c r="B337" s="30"/>
      <c r="C337" s="30"/>
      <c r="D337" s="8"/>
      <c r="E337" s="31"/>
      <c r="F337" s="28"/>
      <c r="G337" s="31"/>
      <c r="H337" s="31"/>
      <c r="I337" s="32"/>
      <c r="J337" s="32"/>
    </row>
    <row r="338" spans="2:10">
      <c r="B338" s="30"/>
      <c r="C338" s="30"/>
      <c r="D338" s="8"/>
      <c r="E338" s="31"/>
      <c r="F338" s="28"/>
      <c r="G338" s="31"/>
      <c r="H338" s="31"/>
      <c r="I338" s="32"/>
      <c r="J338" s="32"/>
    </row>
    <row r="339" spans="2:10">
      <c r="B339" s="30"/>
      <c r="C339" s="30"/>
      <c r="D339" s="8"/>
      <c r="E339" s="31"/>
      <c r="F339" s="28"/>
      <c r="G339" s="31"/>
      <c r="H339" s="31"/>
      <c r="I339" s="32"/>
      <c r="J339" s="32"/>
    </row>
    <row r="340" spans="2:10">
      <c r="B340" s="30"/>
      <c r="C340" s="30"/>
      <c r="D340" s="8"/>
      <c r="E340" s="31"/>
      <c r="F340" s="28"/>
      <c r="G340" s="31"/>
      <c r="H340" s="31"/>
      <c r="I340" s="32"/>
      <c r="J340" s="32"/>
    </row>
    <row r="341" spans="2:10">
      <c r="B341" s="30"/>
      <c r="C341" s="30"/>
      <c r="D341" s="8"/>
      <c r="E341" s="31"/>
      <c r="F341" s="28"/>
      <c r="G341" s="31"/>
      <c r="H341" s="31"/>
      <c r="I341" s="32"/>
      <c r="J341" s="32"/>
    </row>
    <row r="342" spans="2:10">
      <c r="B342" s="30"/>
      <c r="C342" s="30"/>
      <c r="D342" s="8"/>
      <c r="E342" s="31"/>
      <c r="F342" s="28"/>
      <c r="G342" s="31"/>
      <c r="H342" s="31"/>
      <c r="I342" s="32"/>
      <c r="J342" s="32"/>
    </row>
    <row r="343" spans="2:10">
      <c r="B343" s="30"/>
      <c r="C343" s="30"/>
      <c r="D343" s="8"/>
      <c r="E343" s="31"/>
      <c r="F343" s="28"/>
      <c r="G343" s="31"/>
      <c r="H343" s="31"/>
      <c r="I343" s="32"/>
      <c r="J343" s="32"/>
    </row>
    <row r="344" spans="2:10">
      <c r="B344" s="30"/>
      <c r="C344" s="30"/>
      <c r="D344" s="8"/>
      <c r="E344" s="31"/>
      <c r="F344" s="28"/>
      <c r="G344" s="31"/>
      <c r="H344" s="31"/>
      <c r="I344" s="32"/>
      <c r="J344" s="32"/>
    </row>
    <row r="345" spans="2:10">
      <c r="B345" s="30"/>
      <c r="C345" s="30"/>
      <c r="D345" s="8"/>
      <c r="E345" s="31"/>
      <c r="F345" s="28"/>
      <c r="G345" s="31"/>
      <c r="H345" s="31"/>
      <c r="I345" s="32"/>
      <c r="J345" s="32"/>
    </row>
    <row r="346" spans="2:10">
      <c r="B346" s="30"/>
      <c r="C346" s="30"/>
      <c r="D346" s="8"/>
      <c r="E346" s="31"/>
      <c r="F346" s="28"/>
      <c r="G346" s="31"/>
      <c r="H346" s="31"/>
      <c r="I346" s="32"/>
      <c r="J346" s="32"/>
    </row>
    <row r="347" spans="2:10">
      <c r="B347" s="30"/>
      <c r="C347" s="30"/>
      <c r="D347" s="8"/>
      <c r="E347" s="31"/>
      <c r="F347" s="28"/>
      <c r="G347" s="31"/>
      <c r="H347" s="31"/>
      <c r="I347" s="32"/>
      <c r="J347" s="32"/>
    </row>
    <row r="348" spans="2:10">
      <c r="B348" s="30"/>
      <c r="C348" s="30"/>
      <c r="D348" s="8"/>
      <c r="E348" s="31"/>
      <c r="F348" s="28"/>
      <c r="G348" s="31"/>
      <c r="H348" s="31"/>
      <c r="I348" s="32"/>
      <c r="J348" s="32"/>
    </row>
    <row r="349" spans="2:10">
      <c r="B349" s="30"/>
      <c r="C349" s="30"/>
      <c r="D349" s="8"/>
      <c r="E349" s="31"/>
      <c r="F349" s="28"/>
      <c r="G349" s="31"/>
      <c r="H349" s="31"/>
      <c r="I349" s="32"/>
      <c r="J349" s="32"/>
    </row>
    <row r="350" spans="2:10">
      <c r="B350" s="30"/>
      <c r="C350" s="30"/>
      <c r="D350" s="8"/>
      <c r="E350" s="31"/>
      <c r="F350" s="28"/>
      <c r="G350" s="31"/>
      <c r="H350" s="31"/>
      <c r="I350" s="32"/>
      <c r="J350" s="32"/>
    </row>
    <row r="351" spans="2:10">
      <c r="B351" s="30"/>
      <c r="C351" s="30"/>
      <c r="D351" s="8"/>
      <c r="E351" s="31"/>
      <c r="F351" s="28"/>
      <c r="G351" s="31"/>
      <c r="H351" s="31"/>
      <c r="I351" s="32"/>
      <c r="J351" s="32"/>
    </row>
    <row r="352" spans="2:10">
      <c r="B352" s="30"/>
      <c r="C352" s="30"/>
      <c r="D352" s="8"/>
      <c r="E352" s="31"/>
      <c r="F352" s="28"/>
      <c r="G352" s="31"/>
      <c r="H352" s="31"/>
      <c r="I352" s="32"/>
      <c r="J352" s="32"/>
    </row>
    <row r="353" spans="2:10">
      <c r="B353" s="30"/>
      <c r="C353" s="30"/>
      <c r="D353" s="8"/>
      <c r="E353" s="31"/>
      <c r="F353" s="28"/>
      <c r="G353" s="31"/>
      <c r="H353" s="31"/>
      <c r="I353" s="32"/>
      <c r="J353" s="32"/>
    </row>
    <row r="354" spans="2:10">
      <c r="B354" s="30"/>
      <c r="C354" s="30"/>
      <c r="D354" s="8"/>
      <c r="E354" s="31"/>
      <c r="F354" s="28"/>
      <c r="G354" s="31"/>
      <c r="H354" s="31"/>
      <c r="I354" s="32"/>
      <c r="J354" s="32"/>
    </row>
    <row r="355" spans="2:10">
      <c r="B355" s="30"/>
      <c r="C355" s="30"/>
      <c r="D355" s="8"/>
      <c r="E355" s="31"/>
      <c r="F355" s="28"/>
      <c r="G355" s="31"/>
      <c r="H355" s="31"/>
      <c r="I355" s="32"/>
      <c r="J355" s="32"/>
    </row>
    <row r="356" spans="2:10">
      <c r="B356" s="30"/>
      <c r="C356" s="30"/>
      <c r="D356" s="8"/>
      <c r="E356" s="31"/>
      <c r="F356" s="28"/>
      <c r="G356" s="31"/>
      <c r="H356" s="31"/>
      <c r="I356" s="32"/>
      <c r="J356" s="32"/>
    </row>
    <row r="357" spans="2:10">
      <c r="B357" s="30"/>
      <c r="C357" s="30"/>
      <c r="D357" s="8"/>
      <c r="E357" s="31"/>
      <c r="F357" s="28"/>
      <c r="G357" s="31"/>
      <c r="H357" s="31"/>
      <c r="I357" s="32"/>
      <c r="J357" s="32"/>
    </row>
    <row r="358" spans="2:10">
      <c r="B358" s="30"/>
      <c r="C358" s="30"/>
      <c r="D358" s="8"/>
      <c r="E358" s="31"/>
      <c r="F358" s="28"/>
      <c r="G358" s="31"/>
      <c r="H358" s="31"/>
      <c r="I358" s="32"/>
      <c r="J358" s="32"/>
    </row>
    <row r="359" spans="2:10">
      <c r="B359" s="30"/>
      <c r="C359" s="30"/>
      <c r="D359" s="8"/>
      <c r="E359" s="31"/>
      <c r="F359" s="28"/>
      <c r="G359" s="31"/>
      <c r="H359" s="31"/>
      <c r="I359" s="32"/>
      <c r="J359" s="32"/>
    </row>
    <row r="360" spans="2:10">
      <c r="B360" s="30"/>
      <c r="C360" s="30"/>
      <c r="D360" s="8"/>
      <c r="E360" s="31"/>
      <c r="F360" s="28"/>
      <c r="G360" s="31"/>
      <c r="H360" s="31"/>
      <c r="I360" s="32"/>
      <c r="J360" s="32"/>
    </row>
    <row r="361" spans="2:10">
      <c r="B361" s="30"/>
      <c r="C361" s="30"/>
      <c r="D361" s="8"/>
      <c r="E361" s="31"/>
      <c r="F361" s="28"/>
      <c r="G361" s="31"/>
      <c r="H361" s="31"/>
      <c r="I361" s="32"/>
      <c r="J361" s="32"/>
    </row>
    <row r="362" spans="2:10">
      <c r="B362" s="30"/>
      <c r="C362" s="30"/>
      <c r="D362" s="8"/>
      <c r="E362" s="31"/>
      <c r="F362" s="28"/>
      <c r="G362" s="31"/>
      <c r="H362" s="31"/>
      <c r="I362" s="32"/>
      <c r="J362" s="32"/>
    </row>
    <row r="363" spans="2:10">
      <c r="B363" s="30"/>
      <c r="C363" s="30"/>
      <c r="D363" s="8"/>
      <c r="E363" s="31"/>
      <c r="F363" s="28"/>
      <c r="G363" s="31"/>
      <c r="H363" s="31"/>
      <c r="I363" s="32"/>
      <c r="J363" s="32"/>
    </row>
    <row r="364" spans="2:10">
      <c r="B364" s="30"/>
      <c r="C364" s="30"/>
      <c r="D364" s="8"/>
      <c r="E364" s="31"/>
      <c r="F364" s="28"/>
      <c r="G364" s="31"/>
      <c r="H364" s="31"/>
      <c r="I364" s="32"/>
      <c r="J364" s="32"/>
    </row>
    <row r="365" spans="2:10">
      <c r="B365" s="30"/>
      <c r="C365" s="30"/>
      <c r="D365" s="8"/>
      <c r="E365" s="31"/>
      <c r="F365" s="28"/>
      <c r="G365" s="31"/>
      <c r="H365" s="31"/>
      <c r="I365" s="32"/>
      <c r="J365" s="32"/>
    </row>
    <row r="366" spans="2:10">
      <c r="B366" s="30"/>
      <c r="C366" s="30"/>
      <c r="D366" s="8"/>
      <c r="E366" s="31"/>
      <c r="F366" s="28"/>
      <c r="G366" s="31"/>
      <c r="H366" s="31"/>
      <c r="I366" s="32"/>
      <c r="J366" s="32"/>
    </row>
    <row r="367" spans="2:10">
      <c r="B367" s="30"/>
      <c r="C367" s="30"/>
      <c r="D367" s="8"/>
      <c r="E367" s="31"/>
      <c r="F367" s="28"/>
      <c r="G367" s="31"/>
      <c r="H367" s="31"/>
      <c r="I367" s="32"/>
      <c r="J367" s="32"/>
    </row>
    <row r="368" spans="2:10">
      <c r="B368" s="30"/>
      <c r="C368" s="30"/>
      <c r="D368" s="8"/>
      <c r="E368" s="31"/>
      <c r="F368" s="28"/>
      <c r="G368" s="31"/>
      <c r="H368" s="31"/>
      <c r="I368" s="32"/>
      <c r="J368" s="32"/>
    </row>
    <row r="369" spans="2:10">
      <c r="B369" s="30"/>
      <c r="C369" s="30"/>
      <c r="D369" s="8"/>
      <c r="E369" s="31"/>
      <c r="F369" s="28"/>
      <c r="G369" s="31"/>
      <c r="H369" s="31"/>
      <c r="I369" s="32"/>
      <c r="J369" s="32"/>
    </row>
    <row r="370" spans="2:10">
      <c r="B370" s="30"/>
      <c r="C370" s="30"/>
      <c r="D370" s="8"/>
      <c r="E370" s="31"/>
      <c r="F370" s="28"/>
      <c r="G370" s="31"/>
      <c r="H370" s="31"/>
      <c r="I370" s="32"/>
      <c r="J370" s="32"/>
    </row>
    <row r="371" spans="2:10">
      <c r="B371" s="30"/>
      <c r="C371" s="30"/>
      <c r="D371" s="8"/>
      <c r="E371" s="31"/>
      <c r="F371" s="28"/>
      <c r="G371" s="31"/>
      <c r="H371" s="31"/>
      <c r="I371" s="32"/>
      <c r="J371" s="32"/>
    </row>
    <row r="372" spans="2:10">
      <c r="B372" s="30"/>
      <c r="C372" s="30"/>
      <c r="D372" s="8"/>
      <c r="E372" s="31"/>
      <c r="F372" s="28"/>
      <c r="G372" s="31"/>
      <c r="H372" s="31"/>
      <c r="I372" s="32"/>
      <c r="J372" s="32"/>
    </row>
    <row r="373" spans="2:10">
      <c r="B373" s="30"/>
      <c r="C373" s="30"/>
      <c r="D373" s="8"/>
      <c r="E373" s="31"/>
      <c r="F373" s="28"/>
      <c r="G373" s="31"/>
      <c r="H373" s="31"/>
      <c r="I373" s="32"/>
      <c r="J373" s="32"/>
    </row>
    <row r="374" spans="2:10">
      <c r="B374" s="30"/>
      <c r="C374" s="30"/>
      <c r="D374" s="8"/>
      <c r="E374" s="31"/>
      <c r="F374" s="28"/>
      <c r="G374" s="31"/>
      <c r="H374" s="31"/>
      <c r="I374" s="32"/>
      <c r="J374" s="32"/>
    </row>
    <row r="375" spans="2:10">
      <c r="B375" s="30"/>
      <c r="C375" s="30"/>
      <c r="D375" s="8"/>
      <c r="E375" s="31"/>
      <c r="F375" s="28"/>
      <c r="G375" s="31"/>
      <c r="H375" s="31"/>
      <c r="I375" s="32"/>
      <c r="J375" s="32"/>
    </row>
    <row r="376" spans="2:10">
      <c r="B376" s="30"/>
      <c r="C376" s="30"/>
      <c r="D376" s="8"/>
      <c r="E376" s="31"/>
      <c r="F376" s="28"/>
      <c r="G376" s="31"/>
      <c r="H376" s="31"/>
      <c r="I376" s="32"/>
      <c r="J376" s="32"/>
    </row>
    <row r="377" spans="2:10">
      <c r="B377" s="30"/>
      <c r="C377" s="30"/>
      <c r="D377" s="8"/>
      <c r="E377" s="31"/>
      <c r="F377" s="28"/>
      <c r="G377" s="31"/>
      <c r="H377" s="31"/>
      <c r="I377" s="32"/>
      <c r="J377" s="32"/>
    </row>
    <row r="378" spans="2:10">
      <c r="B378" s="30"/>
      <c r="C378" s="30"/>
      <c r="D378" s="8"/>
      <c r="E378" s="31"/>
      <c r="F378" s="28"/>
      <c r="G378" s="31"/>
      <c r="H378" s="31"/>
      <c r="I378" s="32"/>
      <c r="J378" s="32"/>
    </row>
    <row r="379" spans="2:10">
      <c r="B379" s="30"/>
      <c r="C379" s="30"/>
      <c r="D379" s="8"/>
      <c r="E379" s="31"/>
      <c r="F379" s="28"/>
      <c r="G379" s="31"/>
      <c r="H379" s="31"/>
      <c r="I379" s="32"/>
      <c r="J379" s="32"/>
    </row>
    <row r="380" spans="2:10">
      <c r="B380" s="30"/>
      <c r="C380" s="30"/>
      <c r="D380" s="8"/>
      <c r="E380" s="31"/>
      <c r="F380" s="28"/>
      <c r="G380" s="31"/>
      <c r="H380" s="31"/>
      <c r="I380" s="32"/>
      <c r="J380" s="32"/>
    </row>
    <row r="381" spans="2:10">
      <c r="B381" s="30"/>
      <c r="C381" s="30"/>
      <c r="D381" s="8"/>
      <c r="E381" s="31"/>
      <c r="F381" s="28"/>
      <c r="G381" s="31"/>
      <c r="H381" s="31"/>
      <c r="I381" s="32"/>
      <c r="J381" s="32"/>
    </row>
    <row r="382" spans="2:10">
      <c r="B382" s="30"/>
      <c r="C382" s="30"/>
      <c r="D382" s="8"/>
      <c r="E382" s="31"/>
      <c r="F382" s="28"/>
      <c r="G382" s="31"/>
      <c r="H382" s="31"/>
      <c r="I382" s="32"/>
      <c r="J382" s="32"/>
    </row>
    <row r="383" spans="2:10">
      <c r="B383" s="30"/>
      <c r="C383" s="30"/>
      <c r="D383" s="8"/>
      <c r="E383" s="31"/>
      <c r="F383" s="28"/>
      <c r="G383" s="31"/>
      <c r="H383" s="31"/>
      <c r="I383" s="32"/>
      <c r="J383" s="32"/>
    </row>
    <row r="384" spans="2:10">
      <c r="B384" s="30"/>
      <c r="C384" s="30"/>
      <c r="D384" s="8"/>
      <c r="E384" s="31"/>
      <c r="F384" s="28"/>
      <c r="G384" s="31"/>
      <c r="H384" s="31"/>
      <c r="I384" s="32"/>
      <c r="J384" s="32"/>
    </row>
    <row r="385" spans="2:10">
      <c r="B385" s="30"/>
      <c r="C385" s="30"/>
      <c r="D385" s="8"/>
      <c r="E385" s="31"/>
      <c r="F385" s="28"/>
      <c r="G385" s="31"/>
      <c r="H385" s="31"/>
      <c r="I385" s="32"/>
      <c r="J385" s="32"/>
    </row>
    <row r="386" spans="2:10">
      <c r="B386" s="30"/>
      <c r="C386" s="30"/>
      <c r="D386" s="8"/>
      <c r="E386" s="31"/>
      <c r="F386" s="28"/>
      <c r="G386" s="31"/>
      <c r="H386" s="31"/>
      <c r="I386" s="32"/>
      <c r="J386" s="32"/>
    </row>
    <row r="387" spans="2:10">
      <c r="B387" s="30"/>
      <c r="C387" s="30"/>
      <c r="D387" s="8"/>
      <c r="E387" s="31"/>
      <c r="F387" s="28"/>
      <c r="G387" s="31"/>
      <c r="H387" s="31"/>
      <c r="I387" s="32"/>
      <c r="J387" s="32"/>
    </row>
    <row r="388" spans="2:10">
      <c r="B388" s="30"/>
      <c r="C388" s="30"/>
      <c r="D388" s="8"/>
      <c r="E388" s="31"/>
      <c r="F388" s="28"/>
      <c r="G388" s="31"/>
      <c r="H388" s="31"/>
      <c r="I388" s="32"/>
      <c r="J388" s="32"/>
    </row>
    <row r="389" spans="2:10">
      <c r="B389" s="30"/>
      <c r="C389" s="30"/>
      <c r="D389" s="8"/>
      <c r="E389" s="31"/>
      <c r="F389" s="28"/>
      <c r="G389" s="31"/>
      <c r="H389" s="31"/>
      <c r="I389" s="32"/>
      <c r="J389" s="32"/>
    </row>
    <row r="390" spans="2:10">
      <c r="B390" s="30"/>
      <c r="C390" s="30"/>
      <c r="D390" s="8"/>
      <c r="E390" s="31"/>
      <c r="F390" s="28"/>
      <c r="G390" s="31"/>
      <c r="H390" s="31"/>
      <c r="I390" s="32"/>
      <c r="J390" s="32"/>
    </row>
    <row r="391" spans="2:10">
      <c r="B391" s="30"/>
      <c r="C391" s="30"/>
      <c r="D391" s="8"/>
      <c r="E391" s="31"/>
      <c r="F391" s="28"/>
      <c r="G391" s="31"/>
      <c r="H391" s="31"/>
      <c r="I391" s="32"/>
      <c r="J391" s="32"/>
    </row>
    <row r="392" spans="2:10">
      <c r="B392" s="30"/>
      <c r="C392" s="30"/>
      <c r="D392" s="8"/>
      <c r="E392" s="31"/>
      <c r="F392" s="28"/>
      <c r="G392" s="31"/>
      <c r="H392" s="31"/>
      <c r="I392" s="32"/>
      <c r="J392" s="32"/>
    </row>
    <row r="393" spans="2:10">
      <c r="B393" s="30"/>
      <c r="C393" s="30"/>
      <c r="D393" s="8"/>
      <c r="E393" s="31"/>
      <c r="F393" s="28"/>
      <c r="G393" s="31"/>
      <c r="H393" s="31"/>
      <c r="I393" s="32"/>
      <c r="J393" s="32"/>
    </row>
    <row r="394" spans="2:10">
      <c r="B394" s="30"/>
      <c r="C394" s="30"/>
      <c r="D394" s="8"/>
      <c r="E394" s="31"/>
      <c r="F394" s="28"/>
      <c r="G394" s="31"/>
      <c r="H394" s="31"/>
      <c r="I394" s="32"/>
      <c r="J394" s="32"/>
    </row>
    <row r="395" spans="2:10">
      <c r="B395" s="30"/>
      <c r="C395" s="30"/>
      <c r="D395" s="8"/>
      <c r="E395" s="31"/>
      <c r="F395" s="28"/>
      <c r="G395" s="31"/>
      <c r="H395" s="31"/>
      <c r="I395" s="32"/>
      <c r="J395" s="32"/>
    </row>
    <row r="396" spans="2:10">
      <c r="B396" s="30"/>
      <c r="C396" s="30"/>
      <c r="D396" s="8"/>
      <c r="E396" s="31"/>
      <c r="F396" s="28"/>
      <c r="G396" s="31"/>
      <c r="H396" s="31"/>
      <c r="I396" s="32"/>
      <c r="J396" s="32"/>
    </row>
    <row r="397" spans="2:10">
      <c r="B397" s="30"/>
      <c r="C397" s="30"/>
      <c r="D397" s="8"/>
      <c r="E397" s="31"/>
      <c r="F397" s="28"/>
      <c r="G397" s="31"/>
      <c r="H397" s="31"/>
      <c r="I397" s="32"/>
      <c r="J397" s="32"/>
    </row>
    <row r="398" spans="2:10">
      <c r="B398" s="30"/>
      <c r="C398" s="30"/>
      <c r="D398" s="8"/>
      <c r="E398" s="31"/>
      <c r="F398" s="28"/>
      <c r="G398" s="31"/>
      <c r="H398" s="31"/>
      <c r="I398" s="32"/>
      <c r="J398" s="32"/>
    </row>
    <row r="399" spans="2:10">
      <c r="B399" s="30"/>
      <c r="C399" s="30"/>
      <c r="D399" s="8"/>
      <c r="E399" s="31"/>
      <c r="F399" s="28"/>
      <c r="G399" s="31"/>
      <c r="H399" s="31"/>
      <c r="I399" s="32"/>
      <c r="J399" s="32"/>
    </row>
    <row r="400" spans="2:10">
      <c r="B400" s="30"/>
      <c r="C400" s="30"/>
      <c r="D400" s="8"/>
      <c r="E400" s="31"/>
      <c r="F400" s="28"/>
      <c r="G400" s="31"/>
      <c r="H400" s="31"/>
      <c r="I400" s="32"/>
      <c r="J400" s="32"/>
    </row>
    <row r="401" spans="2:10">
      <c r="B401" s="30"/>
      <c r="C401" s="30"/>
      <c r="D401" s="8"/>
      <c r="E401" s="31"/>
      <c r="F401" s="28"/>
      <c r="G401" s="31"/>
      <c r="H401" s="31"/>
      <c r="I401" s="32"/>
      <c r="J401" s="32"/>
    </row>
    <row r="402" spans="2:10">
      <c r="B402" s="30"/>
      <c r="C402" s="30"/>
      <c r="D402" s="8"/>
      <c r="E402" s="31"/>
      <c r="F402" s="28"/>
      <c r="G402" s="31"/>
      <c r="H402" s="31"/>
      <c r="I402" s="32"/>
      <c r="J402" s="32"/>
    </row>
    <row r="403" spans="2:10">
      <c r="B403" s="30"/>
      <c r="C403" s="30"/>
      <c r="D403" s="8"/>
      <c r="E403" s="31"/>
      <c r="F403" s="28"/>
      <c r="G403" s="31"/>
      <c r="H403" s="31"/>
      <c r="I403" s="32"/>
      <c r="J403" s="32"/>
    </row>
    <row r="404" spans="2:10">
      <c r="B404" s="30"/>
      <c r="C404" s="30"/>
      <c r="D404" s="8"/>
      <c r="E404" s="31"/>
      <c r="F404" s="28"/>
      <c r="G404" s="31"/>
      <c r="H404" s="31"/>
      <c r="I404" s="32"/>
      <c r="J404" s="32"/>
    </row>
    <row r="405" spans="2:10">
      <c r="B405" s="30"/>
      <c r="C405" s="30"/>
      <c r="D405" s="8"/>
      <c r="E405" s="31"/>
      <c r="F405" s="28"/>
      <c r="G405" s="31"/>
      <c r="H405" s="31"/>
      <c r="I405" s="32"/>
      <c r="J405" s="32"/>
    </row>
    <row r="406" spans="2:10">
      <c r="B406" s="30"/>
      <c r="C406" s="30"/>
      <c r="D406" s="8"/>
      <c r="E406" s="31"/>
      <c r="F406" s="28"/>
      <c r="G406" s="31"/>
      <c r="H406" s="31"/>
      <c r="I406" s="32"/>
      <c r="J406" s="32"/>
    </row>
    <row r="407" spans="2:10">
      <c r="B407" s="30"/>
      <c r="C407" s="30"/>
      <c r="D407" s="8"/>
      <c r="E407" s="31"/>
      <c r="F407" s="28"/>
      <c r="G407" s="31"/>
      <c r="H407" s="31"/>
      <c r="I407" s="32"/>
      <c r="J407" s="32"/>
    </row>
    <row r="408" spans="2:10">
      <c r="B408" s="30"/>
      <c r="C408" s="30"/>
      <c r="D408" s="8"/>
      <c r="E408" s="31"/>
      <c r="F408" s="28"/>
      <c r="G408" s="31"/>
      <c r="H408" s="31"/>
      <c r="I408" s="32"/>
      <c r="J408" s="32"/>
    </row>
    <row r="409" spans="2:10">
      <c r="B409" s="30"/>
      <c r="C409" s="30"/>
      <c r="D409" s="8"/>
      <c r="E409" s="31"/>
      <c r="F409" s="28"/>
      <c r="G409" s="31"/>
      <c r="H409" s="31"/>
      <c r="I409" s="32"/>
      <c r="J409" s="32"/>
    </row>
    <row r="410" spans="2:10">
      <c r="B410" s="30"/>
      <c r="C410" s="30"/>
      <c r="D410" s="8"/>
      <c r="E410" s="31"/>
      <c r="F410" s="28"/>
      <c r="G410" s="31"/>
      <c r="H410" s="31"/>
      <c r="I410" s="32"/>
      <c r="J410" s="32"/>
    </row>
    <row r="411" spans="2:10">
      <c r="B411" s="30"/>
      <c r="C411" s="30"/>
      <c r="D411" s="8"/>
      <c r="E411" s="31"/>
      <c r="F411" s="28"/>
      <c r="G411" s="31"/>
      <c r="H411" s="31"/>
      <c r="I411" s="32"/>
      <c r="J411" s="32"/>
    </row>
    <row r="412" spans="2:10">
      <c r="B412" s="30"/>
      <c r="C412" s="30"/>
      <c r="D412" s="8"/>
      <c r="E412" s="31"/>
      <c r="F412" s="28"/>
      <c r="G412" s="31"/>
      <c r="H412" s="31"/>
      <c r="I412" s="32"/>
      <c r="J412" s="32"/>
    </row>
    <row r="413" spans="2:10">
      <c r="B413" s="30"/>
      <c r="C413" s="30"/>
      <c r="D413" s="8"/>
      <c r="E413" s="31"/>
      <c r="F413" s="28"/>
      <c r="G413" s="31"/>
      <c r="H413" s="31"/>
      <c r="I413" s="32"/>
      <c r="J413" s="32"/>
    </row>
    <row r="414" spans="2:10">
      <c r="B414" s="30"/>
      <c r="C414" s="30"/>
      <c r="D414" s="8"/>
      <c r="E414" s="31"/>
      <c r="F414" s="28"/>
      <c r="G414" s="31"/>
      <c r="H414" s="31"/>
      <c r="I414" s="32"/>
      <c r="J414" s="32"/>
    </row>
    <row r="415" spans="2:10">
      <c r="B415" s="30"/>
      <c r="C415" s="30"/>
      <c r="D415" s="8"/>
      <c r="E415" s="31"/>
      <c r="F415" s="28"/>
      <c r="G415" s="31"/>
      <c r="H415" s="31"/>
      <c r="I415" s="32"/>
      <c r="J415" s="32"/>
    </row>
    <row r="416" spans="2:10">
      <c r="B416" s="30"/>
      <c r="C416" s="30"/>
      <c r="D416" s="8"/>
      <c r="E416" s="31"/>
      <c r="F416" s="28"/>
      <c r="G416" s="31"/>
      <c r="H416" s="31"/>
      <c r="I416" s="32"/>
      <c r="J416" s="32"/>
    </row>
    <row r="417" spans="2:10">
      <c r="B417" s="30"/>
      <c r="C417" s="30"/>
      <c r="D417" s="8"/>
      <c r="E417" s="31"/>
      <c r="F417" s="28"/>
      <c r="G417" s="31"/>
      <c r="H417" s="31"/>
      <c r="I417" s="32"/>
      <c r="J417" s="32"/>
    </row>
    <row r="418" spans="2:10">
      <c r="B418" s="30"/>
      <c r="C418" s="30"/>
      <c r="D418" s="8"/>
      <c r="E418" s="31"/>
      <c r="F418" s="28"/>
      <c r="G418" s="31"/>
      <c r="H418" s="31"/>
      <c r="I418" s="32"/>
      <c r="J418" s="32"/>
    </row>
    <row r="419" spans="2:10">
      <c r="B419" s="30"/>
      <c r="C419" s="30"/>
      <c r="D419" s="8"/>
      <c r="E419" s="31"/>
      <c r="F419" s="28"/>
      <c r="G419" s="31"/>
      <c r="H419" s="31"/>
      <c r="I419" s="32"/>
      <c r="J419" s="32"/>
    </row>
    <row r="420" spans="2:10">
      <c r="B420" s="30"/>
      <c r="C420" s="30"/>
      <c r="D420" s="8"/>
      <c r="E420" s="31"/>
      <c r="F420" s="28"/>
      <c r="G420" s="31"/>
      <c r="H420" s="31"/>
      <c r="I420" s="32"/>
      <c r="J420" s="32"/>
    </row>
    <row r="421" spans="2:10">
      <c r="B421" s="30"/>
      <c r="C421" s="30"/>
      <c r="D421" s="8"/>
      <c r="E421" s="31"/>
      <c r="F421" s="28"/>
      <c r="G421" s="31"/>
      <c r="H421" s="31"/>
      <c r="I421" s="32"/>
      <c r="J421" s="32"/>
    </row>
    <row r="422" spans="2:10">
      <c r="B422" s="30"/>
      <c r="C422" s="30"/>
      <c r="D422" s="8"/>
      <c r="E422" s="31"/>
      <c r="F422" s="28"/>
      <c r="G422" s="31"/>
      <c r="H422" s="31"/>
      <c r="I422" s="32"/>
      <c r="J422" s="32"/>
    </row>
    <row r="423" spans="2:10">
      <c r="B423" s="30"/>
      <c r="C423" s="30"/>
      <c r="D423" s="8"/>
      <c r="E423" s="31"/>
      <c r="F423" s="28"/>
      <c r="G423" s="31"/>
      <c r="H423" s="31"/>
      <c r="I423" s="32"/>
      <c r="J423" s="32"/>
    </row>
    <row r="424" spans="2:10">
      <c r="B424" s="30"/>
      <c r="C424" s="30"/>
      <c r="D424" s="8"/>
      <c r="E424" s="31"/>
      <c r="F424" s="28"/>
      <c r="G424" s="31"/>
      <c r="H424" s="31"/>
      <c r="I424" s="32"/>
      <c r="J424" s="32"/>
    </row>
    <row r="425" spans="2:10">
      <c r="B425" s="30"/>
      <c r="C425" s="30"/>
      <c r="D425" s="8"/>
      <c r="E425" s="31"/>
      <c r="F425" s="28"/>
      <c r="G425" s="31"/>
      <c r="H425" s="31"/>
      <c r="I425" s="32"/>
      <c r="J425" s="32"/>
    </row>
    <row r="426" spans="2:10">
      <c r="B426" s="30"/>
      <c r="C426" s="30"/>
      <c r="D426" s="8"/>
      <c r="E426" s="31"/>
      <c r="F426" s="28"/>
      <c r="G426" s="31"/>
      <c r="H426" s="31"/>
      <c r="I426" s="32"/>
      <c r="J426" s="32"/>
    </row>
    <row r="427" spans="2:10">
      <c r="B427" s="30"/>
      <c r="C427" s="30"/>
      <c r="D427" s="8"/>
      <c r="E427" s="31"/>
      <c r="F427" s="28"/>
      <c r="G427" s="31"/>
      <c r="H427" s="31"/>
      <c r="I427" s="32"/>
      <c r="J427" s="32"/>
    </row>
    <row r="428" spans="2:10">
      <c r="B428" s="30"/>
      <c r="C428" s="30"/>
      <c r="D428" s="8"/>
      <c r="E428" s="31"/>
      <c r="F428" s="28"/>
      <c r="G428" s="31"/>
      <c r="H428" s="31"/>
      <c r="I428" s="32"/>
      <c r="J428" s="32"/>
    </row>
    <row r="429" spans="2:10">
      <c r="B429" s="30"/>
      <c r="C429" s="30"/>
      <c r="D429" s="8"/>
      <c r="E429" s="31"/>
      <c r="F429" s="28"/>
      <c r="G429" s="31"/>
      <c r="H429" s="31"/>
      <c r="I429" s="32"/>
      <c r="J429" s="32"/>
    </row>
    <row r="430" spans="2:10">
      <c r="B430" s="30"/>
      <c r="C430" s="30"/>
      <c r="D430" s="8"/>
      <c r="E430" s="31"/>
      <c r="F430" s="28"/>
      <c r="G430" s="31"/>
      <c r="H430" s="31"/>
      <c r="I430" s="32"/>
      <c r="J430" s="32"/>
    </row>
    <row r="431" spans="2:10">
      <c r="B431" s="30"/>
      <c r="C431" s="30"/>
      <c r="D431" s="8"/>
      <c r="E431" s="31"/>
      <c r="F431" s="28"/>
      <c r="G431" s="31"/>
      <c r="H431" s="31"/>
      <c r="I431" s="32"/>
      <c r="J431" s="32"/>
    </row>
    <row r="432" spans="2:10">
      <c r="B432" s="30"/>
      <c r="C432" s="30"/>
      <c r="D432" s="8"/>
      <c r="E432" s="31"/>
      <c r="F432" s="28"/>
      <c r="G432" s="31"/>
      <c r="H432" s="31"/>
      <c r="I432" s="32"/>
      <c r="J432" s="32"/>
    </row>
    <row r="433" spans="2:10">
      <c r="B433" s="30"/>
      <c r="C433" s="30"/>
      <c r="D433" s="8"/>
      <c r="E433" s="31"/>
      <c r="F433" s="28"/>
      <c r="G433" s="31"/>
      <c r="H433" s="31"/>
      <c r="I433" s="32"/>
      <c r="J433" s="32"/>
    </row>
    <row r="434" spans="2:10">
      <c r="B434" s="30"/>
      <c r="C434" s="30"/>
      <c r="D434" s="8"/>
      <c r="E434" s="31"/>
      <c r="F434" s="28"/>
      <c r="G434" s="31"/>
      <c r="H434" s="31"/>
      <c r="I434" s="32"/>
      <c r="J434" s="32"/>
    </row>
    <row r="435" spans="2:10">
      <c r="B435" s="30"/>
      <c r="C435" s="30"/>
      <c r="D435" s="8"/>
      <c r="E435" s="31"/>
      <c r="F435" s="28"/>
      <c r="G435" s="31"/>
      <c r="H435" s="31"/>
      <c r="I435" s="32"/>
      <c r="J435" s="32"/>
    </row>
    <row r="436" spans="2:10">
      <c r="B436" s="30"/>
      <c r="C436" s="30"/>
      <c r="D436" s="8"/>
      <c r="E436" s="31"/>
      <c r="F436" s="28"/>
      <c r="G436" s="31"/>
      <c r="H436" s="31"/>
      <c r="I436" s="32"/>
      <c r="J436" s="32"/>
    </row>
    <row r="437" spans="2:10">
      <c r="B437" s="30"/>
      <c r="C437" s="30"/>
      <c r="D437" s="8"/>
      <c r="E437" s="31"/>
      <c r="F437" s="28"/>
      <c r="G437" s="31"/>
      <c r="H437" s="31"/>
      <c r="I437" s="32"/>
      <c r="J437" s="32"/>
    </row>
    <row r="438" spans="2:10">
      <c r="B438" s="30"/>
      <c r="C438" s="30"/>
      <c r="D438" s="8"/>
      <c r="E438" s="31"/>
      <c r="F438" s="28"/>
      <c r="G438" s="31"/>
      <c r="H438" s="31"/>
      <c r="I438" s="32"/>
      <c r="J438" s="32"/>
    </row>
    <row r="439" spans="2:10">
      <c r="B439" s="30"/>
      <c r="C439" s="30"/>
      <c r="D439" s="8"/>
      <c r="E439" s="31"/>
      <c r="F439" s="28"/>
      <c r="G439" s="31"/>
      <c r="H439" s="31"/>
      <c r="I439" s="32"/>
      <c r="J439" s="32"/>
    </row>
    <row r="440" spans="2:10">
      <c r="B440" s="30"/>
      <c r="C440" s="30"/>
      <c r="D440" s="8"/>
      <c r="E440" s="31"/>
      <c r="F440" s="28"/>
      <c r="G440" s="31"/>
      <c r="H440" s="31"/>
      <c r="I440" s="32"/>
      <c r="J440" s="32"/>
    </row>
    <row r="441" spans="2:10">
      <c r="B441" s="30"/>
      <c r="C441" s="30"/>
      <c r="D441" s="8"/>
      <c r="E441" s="31"/>
      <c r="F441" s="28"/>
      <c r="G441" s="31"/>
      <c r="H441" s="31"/>
      <c r="I441" s="32"/>
      <c r="J441" s="32"/>
    </row>
    <row r="442" spans="2:10">
      <c r="B442" s="30"/>
      <c r="C442" s="30"/>
      <c r="D442" s="8"/>
      <c r="E442" s="31"/>
      <c r="F442" s="28"/>
      <c r="G442" s="31"/>
      <c r="H442" s="31"/>
      <c r="I442" s="32"/>
      <c r="J442" s="32"/>
    </row>
    <row r="443" spans="2:10">
      <c r="B443" s="30"/>
      <c r="C443" s="30"/>
      <c r="D443" s="8"/>
      <c r="E443" s="31"/>
      <c r="F443" s="28"/>
      <c r="G443" s="31"/>
      <c r="H443" s="31"/>
      <c r="I443" s="32"/>
      <c r="J443" s="32"/>
    </row>
    <row r="444" spans="2:10">
      <c r="B444" s="30"/>
      <c r="C444" s="30"/>
      <c r="D444" s="8"/>
      <c r="E444" s="31"/>
      <c r="F444" s="28"/>
      <c r="G444" s="31"/>
      <c r="H444" s="31"/>
      <c r="I444" s="32"/>
      <c r="J444" s="32"/>
    </row>
    <row r="445" spans="2:10">
      <c r="B445" s="30"/>
      <c r="C445" s="30"/>
      <c r="D445" s="8"/>
      <c r="E445" s="31"/>
      <c r="F445" s="28"/>
      <c r="G445" s="31"/>
      <c r="H445" s="31"/>
      <c r="I445" s="32"/>
      <c r="J445" s="32"/>
    </row>
    <row r="446" spans="2:10">
      <c r="B446" s="30"/>
      <c r="C446" s="30"/>
      <c r="D446" s="8"/>
      <c r="E446" s="31"/>
      <c r="F446" s="28"/>
      <c r="G446" s="31"/>
      <c r="H446" s="31"/>
      <c r="I446" s="32"/>
      <c r="J446" s="32"/>
    </row>
    <row r="447" spans="2:10">
      <c r="B447" s="30"/>
      <c r="C447" s="30"/>
      <c r="D447" s="8"/>
      <c r="E447" s="31"/>
      <c r="F447" s="28"/>
      <c r="G447" s="31"/>
      <c r="H447" s="31"/>
      <c r="I447" s="32"/>
      <c r="J447" s="32"/>
    </row>
    <row r="448" spans="2:10">
      <c r="B448" s="30"/>
      <c r="C448" s="30"/>
      <c r="D448" s="8"/>
      <c r="E448" s="31"/>
      <c r="F448" s="28"/>
      <c r="G448" s="31"/>
      <c r="H448" s="31"/>
      <c r="I448" s="32"/>
      <c r="J448" s="32"/>
    </row>
    <row r="449" spans="2:10">
      <c r="B449" s="30"/>
      <c r="C449" s="30"/>
      <c r="D449" s="8"/>
      <c r="E449" s="31"/>
      <c r="F449" s="28"/>
      <c r="G449" s="31"/>
      <c r="H449" s="31"/>
      <c r="I449" s="32"/>
      <c r="J449" s="32"/>
    </row>
    <row r="450" spans="2:10">
      <c r="B450" s="30"/>
      <c r="C450" s="30"/>
      <c r="D450" s="8"/>
      <c r="E450" s="31"/>
      <c r="F450" s="28"/>
      <c r="G450" s="31"/>
      <c r="H450" s="31"/>
      <c r="I450" s="32"/>
      <c r="J450" s="32"/>
    </row>
    <row r="451" spans="2:10">
      <c r="B451" s="30"/>
      <c r="C451" s="30"/>
      <c r="D451" s="8"/>
      <c r="E451" s="31"/>
      <c r="F451" s="28"/>
      <c r="G451" s="31"/>
      <c r="H451" s="31"/>
      <c r="I451" s="32"/>
      <c r="J451" s="32"/>
    </row>
    <row r="452" spans="2:10">
      <c r="B452" s="30"/>
      <c r="C452" s="30"/>
      <c r="D452" s="8"/>
      <c r="E452" s="31"/>
      <c r="F452" s="28"/>
      <c r="G452" s="31"/>
      <c r="H452" s="31"/>
      <c r="I452" s="32"/>
      <c r="J452" s="32"/>
    </row>
    <row r="453" spans="2:10">
      <c r="B453" s="30"/>
      <c r="C453" s="30"/>
      <c r="D453" s="8"/>
      <c r="E453" s="31"/>
      <c r="F453" s="28"/>
      <c r="G453" s="31"/>
      <c r="H453" s="31"/>
      <c r="I453" s="32"/>
      <c r="J453" s="32"/>
    </row>
    <row r="454" spans="2:10">
      <c r="B454" s="30"/>
      <c r="C454" s="30"/>
      <c r="D454" s="8"/>
      <c r="E454" s="31"/>
      <c r="F454" s="28"/>
      <c r="G454" s="31"/>
      <c r="H454" s="31"/>
      <c r="I454" s="32"/>
      <c r="J454" s="32"/>
    </row>
    <row r="455" spans="2:10">
      <c r="B455" s="30"/>
      <c r="C455" s="30"/>
      <c r="D455" s="8"/>
      <c r="E455" s="31"/>
      <c r="F455" s="28"/>
      <c r="G455" s="31"/>
      <c r="H455" s="31"/>
      <c r="I455" s="32"/>
      <c r="J455" s="32"/>
    </row>
    <row r="456" spans="2:10">
      <c r="B456" s="30"/>
      <c r="C456" s="30"/>
      <c r="D456" s="8"/>
      <c r="E456" s="31"/>
      <c r="F456" s="28"/>
      <c r="G456" s="31"/>
      <c r="H456" s="31"/>
      <c r="I456" s="32"/>
      <c r="J456" s="32"/>
    </row>
    <row r="457" spans="2:10">
      <c r="B457" s="30"/>
      <c r="C457" s="30"/>
      <c r="D457" s="8"/>
      <c r="E457" s="31"/>
      <c r="F457" s="28"/>
      <c r="G457" s="31"/>
      <c r="H457" s="31"/>
      <c r="I457" s="32"/>
      <c r="J457" s="32"/>
    </row>
    <row r="458" spans="2:10">
      <c r="B458" s="30"/>
      <c r="C458" s="30"/>
      <c r="D458" s="8"/>
      <c r="E458" s="31"/>
      <c r="F458" s="28"/>
      <c r="G458" s="31"/>
      <c r="H458" s="31"/>
      <c r="I458" s="32"/>
      <c r="J458" s="32"/>
    </row>
    <row r="459" spans="2:10">
      <c r="B459" s="30"/>
      <c r="C459" s="30"/>
      <c r="D459" s="8"/>
      <c r="E459" s="31"/>
      <c r="F459" s="28"/>
      <c r="G459" s="31"/>
      <c r="H459" s="31"/>
      <c r="I459" s="32"/>
      <c r="J459" s="32"/>
    </row>
    <row r="460" spans="2:10">
      <c r="B460" s="30"/>
      <c r="C460" s="30"/>
      <c r="D460" s="8"/>
      <c r="E460" s="31"/>
      <c r="F460" s="28"/>
      <c r="G460" s="31"/>
      <c r="H460" s="31"/>
      <c r="I460" s="32"/>
      <c r="J460" s="32"/>
    </row>
    <row r="461" spans="2:10">
      <c r="B461" s="30"/>
      <c r="C461" s="30"/>
      <c r="D461" s="8"/>
      <c r="E461" s="31"/>
      <c r="F461" s="28"/>
      <c r="G461" s="31"/>
      <c r="H461" s="31"/>
      <c r="I461" s="32"/>
      <c r="J461" s="32"/>
    </row>
    <row r="462" spans="2:10">
      <c r="B462" s="30"/>
      <c r="C462" s="30"/>
      <c r="D462" s="8"/>
      <c r="E462" s="31"/>
      <c r="F462" s="28"/>
      <c r="G462" s="31"/>
      <c r="H462" s="31"/>
      <c r="I462" s="32"/>
      <c r="J462" s="32"/>
    </row>
    <row r="463" spans="2:10">
      <c r="B463" s="30"/>
      <c r="C463" s="30"/>
      <c r="D463" s="8"/>
      <c r="E463" s="31"/>
      <c r="F463" s="28"/>
      <c r="G463" s="31"/>
      <c r="H463" s="31"/>
      <c r="I463" s="32"/>
      <c r="J463" s="32"/>
    </row>
    <row r="464" spans="2:10">
      <c r="B464" s="30"/>
      <c r="C464" s="30"/>
      <c r="D464" s="8"/>
      <c r="E464" s="31"/>
      <c r="F464" s="28"/>
      <c r="G464" s="31"/>
      <c r="H464" s="31"/>
      <c r="I464" s="32"/>
      <c r="J464" s="32"/>
    </row>
    <row r="465" spans="2:10">
      <c r="B465" s="30"/>
      <c r="C465" s="30"/>
      <c r="D465" s="8"/>
      <c r="E465" s="31"/>
      <c r="F465" s="28"/>
      <c r="G465" s="31"/>
      <c r="H465" s="31"/>
      <c r="I465" s="32"/>
      <c r="J465" s="32"/>
    </row>
    <row r="466" spans="2:10">
      <c r="B466" s="30"/>
      <c r="C466" s="30"/>
      <c r="D466" s="8"/>
      <c r="E466" s="31"/>
      <c r="F466" s="28"/>
      <c r="G466" s="31"/>
      <c r="H466" s="31"/>
      <c r="I466" s="32"/>
      <c r="J466" s="32"/>
    </row>
    <row r="467" spans="2:10">
      <c r="B467" s="30"/>
      <c r="C467" s="30"/>
      <c r="D467" s="8"/>
      <c r="E467" s="31"/>
      <c r="F467" s="28"/>
      <c r="G467" s="31"/>
      <c r="H467" s="31"/>
      <c r="I467" s="32"/>
      <c r="J467" s="32"/>
    </row>
    <row r="468" spans="2:10">
      <c r="B468" s="30"/>
      <c r="C468" s="30"/>
      <c r="D468" s="8"/>
      <c r="E468" s="31"/>
      <c r="F468" s="28"/>
      <c r="G468" s="31"/>
      <c r="H468" s="31"/>
      <c r="I468" s="32"/>
      <c r="J468" s="32"/>
    </row>
    <row r="469" spans="2:10">
      <c r="B469" s="30"/>
      <c r="C469" s="30"/>
      <c r="D469" s="8"/>
      <c r="E469" s="31"/>
      <c r="F469" s="28"/>
      <c r="G469" s="31"/>
      <c r="H469" s="31"/>
      <c r="I469" s="32"/>
      <c r="J469" s="32"/>
    </row>
    <row r="470" spans="2:10">
      <c r="B470" s="30"/>
      <c r="C470" s="30"/>
      <c r="D470" s="8"/>
      <c r="E470" s="31"/>
      <c r="F470" s="28"/>
      <c r="G470" s="31"/>
      <c r="H470" s="31"/>
      <c r="I470" s="32"/>
      <c r="J470" s="32"/>
    </row>
    <row r="471" spans="2:10">
      <c r="B471" s="30"/>
      <c r="C471" s="30"/>
      <c r="D471" s="8"/>
      <c r="E471" s="31"/>
      <c r="F471" s="28"/>
      <c r="G471" s="31"/>
      <c r="H471" s="31"/>
      <c r="I471" s="32"/>
      <c r="J471" s="32"/>
    </row>
    <row r="472" spans="2:10">
      <c r="B472" s="30"/>
      <c r="C472" s="30"/>
      <c r="D472" s="8"/>
      <c r="E472" s="31"/>
      <c r="F472" s="28"/>
      <c r="G472" s="31"/>
      <c r="H472" s="31"/>
      <c r="I472" s="32"/>
      <c r="J472" s="32"/>
    </row>
    <row r="473" spans="2:10">
      <c r="B473" s="30"/>
      <c r="C473" s="30"/>
      <c r="D473" s="8"/>
      <c r="E473" s="31"/>
      <c r="F473" s="28"/>
      <c r="G473" s="31"/>
      <c r="H473" s="31"/>
      <c r="I473" s="32"/>
      <c r="J473" s="32"/>
    </row>
    <row r="474" spans="2:10">
      <c r="B474" s="30"/>
      <c r="C474" s="30"/>
      <c r="D474" s="8"/>
      <c r="E474" s="31"/>
      <c r="F474" s="28"/>
      <c r="G474" s="31"/>
      <c r="H474" s="31"/>
      <c r="I474" s="32"/>
      <c r="J474" s="32"/>
    </row>
    <row r="475" spans="2:10">
      <c r="B475" s="30"/>
      <c r="C475" s="30"/>
      <c r="D475" s="8"/>
      <c r="E475" s="31"/>
      <c r="F475" s="28"/>
      <c r="G475" s="31"/>
      <c r="H475" s="31"/>
      <c r="I475" s="32"/>
      <c r="J475" s="32"/>
    </row>
    <row r="476" spans="2:10">
      <c r="B476" s="30"/>
      <c r="C476" s="30"/>
      <c r="D476" s="8"/>
      <c r="E476" s="31"/>
      <c r="F476" s="28"/>
      <c r="G476" s="31"/>
      <c r="H476" s="31"/>
      <c r="I476" s="32"/>
      <c r="J476" s="32"/>
    </row>
    <row r="477" spans="2:10">
      <c r="B477" s="30"/>
      <c r="C477" s="30"/>
      <c r="D477" s="8"/>
      <c r="E477" s="31"/>
      <c r="F477" s="28"/>
      <c r="G477" s="31"/>
      <c r="H477" s="31"/>
      <c r="I477" s="32"/>
      <c r="J477" s="32"/>
    </row>
    <row r="478" spans="2:10">
      <c r="B478" s="30"/>
      <c r="C478" s="30"/>
      <c r="D478" s="8"/>
      <c r="E478" s="31"/>
      <c r="F478" s="28"/>
      <c r="G478" s="31"/>
      <c r="H478" s="31"/>
      <c r="I478" s="32"/>
      <c r="J478" s="32"/>
    </row>
    <row r="479" spans="2:10">
      <c r="B479" s="30"/>
      <c r="C479" s="30"/>
      <c r="D479" s="8"/>
      <c r="E479" s="31"/>
      <c r="F479" s="28"/>
      <c r="G479" s="31"/>
      <c r="H479" s="31"/>
      <c r="I479" s="32"/>
      <c r="J479" s="32"/>
    </row>
    <row r="480" spans="2:10">
      <c r="B480" s="30"/>
      <c r="C480" s="30"/>
      <c r="D480" s="8"/>
      <c r="E480" s="31"/>
      <c r="F480" s="28"/>
      <c r="G480" s="31"/>
      <c r="H480" s="31"/>
      <c r="I480" s="32"/>
      <c r="J480" s="32"/>
    </row>
    <row r="481" spans="2:10">
      <c r="B481" s="30"/>
      <c r="C481" s="30"/>
      <c r="D481" s="8"/>
      <c r="E481" s="31"/>
      <c r="F481" s="28"/>
      <c r="G481" s="31"/>
      <c r="H481" s="31"/>
      <c r="I481" s="32"/>
      <c r="J481" s="32"/>
    </row>
    <row r="482" spans="2:10">
      <c r="B482" s="30"/>
      <c r="C482" s="30"/>
      <c r="D482" s="8"/>
      <c r="E482" s="31"/>
      <c r="F482" s="28"/>
      <c r="G482" s="31"/>
      <c r="H482" s="31"/>
      <c r="I482" s="32"/>
      <c r="J482" s="32"/>
    </row>
    <row r="483" spans="2:10">
      <c r="B483" s="30"/>
      <c r="C483" s="30"/>
      <c r="D483" s="8"/>
      <c r="E483" s="31"/>
      <c r="F483" s="28"/>
      <c r="G483" s="31"/>
      <c r="H483" s="31"/>
      <c r="I483" s="32"/>
      <c r="J483" s="32"/>
    </row>
    <row r="484" spans="2:10">
      <c r="B484" s="30"/>
      <c r="C484" s="30"/>
      <c r="D484" s="8"/>
      <c r="E484" s="31"/>
      <c r="F484" s="28"/>
      <c r="G484" s="31"/>
      <c r="H484" s="31"/>
      <c r="I484" s="32"/>
      <c r="J484" s="32"/>
    </row>
    <row r="485" spans="2:10">
      <c r="B485" s="30"/>
      <c r="C485" s="30"/>
      <c r="D485" s="8"/>
      <c r="E485" s="31"/>
      <c r="F485" s="28"/>
      <c r="G485" s="31"/>
      <c r="H485" s="31"/>
      <c r="I485" s="32"/>
      <c r="J485" s="32"/>
    </row>
    <row r="486" spans="2:10">
      <c r="B486" s="30"/>
      <c r="C486" s="30"/>
      <c r="D486" s="8"/>
      <c r="E486" s="31"/>
      <c r="F486" s="28"/>
      <c r="G486" s="31"/>
      <c r="H486" s="31"/>
      <c r="I486" s="32"/>
      <c r="J486" s="32"/>
    </row>
    <row r="487" spans="2:10">
      <c r="B487" s="30"/>
      <c r="C487" s="30"/>
      <c r="D487" s="8"/>
      <c r="E487" s="31"/>
      <c r="F487" s="28"/>
      <c r="G487" s="31"/>
      <c r="H487" s="31"/>
      <c r="I487" s="32"/>
      <c r="J487" s="32"/>
    </row>
    <row r="488" spans="2:10">
      <c r="B488" s="30"/>
      <c r="C488" s="30"/>
      <c r="D488" s="8"/>
      <c r="E488" s="31"/>
      <c r="F488" s="28"/>
      <c r="G488" s="31"/>
      <c r="H488" s="31"/>
      <c r="I488" s="32"/>
      <c r="J488" s="32"/>
    </row>
    <row r="489" spans="2:10">
      <c r="B489" s="30"/>
      <c r="C489" s="30"/>
      <c r="D489" s="8"/>
      <c r="E489" s="31"/>
      <c r="F489" s="28"/>
      <c r="G489" s="31"/>
      <c r="H489" s="31"/>
      <c r="I489" s="32"/>
      <c r="J489" s="32"/>
    </row>
  </sheetData>
  <mergeCells count="49">
    <mergeCell ref="B6:E6"/>
    <mergeCell ref="G6:J6"/>
    <mergeCell ref="L6:O6"/>
    <mergeCell ref="Q6:T6"/>
    <mergeCell ref="B27:E27"/>
    <mergeCell ref="G27:J27"/>
    <mergeCell ref="L27:O27"/>
    <mergeCell ref="Q27:T27"/>
    <mergeCell ref="B23:C23"/>
    <mergeCell ref="G23:H23"/>
    <mergeCell ref="L23:M23"/>
    <mergeCell ref="Q23:R23"/>
    <mergeCell ref="Q86:R86"/>
    <mergeCell ref="B48:E48"/>
    <mergeCell ref="G48:J48"/>
    <mergeCell ref="L48:O48"/>
    <mergeCell ref="Q48:T48"/>
    <mergeCell ref="B128:C128"/>
    <mergeCell ref="G128:H128"/>
    <mergeCell ref="L128:M128"/>
    <mergeCell ref="Q128:R128"/>
    <mergeCell ref="B44:C44"/>
    <mergeCell ref="G44:H44"/>
    <mergeCell ref="L44:M44"/>
    <mergeCell ref="Q44:R44"/>
    <mergeCell ref="B65:C65"/>
    <mergeCell ref="Q65:R65"/>
    <mergeCell ref="L65:M65"/>
    <mergeCell ref="G65:H65"/>
    <mergeCell ref="B111:E111"/>
    <mergeCell ref="G111:J111"/>
    <mergeCell ref="L111:O111"/>
    <mergeCell ref="Q111:T111"/>
    <mergeCell ref="B2:F3"/>
    <mergeCell ref="B107:C107"/>
    <mergeCell ref="G107:H107"/>
    <mergeCell ref="L107:M107"/>
    <mergeCell ref="Q107:R107"/>
    <mergeCell ref="B69:E69"/>
    <mergeCell ref="G69:J69"/>
    <mergeCell ref="L69:O69"/>
    <mergeCell ref="Q69:T69"/>
    <mergeCell ref="B90:E90"/>
    <mergeCell ref="G90:J90"/>
    <mergeCell ref="L90:O90"/>
    <mergeCell ref="Q90:T90"/>
    <mergeCell ref="B86:C86"/>
    <mergeCell ref="G86:H86"/>
    <mergeCell ref="L86:M86"/>
  </mergeCells>
  <conditionalFormatting sqref="I490:I1048576 I1:I5">
    <cfRule type="containsText" dxfId="1953" priority="177" operator="containsText" text="floatin">
      <formula>NOT(ISERROR(SEARCH("floatin",I1)))</formula>
    </cfRule>
    <cfRule type="containsText" dxfId="1952" priority="178" operator="containsText" text="un">
      <formula>NOT(ISERROR(SEARCH("un",I1)))</formula>
    </cfRule>
  </conditionalFormatting>
  <conditionalFormatting sqref="D7:E7">
    <cfRule type="containsText" dxfId="1951" priority="99" operator="containsText" text="LOW-CV">
      <formula>NOT(ISERROR(SEARCH("LOW-CV",D7)))</formula>
    </cfRule>
  </conditionalFormatting>
  <conditionalFormatting sqref="B7:C7">
    <cfRule type="containsText" dxfId="1950" priority="98" operator="containsText" text="LOW-CV">
      <formula>NOT(ISERROR(SEARCH("LOW-CV",B7)))</formula>
    </cfRule>
  </conditionalFormatting>
  <conditionalFormatting sqref="B6:C6">
    <cfRule type="containsText" dxfId="1949" priority="96" operator="containsText" text="LOW-CV">
      <formula>NOT(ISERROR(SEARCH("LOW-CV",B6)))</formula>
    </cfRule>
  </conditionalFormatting>
  <conditionalFormatting sqref="I7:J7">
    <cfRule type="containsText" dxfId="1948" priority="95" operator="containsText" text="LOW-CV">
      <formula>NOT(ISERROR(SEARCH("LOW-CV",I7)))</formula>
    </cfRule>
  </conditionalFormatting>
  <conditionalFormatting sqref="G7">
    <cfRule type="containsText" dxfId="1947" priority="94" operator="containsText" text="LOW-CV">
      <formula>NOT(ISERROR(SEARCH("LOW-CV",G7)))</formula>
    </cfRule>
  </conditionalFormatting>
  <conditionalFormatting sqref="G6:H6">
    <cfRule type="containsText" dxfId="1946" priority="93" operator="containsText" text="LOW-CV">
      <formula>NOT(ISERROR(SEARCH("LOW-CV",G6)))</formula>
    </cfRule>
  </conditionalFormatting>
  <conditionalFormatting sqref="N7:O7">
    <cfRule type="containsText" dxfId="1945" priority="92" operator="containsText" text="LOW-CV">
      <formula>NOT(ISERROR(SEARCH("LOW-CV",N7)))</formula>
    </cfRule>
  </conditionalFormatting>
  <conditionalFormatting sqref="L7">
    <cfRule type="containsText" dxfId="1944" priority="91" operator="containsText" text="LOW-CV">
      <formula>NOT(ISERROR(SEARCH("LOW-CV",L7)))</formula>
    </cfRule>
  </conditionalFormatting>
  <conditionalFormatting sqref="L6:M6">
    <cfRule type="containsText" dxfId="1943" priority="90" operator="containsText" text="LOW-CV">
      <formula>NOT(ISERROR(SEARCH("LOW-CV",L6)))</formula>
    </cfRule>
  </conditionalFormatting>
  <conditionalFormatting sqref="S7:T7">
    <cfRule type="containsText" dxfId="1942" priority="89" operator="containsText" text="LOW-CV">
      <formula>NOT(ISERROR(SEARCH("LOW-CV",S7)))</formula>
    </cfRule>
  </conditionalFormatting>
  <conditionalFormatting sqref="Q7">
    <cfRule type="containsText" dxfId="1941" priority="88" operator="containsText" text="LOW-CV">
      <formula>NOT(ISERROR(SEARCH("LOW-CV",Q7)))</formula>
    </cfRule>
  </conditionalFormatting>
  <conditionalFormatting sqref="Q6:R6">
    <cfRule type="containsText" dxfId="1940" priority="87" operator="containsText" text="LOW-CV">
      <formula>NOT(ISERROR(SEARCH("LOW-CV",Q6)))</formula>
    </cfRule>
  </conditionalFormatting>
  <conditionalFormatting sqref="D28:E28">
    <cfRule type="containsText" dxfId="1939" priority="86" operator="containsText" text="LOW-CV">
      <formula>NOT(ISERROR(SEARCH("LOW-CV",D28)))</formula>
    </cfRule>
  </conditionalFormatting>
  <conditionalFormatting sqref="B28">
    <cfRule type="containsText" dxfId="1938" priority="85" operator="containsText" text="LOW-CV">
      <formula>NOT(ISERROR(SEARCH("LOW-CV",B28)))</formula>
    </cfRule>
  </conditionalFormatting>
  <conditionalFormatting sqref="B27:C27">
    <cfRule type="containsText" dxfId="1937" priority="84" operator="containsText" text="LOW-CV">
      <formula>NOT(ISERROR(SEARCH("LOW-CV",B27)))</formula>
    </cfRule>
  </conditionalFormatting>
  <conditionalFormatting sqref="I28:J28">
    <cfRule type="containsText" dxfId="1936" priority="83" operator="containsText" text="LOW-CV">
      <formula>NOT(ISERROR(SEARCH("LOW-CV",I28)))</formula>
    </cfRule>
  </conditionalFormatting>
  <conditionalFormatting sqref="G28">
    <cfRule type="containsText" dxfId="1935" priority="82" operator="containsText" text="LOW-CV">
      <formula>NOT(ISERROR(SEARCH("LOW-CV",G28)))</formula>
    </cfRule>
  </conditionalFormatting>
  <conditionalFormatting sqref="I91:J91">
    <cfRule type="containsText" dxfId="1934" priority="44" operator="containsText" text="LOW-CV">
      <formula>NOT(ISERROR(SEARCH("LOW-CV",I91)))</formula>
    </cfRule>
  </conditionalFormatting>
  <conditionalFormatting sqref="N28:O28">
    <cfRule type="containsText" dxfId="1933" priority="80" operator="containsText" text="LOW-CV">
      <formula>NOT(ISERROR(SEARCH("LOW-CV",N28)))</formula>
    </cfRule>
  </conditionalFormatting>
  <conditionalFormatting sqref="L28">
    <cfRule type="containsText" dxfId="1932" priority="79" operator="containsText" text="LOW-CV">
      <formula>NOT(ISERROR(SEARCH("LOW-CV",L28)))</formula>
    </cfRule>
  </conditionalFormatting>
  <conditionalFormatting sqref="L91">
    <cfRule type="containsText" dxfId="1931" priority="40" operator="containsText" text="LOW-CV">
      <formula>NOT(ISERROR(SEARCH("LOW-CV",L91)))</formula>
    </cfRule>
  </conditionalFormatting>
  <conditionalFormatting sqref="S28:T28">
    <cfRule type="containsText" dxfId="1930" priority="77" operator="containsText" text="LOW-CV">
      <formula>NOT(ISERROR(SEARCH("LOW-CV",S28)))</formula>
    </cfRule>
  </conditionalFormatting>
  <conditionalFormatting sqref="Q28">
    <cfRule type="containsText" dxfId="1929" priority="76" operator="containsText" text="LOW-CV">
      <formula>NOT(ISERROR(SEARCH("LOW-CV",Q28)))</formula>
    </cfRule>
  </conditionalFormatting>
  <conditionalFormatting sqref="Q90:R90">
    <cfRule type="containsText" dxfId="1928" priority="36" operator="containsText" text="LOW-CV">
      <formula>NOT(ISERROR(SEARCH("LOW-CV",Q90)))</formula>
    </cfRule>
  </conditionalFormatting>
  <conditionalFormatting sqref="D49:E49">
    <cfRule type="containsText" dxfId="1927" priority="74" operator="containsText" text="LOW-CV">
      <formula>NOT(ISERROR(SEARCH("LOW-CV",D49)))</formula>
    </cfRule>
  </conditionalFormatting>
  <conditionalFormatting sqref="B49">
    <cfRule type="containsText" dxfId="1926" priority="73" operator="containsText" text="LOW-CV">
      <formula>NOT(ISERROR(SEARCH("LOW-CV",B49)))</formula>
    </cfRule>
  </conditionalFormatting>
  <conditionalFormatting sqref="B48:C48">
    <cfRule type="containsText" dxfId="1925" priority="72" operator="containsText" text="LOW-CV">
      <formula>NOT(ISERROR(SEARCH("LOW-CV",B48)))</formula>
    </cfRule>
  </conditionalFormatting>
  <conditionalFormatting sqref="I49:J49">
    <cfRule type="containsText" dxfId="1924" priority="71" operator="containsText" text="LOW-CV">
      <formula>NOT(ISERROR(SEARCH("LOW-CV",I49)))</formula>
    </cfRule>
  </conditionalFormatting>
  <conditionalFormatting sqref="G49">
    <cfRule type="containsText" dxfId="1923" priority="70" operator="containsText" text="LOW-CV">
      <formula>NOT(ISERROR(SEARCH("LOW-CV",G49)))</formula>
    </cfRule>
  </conditionalFormatting>
  <conditionalFormatting sqref="G48:H48">
    <cfRule type="containsText" dxfId="1922" priority="69" operator="containsText" text="LOW-CV">
      <formula>NOT(ISERROR(SEARCH("LOW-CV",G48)))</formula>
    </cfRule>
  </conditionalFormatting>
  <conditionalFormatting sqref="N49:O49">
    <cfRule type="containsText" dxfId="1921" priority="68" operator="containsText" text="LOW-CV">
      <formula>NOT(ISERROR(SEARCH("LOW-CV",N49)))</formula>
    </cfRule>
  </conditionalFormatting>
  <conditionalFormatting sqref="L49">
    <cfRule type="containsText" dxfId="1920" priority="67" operator="containsText" text="LOW-CV">
      <formula>NOT(ISERROR(SEARCH("LOW-CV",L49)))</formula>
    </cfRule>
  </conditionalFormatting>
  <conditionalFormatting sqref="L48:M48">
    <cfRule type="containsText" dxfId="1919" priority="66" operator="containsText" text="LOW-CV">
      <formula>NOT(ISERROR(SEARCH("LOW-CV",L48)))</formula>
    </cfRule>
  </conditionalFormatting>
  <conditionalFormatting sqref="S49:T49">
    <cfRule type="containsText" dxfId="1918" priority="65" operator="containsText" text="LOW-CV">
      <formula>NOT(ISERROR(SEARCH("LOW-CV",S49)))</formula>
    </cfRule>
  </conditionalFormatting>
  <conditionalFormatting sqref="Q49">
    <cfRule type="containsText" dxfId="1917" priority="64" operator="containsText" text="LOW-CV">
      <formula>NOT(ISERROR(SEARCH("LOW-CV",Q49)))</formula>
    </cfRule>
  </conditionalFormatting>
  <conditionalFormatting sqref="Q48:R48">
    <cfRule type="containsText" dxfId="1916" priority="63" operator="containsText" text="LOW-CV">
      <formula>NOT(ISERROR(SEARCH("LOW-CV",Q48)))</formula>
    </cfRule>
  </conditionalFormatting>
  <conditionalFormatting sqref="D70:E70">
    <cfRule type="containsText" dxfId="1915" priority="62" operator="containsText" text="LOW-CV">
      <formula>NOT(ISERROR(SEARCH("LOW-CV",D70)))</formula>
    </cfRule>
  </conditionalFormatting>
  <conditionalFormatting sqref="B70:C70">
    <cfRule type="containsText" dxfId="1914" priority="61" operator="containsText" text="LOW-CV">
      <formula>NOT(ISERROR(SEARCH("LOW-CV",B70)))</formula>
    </cfRule>
  </conditionalFormatting>
  <conditionalFormatting sqref="B69:C69">
    <cfRule type="containsText" dxfId="1913" priority="60" operator="containsText" text="LOW-CV">
      <formula>NOT(ISERROR(SEARCH("LOW-CV",B69)))</formula>
    </cfRule>
  </conditionalFormatting>
  <conditionalFormatting sqref="I70:J70">
    <cfRule type="containsText" dxfId="1912" priority="59" operator="containsText" text="LOW-CV">
      <formula>NOT(ISERROR(SEARCH("LOW-CV",I70)))</formula>
    </cfRule>
  </conditionalFormatting>
  <conditionalFormatting sqref="G70">
    <cfRule type="containsText" dxfId="1911" priority="58" operator="containsText" text="LOW-CV">
      <formula>NOT(ISERROR(SEARCH("LOW-CV",G70)))</formula>
    </cfRule>
  </conditionalFormatting>
  <conditionalFormatting sqref="G69:H69">
    <cfRule type="containsText" dxfId="1910" priority="57" operator="containsText" text="LOW-CV">
      <formula>NOT(ISERROR(SEARCH("LOW-CV",G69)))</formula>
    </cfRule>
  </conditionalFormatting>
  <conditionalFormatting sqref="N70:O70">
    <cfRule type="containsText" dxfId="1909" priority="56" operator="containsText" text="LOW-CV">
      <formula>NOT(ISERROR(SEARCH("LOW-CV",N70)))</formula>
    </cfRule>
  </conditionalFormatting>
  <conditionalFormatting sqref="L70">
    <cfRule type="containsText" dxfId="1908" priority="55" operator="containsText" text="LOW-CV">
      <formula>NOT(ISERROR(SEARCH("LOW-CV",L70)))</formula>
    </cfRule>
  </conditionalFormatting>
  <conditionalFormatting sqref="L69:M69">
    <cfRule type="containsText" dxfId="1907" priority="54" operator="containsText" text="LOW-CV">
      <formula>NOT(ISERROR(SEARCH("LOW-CV",L69)))</formula>
    </cfRule>
  </conditionalFormatting>
  <conditionalFormatting sqref="S70:T70">
    <cfRule type="containsText" dxfId="1906" priority="53" operator="containsText" text="LOW-CV">
      <formula>NOT(ISERROR(SEARCH("LOW-CV",S70)))</formula>
    </cfRule>
  </conditionalFormatting>
  <conditionalFormatting sqref="Q70">
    <cfRule type="containsText" dxfId="1905" priority="52" operator="containsText" text="LOW-CV">
      <formula>NOT(ISERROR(SEARCH("LOW-CV",Q70)))</formula>
    </cfRule>
  </conditionalFormatting>
  <conditionalFormatting sqref="Q69:R69">
    <cfRule type="containsText" dxfId="1904" priority="51" operator="containsText" text="LOW-CV">
      <formula>NOT(ISERROR(SEARCH("LOW-CV",Q69)))</formula>
    </cfRule>
  </conditionalFormatting>
  <conditionalFormatting sqref="Q27:R27">
    <cfRule type="containsText" dxfId="1903" priority="50" operator="containsText" text="LOW-CV">
      <formula>NOT(ISERROR(SEARCH("LOW-CV",Q27)))</formula>
    </cfRule>
  </conditionalFormatting>
  <conditionalFormatting sqref="L27:M27">
    <cfRule type="containsText" dxfId="1902" priority="49" operator="containsText" text="LOW-CV">
      <formula>NOT(ISERROR(SEARCH("LOW-CV",L27)))</formula>
    </cfRule>
  </conditionalFormatting>
  <conditionalFormatting sqref="G27:H27">
    <cfRule type="containsText" dxfId="1901" priority="48" operator="containsText" text="LOW-CV">
      <formula>NOT(ISERROR(SEARCH("LOW-CV",G27)))</formula>
    </cfRule>
  </conditionalFormatting>
  <conditionalFormatting sqref="D91:E91">
    <cfRule type="containsText" dxfId="1900" priority="47" operator="containsText" text="LOW-CV">
      <formula>NOT(ISERROR(SEARCH("LOW-CV",D91)))</formula>
    </cfRule>
  </conditionalFormatting>
  <conditionalFormatting sqref="B91">
    <cfRule type="containsText" dxfId="1899" priority="46" operator="containsText" text="LOW-CV">
      <formula>NOT(ISERROR(SEARCH("LOW-CV",B91)))</formula>
    </cfRule>
  </conditionalFormatting>
  <conditionalFormatting sqref="B90:C90">
    <cfRule type="containsText" dxfId="1898" priority="45" operator="containsText" text="LOW-CV">
      <formula>NOT(ISERROR(SEARCH("LOW-CV",B90)))</formula>
    </cfRule>
  </conditionalFormatting>
  <conditionalFormatting sqref="G91">
    <cfRule type="containsText" dxfId="1897" priority="43" operator="containsText" text="LOW-CV">
      <formula>NOT(ISERROR(SEARCH("LOW-CV",G91)))</formula>
    </cfRule>
  </conditionalFormatting>
  <conditionalFormatting sqref="G90:H90">
    <cfRule type="containsText" dxfId="1896" priority="42" operator="containsText" text="LOW-CV">
      <formula>NOT(ISERROR(SEARCH("LOW-CV",G90)))</formula>
    </cfRule>
  </conditionalFormatting>
  <conditionalFormatting sqref="N91:O91">
    <cfRule type="containsText" dxfId="1895" priority="41" operator="containsText" text="LOW-CV">
      <formula>NOT(ISERROR(SEARCH("LOW-CV",N91)))</formula>
    </cfRule>
  </conditionalFormatting>
  <conditionalFormatting sqref="L90:M90">
    <cfRule type="containsText" dxfId="1894" priority="39" operator="containsText" text="LOW-CV">
      <formula>NOT(ISERROR(SEARCH("LOW-CV",L90)))</formula>
    </cfRule>
  </conditionalFormatting>
  <conditionalFormatting sqref="S91:T91">
    <cfRule type="containsText" dxfId="1893" priority="38" operator="containsText" text="LOW-CV">
      <formula>NOT(ISERROR(SEARCH("LOW-CV",S91)))</formula>
    </cfRule>
  </conditionalFormatting>
  <conditionalFormatting sqref="Q91">
    <cfRule type="containsText" dxfId="1892" priority="37" operator="containsText" text="LOW-CV">
      <formula>NOT(ISERROR(SEARCH("LOW-CV",Q91)))</formula>
    </cfRule>
  </conditionalFormatting>
  <conditionalFormatting sqref="D112:E112">
    <cfRule type="containsText" dxfId="1891" priority="35" operator="containsText" text="LOW-CV">
      <formula>NOT(ISERROR(SEARCH("LOW-CV",D112)))</formula>
    </cfRule>
  </conditionalFormatting>
  <conditionalFormatting sqref="B112">
    <cfRule type="containsText" dxfId="1890" priority="34" operator="containsText" text="LOW-CV">
      <formula>NOT(ISERROR(SEARCH("LOW-CV",B112)))</formula>
    </cfRule>
  </conditionalFormatting>
  <conditionalFormatting sqref="B111:C111">
    <cfRule type="containsText" dxfId="1889" priority="33" operator="containsText" text="LOW-CV">
      <formula>NOT(ISERROR(SEARCH("LOW-CV",B111)))</formula>
    </cfRule>
  </conditionalFormatting>
  <conditionalFormatting sqref="I112:J112">
    <cfRule type="containsText" dxfId="1888" priority="32" operator="containsText" text="LOW-CV">
      <formula>NOT(ISERROR(SEARCH("LOW-CV",I112)))</formula>
    </cfRule>
  </conditionalFormatting>
  <conditionalFormatting sqref="G112">
    <cfRule type="containsText" dxfId="1887" priority="31" operator="containsText" text="LOW-CV">
      <formula>NOT(ISERROR(SEARCH("LOW-CV",G112)))</formula>
    </cfRule>
  </conditionalFormatting>
  <conditionalFormatting sqref="G111:H111">
    <cfRule type="containsText" dxfId="1886" priority="30" operator="containsText" text="LOW-CV">
      <formula>NOT(ISERROR(SEARCH("LOW-CV",G111)))</formula>
    </cfRule>
  </conditionalFormatting>
  <conditionalFormatting sqref="N112:O112">
    <cfRule type="containsText" dxfId="1885" priority="29" operator="containsText" text="LOW-CV">
      <formula>NOT(ISERROR(SEARCH("LOW-CV",N112)))</formula>
    </cfRule>
  </conditionalFormatting>
  <conditionalFormatting sqref="L112">
    <cfRule type="containsText" dxfId="1884" priority="28" operator="containsText" text="LOW-CV">
      <formula>NOT(ISERROR(SEARCH("LOW-CV",L112)))</formula>
    </cfRule>
  </conditionalFormatting>
  <conditionalFormatting sqref="L111:M111">
    <cfRule type="containsText" dxfId="1883" priority="27" operator="containsText" text="LOW-CV">
      <formula>NOT(ISERROR(SEARCH("LOW-CV",L111)))</formula>
    </cfRule>
  </conditionalFormatting>
  <conditionalFormatting sqref="S112:T112">
    <cfRule type="containsText" dxfId="1882" priority="26" operator="containsText" text="LOW-CV">
      <formula>NOT(ISERROR(SEARCH("LOW-CV",S112)))</formula>
    </cfRule>
  </conditionalFormatting>
  <conditionalFormatting sqref="Q112">
    <cfRule type="containsText" dxfId="1881" priority="25" operator="containsText" text="LOW-CV">
      <formula>NOT(ISERROR(SEARCH("LOW-CV",Q112)))</formula>
    </cfRule>
  </conditionalFormatting>
  <conditionalFormatting sqref="Q111:R111">
    <cfRule type="containsText" dxfId="1880" priority="24" operator="containsText" text="LOW-CV">
      <formula>NOT(ISERROR(SEARCH("LOW-CV",Q111)))</formula>
    </cfRule>
  </conditionalFormatting>
  <conditionalFormatting sqref="R49 M49 H49 C49 C28 H28 M28 R28 R7 M7 H7">
    <cfRule type="containsText" dxfId="1879" priority="11" operator="containsText" text="LOW-CV">
      <formula>NOT(ISERROR(SEARCH("LOW-CV",C7)))</formula>
    </cfRule>
  </conditionalFormatting>
  <conditionalFormatting sqref="R70 M70 H70">
    <cfRule type="containsText" dxfId="1878" priority="10" operator="containsText" text="LOW-CV">
      <formula>NOT(ISERROR(SEARCH("LOW-CV",H70)))</formula>
    </cfRule>
  </conditionalFormatting>
  <conditionalFormatting sqref="R91 M91 H91 C91">
    <cfRule type="containsText" dxfId="1877" priority="9" operator="containsText" text="LOW-CV">
      <formula>NOT(ISERROR(SEARCH("LOW-CV",C91)))</formula>
    </cfRule>
  </conditionalFormatting>
  <conditionalFormatting sqref="R112 M112 H112 C112">
    <cfRule type="containsText" dxfId="1876" priority="8" operator="containsText" text="LOW-CV">
      <formula>NOT(ISERROR(SEARCH("LOW-CV",C112)))</formula>
    </cfRule>
  </conditionalFormatting>
  <conditionalFormatting sqref="V6">
    <cfRule type="containsText" dxfId="1875" priority="5" operator="containsText" text="Un">
      <formula>NOT(ISERROR(SEARCH("Un",V6)))</formula>
    </cfRule>
    <cfRule type="containsText" dxfId="1874" priority="6" operator="containsText" text="Register">
      <formula>NOT(ISERROR(SEARCH("Register",V6)))</formula>
    </cfRule>
    <cfRule type="containsText" dxfId="1873" priority="7" operator="containsText" text="FLoat">
      <formula>NOT(ISERROR(SEARCH("FLoat",V6)))</formula>
    </cfRule>
  </conditionalFormatting>
  <conditionalFormatting sqref="D8:D15 I9:I22">
    <cfRule type="duplicateValues" dxfId="1872" priority="4"/>
  </conditionalFormatting>
  <conditionalFormatting sqref="V7">
    <cfRule type="containsText" dxfId="1871" priority="1" operator="containsText" text="Un">
      <formula>NOT(ISERROR(SEARCH("Un",V7)))</formula>
    </cfRule>
    <cfRule type="containsText" dxfId="1870" priority="2" operator="containsText" text="Register">
      <formula>NOT(ISERROR(SEARCH("Register",V7)))</formula>
    </cfRule>
    <cfRule type="containsText" dxfId="1869" priority="3" operator="containsText" text="FLoat">
      <formula>NOT(ISERROR(SEARCH("FLoat",V7)))</formula>
    </cfRule>
  </conditionalFormatting>
  <pageMargins left="0.7" right="0.7" top="0.75" bottom="0.75" header="0.3" footer="0.3"/>
  <pageSetup orientation="portrait" horizontalDpi="4294967293" verticalDpi="4294967293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66FF33"/>
  </sheetPr>
  <dimension ref="B2:X85"/>
  <sheetViews>
    <sheetView showGridLines="0" topLeftCell="A33" zoomScale="70" zoomScaleNormal="70" workbookViewId="0">
      <selection activeCell="M56" sqref="M56"/>
    </sheetView>
  </sheetViews>
  <sheetFormatPr defaultRowHeight="15"/>
  <cols>
    <col min="1" max="1" width="2.7109375" customWidth="1"/>
    <col min="2" max="2" width="12.28515625" customWidth="1"/>
    <col min="3" max="3" width="9.140625" customWidth="1"/>
    <col min="4" max="4" width="11.42578125" customWidth="1"/>
    <col min="5" max="5" width="7.42578125" customWidth="1"/>
    <col min="6" max="6" width="12.28515625" customWidth="1"/>
    <col min="7" max="7" width="9.140625" customWidth="1"/>
    <col min="8" max="8" width="11.42578125" customWidth="1"/>
    <col min="9" max="9" width="7.42578125" style="170" customWidth="1"/>
    <col min="10" max="10" width="12.28515625" customWidth="1"/>
    <col min="11" max="11" width="9.140625" customWidth="1"/>
    <col min="12" max="12" width="11.42578125" customWidth="1"/>
    <col min="13" max="13" width="10.140625" customWidth="1"/>
    <col min="14" max="14" width="7.42578125" customWidth="1"/>
    <col min="15" max="15" width="12.28515625" customWidth="1"/>
    <col min="16" max="16" width="9.140625" customWidth="1"/>
    <col min="17" max="17" width="11.42578125" customWidth="1"/>
    <col min="18" max="18" width="7.42578125" style="170" customWidth="1"/>
    <col min="19" max="19" width="12.28515625" customWidth="1"/>
    <col min="21" max="21" width="11.42578125" customWidth="1"/>
    <col min="22" max="22" width="10.140625" customWidth="1"/>
    <col min="23" max="23" width="3" customWidth="1"/>
  </cols>
  <sheetData>
    <row r="2" spans="2:22">
      <c r="B2" s="394" t="s">
        <v>1692</v>
      </c>
      <c r="C2" s="395"/>
      <c r="D2" s="395"/>
      <c r="E2" s="395"/>
      <c r="F2" s="396"/>
    </row>
    <row r="3" spans="2:22">
      <c r="B3" s="397"/>
      <c r="C3" s="398"/>
      <c r="D3" s="398"/>
      <c r="E3" s="398"/>
      <c r="F3" s="399"/>
    </row>
    <row r="14" spans="2:22">
      <c r="I14"/>
      <c r="M14" s="170"/>
      <c r="R14"/>
      <c r="V14" s="170"/>
    </row>
    <row r="15" spans="2:22" s="97" customFormat="1" ht="15.75">
      <c r="B15" s="97" t="s">
        <v>1691</v>
      </c>
      <c r="F15" s="97" t="s">
        <v>1687</v>
      </c>
      <c r="J15" s="97" t="s">
        <v>228</v>
      </c>
      <c r="M15" s="171"/>
      <c r="O15" s="97" t="s">
        <v>1690</v>
      </c>
      <c r="S15" s="97" t="s">
        <v>229</v>
      </c>
      <c r="V15" s="171"/>
    </row>
    <row r="16" spans="2:22" s="98" customFormat="1" ht="4.1500000000000004" customHeight="1">
      <c r="B16" s="406"/>
      <c r="C16" s="406"/>
      <c r="D16" s="406"/>
      <c r="F16" s="404"/>
      <c r="G16" s="404"/>
      <c r="H16" s="404"/>
      <c r="J16" s="404"/>
      <c r="K16" s="404"/>
      <c r="L16" s="404"/>
      <c r="M16" s="175"/>
      <c r="O16" s="405"/>
      <c r="P16" s="405"/>
      <c r="Q16" s="405"/>
      <c r="S16" s="405"/>
      <c r="T16" s="405"/>
      <c r="U16" s="405"/>
      <c r="V16" s="405"/>
    </row>
    <row r="17" spans="2:24" s="99" customFormat="1">
      <c r="B17" s="158" t="s">
        <v>1689</v>
      </c>
      <c r="C17" s="160">
        <f>COUNTA(D21:D50)-C18</f>
        <v>6</v>
      </c>
      <c r="D17" s="157" t="s">
        <v>231</v>
      </c>
      <c r="F17" s="158" t="s">
        <v>1689</v>
      </c>
      <c r="G17" s="160">
        <f>COUNTA(H21:H50)-G18</f>
        <v>8</v>
      </c>
      <c r="H17" s="157" t="s">
        <v>231</v>
      </c>
      <c r="J17" s="158" t="s">
        <v>3</v>
      </c>
      <c r="K17" s="159">
        <f>COUNT(K21:K50)</f>
        <v>13</v>
      </c>
      <c r="L17" s="157" t="s">
        <v>231</v>
      </c>
      <c r="M17" s="176"/>
      <c r="O17" s="158" t="s">
        <v>1689</v>
      </c>
      <c r="P17" s="160">
        <f>COUNTA(Q21:Q50)-P18</f>
        <v>10</v>
      </c>
      <c r="Q17" s="157" t="s">
        <v>231</v>
      </c>
      <c r="S17" s="158" t="s">
        <v>3</v>
      </c>
      <c r="T17" s="159" t="s">
        <v>230</v>
      </c>
      <c r="U17" s="157" t="s">
        <v>231</v>
      </c>
      <c r="V17" s="172"/>
    </row>
    <row r="18" spans="2:24">
      <c r="B18" s="158" t="s">
        <v>1688</v>
      </c>
      <c r="C18" s="159">
        <f>COUNTIF(D21:D50,"KS")</f>
        <v>7</v>
      </c>
      <c r="D18" s="157" t="s">
        <v>231</v>
      </c>
      <c r="F18" s="158" t="s">
        <v>1688</v>
      </c>
      <c r="G18" s="159">
        <f>COUNTIF(H21:H50,"KS")</f>
        <v>5</v>
      </c>
      <c r="H18" s="157" t="s">
        <v>231</v>
      </c>
      <c r="I18"/>
      <c r="M18" s="170"/>
      <c r="N18" s="99"/>
      <c r="O18" s="158" t="s">
        <v>1688</v>
      </c>
      <c r="P18" s="159">
        <f>COUNTIF(Q21:Q50,"KS")</f>
        <v>6</v>
      </c>
      <c r="Q18" s="157" t="s">
        <v>231</v>
      </c>
      <c r="R18"/>
      <c r="V18" s="170"/>
    </row>
    <row r="19" spans="2:24">
      <c r="I19"/>
      <c r="M19" s="170"/>
      <c r="N19" s="99"/>
      <c r="R19"/>
      <c r="V19" s="170"/>
    </row>
    <row r="20" spans="2:24" ht="30">
      <c r="B20" s="177" t="s">
        <v>55</v>
      </c>
      <c r="C20" s="177" t="s">
        <v>232</v>
      </c>
      <c r="D20" s="177" t="s">
        <v>233</v>
      </c>
      <c r="F20" s="161" t="s">
        <v>55</v>
      </c>
      <c r="G20" s="161" t="s">
        <v>232</v>
      </c>
      <c r="H20" s="161" t="s">
        <v>233</v>
      </c>
      <c r="I20"/>
      <c r="J20" s="161" t="s">
        <v>55</v>
      </c>
      <c r="K20" s="161" t="s">
        <v>232</v>
      </c>
      <c r="L20" s="161" t="s">
        <v>233</v>
      </c>
      <c r="M20" s="173" t="s">
        <v>276</v>
      </c>
      <c r="O20" s="178" t="s">
        <v>55</v>
      </c>
      <c r="P20" s="178" t="s">
        <v>232</v>
      </c>
      <c r="Q20" s="178" t="s">
        <v>233</v>
      </c>
      <c r="R20"/>
      <c r="S20" s="178" t="s">
        <v>55</v>
      </c>
      <c r="T20" s="178" t="s">
        <v>232</v>
      </c>
      <c r="U20" s="178" t="s">
        <v>233</v>
      </c>
      <c r="V20" s="179" t="s">
        <v>276</v>
      </c>
      <c r="X20" s="26" t="s">
        <v>250</v>
      </c>
    </row>
    <row r="21" spans="2:24" ht="15.75">
      <c r="B21" s="100">
        <v>1</v>
      </c>
      <c r="C21" s="100">
        <v>100</v>
      </c>
      <c r="D21" s="164" t="s">
        <v>278</v>
      </c>
      <c r="F21" s="100">
        <v>1</v>
      </c>
      <c r="G21" s="100">
        <v>121</v>
      </c>
      <c r="H21" s="163" t="s">
        <v>7</v>
      </c>
      <c r="I21"/>
      <c r="J21" s="100">
        <v>1</v>
      </c>
      <c r="K21" s="100">
        <v>140</v>
      </c>
      <c r="L21" s="165" t="s">
        <v>20</v>
      </c>
      <c r="M21" s="174">
        <v>5</v>
      </c>
      <c r="O21" s="100">
        <v>1</v>
      </c>
      <c r="P21" s="100">
        <v>170</v>
      </c>
      <c r="Q21" s="166" t="s">
        <v>35</v>
      </c>
      <c r="R21"/>
      <c r="S21" s="100">
        <v>1</v>
      </c>
      <c r="T21" s="100">
        <v>300</v>
      </c>
      <c r="U21" s="166" t="s">
        <v>35</v>
      </c>
      <c r="V21" s="174">
        <v>7</v>
      </c>
      <c r="X21" s="29" t="s">
        <v>1693</v>
      </c>
    </row>
    <row r="22" spans="2:24" ht="15.75">
      <c r="B22" s="100">
        <f>B21+1</f>
        <v>2</v>
      </c>
      <c r="C22" s="100">
        <f>+C21+1</f>
        <v>101</v>
      </c>
      <c r="D22" s="164" t="s">
        <v>278</v>
      </c>
      <c r="F22" s="100">
        <f>F21+1</f>
        <v>2</v>
      </c>
      <c r="G22" s="100">
        <f>+G21+1</f>
        <v>122</v>
      </c>
      <c r="H22" s="163" t="s">
        <v>7</v>
      </c>
      <c r="I22"/>
      <c r="J22" s="100">
        <f>J21+1</f>
        <v>2</v>
      </c>
      <c r="K22" s="100">
        <f>+K21+1</f>
        <v>141</v>
      </c>
      <c r="L22" s="166" t="s">
        <v>35</v>
      </c>
      <c r="M22" s="174">
        <v>5</v>
      </c>
      <c r="O22" s="100">
        <f>O21+1</f>
        <v>2</v>
      </c>
      <c r="P22" s="100">
        <f>+P21+1</f>
        <v>171</v>
      </c>
      <c r="Q22" s="165" t="s">
        <v>20</v>
      </c>
      <c r="R22"/>
      <c r="S22" s="100">
        <f>S21+1</f>
        <v>2</v>
      </c>
      <c r="T22" s="100">
        <f>+T21+1</f>
        <v>301</v>
      </c>
      <c r="U22" s="165" t="s">
        <v>20</v>
      </c>
      <c r="V22" s="174">
        <v>7</v>
      </c>
      <c r="X22" s="29" t="s">
        <v>1694</v>
      </c>
    </row>
    <row r="23" spans="2:24" ht="15.75">
      <c r="B23" s="100">
        <f t="shared" ref="B23:B50" si="0">B22+1</f>
        <v>3</v>
      </c>
      <c r="C23" s="100">
        <f t="shared" ref="C23:C33" si="1">+C22+1</f>
        <v>102</v>
      </c>
      <c r="D23" s="164" t="s">
        <v>278</v>
      </c>
      <c r="F23" s="100">
        <f t="shared" ref="F23:F50" si="2">F22+1</f>
        <v>3</v>
      </c>
      <c r="G23" s="100">
        <f t="shared" ref="G23:G33" si="3">+G22+1</f>
        <v>123</v>
      </c>
      <c r="H23" s="164" t="s">
        <v>278</v>
      </c>
      <c r="I23"/>
      <c r="J23" s="100">
        <f t="shared" ref="J23:J50" si="4">J22+1</f>
        <v>3</v>
      </c>
      <c r="K23" s="100">
        <f t="shared" ref="K23:K33" si="5">+K22+1</f>
        <v>142</v>
      </c>
      <c r="L23" s="166" t="s">
        <v>35</v>
      </c>
      <c r="M23" s="174">
        <v>5</v>
      </c>
      <c r="O23" s="100">
        <f t="shared" ref="O23:O50" si="6">O22+1</f>
        <v>3</v>
      </c>
      <c r="P23" s="100">
        <f t="shared" ref="P23:P33" si="7">+P22+1</f>
        <v>172</v>
      </c>
      <c r="Q23" s="163" t="s">
        <v>7</v>
      </c>
      <c r="R23"/>
      <c r="S23" s="100">
        <f t="shared" ref="S23:S31" si="8">S22+1</f>
        <v>3</v>
      </c>
      <c r="T23" s="100">
        <f t="shared" ref="T23:T80" si="9">+T22+1</f>
        <v>302</v>
      </c>
      <c r="U23" s="163" t="s">
        <v>7</v>
      </c>
      <c r="V23" s="174">
        <v>7</v>
      </c>
      <c r="X23" s="29" t="s">
        <v>251</v>
      </c>
    </row>
    <row r="24" spans="2:24" ht="15.75">
      <c r="B24" s="100">
        <f t="shared" si="0"/>
        <v>4</v>
      </c>
      <c r="C24" s="100">
        <f t="shared" si="1"/>
        <v>103</v>
      </c>
      <c r="D24" s="166" t="s">
        <v>32</v>
      </c>
      <c r="F24" s="100">
        <f t="shared" si="2"/>
        <v>4</v>
      </c>
      <c r="G24" s="100">
        <f t="shared" si="3"/>
        <v>124</v>
      </c>
      <c r="H24" s="165" t="s">
        <v>20</v>
      </c>
      <c r="I24"/>
      <c r="J24" s="100">
        <f t="shared" si="4"/>
        <v>4</v>
      </c>
      <c r="K24" s="100">
        <f t="shared" si="5"/>
        <v>143</v>
      </c>
      <c r="L24" s="165" t="s">
        <v>20</v>
      </c>
      <c r="M24" s="174">
        <v>5</v>
      </c>
      <c r="O24" s="100">
        <f t="shared" si="6"/>
        <v>4</v>
      </c>
      <c r="P24" s="100">
        <f t="shared" si="7"/>
        <v>173</v>
      </c>
      <c r="Q24" s="167" t="s">
        <v>249</v>
      </c>
      <c r="R24"/>
      <c r="S24" s="100">
        <f t="shared" si="8"/>
        <v>4</v>
      </c>
      <c r="T24" s="100">
        <f t="shared" si="9"/>
        <v>303</v>
      </c>
      <c r="U24" s="167" t="s">
        <v>249</v>
      </c>
      <c r="V24" s="174">
        <v>7</v>
      </c>
      <c r="X24" s="29" t="s">
        <v>1695</v>
      </c>
    </row>
    <row r="25" spans="2:24" ht="15.75">
      <c r="B25" s="100">
        <f t="shared" si="0"/>
        <v>5</v>
      </c>
      <c r="C25" s="100">
        <f t="shared" si="1"/>
        <v>104</v>
      </c>
      <c r="D25" s="166" t="s">
        <v>32</v>
      </c>
      <c r="F25" s="100">
        <f t="shared" si="2"/>
        <v>5</v>
      </c>
      <c r="G25" s="100">
        <f t="shared" si="3"/>
        <v>125</v>
      </c>
      <c r="H25" s="166" t="s">
        <v>32</v>
      </c>
      <c r="I25"/>
      <c r="J25" s="100">
        <f t="shared" si="4"/>
        <v>5</v>
      </c>
      <c r="K25" s="100">
        <f t="shared" si="5"/>
        <v>144</v>
      </c>
      <c r="L25" s="163" t="s">
        <v>7</v>
      </c>
      <c r="M25" s="174">
        <v>5</v>
      </c>
      <c r="O25" s="100">
        <f t="shared" si="6"/>
        <v>5</v>
      </c>
      <c r="P25" s="100">
        <f t="shared" si="7"/>
        <v>174</v>
      </c>
      <c r="Q25" s="167" t="s">
        <v>249</v>
      </c>
      <c r="R25"/>
      <c r="S25" s="100">
        <f t="shared" si="8"/>
        <v>5</v>
      </c>
      <c r="T25" s="100">
        <f t="shared" si="9"/>
        <v>304</v>
      </c>
      <c r="U25" s="166" t="s">
        <v>35</v>
      </c>
      <c r="V25" s="174">
        <v>7</v>
      </c>
    </row>
    <row r="26" spans="2:24" ht="15.75">
      <c r="B26" s="100">
        <f t="shared" si="0"/>
        <v>6</v>
      </c>
      <c r="C26" s="100">
        <f t="shared" si="1"/>
        <v>105</v>
      </c>
      <c r="D26" s="164" t="s">
        <v>278</v>
      </c>
      <c r="F26" s="100">
        <f t="shared" si="2"/>
        <v>6</v>
      </c>
      <c r="G26" s="100">
        <f t="shared" si="3"/>
        <v>126</v>
      </c>
      <c r="H26" s="164" t="s">
        <v>278</v>
      </c>
      <c r="I26"/>
      <c r="J26" s="100">
        <f t="shared" si="4"/>
        <v>6</v>
      </c>
      <c r="K26" s="100">
        <f t="shared" si="5"/>
        <v>145</v>
      </c>
      <c r="L26" s="165" t="s">
        <v>20</v>
      </c>
      <c r="M26" s="174">
        <v>5</v>
      </c>
      <c r="O26" s="100">
        <f t="shared" si="6"/>
        <v>6</v>
      </c>
      <c r="P26" s="100">
        <f t="shared" si="7"/>
        <v>175</v>
      </c>
      <c r="Q26" s="164" t="s">
        <v>278</v>
      </c>
      <c r="R26"/>
      <c r="S26" s="100">
        <f t="shared" si="8"/>
        <v>6</v>
      </c>
      <c r="T26" s="100">
        <f t="shared" si="9"/>
        <v>305</v>
      </c>
      <c r="U26" s="166" t="s">
        <v>35</v>
      </c>
      <c r="V26" s="174">
        <v>7</v>
      </c>
    </row>
    <row r="27" spans="2:24" ht="15.75">
      <c r="B27" s="100">
        <f t="shared" si="0"/>
        <v>7</v>
      </c>
      <c r="C27" s="100">
        <f t="shared" si="1"/>
        <v>106</v>
      </c>
      <c r="D27" s="164" t="s">
        <v>278</v>
      </c>
      <c r="F27" s="100">
        <f t="shared" si="2"/>
        <v>7</v>
      </c>
      <c r="G27" s="100">
        <f t="shared" si="3"/>
        <v>127</v>
      </c>
      <c r="H27" s="164" t="s">
        <v>278</v>
      </c>
      <c r="I27"/>
      <c r="J27" s="100">
        <f t="shared" si="4"/>
        <v>7</v>
      </c>
      <c r="K27" s="100">
        <f t="shared" si="5"/>
        <v>146</v>
      </c>
      <c r="L27" s="167" t="s">
        <v>249</v>
      </c>
      <c r="M27" s="174">
        <v>5</v>
      </c>
      <c r="O27" s="100">
        <f t="shared" si="6"/>
        <v>7</v>
      </c>
      <c r="P27" s="100">
        <f t="shared" si="7"/>
        <v>176</v>
      </c>
      <c r="Q27" s="164" t="s">
        <v>278</v>
      </c>
      <c r="R27"/>
      <c r="S27" s="100">
        <f t="shared" si="8"/>
        <v>7</v>
      </c>
      <c r="T27" s="100">
        <f t="shared" si="9"/>
        <v>306</v>
      </c>
      <c r="U27" s="166" t="s">
        <v>35</v>
      </c>
      <c r="V27" s="174">
        <v>7</v>
      </c>
    </row>
    <row r="28" spans="2:24" ht="15.75">
      <c r="B28" s="100">
        <f t="shared" si="0"/>
        <v>8</v>
      </c>
      <c r="C28" s="100">
        <f t="shared" si="1"/>
        <v>107</v>
      </c>
      <c r="D28" s="164" t="s">
        <v>278</v>
      </c>
      <c r="F28" s="100">
        <f t="shared" si="2"/>
        <v>8</v>
      </c>
      <c r="G28" s="100">
        <f t="shared" si="3"/>
        <v>128</v>
      </c>
      <c r="H28" s="164" t="s">
        <v>278</v>
      </c>
      <c r="I28"/>
      <c r="J28" s="100">
        <f t="shared" si="4"/>
        <v>8</v>
      </c>
      <c r="K28" s="100">
        <f t="shared" si="5"/>
        <v>147</v>
      </c>
      <c r="L28" s="166" t="s">
        <v>35</v>
      </c>
      <c r="M28" s="174">
        <v>5</v>
      </c>
      <c r="O28" s="100">
        <f t="shared" si="6"/>
        <v>8</v>
      </c>
      <c r="P28" s="100">
        <f t="shared" si="7"/>
        <v>177</v>
      </c>
      <c r="Q28" s="164" t="s">
        <v>278</v>
      </c>
      <c r="R28"/>
      <c r="S28" s="100">
        <f t="shared" si="8"/>
        <v>8</v>
      </c>
      <c r="T28" s="100">
        <f t="shared" si="9"/>
        <v>307</v>
      </c>
      <c r="U28" s="163" t="s">
        <v>7</v>
      </c>
      <c r="V28" s="174">
        <v>7</v>
      </c>
    </row>
    <row r="29" spans="2:24" ht="15.75">
      <c r="B29" s="100">
        <f t="shared" si="0"/>
        <v>9</v>
      </c>
      <c r="C29" s="100">
        <f t="shared" si="1"/>
        <v>108</v>
      </c>
      <c r="D29" s="166" t="s">
        <v>32</v>
      </c>
      <c r="F29" s="100">
        <f t="shared" si="2"/>
        <v>9</v>
      </c>
      <c r="G29" s="100">
        <f t="shared" si="3"/>
        <v>129</v>
      </c>
      <c r="H29" s="165" t="s">
        <v>20</v>
      </c>
      <c r="I29"/>
      <c r="J29" s="100">
        <f t="shared" si="4"/>
        <v>9</v>
      </c>
      <c r="K29" s="100">
        <f t="shared" si="5"/>
        <v>148</v>
      </c>
      <c r="L29" s="166" t="s">
        <v>35</v>
      </c>
      <c r="M29" s="174">
        <v>5</v>
      </c>
      <c r="O29" s="100">
        <f t="shared" si="6"/>
        <v>9</v>
      </c>
      <c r="P29" s="100">
        <f t="shared" si="7"/>
        <v>178</v>
      </c>
      <c r="Q29" s="167" t="s">
        <v>249</v>
      </c>
      <c r="R29"/>
      <c r="S29" s="100">
        <f t="shared" si="8"/>
        <v>9</v>
      </c>
      <c r="T29" s="100">
        <f t="shared" si="9"/>
        <v>308</v>
      </c>
      <c r="U29" s="167" t="s">
        <v>249</v>
      </c>
      <c r="V29" s="174">
        <v>7</v>
      </c>
    </row>
    <row r="30" spans="2:24" ht="15.75">
      <c r="B30" s="100">
        <f t="shared" si="0"/>
        <v>10</v>
      </c>
      <c r="C30" s="100">
        <f t="shared" si="1"/>
        <v>109</v>
      </c>
      <c r="D30" s="163" t="s">
        <v>25</v>
      </c>
      <c r="F30" s="100">
        <f t="shared" si="2"/>
        <v>10</v>
      </c>
      <c r="G30" s="100">
        <f t="shared" si="3"/>
        <v>130</v>
      </c>
      <c r="H30" s="166" t="s">
        <v>32</v>
      </c>
      <c r="I30"/>
      <c r="J30" s="100">
        <f t="shared" si="4"/>
        <v>10</v>
      </c>
      <c r="K30" s="100">
        <f t="shared" si="5"/>
        <v>149</v>
      </c>
      <c r="L30" s="166" t="s">
        <v>32</v>
      </c>
      <c r="M30" s="174">
        <v>5</v>
      </c>
      <c r="O30" s="100">
        <f t="shared" si="6"/>
        <v>10</v>
      </c>
      <c r="P30" s="100">
        <f t="shared" si="7"/>
        <v>179</v>
      </c>
      <c r="Q30" s="165" t="s">
        <v>20</v>
      </c>
      <c r="R30"/>
      <c r="S30" s="100">
        <f t="shared" si="8"/>
        <v>10</v>
      </c>
      <c r="T30" s="100">
        <f t="shared" si="9"/>
        <v>309</v>
      </c>
      <c r="U30" s="165" t="s">
        <v>20</v>
      </c>
      <c r="V30" s="174">
        <v>7</v>
      </c>
    </row>
    <row r="31" spans="2:24" ht="15.75">
      <c r="B31" s="100">
        <f t="shared" si="0"/>
        <v>11</v>
      </c>
      <c r="C31" s="100">
        <f t="shared" si="1"/>
        <v>110</v>
      </c>
      <c r="D31" s="163" t="s">
        <v>25</v>
      </c>
      <c r="F31" s="100">
        <f t="shared" si="2"/>
        <v>11</v>
      </c>
      <c r="G31" s="100">
        <f t="shared" si="3"/>
        <v>131</v>
      </c>
      <c r="H31" s="166" t="s">
        <v>32</v>
      </c>
      <c r="I31"/>
      <c r="J31" s="100">
        <f t="shared" si="4"/>
        <v>11</v>
      </c>
      <c r="K31" s="100">
        <f t="shared" si="5"/>
        <v>150</v>
      </c>
      <c r="L31" s="165" t="s">
        <v>20</v>
      </c>
      <c r="M31" s="174">
        <v>5</v>
      </c>
      <c r="O31" s="100">
        <f t="shared" si="6"/>
        <v>11</v>
      </c>
      <c r="P31" s="100">
        <f t="shared" si="7"/>
        <v>180</v>
      </c>
      <c r="Q31" s="166" t="s">
        <v>32</v>
      </c>
      <c r="R31"/>
      <c r="S31" s="100">
        <f t="shared" si="8"/>
        <v>11</v>
      </c>
      <c r="T31" s="100">
        <f t="shared" si="9"/>
        <v>310</v>
      </c>
      <c r="U31" s="166" t="s">
        <v>32</v>
      </c>
      <c r="V31" s="174">
        <v>7</v>
      </c>
    </row>
    <row r="32" spans="2:24" ht="15.75">
      <c r="B32" s="100">
        <f>B31+1</f>
        <v>12</v>
      </c>
      <c r="C32" s="100">
        <f t="shared" si="1"/>
        <v>111</v>
      </c>
      <c r="D32" s="166" t="s">
        <v>32</v>
      </c>
      <c r="F32" s="100">
        <f>F31+1</f>
        <v>12</v>
      </c>
      <c r="G32" s="100">
        <f t="shared" si="3"/>
        <v>132</v>
      </c>
      <c r="H32" s="165" t="s">
        <v>20</v>
      </c>
      <c r="I32"/>
      <c r="J32" s="100">
        <f>J31+1</f>
        <v>12</v>
      </c>
      <c r="K32" s="100">
        <f t="shared" si="5"/>
        <v>151</v>
      </c>
      <c r="L32" s="163" t="s">
        <v>7</v>
      </c>
      <c r="M32" s="174">
        <v>5</v>
      </c>
      <c r="O32" s="100">
        <f>O31+1</f>
        <v>12</v>
      </c>
      <c r="P32" s="100">
        <f t="shared" si="7"/>
        <v>181</v>
      </c>
      <c r="Q32" s="166" t="s">
        <v>35</v>
      </c>
      <c r="R32"/>
      <c r="S32" s="100">
        <f>S31+1</f>
        <v>12</v>
      </c>
      <c r="T32" s="100">
        <f t="shared" si="9"/>
        <v>311</v>
      </c>
      <c r="U32" s="166" t="s">
        <v>35</v>
      </c>
      <c r="V32" s="174">
        <v>7</v>
      </c>
    </row>
    <row r="33" spans="2:22" ht="15.75">
      <c r="B33" s="100">
        <f t="shared" si="0"/>
        <v>13</v>
      </c>
      <c r="C33" s="100">
        <f t="shared" si="1"/>
        <v>112</v>
      </c>
      <c r="D33" s="164" t="s">
        <v>278</v>
      </c>
      <c r="F33" s="100">
        <f t="shared" si="2"/>
        <v>13</v>
      </c>
      <c r="G33" s="100">
        <f t="shared" si="3"/>
        <v>133</v>
      </c>
      <c r="H33" s="164" t="s">
        <v>278</v>
      </c>
      <c r="I33"/>
      <c r="J33" s="100">
        <f t="shared" si="4"/>
        <v>13</v>
      </c>
      <c r="K33" s="100">
        <f t="shared" si="5"/>
        <v>152</v>
      </c>
      <c r="L33" s="166" t="s">
        <v>32</v>
      </c>
      <c r="M33" s="174">
        <v>5</v>
      </c>
      <c r="O33" s="100">
        <f t="shared" si="6"/>
        <v>13</v>
      </c>
      <c r="P33" s="100">
        <f t="shared" si="7"/>
        <v>182</v>
      </c>
      <c r="Q33" s="163" t="s">
        <v>7</v>
      </c>
      <c r="R33"/>
      <c r="S33" s="100">
        <f t="shared" ref="S33:S41" si="10">S32+1</f>
        <v>13</v>
      </c>
      <c r="T33" s="100">
        <f t="shared" si="9"/>
        <v>312</v>
      </c>
      <c r="U33" s="163" t="s">
        <v>7</v>
      </c>
      <c r="V33" s="174">
        <v>7</v>
      </c>
    </row>
    <row r="34" spans="2:22" ht="15.75">
      <c r="B34" s="162">
        <f t="shared" si="0"/>
        <v>14</v>
      </c>
      <c r="C34" s="162"/>
      <c r="D34" s="162"/>
      <c r="F34" s="162">
        <f t="shared" si="2"/>
        <v>14</v>
      </c>
      <c r="G34" s="162"/>
      <c r="H34" s="162"/>
      <c r="I34"/>
      <c r="J34" s="100">
        <f t="shared" si="4"/>
        <v>14</v>
      </c>
      <c r="K34" s="100"/>
      <c r="L34" s="100"/>
      <c r="M34" s="174"/>
      <c r="O34" s="100">
        <f t="shared" si="6"/>
        <v>14</v>
      </c>
      <c r="P34" s="100">
        <f>+P33+1</f>
        <v>183</v>
      </c>
      <c r="Q34" s="164" t="s">
        <v>278</v>
      </c>
      <c r="R34"/>
      <c r="S34" s="100">
        <f t="shared" si="10"/>
        <v>14</v>
      </c>
      <c r="T34" s="100">
        <f t="shared" si="9"/>
        <v>313</v>
      </c>
      <c r="U34" s="165" t="s">
        <v>20</v>
      </c>
      <c r="V34" s="174">
        <v>7</v>
      </c>
    </row>
    <row r="35" spans="2:22" ht="15.75">
      <c r="B35" s="100">
        <f t="shared" si="0"/>
        <v>15</v>
      </c>
      <c r="C35" s="100"/>
      <c r="D35" s="100"/>
      <c r="F35" s="100">
        <f t="shared" si="2"/>
        <v>15</v>
      </c>
      <c r="G35" s="100"/>
      <c r="H35" s="100"/>
      <c r="I35"/>
      <c r="J35" s="100">
        <f t="shared" si="4"/>
        <v>15</v>
      </c>
      <c r="K35" s="100"/>
      <c r="L35" s="100"/>
      <c r="M35" s="174"/>
      <c r="O35" s="100">
        <f t="shared" si="6"/>
        <v>15</v>
      </c>
      <c r="P35" s="100">
        <f>+P34+1</f>
        <v>184</v>
      </c>
      <c r="Q35" s="164" t="s">
        <v>278</v>
      </c>
      <c r="R35"/>
      <c r="S35" s="100">
        <f t="shared" si="10"/>
        <v>15</v>
      </c>
      <c r="T35" s="100">
        <f t="shared" si="9"/>
        <v>314</v>
      </c>
      <c r="U35" s="163" t="s">
        <v>25</v>
      </c>
      <c r="V35" s="174">
        <v>7</v>
      </c>
    </row>
    <row r="36" spans="2:22" ht="15.75">
      <c r="B36" s="100">
        <f t="shared" si="0"/>
        <v>16</v>
      </c>
      <c r="C36" s="100"/>
      <c r="D36" s="100"/>
      <c r="F36" s="100">
        <f t="shared" si="2"/>
        <v>16</v>
      </c>
      <c r="G36" s="100"/>
      <c r="H36" s="100"/>
      <c r="I36"/>
      <c r="J36" s="162">
        <f t="shared" si="4"/>
        <v>16</v>
      </c>
      <c r="K36" s="162"/>
      <c r="L36" s="162"/>
      <c r="M36" s="174"/>
      <c r="O36" s="100">
        <f t="shared" si="6"/>
        <v>16</v>
      </c>
      <c r="P36" s="100">
        <f>+P35+1</f>
        <v>185</v>
      </c>
      <c r="Q36" s="164" t="s">
        <v>278</v>
      </c>
      <c r="R36"/>
      <c r="S36" s="100">
        <f t="shared" si="10"/>
        <v>16</v>
      </c>
      <c r="T36" s="100">
        <f t="shared" si="9"/>
        <v>315</v>
      </c>
      <c r="U36" s="166" t="s">
        <v>35</v>
      </c>
      <c r="V36" s="174">
        <v>7</v>
      </c>
    </row>
    <row r="37" spans="2:22" ht="15.75">
      <c r="B37" s="100">
        <f t="shared" si="0"/>
        <v>17</v>
      </c>
      <c r="C37" s="100"/>
      <c r="D37" s="100"/>
      <c r="F37" s="100">
        <f t="shared" si="2"/>
        <v>17</v>
      </c>
      <c r="G37" s="100"/>
      <c r="H37" s="100"/>
      <c r="I37"/>
      <c r="J37" s="100">
        <f t="shared" si="4"/>
        <v>17</v>
      </c>
      <c r="K37" s="100"/>
      <c r="L37" s="100"/>
      <c r="M37" s="174"/>
      <c r="O37" s="100">
        <f t="shared" si="6"/>
        <v>17</v>
      </c>
      <c r="P37" s="100"/>
      <c r="Q37" s="100"/>
      <c r="R37"/>
      <c r="S37" s="100">
        <f t="shared" si="10"/>
        <v>17</v>
      </c>
      <c r="T37" s="100">
        <f t="shared" si="9"/>
        <v>316</v>
      </c>
      <c r="U37" s="168" t="s">
        <v>27</v>
      </c>
      <c r="V37" s="174">
        <v>7</v>
      </c>
    </row>
    <row r="38" spans="2:22" ht="15.75">
      <c r="B38" s="100">
        <f t="shared" si="0"/>
        <v>18</v>
      </c>
      <c r="C38" s="100"/>
      <c r="D38" s="100"/>
      <c r="F38" s="100">
        <f t="shared" si="2"/>
        <v>18</v>
      </c>
      <c r="G38" s="100"/>
      <c r="H38" s="100"/>
      <c r="I38"/>
      <c r="J38" s="100">
        <f t="shared" si="4"/>
        <v>18</v>
      </c>
      <c r="K38" s="100"/>
      <c r="L38" s="100"/>
      <c r="M38" s="174"/>
      <c r="O38" s="100">
        <f t="shared" si="6"/>
        <v>18</v>
      </c>
      <c r="P38" s="100"/>
      <c r="Q38" s="100"/>
      <c r="R38"/>
      <c r="S38" s="100">
        <f t="shared" si="10"/>
        <v>18</v>
      </c>
      <c r="T38" s="100">
        <f t="shared" si="9"/>
        <v>317</v>
      </c>
      <c r="U38" s="163" t="s">
        <v>7</v>
      </c>
      <c r="V38" s="174">
        <v>7</v>
      </c>
    </row>
    <row r="39" spans="2:22" ht="15.75">
      <c r="B39" s="100">
        <f t="shared" si="0"/>
        <v>19</v>
      </c>
      <c r="C39" s="100"/>
      <c r="D39" s="100"/>
      <c r="F39" s="100">
        <f t="shared" si="2"/>
        <v>19</v>
      </c>
      <c r="G39" s="100"/>
      <c r="H39" s="100"/>
      <c r="I39"/>
      <c r="J39" s="100">
        <f t="shared" si="4"/>
        <v>19</v>
      </c>
      <c r="K39" s="100"/>
      <c r="L39" s="100"/>
      <c r="M39" s="174"/>
      <c r="O39" s="100">
        <f t="shared" si="6"/>
        <v>19</v>
      </c>
      <c r="P39" s="100"/>
      <c r="Q39" s="100"/>
      <c r="R39"/>
      <c r="S39" s="100">
        <f t="shared" si="10"/>
        <v>19</v>
      </c>
      <c r="T39" s="100">
        <f t="shared" si="9"/>
        <v>318</v>
      </c>
      <c r="U39" s="166" t="s">
        <v>32</v>
      </c>
      <c r="V39" s="174">
        <v>7</v>
      </c>
    </row>
    <row r="40" spans="2:22" ht="15.75">
      <c r="B40" s="100">
        <f t="shared" si="0"/>
        <v>20</v>
      </c>
      <c r="C40" s="100"/>
      <c r="D40" s="100"/>
      <c r="F40" s="100">
        <f t="shared" si="2"/>
        <v>20</v>
      </c>
      <c r="G40" s="100"/>
      <c r="H40" s="100"/>
      <c r="I40"/>
      <c r="J40" s="100">
        <f t="shared" si="4"/>
        <v>20</v>
      </c>
      <c r="K40" s="100"/>
      <c r="L40" s="100"/>
      <c r="M40" s="174"/>
      <c r="O40" s="162">
        <f t="shared" si="6"/>
        <v>20</v>
      </c>
      <c r="P40" s="162"/>
      <c r="Q40" s="162"/>
      <c r="R40"/>
      <c r="S40" s="100">
        <f t="shared" si="10"/>
        <v>20</v>
      </c>
      <c r="T40" s="100">
        <f t="shared" si="9"/>
        <v>319</v>
      </c>
      <c r="U40" s="167" t="s">
        <v>249</v>
      </c>
      <c r="V40" s="174">
        <v>7</v>
      </c>
    </row>
    <row r="41" spans="2:22" ht="15.75">
      <c r="B41" s="100">
        <f t="shared" si="0"/>
        <v>21</v>
      </c>
      <c r="C41" s="100"/>
      <c r="D41" s="100"/>
      <c r="F41" s="100">
        <f t="shared" si="2"/>
        <v>21</v>
      </c>
      <c r="G41" s="100"/>
      <c r="H41" s="100"/>
      <c r="I41"/>
      <c r="J41" s="100">
        <f t="shared" si="4"/>
        <v>21</v>
      </c>
      <c r="K41" s="100"/>
      <c r="L41" s="100"/>
      <c r="M41" s="174"/>
      <c r="O41" s="100">
        <f t="shared" si="6"/>
        <v>21</v>
      </c>
      <c r="P41" s="100"/>
      <c r="Q41" s="100"/>
      <c r="R41"/>
      <c r="S41" s="100">
        <f t="shared" si="10"/>
        <v>21</v>
      </c>
      <c r="T41" s="100">
        <f t="shared" si="9"/>
        <v>320</v>
      </c>
      <c r="U41" s="165" t="s">
        <v>20</v>
      </c>
      <c r="V41" s="174">
        <v>7</v>
      </c>
    </row>
    <row r="42" spans="2:22" ht="15.75">
      <c r="B42" s="100">
        <f>B41+1</f>
        <v>22</v>
      </c>
      <c r="C42" s="100"/>
      <c r="D42" s="100"/>
      <c r="F42" s="100">
        <f>F41+1</f>
        <v>22</v>
      </c>
      <c r="G42" s="100"/>
      <c r="H42" s="100"/>
      <c r="I42"/>
      <c r="J42" s="100">
        <f>J41+1</f>
        <v>22</v>
      </c>
      <c r="K42" s="100"/>
      <c r="L42" s="100"/>
      <c r="M42" s="174"/>
      <c r="O42" s="100">
        <f>O41+1</f>
        <v>22</v>
      </c>
      <c r="P42" s="100"/>
      <c r="Q42" s="100"/>
      <c r="R42"/>
      <c r="S42" s="100">
        <f t="shared" ref="S42:S48" si="11">S41+1</f>
        <v>22</v>
      </c>
      <c r="T42" s="100">
        <f t="shared" si="9"/>
        <v>321</v>
      </c>
      <c r="U42" s="166" t="s">
        <v>35</v>
      </c>
      <c r="V42" s="174">
        <v>7</v>
      </c>
    </row>
    <row r="43" spans="2:22" ht="15.75">
      <c r="B43" s="100">
        <f t="shared" si="0"/>
        <v>23</v>
      </c>
      <c r="C43" s="100"/>
      <c r="D43" s="100"/>
      <c r="F43" s="100">
        <f t="shared" si="2"/>
        <v>23</v>
      </c>
      <c r="G43" s="100"/>
      <c r="H43" s="100"/>
      <c r="I43"/>
      <c r="J43" s="100">
        <f t="shared" si="4"/>
        <v>23</v>
      </c>
      <c r="K43" s="100"/>
      <c r="L43" s="100"/>
      <c r="M43" s="174"/>
      <c r="O43" s="100">
        <f t="shared" si="6"/>
        <v>23</v>
      </c>
      <c r="P43" s="100"/>
      <c r="Q43" s="100"/>
      <c r="R43"/>
      <c r="S43" s="100">
        <f t="shared" si="11"/>
        <v>23</v>
      </c>
      <c r="T43" s="100">
        <f t="shared" si="9"/>
        <v>322</v>
      </c>
      <c r="U43" s="163" t="s">
        <v>7</v>
      </c>
      <c r="V43" s="174">
        <v>7</v>
      </c>
    </row>
    <row r="44" spans="2:22" ht="15.75">
      <c r="B44" s="100">
        <f t="shared" si="0"/>
        <v>24</v>
      </c>
      <c r="C44" s="100"/>
      <c r="D44" s="100"/>
      <c r="F44" s="100">
        <f t="shared" si="2"/>
        <v>24</v>
      </c>
      <c r="G44" s="100"/>
      <c r="H44" s="100"/>
      <c r="I44"/>
      <c r="J44" s="100">
        <f t="shared" si="4"/>
        <v>24</v>
      </c>
      <c r="K44" s="100"/>
      <c r="L44" s="100"/>
      <c r="M44" s="174"/>
      <c r="O44" s="100">
        <f t="shared" si="6"/>
        <v>24</v>
      </c>
      <c r="P44" s="100"/>
      <c r="Q44" s="100"/>
      <c r="R44"/>
      <c r="S44" s="100">
        <f t="shared" si="11"/>
        <v>24</v>
      </c>
      <c r="T44" s="100">
        <f t="shared" si="9"/>
        <v>323</v>
      </c>
      <c r="U44" s="165" t="s">
        <v>20</v>
      </c>
      <c r="V44" s="174">
        <v>7</v>
      </c>
    </row>
    <row r="45" spans="2:22" ht="15.75">
      <c r="B45" s="100">
        <f t="shared" si="0"/>
        <v>25</v>
      </c>
      <c r="C45" s="100"/>
      <c r="D45" s="100"/>
      <c r="F45" s="100">
        <f t="shared" si="2"/>
        <v>25</v>
      </c>
      <c r="G45" s="100"/>
      <c r="H45" s="100"/>
      <c r="I45"/>
      <c r="J45" s="100">
        <f t="shared" si="4"/>
        <v>25</v>
      </c>
      <c r="K45" s="100"/>
      <c r="L45" s="100"/>
      <c r="M45" s="174"/>
      <c r="O45" s="100">
        <f t="shared" si="6"/>
        <v>25</v>
      </c>
      <c r="P45" s="100"/>
      <c r="Q45" s="100"/>
      <c r="R45"/>
      <c r="S45" s="100">
        <f t="shared" si="11"/>
        <v>25</v>
      </c>
      <c r="T45" s="100">
        <f t="shared" si="9"/>
        <v>324</v>
      </c>
      <c r="U45" s="166" t="s">
        <v>32</v>
      </c>
      <c r="V45" s="174">
        <v>7</v>
      </c>
    </row>
    <row r="46" spans="2:22" ht="15.75">
      <c r="B46" s="100">
        <f t="shared" si="0"/>
        <v>26</v>
      </c>
      <c r="C46" s="100"/>
      <c r="D46" s="100"/>
      <c r="F46" s="100">
        <f t="shared" si="2"/>
        <v>26</v>
      </c>
      <c r="G46" s="100"/>
      <c r="H46" s="100"/>
      <c r="I46"/>
      <c r="J46" s="100">
        <f t="shared" si="4"/>
        <v>26</v>
      </c>
      <c r="K46" s="100"/>
      <c r="L46" s="100"/>
      <c r="M46" s="174"/>
      <c r="O46" s="100">
        <f t="shared" si="6"/>
        <v>26</v>
      </c>
      <c r="P46" s="100"/>
      <c r="Q46" s="100"/>
      <c r="R46"/>
      <c r="S46" s="100">
        <f t="shared" si="11"/>
        <v>26</v>
      </c>
      <c r="T46" s="100">
        <f t="shared" si="9"/>
        <v>325</v>
      </c>
      <c r="U46" s="163" t="s">
        <v>25</v>
      </c>
      <c r="V46" s="174">
        <v>7</v>
      </c>
    </row>
    <row r="47" spans="2:22" ht="15.75">
      <c r="B47" s="100">
        <f t="shared" si="0"/>
        <v>27</v>
      </c>
      <c r="C47" s="100"/>
      <c r="D47" s="100"/>
      <c r="F47" s="100">
        <f t="shared" si="2"/>
        <v>27</v>
      </c>
      <c r="G47" s="100"/>
      <c r="H47" s="100"/>
      <c r="I47"/>
      <c r="J47" s="100">
        <f t="shared" si="4"/>
        <v>27</v>
      </c>
      <c r="K47" s="100"/>
      <c r="L47" s="100"/>
      <c r="M47" s="174"/>
      <c r="O47" s="100">
        <f t="shared" si="6"/>
        <v>27</v>
      </c>
      <c r="P47" s="100"/>
      <c r="Q47" s="100"/>
      <c r="R47"/>
      <c r="S47" s="100">
        <f t="shared" si="11"/>
        <v>27</v>
      </c>
      <c r="T47" s="100">
        <f t="shared" si="9"/>
        <v>326</v>
      </c>
      <c r="U47" s="168" t="s">
        <v>27</v>
      </c>
      <c r="V47" s="174">
        <v>7</v>
      </c>
    </row>
    <row r="48" spans="2:22" ht="15.75">
      <c r="B48" s="100">
        <f>B47+1</f>
        <v>28</v>
      </c>
      <c r="C48" s="100"/>
      <c r="D48" s="100"/>
      <c r="F48" s="100">
        <f>F47+1</f>
        <v>28</v>
      </c>
      <c r="G48" s="100"/>
      <c r="H48" s="100"/>
      <c r="I48"/>
      <c r="J48" s="100">
        <f>J47+1</f>
        <v>28</v>
      </c>
      <c r="K48" s="100"/>
      <c r="L48" s="100"/>
      <c r="M48" s="174"/>
      <c r="O48" s="100">
        <f>O47+1</f>
        <v>28</v>
      </c>
      <c r="P48" s="100"/>
      <c r="Q48" s="100"/>
      <c r="R48"/>
      <c r="S48" s="100">
        <f t="shared" si="11"/>
        <v>28</v>
      </c>
      <c r="T48" s="100">
        <f t="shared" si="9"/>
        <v>327</v>
      </c>
      <c r="U48" s="166" t="s">
        <v>35</v>
      </c>
      <c r="V48" s="174">
        <v>7</v>
      </c>
    </row>
    <row r="49" spans="2:22" ht="15.75">
      <c r="B49" s="100">
        <f t="shared" si="0"/>
        <v>29</v>
      </c>
      <c r="C49" s="100"/>
      <c r="D49" s="100"/>
      <c r="F49" s="100">
        <f t="shared" si="2"/>
        <v>29</v>
      </c>
      <c r="G49" s="100"/>
      <c r="H49" s="100"/>
      <c r="I49"/>
      <c r="J49" s="100">
        <f t="shared" si="4"/>
        <v>29</v>
      </c>
      <c r="K49" s="100"/>
      <c r="L49" s="100"/>
      <c r="M49" s="174"/>
      <c r="O49" s="100">
        <f t="shared" si="6"/>
        <v>29</v>
      </c>
      <c r="P49" s="100"/>
      <c r="Q49" s="100"/>
      <c r="R49"/>
      <c r="S49" s="100">
        <f t="shared" ref="S49:S80" si="12">S48+1</f>
        <v>29</v>
      </c>
      <c r="T49" s="100">
        <f t="shared" si="9"/>
        <v>328</v>
      </c>
      <c r="U49" s="166" t="s">
        <v>35</v>
      </c>
      <c r="V49" s="174">
        <v>7</v>
      </c>
    </row>
    <row r="50" spans="2:22" ht="15.75">
      <c r="B50" s="100">
        <f t="shared" si="0"/>
        <v>30</v>
      </c>
      <c r="C50" s="100"/>
      <c r="D50" s="100"/>
      <c r="F50" s="100">
        <f t="shared" si="2"/>
        <v>30</v>
      </c>
      <c r="G50" s="100"/>
      <c r="H50" s="100"/>
      <c r="I50"/>
      <c r="J50" s="100">
        <f t="shared" si="4"/>
        <v>30</v>
      </c>
      <c r="K50" s="100"/>
      <c r="L50" s="100"/>
      <c r="M50" s="174"/>
      <c r="O50" s="100">
        <f t="shared" si="6"/>
        <v>30</v>
      </c>
      <c r="P50" s="100"/>
      <c r="Q50" s="100"/>
      <c r="R50"/>
      <c r="S50" s="100">
        <f t="shared" si="12"/>
        <v>30</v>
      </c>
      <c r="T50" s="100">
        <f t="shared" si="9"/>
        <v>329</v>
      </c>
      <c r="U50" s="163" t="s">
        <v>7</v>
      </c>
      <c r="V50" s="174">
        <v>7</v>
      </c>
    </row>
    <row r="51" spans="2:22" ht="15.75">
      <c r="I51"/>
      <c r="M51" s="170"/>
      <c r="R51"/>
      <c r="S51" s="100">
        <f t="shared" si="12"/>
        <v>31</v>
      </c>
      <c r="T51" s="100">
        <f t="shared" si="9"/>
        <v>330</v>
      </c>
      <c r="U51" s="165" t="s">
        <v>20</v>
      </c>
      <c r="V51" s="174">
        <v>6</v>
      </c>
    </row>
    <row r="52" spans="2:22" ht="15.75">
      <c r="I52"/>
      <c r="M52" s="170"/>
      <c r="R52"/>
      <c r="S52" s="100">
        <f t="shared" si="12"/>
        <v>32</v>
      </c>
      <c r="T52" s="100">
        <f t="shared" si="9"/>
        <v>331</v>
      </c>
      <c r="U52" s="166" t="s">
        <v>32</v>
      </c>
      <c r="V52" s="174">
        <v>6</v>
      </c>
    </row>
    <row r="53" spans="2:22" ht="15.75">
      <c r="I53"/>
      <c r="M53" s="170"/>
      <c r="R53"/>
      <c r="S53" s="100">
        <f t="shared" si="12"/>
        <v>33</v>
      </c>
      <c r="T53" s="100">
        <f t="shared" si="9"/>
        <v>332</v>
      </c>
      <c r="U53" s="163" t="s">
        <v>25</v>
      </c>
      <c r="V53" s="174">
        <v>6</v>
      </c>
    </row>
    <row r="54" spans="2:22" ht="15.75">
      <c r="I54"/>
      <c r="M54" s="170"/>
      <c r="R54"/>
      <c r="S54" s="100">
        <f t="shared" si="12"/>
        <v>34</v>
      </c>
      <c r="T54" s="100">
        <f t="shared" si="9"/>
        <v>333</v>
      </c>
      <c r="U54" s="166" t="s">
        <v>35</v>
      </c>
      <c r="V54" s="174">
        <v>6</v>
      </c>
    </row>
    <row r="55" spans="2:22" ht="15.75">
      <c r="I55"/>
      <c r="M55" s="170"/>
      <c r="R55"/>
      <c r="S55" s="100">
        <f t="shared" si="12"/>
        <v>35</v>
      </c>
      <c r="T55" s="100">
        <f t="shared" si="9"/>
        <v>334</v>
      </c>
      <c r="U55" s="165" t="s">
        <v>20</v>
      </c>
      <c r="V55" s="174">
        <v>6</v>
      </c>
    </row>
    <row r="56" spans="2:22" ht="15.75">
      <c r="I56"/>
      <c r="M56" s="170"/>
      <c r="R56"/>
      <c r="S56" s="100">
        <f t="shared" si="12"/>
        <v>36</v>
      </c>
      <c r="T56" s="100">
        <f t="shared" si="9"/>
        <v>335</v>
      </c>
      <c r="U56" s="163" t="s">
        <v>25</v>
      </c>
      <c r="V56" s="174">
        <v>6</v>
      </c>
    </row>
    <row r="57" spans="2:22" ht="15.75">
      <c r="I57"/>
      <c r="M57" s="170"/>
      <c r="R57"/>
      <c r="S57" s="100">
        <f t="shared" si="12"/>
        <v>37</v>
      </c>
      <c r="T57" s="100">
        <f t="shared" si="9"/>
        <v>336</v>
      </c>
      <c r="U57" s="163" t="s">
        <v>7</v>
      </c>
      <c r="V57" s="174">
        <v>6</v>
      </c>
    </row>
    <row r="58" spans="2:22" ht="15.75">
      <c r="I58"/>
      <c r="M58" s="170"/>
      <c r="R58"/>
      <c r="S58" s="100">
        <f t="shared" si="12"/>
        <v>38</v>
      </c>
      <c r="T58" s="100">
        <f t="shared" si="9"/>
        <v>337</v>
      </c>
      <c r="U58" s="166" t="s">
        <v>32</v>
      </c>
      <c r="V58" s="174">
        <v>6</v>
      </c>
    </row>
    <row r="59" spans="2:22" ht="15.75">
      <c r="I59"/>
      <c r="M59" s="170"/>
      <c r="R59"/>
      <c r="S59" s="100">
        <f t="shared" si="12"/>
        <v>39</v>
      </c>
      <c r="T59" s="100">
        <f t="shared" si="9"/>
        <v>338</v>
      </c>
      <c r="U59" s="163" t="s">
        <v>25</v>
      </c>
      <c r="V59" s="174">
        <v>6</v>
      </c>
    </row>
    <row r="60" spans="2:22" ht="15.75">
      <c r="I60"/>
      <c r="M60" s="170"/>
      <c r="R60"/>
      <c r="S60" s="100">
        <f t="shared" si="12"/>
        <v>40</v>
      </c>
      <c r="T60" s="100">
        <f t="shared" si="9"/>
        <v>339</v>
      </c>
      <c r="U60" s="163" t="s">
        <v>7</v>
      </c>
      <c r="V60" s="174">
        <v>6</v>
      </c>
    </row>
    <row r="61" spans="2:22" ht="15.75">
      <c r="I61"/>
      <c r="M61" s="170"/>
      <c r="R61"/>
      <c r="S61" s="100">
        <f t="shared" si="12"/>
        <v>41</v>
      </c>
      <c r="T61" s="100">
        <f t="shared" si="9"/>
        <v>340</v>
      </c>
      <c r="U61" s="166" t="s">
        <v>32</v>
      </c>
      <c r="V61" s="174">
        <v>6</v>
      </c>
    </row>
    <row r="62" spans="2:22" ht="15.75">
      <c r="I62"/>
      <c r="M62" s="170"/>
      <c r="R62"/>
      <c r="S62" s="100">
        <f t="shared" si="12"/>
        <v>42</v>
      </c>
      <c r="T62" s="100">
        <f t="shared" si="9"/>
        <v>341</v>
      </c>
      <c r="U62" s="166" t="s">
        <v>32</v>
      </c>
      <c r="V62" s="174">
        <v>6</v>
      </c>
    </row>
    <row r="63" spans="2:22" ht="15.75">
      <c r="I63"/>
      <c r="M63" s="170"/>
      <c r="R63"/>
      <c r="S63" s="100">
        <f t="shared" si="12"/>
        <v>43</v>
      </c>
      <c r="T63" s="100">
        <f t="shared" si="9"/>
        <v>342</v>
      </c>
      <c r="U63" s="167" t="s">
        <v>249</v>
      </c>
      <c r="V63" s="174">
        <v>6</v>
      </c>
    </row>
    <row r="64" spans="2:22" ht="15.75">
      <c r="I64"/>
      <c r="M64" s="170"/>
      <c r="R64"/>
      <c r="S64" s="100">
        <f t="shared" si="12"/>
        <v>44</v>
      </c>
      <c r="T64" s="100">
        <f t="shared" si="9"/>
        <v>343</v>
      </c>
      <c r="U64" s="166" t="s">
        <v>35</v>
      </c>
      <c r="V64" s="174">
        <v>6</v>
      </c>
    </row>
    <row r="65" spans="9:22" ht="15.75">
      <c r="I65"/>
      <c r="M65" s="170"/>
      <c r="R65"/>
      <c r="S65" s="100">
        <f t="shared" si="12"/>
        <v>45</v>
      </c>
      <c r="T65" s="100">
        <f t="shared" si="9"/>
        <v>344</v>
      </c>
      <c r="U65" s="166" t="s">
        <v>35</v>
      </c>
      <c r="V65" s="174">
        <v>6</v>
      </c>
    </row>
    <row r="66" spans="9:22" ht="15.75">
      <c r="I66"/>
      <c r="M66" s="170"/>
      <c r="R66"/>
      <c r="S66" s="100">
        <f t="shared" si="12"/>
        <v>46</v>
      </c>
      <c r="T66" s="100">
        <f t="shared" si="9"/>
        <v>345</v>
      </c>
      <c r="U66" s="163" t="s">
        <v>7</v>
      </c>
      <c r="V66" s="174">
        <v>6</v>
      </c>
    </row>
    <row r="67" spans="9:22" ht="15.75">
      <c r="I67"/>
      <c r="M67" s="170"/>
      <c r="R67"/>
      <c r="S67" s="100">
        <f t="shared" si="12"/>
        <v>47</v>
      </c>
      <c r="T67" s="100">
        <f t="shared" si="9"/>
        <v>346</v>
      </c>
      <c r="U67" s="163" t="s">
        <v>7</v>
      </c>
      <c r="V67" s="174">
        <v>6</v>
      </c>
    </row>
    <row r="68" spans="9:22" ht="15.75">
      <c r="I68"/>
      <c r="M68" s="170"/>
      <c r="R68"/>
      <c r="S68" s="100">
        <f t="shared" si="12"/>
        <v>48</v>
      </c>
      <c r="T68" s="100">
        <f t="shared" si="9"/>
        <v>347</v>
      </c>
      <c r="U68" s="167" t="s">
        <v>249</v>
      </c>
      <c r="V68" s="174">
        <v>6</v>
      </c>
    </row>
    <row r="69" spans="9:22" ht="15.75">
      <c r="I69"/>
      <c r="M69" s="170"/>
      <c r="R69"/>
      <c r="S69" s="100">
        <f t="shared" si="12"/>
        <v>49</v>
      </c>
      <c r="T69" s="100">
        <f t="shared" si="9"/>
        <v>348</v>
      </c>
      <c r="U69" s="166" t="s">
        <v>32</v>
      </c>
      <c r="V69" s="174">
        <v>6</v>
      </c>
    </row>
    <row r="70" spans="9:22" ht="15.75">
      <c r="I70"/>
      <c r="M70" s="170"/>
      <c r="R70"/>
      <c r="S70" s="100">
        <f t="shared" si="12"/>
        <v>50</v>
      </c>
      <c r="T70" s="100">
        <f t="shared" si="9"/>
        <v>349</v>
      </c>
      <c r="U70" s="163" t="s">
        <v>25</v>
      </c>
      <c r="V70" s="174">
        <v>6</v>
      </c>
    </row>
    <row r="71" spans="9:22" ht="15.75">
      <c r="I71"/>
      <c r="M71" s="170"/>
      <c r="R71"/>
      <c r="S71" s="100">
        <f t="shared" si="12"/>
        <v>51</v>
      </c>
      <c r="T71" s="100">
        <f t="shared" si="9"/>
        <v>350</v>
      </c>
      <c r="U71" s="166" t="s">
        <v>35</v>
      </c>
      <c r="V71" s="174">
        <v>6</v>
      </c>
    </row>
    <row r="72" spans="9:22" ht="15.75">
      <c r="I72"/>
      <c r="M72" s="170"/>
      <c r="R72"/>
      <c r="S72" s="100">
        <f t="shared" si="12"/>
        <v>52</v>
      </c>
      <c r="T72" s="100">
        <f t="shared" si="9"/>
        <v>351</v>
      </c>
      <c r="U72" s="163" t="s">
        <v>7</v>
      </c>
      <c r="V72" s="174">
        <v>6</v>
      </c>
    </row>
    <row r="73" spans="9:22" ht="15.75">
      <c r="I73"/>
      <c r="M73" s="170"/>
      <c r="R73"/>
      <c r="S73" s="100">
        <f t="shared" si="12"/>
        <v>53</v>
      </c>
      <c r="T73" s="100">
        <f t="shared" si="9"/>
        <v>352</v>
      </c>
      <c r="U73" s="168" t="s">
        <v>27</v>
      </c>
      <c r="V73" s="174">
        <v>6</v>
      </c>
    </row>
    <row r="74" spans="9:22" ht="15.75">
      <c r="I74"/>
      <c r="M74" s="170"/>
      <c r="R74"/>
      <c r="S74" s="100">
        <f t="shared" si="12"/>
        <v>54</v>
      </c>
      <c r="T74" s="100">
        <f t="shared" si="9"/>
        <v>353</v>
      </c>
      <c r="U74" s="166" t="s">
        <v>35</v>
      </c>
      <c r="V74" s="174">
        <v>6</v>
      </c>
    </row>
    <row r="75" spans="9:22" ht="15.75">
      <c r="I75"/>
      <c r="M75" s="170"/>
      <c r="R75"/>
      <c r="S75" s="100">
        <f t="shared" si="12"/>
        <v>55</v>
      </c>
      <c r="T75" s="100">
        <f t="shared" si="9"/>
        <v>354</v>
      </c>
      <c r="U75" s="168" t="s">
        <v>27</v>
      </c>
      <c r="V75" s="174">
        <v>6</v>
      </c>
    </row>
    <row r="76" spans="9:22" ht="15.75">
      <c r="I76"/>
      <c r="M76" s="170"/>
      <c r="R76"/>
      <c r="S76" s="100">
        <f t="shared" si="12"/>
        <v>56</v>
      </c>
      <c r="T76" s="100">
        <f t="shared" si="9"/>
        <v>355</v>
      </c>
      <c r="U76" s="166" t="s">
        <v>35</v>
      </c>
      <c r="V76" s="174">
        <v>6</v>
      </c>
    </row>
    <row r="77" spans="9:22" ht="15.75">
      <c r="I77"/>
      <c r="M77" s="170"/>
      <c r="R77"/>
      <c r="S77" s="100">
        <f t="shared" si="12"/>
        <v>57</v>
      </c>
      <c r="T77" s="100">
        <f t="shared" si="9"/>
        <v>356</v>
      </c>
      <c r="U77" s="169" t="s">
        <v>14</v>
      </c>
      <c r="V77" s="174">
        <v>6</v>
      </c>
    </row>
    <row r="78" spans="9:22" ht="15.75">
      <c r="I78"/>
      <c r="M78" s="170"/>
      <c r="R78"/>
      <c r="S78" s="100">
        <f t="shared" si="12"/>
        <v>58</v>
      </c>
      <c r="T78" s="100">
        <f t="shared" si="9"/>
        <v>357</v>
      </c>
      <c r="U78" s="163" t="s">
        <v>7</v>
      </c>
      <c r="V78" s="174">
        <v>6</v>
      </c>
    </row>
    <row r="79" spans="9:22" ht="15.75">
      <c r="I79"/>
      <c r="M79" s="170"/>
      <c r="R79"/>
      <c r="S79" s="100">
        <f t="shared" si="12"/>
        <v>59</v>
      </c>
      <c r="T79" s="100">
        <f t="shared" si="9"/>
        <v>358</v>
      </c>
      <c r="U79" s="166" t="s">
        <v>32</v>
      </c>
      <c r="V79" s="174">
        <v>6</v>
      </c>
    </row>
    <row r="80" spans="9:22" ht="15.75">
      <c r="I80"/>
      <c r="M80" s="170"/>
      <c r="R80"/>
      <c r="S80" s="100">
        <f t="shared" si="12"/>
        <v>60</v>
      </c>
      <c r="T80" s="100">
        <f t="shared" si="9"/>
        <v>359</v>
      </c>
      <c r="U80" s="169" t="s">
        <v>14</v>
      </c>
      <c r="V80" s="174">
        <v>6</v>
      </c>
    </row>
    <row r="81" spans="9:22">
      <c r="I81"/>
      <c r="M81" s="170"/>
      <c r="R81"/>
      <c r="V81" s="170"/>
    </row>
    <row r="82" spans="9:22">
      <c r="I82"/>
      <c r="M82" s="170"/>
      <c r="R82"/>
      <c r="V82" s="170"/>
    </row>
    <row r="83" spans="9:22">
      <c r="I83"/>
      <c r="L83" s="170"/>
      <c r="R83"/>
      <c r="U83" s="170"/>
    </row>
    <row r="84" spans="9:22">
      <c r="I84"/>
      <c r="L84" s="170"/>
      <c r="R84"/>
      <c r="U84" s="170"/>
    </row>
    <row r="85" spans="9:22">
      <c r="I85"/>
      <c r="L85" s="170"/>
      <c r="R85"/>
      <c r="U85" s="170"/>
    </row>
  </sheetData>
  <mergeCells count="6">
    <mergeCell ref="J16:L16"/>
    <mergeCell ref="B2:F3"/>
    <mergeCell ref="F16:H16"/>
    <mergeCell ref="O16:Q16"/>
    <mergeCell ref="S16:V16"/>
    <mergeCell ref="B16:D16"/>
  </mergeCells>
  <conditionalFormatting sqref="T21:T80 K21:K33">
    <cfRule type="duplicateValues" dxfId="1868" priority="8"/>
  </conditionalFormatting>
  <conditionalFormatting sqref="T21:T80">
    <cfRule type="duplicateValues" dxfId="1867" priority="7"/>
  </conditionalFormatting>
  <conditionalFormatting sqref="X20">
    <cfRule type="containsText" dxfId="1866" priority="4" operator="containsText" text="Un">
      <formula>NOT(ISERROR(SEARCH("Un",X20)))</formula>
    </cfRule>
    <cfRule type="containsText" dxfId="1865" priority="5" operator="containsText" text="Register">
      <formula>NOT(ISERROR(SEARCH("Register",X20)))</formula>
    </cfRule>
    <cfRule type="containsText" dxfId="1864" priority="6" operator="containsText" text="FLoat">
      <formula>NOT(ISERROR(SEARCH("FLoat",X20)))</formula>
    </cfRule>
  </conditionalFormatting>
  <conditionalFormatting sqref="G21:G33">
    <cfRule type="duplicateValues" dxfId="1863" priority="3"/>
  </conditionalFormatting>
  <conditionalFormatting sqref="P21:P36">
    <cfRule type="duplicateValues" dxfId="1862" priority="2"/>
  </conditionalFormatting>
  <conditionalFormatting sqref="C21:C33">
    <cfRule type="duplicateValues" dxfId="1861" priority="1"/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Populasi 244</vt:lpstr>
      <vt:lpstr>OS Unit</vt:lpstr>
      <vt:lpstr>Raw Material</vt:lpstr>
      <vt:lpstr>SPP</vt:lpstr>
      <vt:lpstr>Setting Operasi</vt:lpstr>
      <vt:lpstr>Input</vt:lpstr>
      <vt:lpstr>Monitoring 65</vt:lpstr>
      <vt:lpstr>Monitoring 34</vt:lpstr>
      <vt:lpstr>output_01</vt:lpstr>
      <vt:lpstr>output_02</vt:lpstr>
      <vt:lpstr>output_031</vt:lpstr>
      <vt:lpstr>output_032</vt:lpstr>
      <vt:lpstr>67_shift 1</vt:lpstr>
      <vt:lpstr>67_shift 2</vt:lpstr>
      <vt:lpstr>Monitoring 67</vt:lpstr>
      <vt:lpstr>output 67_1</vt:lpstr>
      <vt:lpstr>output 67_2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FARIS</dc:creator>
  <cp:lastModifiedBy>IT</cp:lastModifiedBy>
  <dcterms:created xsi:type="dcterms:W3CDTF">2019-12-09T04:17:37Z</dcterms:created>
  <dcterms:modified xsi:type="dcterms:W3CDTF">2020-10-07T06:26:28Z</dcterms:modified>
</cp:coreProperties>
</file>