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d5526ff37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ля 2 треугольников" sheetId="2" r:id="Radbc0bc97a554f53"/>
    <x:sheet xmlns:r="http://schemas.openxmlformats.org/officeDocument/2006/relationships" name="2 шаг" sheetId="7" r:id="R31423a879b934fae"/>
    <x:sheet xmlns:r="http://schemas.openxmlformats.org/officeDocument/2006/relationships" name="3 шаг" sheetId="8" r:id="Ra4ad1cd602ad4836"/>
    <x:sheet xmlns:r="http://schemas.openxmlformats.org/officeDocument/2006/relationships" name="4 шаг" sheetId="9" r:id="R55bb80c0d2524110"/>
    <x:sheet xmlns:r="http://schemas.openxmlformats.org/officeDocument/2006/relationships" name="5 шаг" sheetId="10" r:id="R2bcfa31b8bbb459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<x:sst xmlns:x="http://schemas.openxmlformats.org/spreadsheetml/2006/main">
  <x:si>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ρ</x:t>
  </x:si>
  <x:si>
    <x:t xml:space="preserve">пробуем посчитать турбулентность</x:t>
  </x:si>
  <x:si>
    <x:t xml:space="preserve">Δt</x:t>
  </x:si>
  <x:si>
    <x:t xml:space="preserve">X</x:t>
  </x:si>
  <x:si>
    <x:t xml:space="preserve">Y</x:t>
  </x:si>
  <x:si>
    <x:t xml:space="preserve">γ</x:t>
  </x:si>
  <x:si>
    <x:t xml:space="preserve">вязкость</x:t>
  </x:si>
  <x:si>
    <x:t xml:space="preserve">1 треугольник</x:t>
  </x:si>
  <x:si>
    <x:t xml:space="preserve">одна точка интегрирования</x:t>
  </x:si>
  <x:si>
    <x:t xml:space="preserve">ось</x:t>
  </x:si>
  <x:si>
    <x:t xml:space="preserve">координата т. интегр.</x:t>
  </x:si>
  <x:si>
    <x:t xml:space="preserve">производные функции формы </x:t>
  </x:si>
  <x:si>
    <x:t xml:space="preserve">матрица Якоби [J]</x:t>
  </x:si>
  <x:si>
    <x:t xml:space="preserve">detJ</x:t>
  </x:si>
  <x:si>
    <x:t xml:space="preserve">detJ* коэф</x:t>
  </x:si>
  <x:si>
    <x:t xml:space="preserve">один раз умножаем!!!!!</x:t>
  </x:si>
  <x:si>
    <x:t xml:space="preserve">{J]-1</x:t>
  </x:si>
  <x:si>
    <x:t xml:space="preserve">ξ</x:t>
  </x:si>
  <x:si>
    <x:t xml:space="preserve">S</x:t>
  </x:si>
  <x:si>
    <x:t xml:space="preserve">η</x:t>
  </x:si>
  <x:si>
    <x:t xml:space="preserve">N1</x:t>
  </x:si>
  <x:si>
    <x:t xml:space="preserve">N2</x:t>
  </x:si>
  <x:si>
    <x:t xml:space="preserve">N3</x:t>
  </x:si>
  <x:si>
    <x:t xml:space="preserve">NT</x:t>
  </x:si>
  <x:si>
    <x:t xml:space="preserve">NT*N</x:t>
  </x:si>
  <x:si>
    <x:t xml:space="preserve">NT*N*detJ*коэф</x:t>
  </x:si>
  <x:si>
    <x:t xml:space="preserve">  </x:t>
  </x:si>
  <x:si>
    <x:t xml:space="preserve">трансп dNi/dx, dNi/dy</x:t>
  </x:si>
  <x:si>
    <x:t xml:space="preserve">K1</x:t>
  </x:si>
  <x:si>
    <x:t xml:space="preserve">B</x:t>
  </x:si>
  <x:si>
    <x:t xml:space="preserve">BT</x:t>
  </x:si>
  <x:si>
    <x:t xml:space="preserve">BT*B</x:t>
  </x:si>
  <x:si>
    <x:t xml:space="preserve">BT*B*det[J]*коэф</x:t>
  </x:si>
  <x:si>
    <x:t xml:space="preserve">2 треугольник</x:t>
  </x:si>
  <x:si>
    <x:t xml:space="preserve">K2</x:t>
  </x:si>
  <x:si>
    <x:t xml:space="preserve">обязательно давление</x:t>
  </x:si>
  <x:si>
    <x:t xml:space="preserve">M global</x:t>
  </x:si>
  <x:si>
    <x:t xml:space="preserve">8*8</x:t>
  </x:si>
  <x:si>
    <x:t xml:space="preserve">M1</x:t>
  </x:si>
  <x:si>
    <x:t xml:space="preserve">M1 scalar</x:t>
  </x:si>
  <x:si>
    <x:t xml:space="preserve">M scalar</x:t>
  </x:si>
  <x:si>
    <x:t xml:space="preserve">M lump</x:t>
  </x:si>
  <x:si>
    <x:t xml:space="preserve">M2</x:t>
  </x:si>
  <x:si>
    <x:t xml:space="preserve">M2 scalar</x:t>
  </x:si>
  <x:si>
    <x:t xml:space="preserve">M-1</x:t>
  </x:si>
  <x:si>
    <x:t xml:space="preserve">с турбулентностью</x:t>
  </x:si>
  <x:si>
    <x:t xml:space="preserve">K full (с турбулентностью)</x:t>
  </x:si>
  <x:si>
    <x:t xml:space="preserve">пересчитывается на каждом шаге!!!</x:t>
  </x:si>
  <x:si>
    <x:t xml:space="preserve">постоянно пересчитываем значение в центре (можно и через функции формы)</x:t>
  </x:si>
  <x:si>
    <x:t xml:space="preserve">в матрице конвекции скорость задана в центре элемента (в точке интегрирования)</x:t>
  </x:si>
  <x:si>
    <x:t xml:space="preserve">ux</x:t>
  </x:si>
  <x:si>
    <x:t xml:space="preserve">uy</x:t>
  </x:si>
  <x:si>
    <x:t xml:space="preserve">1 треуг</x:t>
  </x:si>
  <x:si>
    <x:t xml:space="preserve">Bx</x:t>
  </x:si>
  <x:si>
    <x:t xml:space="preserve">C1</x:t>
  </x:si>
  <x:si>
    <x:t xml:space="preserve">By</x:t>
  </x:si>
  <x:si>
    <x:t xml:space="preserve">2 треуг</x:t>
  </x:si>
  <x:si>
    <x:t xml:space="preserve">C2</x:t>
  </x:si>
  <x:si>
    <x:t xml:space="preserve">С full</x:t>
  </x:si>
  <x:si>
    <x:t xml:space="preserve">локальные узлы</x:t>
  </x:si>
  <x:si>
    <x:t xml:space="preserve">глобальные узлы</x:t>
  </x:si>
  <x:si>
    <x:t xml:space="preserve">B1</x:t>
  </x:si>
  <x:si>
    <x:t xml:space="preserve">B2</x:t>
  </x:si>
  <x:si>
    <x:t xml:space="preserve">B global</x:t>
  </x:si>
  <x:si>
    <x:t xml:space="preserve">2*8</x:t>
  </x:si>
  <x:si>
    <x:t xml:space="preserve">L</x:t>
  </x:si>
  <x:si>
    <x:t xml:space="preserve">2*2</x:t>
  </x:si>
  <x:si>
    <x:t xml:space="preserve">M-1*BT</x:t>
  </x:si>
  <x:si>
    <x:t xml:space="preserve">L-1</x:t>
  </x:si>
  <x:si>
    <x:t xml:space="preserve">un</x:t>
  </x:si>
  <x:si>
    <x:t xml:space="preserve">1x</x:t>
  </x:si>
  <x:si>
    <x:t xml:space="preserve">fn</x:t>
  </x:si>
  <x:si>
    <x:t xml:space="preserve">1y</x:t>
  </x:si>
  <x:si>
    <x:t xml:space="preserve">2x</x:t>
  </x:si>
  <x:si>
    <x:t xml:space="preserve">2y</x:t>
  </x:si>
  <x:si>
    <x:t xml:space="preserve">3x</x:t>
  </x:si>
  <x:si>
    <x:t xml:space="preserve">3y</x:t>
  </x:si>
  <x:si>
    <x:t xml:space="preserve">4x</x:t>
  </x:si>
  <x:si>
    <x:t xml:space="preserve">4y</x:t>
  </x:si>
  <x:si>
    <x:t xml:space="preserve">горизонтальное течение</x:t>
  </x:si>
  <x:si>
    <x:t xml:space="preserve">C*un</x:t>
  </x:si>
  <x:si>
    <x:t xml:space="preserve">*(-1)</x:t>
  </x:si>
  <x:si>
    <x:t xml:space="preserve">R</x:t>
  </x:si>
  <x:si>
    <x:t xml:space="preserve">M-1*R</x:t>
  </x:si>
  <x:si>
    <x:t xml:space="preserve">Δt*M-1*R</x:t>
  </x:si>
  <x:si>
    <x:t xml:space="preserve">u*</x:t>
  </x:si>
  <x:si>
    <x:t xml:space="preserve">d</x:t>
  </x:si>
  <x:si>
    <x:t xml:space="preserve">p n+1</x:t>
  </x:si>
  <x:si>
    <x:t xml:space="preserve">p1_скорр = p1 + (fn_среднее - (p1 + p2)/2)</x:t>
  </x:si>
  <x:si>
    <x:t xml:space="preserve">p2_скорр = p2 + (fn_среднее - (p1 + p2)/2)</x:t>
  </x:si>
  <x:si>
    <x:t xml:space="preserve">g</x:t>
  </x:si>
  <x:si>
    <x:t xml:space="preserve">h</x:t>
  </x:si>
  <x:si>
    <x:t xml:space="preserve">u n+1</x:t>
  </x:si>
  <x:si>
    <x:t xml:space="preserve">Пробуем считать турбулентность</x:t>
  </x:si>
  <x:si>
    <x:t xml:space="preserve">для 1 треугольника</x:t>
  </x:si>
  <x:si>
    <x:t xml:space="preserve">для 2 треугольника</x:t>
  </x:si>
  <x:si>
    <x:t xml:space="preserve">du/dx</x:t>
  </x:si>
  <x:si>
    <x:t xml:space="preserve">du/dy</x:t>
  </x:si>
  <x:si>
    <x:t xml:space="preserve">dv/dx</x:t>
  </x:si>
  <x:si>
    <x:t xml:space="preserve">dv/dy</x:t>
  </x:si>
  <x:si>
    <x:t xml:space="preserve">/S/</x:t>
  </x:si>
  <x:si>
    <x:t xml:space="preserve">y (расстояние до н.г)</x:t>
  </x:si>
  <x:si>
    <x:t xml:space="preserve">δ (ширина канала)</x:t>
  </x:si>
  <x:si>
    <x:t xml:space="preserve">lm</x:t>
  </x:si>
  <x:si>
    <x:t xml:space="preserve">lm^2</x:t>
  </x:si>
  <x:si>
    <x:r>
      <x:rPr>
        <x:sz val="1100"/>
        <x:color rgb="FF000000"/>
      </x:rPr>
      <x:t xml:space="preserve">γ</x:t>
    </x:r>
    <x:r>
      <x:rPr>
        <x:sz val="1100"/>
        <x:color rgb="FF000000"/>
        <x:rFont val="Calibri"/>
        <x:family val="2"/>
      </x:rPr>
      <x:t xml:space="preserve">t</x:t>
    </x:r>
  </x:si>
  <x:si>
    <x:t xml:space="preserve">γ total</x:t>
  </x:si>
  <x:si>
    <x:t xml:space="preserve">K full</x:t>
  </x:si>
  <x:si>
    <x:t xml:space="preserve">Δ</x:t>
  </x:si>
  <x:si>
    <x:t xml:space="preserve">попробуем посчитать турбулентность</x:t>
  </x:si>
  <x:si>
    <x:t xml:space="preserve">умножаем на вязкость</x:t>
  </x:si>
  <x:si>
    <x:t xml:space="preserve">не забыть плотность!!!</x:t>
  </x:si>
  <x:si>
    <x:t xml:space="preserve">Пробуем считать турбулентность (не забудь плотность)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</x:si>
</x:sst>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8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7"/>
      <x:color theme="1"/>
      <x:name val="Calibri"/>
    </x:font>
    <x:font>
      <x:sz val="11"/>
      <x:color theme="1"/>
      <x:name val="Calibri"/>
    </x:font>
    <x:font>
      <x:sz val="7"/>
      <x:color theme="1"/>
      <x:name val="Calibri"/>
    </x:font>
    <x:font>
      <x:sz val="8"/>
      <x:color rgb="FF0F1115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C000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4" xfId="0" applyBorder="1"/>
    <x:xf numFmtId="0" fontId="0" fillId="2" borderId="0" xfId="0" applyFill="1"/>
    <x:xf numFmtId="0" fontId="0" fillId="0" borderId="7" xfId="0" applyBorder="1"/>
    <x:xf numFmtId="164" fontId="0" fillId="0" borderId="0" xfId="0" applyNumberFormat="1"/>
    <x:xf numFmtId="164" fontId="1" fillId="0" borderId="0" xfId="0" applyNumberFormat="1" applyFont="1"/>
    <x:xf numFmtId="0" fontId="0" fillId="0" borderId="2" xfId="0" applyBorder="1"/>
    <x:xf numFmtId="0" fontId="0" fillId="0" borderId="3" xfId="0" applyBorder="1"/>
    <x:xf numFmtId="0" fontId="0" fillId="0" borderId="0" xfId="0" applyBorder="1"/>
    <x:xf numFmtId="0" fontId="0" fillId="0" borderId="5" xfId="0" applyBorder="1"/>
    <x:xf numFmtId="0" fontId="0" fillId="0" borderId="6" xfId="0" applyBorder="1"/>
    <x:xf numFmtId="0" fontId="0" fillId="0" borderId="1" xfId="0" applyBorder="1"/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0" fontId="3" fillId="0" borderId="0" xfId="0" applyFont="1"/>
    <x:xf numFmtId="0" fontId="0" fillId="0" borderId="0" xfId="0" applyFill="1" applyBorder="1"/>
    <x:xf numFmtId="0" fontId="0" fillId="0" borderId="18" xfId="0" applyBorder="1"/>
    <x:xf numFmtId="0" fontId="0" fillId="0" borderId="19" xfId="0" applyBorder="1"/>
    <x:xf numFmtId="0" fontId="2" fillId="0" borderId="0" xfId="0" applyFont="1"/>
    <x:xf numFmtId="0" fontId="2" fillId="0" borderId="9" xfId="0" applyFont="1" applyBorder="1"/>
    <x:xf numFmtId="0" fontId="2" fillId="0" borderId="10" xfId="0" applyFont="1" applyBorder="1"/>
    <x:xf numFmtId="0" fontId="2" fillId="0" borderId="14" xfId="0" applyFont="1" applyBorder="1"/>
    <x:xf numFmtId="0" fontId="0" fillId="2" borderId="8" xfId="0" applyFill="1" applyBorder="1"/>
    <x:xf numFmtId="0" fontId="0" fillId="2" borderId="10" xfId="0" applyFill="1" applyBorder="1"/>
    <x:xf numFmtId="0" fontId="0" fillId="2" borderId="13" xfId="0" applyFill="1" applyBorder="1"/>
    <x:xf numFmtId="0" fontId="0" fillId="2" borderId="15" xfId="0" applyFill="1" applyBorder="1"/>
    <x:xf numFmtId="0" fontId="0" fillId="0" borderId="20" xfId="0" applyBorder="1"/>
    <x:xf numFmtId="0" fontId="0" fillId="0" borderId="21" xfId="0" applyBorder="1"/>
    <x:xf numFmtId="0" fontId="0" fillId="3" borderId="0" xfId="0" applyFill="1"/>
    <x:xf numFmtId="0" fontId="4" fillId="0" borderId="0" xfId="0" applyFont="1" applyAlignment="1">
      <x:alignment wrapText="1"/>
    </x:xf>
    <x:xf numFmtId="0" fontId="1" fillId="0" borderId="0" xfId="0" applyFont="1"/>
    <x:xf numFmtId="0" fontId="6" fillId="0" borderId="0" xfId="0" applyFont="1" applyAlignment="1">
      <x:alignment wrapText="1"/>
    </x:xf>
    <x:xf numFmtId="0" fontId="7" fillId="0" borderId="0" xfId="0" applyFont="1" applyAlignment="1">
      <x:alignment horizontal="left" vertic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d063bc3c04e04" /><Relationship Type="http://schemas.openxmlformats.org/officeDocument/2006/relationships/theme" Target="/xl/theme/theme1.xml" Id="Ra5946c3d51bf41d7" /><Relationship Type="http://schemas.openxmlformats.org/officeDocument/2006/relationships/sheetMetadata" Target="/xl/metadata1.xml" Id="Ra91a739b03854631" /><Relationship Type="http://schemas.openxmlformats.org/officeDocument/2006/relationships/sharedStrings" Target="/xl/sharedStrings.xml" Id="R0cd92f539e384772" /><Relationship Type="http://schemas.openxmlformats.org/officeDocument/2006/relationships/worksheet" Target="/xl/worksheets/sheet1.xml" Id="Radbc0bc97a554f53" /><Relationship Type="http://schemas.openxmlformats.org/officeDocument/2006/relationships/worksheet" Target="/xl/worksheets/sheet2.xml" Id="R31423a879b934fae" /><Relationship Type="http://schemas.openxmlformats.org/officeDocument/2006/relationships/worksheet" Target="/xl/worksheets/sheet3.xml" Id="Ra4ad1cd602ad4836" /><Relationship Type="http://schemas.openxmlformats.org/officeDocument/2006/relationships/worksheet" Target="/xl/worksheets/sheet4.xml" Id="R55bb80c0d2524110" /><Relationship Type="http://schemas.openxmlformats.org/officeDocument/2006/relationships/worksheet" Target="/xl/worksheets/sheet5.xml" Id="R2bcfa31b8bbb45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a9396009a94552" /><Relationship Type="http://schemas.openxmlformats.org/officeDocument/2006/relationships/image" Target="/xl/media/image2.png" Id="Rb9c407a1ab944520" /><Relationship Type="http://schemas.openxmlformats.org/officeDocument/2006/relationships/image" Target="/xl/media/image3.png" Id="R957c17e55b7842ff" /><Relationship Type="http://schemas.openxmlformats.org/officeDocument/2006/relationships/image" Target="/xl/media/image4.png" Id="Rd49f458a8e13408a" /><Relationship Type="http://schemas.openxmlformats.org/officeDocument/2006/relationships/image" Target="/xl/media/image5.png" Id="Rc2e9b57598c749c1" /><Relationship Type="http://schemas.openxmlformats.org/officeDocument/2006/relationships/image" Target="/xl/media/image6.png" Id="R5437dc4846584ef7" /><Relationship Type="http://schemas.openxmlformats.org/officeDocument/2006/relationships/image" Target="/xl/media/image7.png" Id="Rbf3a395d65b245f6" /><Relationship Type="http://schemas.openxmlformats.org/officeDocument/2006/relationships/image" Target="/xl/media/image8.png" Id="R11c8d563de934aeb" /><Relationship Type="http://schemas.openxmlformats.org/officeDocument/2006/relationships/image" Target="/xl/media/image9.png" Id="Rb75d4949e78f4ba7" /><Relationship Type="http://schemas.openxmlformats.org/officeDocument/2006/relationships/image" Target="/xl/media/image10.png" Id="R8c64ebaa855a4f0d" /><Relationship Type="http://schemas.openxmlformats.org/officeDocument/2006/relationships/image" Target="/xl/media/image11.png" Id="R2813d03730f84c7f" /><Relationship Type="http://schemas.openxmlformats.org/officeDocument/2006/relationships/image" Target="/xl/media/image12.png" Id="R2634713bd7ee41cb" /><Relationship Type="http://schemas.openxmlformats.org/officeDocument/2006/relationships/image" Target="/xl/media/image13.png" Id="R1db859bd632f46bb" /><Relationship Type="http://schemas.openxmlformats.org/officeDocument/2006/relationships/image" Target="/xl/media/image14.png" Id="R3315ebcda4784403" /><Relationship Type="http://schemas.openxmlformats.org/officeDocument/2006/relationships/image" Target="/xl/media/image15.png" Id="R7ece9e1a0c8b49c6" /><Relationship Type="http://schemas.openxmlformats.org/officeDocument/2006/relationships/image" Target="/xl/media/image16.png" Id="R11c0dd7c48884047" /><Relationship Type="http://schemas.openxmlformats.org/officeDocument/2006/relationships/image" Target="/xl/media/image17.png" Id="R4dc142c480e34498" /><Relationship Type="http://schemas.openxmlformats.org/officeDocument/2006/relationships/image" Target="/xl/media/image18.png" Id="R297ceac9cf904459" /><Relationship Type="http://schemas.openxmlformats.org/officeDocument/2006/relationships/image" Target="/xl/media/image19.png" Id="R6baf6a40f2a741bf" /><Relationship Type="http://schemas.openxmlformats.org/officeDocument/2006/relationships/image" Target="/xl/media/image20.png" Id="Rd2c6db5f466d4eba" /><Relationship Type="http://schemas.openxmlformats.org/officeDocument/2006/relationships/image" Target="/xl/media/image21.png" Id="R82f09cc88e5f494a" /><Relationship Type="http://schemas.openxmlformats.org/officeDocument/2006/relationships/image" Target="/xl/media/image22.png" Id="Rac32d0e56bac484f" /><Relationship Type="http://schemas.openxmlformats.org/officeDocument/2006/relationships/image" Target="/xl/media/image23.png" Id="R8f364e11b81b4b79" /><Relationship Type="http://schemas.openxmlformats.org/officeDocument/2006/relationships/image" Target="/xl/media/image24.png" Id="R1074262e1c374d56" /><Relationship Type="http://schemas.openxmlformats.org/officeDocument/2006/relationships/image" Target="/xl/media/image25.png" Id="R13c9809b226b47ab" /><Relationship Type="http://schemas.openxmlformats.org/officeDocument/2006/relationships/image" Target="/xl/media/image26.png" Id="R480465bb73e24c6e" /><Relationship Type="http://schemas.openxmlformats.org/officeDocument/2006/relationships/image" Target="/xl/media/image27.png" Id="R84c616fbc41a4aa0" /><Relationship Type="http://schemas.openxmlformats.org/officeDocument/2006/relationships/image" Target="/xl/media/image28.png" Id="R26746a798c934eb7" /><Relationship Type="http://schemas.openxmlformats.org/officeDocument/2006/relationships/image" Target="/xl/media/image29.png" Id="Rf8ac0c1c74184057" /><Relationship Type="http://schemas.openxmlformats.org/officeDocument/2006/relationships/image" Target="/xl/media/image30.png" Id="R385c7f2720034fdf" /><Relationship Type="http://schemas.openxmlformats.org/officeDocument/2006/relationships/image" Target="/xl/media/image31.png" Id="R25b87200743d4c0d" /><Relationship Type="http://schemas.openxmlformats.org/officeDocument/2006/relationships/image" Target="/xl/media/image32.png" Id="R2a9d2ee8ea05457f" /><Relationship Type="http://schemas.openxmlformats.org/officeDocument/2006/relationships/image" Target="/xl/media/image33.png" Id="R811b8d29d183406a" /><Relationship Type="http://schemas.openxmlformats.org/officeDocument/2006/relationships/image" Target="/xl/media/image34.png" Id="R354b990bb4b44d19" /><Relationship Type="http://schemas.openxmlformats.org/officeDocument/2006/relationships/image" Target="/xl/media/image35.png" Id="Rf4f13cf2740f4836" /><Relationship Type="http://schemas.openxmlformats.org/officeDocument/2006/relationships/image" Target="/xl/media/image36.png" Id="R32139f0c6f2b49f2" /><Relationship Type="http://schemas.openxmlformats.org/officeDocument/2006/relationships/image" Target="/xl/media/image37.png" Id="Rc1e0abbdf2944396" /><Relationship Type="http://schemas.openxmlformats.org/officeDocument/2006/relationships/image" Target="/xl/media/image38.png" Id="R8a08072d09f14219" /><Relationship Type="http://schemas.openxmlformats.org/officeDocument/2006/relationships/image" Target="/xl/media/image39.png" Id="R31efd0a9c2744341" /><Relationship Type="http://schemas.openxmlformats.org/officeDocument/2006/relationships/image" Target="/xl/media/image40.png" Id="R1f55c2c737f744f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41.png" Id="Rbba40c9962074c43" /><Relationship Type="http://schemas.openxmlformats.org/officeDocument/2006/relationships/image" Target="/xl/media/image42.png" Id="R7d1eb194a4e34969" /><Relationship Type="http://schemas.openxmlformats.org/officeDocument/2006/relationships/image" Target="/xl/media/image43.png" Id="R1d024179a6f44683" /><Relationship Type="http://schemas.openxmlformats.org/officeDocument/2006/relationships/image" Target="/xl/media/image44.png" Id="Rcc87f819229947ba" /><Relationship Type="http://schemas.openxmlformats.org/officeDocument/2006/relationships/image" Target="/xl/media/image45.png" Id="R2dea89d73c654985" /><Relationship Type="http://schemas.openxmlformats.org/officeDocument/2006/relationships/image" Target="/xl/media/image46.png" Id="R7d64b25d51144228" /><Relationship Type="http://schemas.openxmlformats.org/officeDocument/2006/relationships/image" Target="/xl/media/image47.png" Id="Reafbde23d61c4ecf" /><Relationship Type="http://schemas.openxmlformats.org/officeDocument/2006/relationships/image" Target="/xl/media/image48.png" Id="Re64d4935db044e97" /><Relationship Type="http://schemas.openxmlformats.org/officeDocument/2006/relationships/image" Target="/xl/media/image49.png" Id="Ra3936838b8104637" /><Relationship Type="http://schemas.openxmlformats.org/officeDocument/2006/relationships/image" Target="/xl/media/image50.png" Id="Rabf91a971ad442bc" /><Relationship Type="http://schemas.openxmlformats.org/officeDocument/2006/relationships/image" Target="/xl/media/image51.png" Id="Rd33a731e29764e69" /><Relationship Type="http://schemas.openxmlformats.org/officeDocument/2006/relationships/image" Target="/xl/media/image52.png" Id="Rdbbcf182d4ee494c" /><Relationship Type="http://schemas.openxmlformats.org/officeDocument/2006/relationships/image" Target="/xl/media/image53.png" Id="R2d3b90fd86084ee7" /><Relationship Type="http://schemas.openxmlformats.org/officeDocument/2006/relationships/image" Target="/xl/media/image54.png" Id="R1b8f1daab22d4bcc" /><Relationship Type="http://schemas.openxmlformats.org/officeDocument/2006/relationships/image" Target="/xl/media/image55.png" Id="Rf64980e53edb4989" /><Relationship Type="http://schemas.openxmlformats.org/officeDocument/2006/relationships/image" Target="/xl/media/image56.png" Id="Re0a5ad33326f4236" /><Relationship Type="http://schemas.openxmlformats.org/officeDocument/2006/relationships/image" Target="/xl/media/image57.png" Id="R4e9287fe3f6a45a7" /><Relationship Type="http://schemas.openxmlformats.org/officeDocument/2006/relationships/image" Target="/xl/media/image58.png" Id="R3085921d0e0842e0" /><Relationship Type="http://schemas.openxmlformats.org/officeDocument/2006/relationships/image" Target="/xl/media/image59.png" Id="Ra1f8321e08f34815" /><Relationship Type="http://schemas.openxmlformats.org/officeDocument/2006/relationships/image" Target="/xl/media/image60.png" Id="Rbbdcfe8b5fdc4cba" /><Relationship Type="http://schemas.openxmlformats.org/officeDocument/2006/relationships/image" Target="/xl/media/image61.png" Id="Rf64c72359a264605" /><Relationship Type="http://schemas.openxmlformats.org/officeDocument/2006/relationships/image" Target="/xl/media/image62.png" Id="R4d1d959d4b084c26" /><Relationship Type="http://schemas.openxmlformats.org/officeDocument/2006/relationships/image" Target="/xl/media/image63.png" Id="R7fc0c56b701d401d" /><Relationship Type="http://schemas.openxmlformats.org/officeDocument/2006/relationships/image" Target="/xl/media/image64.png" Id="R18dd45e9ede746c2" /><Relationship Type="http://schemas.openxmlformats.org/officeDocument/2006/relationships/image" Target="/xl/media/image65.png" Id="R30faaeecebc14c24" /><Relationship Type="http://schemas.openxmlformats.org/officeDocument/2006/relationships/image" Target="/xl/media/image66.png" Id="Raab66513b29b422e" /><Relationship Type="http://schemas.openxmlformats.org/officeDocument/2006/relationships/image" Target="/xl/media/image67.png" Id="R19724a0aea2842a6" /><Relationship Type="http://schemas.openxmlformats.org/officeDocument/2006/relationships/image" Target="/xl/media/image68.png" Id="R7210b6593ada4072" /><Relationship Type="http://schemas.openxmlformats.org/officeDocument/2006/relationships/image" Target="/xl/media/image69.png" Id="Rca09a6de3deb4a10" /><Relationship Type="http://schemas.openxmlformats.org/officeDocument/2006/relationships/image" Target="/xl/media/image70.png" Id="R2e699cac6d8a4f1f" /><Relationship Type="http://schemas.openxmlformats.org/officeDocument/2006/relationships/image" Target="/xl/media/image71.png" Id="R364517ee8a03445a" /><Relationship Type="http://schemas.openxmlformats.org/officeDocument/2006/relationships/image" Target="/xl/media/image72.png" Id="Re20be41356194bd9" /><Relationship Type="http://schemas.openxmlformats.org/officeDocument/2006/relationships/image" Target="/xl/media/image73.png" Id="R53cf649adc81440a" /><Relationship Type="http://schemas.openxmlformats.org/officeDocument/2006/relationships/image" Target="/xl/media/image74.png" Id="Ra9fac2919b3d4994" /><Relationship Type="http://schemas.openxmlformats.org/officeDocument/2006/relationships/image" Target="/xl/media/image75.png" Id="Rcda49e928bd644bc" /><Relationship Type="http://schemas.openxmlformats.org/officeDocument/2006/relationships/image" Target="/xl/media/image76.png" Id="R9c31c495632e41f9" /><Relationship Type="http://schemas.openxmlformats.org/officeDocument/2006/relationships/image" Target="/xl/media/image77.png" Id="R1368e41c5d194d27" /><Relationship Type="http://schemas.openxmlformats.org/officeDocument/2006/relationships/image" Target="/xl/media/image78.png" Id="Rf3f31b3332b14b7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79.png" Id="R0d5f55a504354ffa" /><Relationship Type="http://schemas.openxmlformats.org/officeDocument/2006/relationships/image" Target="/xl/media/image80.png" Id="R75530e49006f45c3" /><Relationship Type="http://schemas.openxmlformats.org/officeDocument/2006/relationships/image" Target="/xl/media/image81.png" Id="R6f2f0f758ecc41df" /><Relationship Type="http://schemas.openxmlformats.org/officeDocument/2006/relationships/image" Target="/xl/media/image82.png" Id="R953083a1c0744d05" /><Relationship Type="http://schemas.openxmlformats.org/officeDocument/2006/relationships/image" Target="/xl/media/image83.png" Id="Rcb8a48e3bd1c477e" /><Relationship Type="http://schemas.openxmlformats.org/officeDocument/2006/relationships/image" Target="/xl/media/image84.png" Id="R0b9343685b1e4269" /><Relationship Type="http://schemas.openxmlformats.org/officeDocument/2006/relationships/image" Target="/xl/media/image85.png" Id="Refd7a439c915454a" /><Relationship Type="http://schemas.openxmlformats.org/officeDocument/2006/relationships/image" Target="/xl/media/image86.png" Id="Rfe844feda96f46af" /><Relationship Type="http://schemas.openxmlformats.org/officeDocument/2006/relationships/image" Target="/xl/media/image87.png" Id="Rd29c7f5ae5fb4add" /><Relationship Type="http://schemas.openxmlformats.org/officeDocument/2006/relationships/image" Target="/xl/media/image88.png" Id="Rfe8beeeb7cf34710" /><Relationship Type="http://schemas.openxmlformats.org/officeDocument/2006/relationships/image" Target="/xl/media/image89.png" Id="R16050051dadb46b6" /><Relationship Type="http://schemas.openxmlformats.org/officeDocument/2006/relationships/image" Target="/xl/media/image90.png" Id="Rb5b786b90b184e82" /><Relationship Type="http://schemas.openxmlformats.org/officeDocument/2006/relationships/image" Target="/xl/media/image91.png" Id="R46662ddf2aac467e" /><Relationship Type="http://schemas.openxmlformats.org/officeDocument/2006/relationships/image" Target="/xl/media/image92.png" Id="R07c4cfdafffa4c1d" /><Relationship Type="http://schemas.openxmlformats.org/officeDocument/2006/relationships/image" Target="/xl/media/image93.png" Id="R014ed6569c4842ea" /><Relationship Type="http://schemas.openxmlformats.org/officeDocument/2006/relationships/image" Target="/xl/media/image94.png" Id="R958721b460654e41" /><Relationship Type="http://schemas.openxmlformats.org/officeDocument/2006/relationships/image" Target="/xl/media/image95.png" Id="R92399f203b5742ba" /><Relationship Type="http://schemas.openxmlformats.org/officeDocument/2006/relationships/image" Target="/xl/media/image96.png" Id="Rafeda281ed6c4760" /><Relationship Type="http://schemas.openxmlformats.org/officeDocument/2006/relationships/image" Target="/xl/media/image97.png" Id="Rc7e6010592464773" /><Relationship Type="http://schemas.openxmlformats.org/officeDocument/2006/relationships/image" Target="/xl/media/image98.png" Id="R97eda03893f44df1" /><Relationship Type="http://schemas.openxmlformats.org/officeDocument/2006/relationships/image" Target="/xl/media/image99.png" Id="Ra33b26c1ed444468" /><Relationship Type="http://schemas.openxmlformats.org/officeDocument/2006/relationships/image" Target="/xl/media/image100.png" Id="R70f5ad26d6ae4370" /><Relationship Type="http://schemas.openxmlformats.org/officeDocument/2006/relationships/image" Target="/xl/media/image101.png" Id="Rd7eb8e5be8494395" /><Relationship Type="http://schemas.openxmlformats.org/officeDocument/2006/relationships/image" Target="/xl/media/image102.png" Id="R5304caaecab94619" /><Relationship Type="http://schemas.openxmlformats.org/officeDocument/2006/relationships/image" Target="/xl/media/image103.png" Id="Re366495f85e94505" /><Relationship Type="http://schemas.openxmlformats.org/officeDocument/2006/relationships/image" Target="/xl/media/image104.png" Id="R7c119c8dd6424074" /><Relationship Type="http://schemas.openxmlformats.org/officeDocument/2006/relationships/image" Target="/xl/media/image105.png" Id="Rda987507bb7a4487" /><Relationship Type="http://schemas.openxmlformats.org/officeDocument/2006/relationships/image" Target="/xl/media/image106.png" Id="R5e4b4c528e4d4f42" /><Relationship Type="http://schemas.openxmlformats.org/officeDocument/2006/relationships/image" Target="/xl/media/image107.png" Id="Rb9819a9f53b54943" /><Relationship Type="http://schemas.openxmlformats.org/officeDocument/2006/relationships/image" Target="/xl/media/image108.png" Id="R2b190215fa6c4da0" /><Relationship Type="http://schemas.openxmlformats.org/officeDocument/2006/relationships/image" Target="/xl/media/image109.png" Id="Re8fc8062011a4b8e" /><Relationship Type="http://schemas.openxmlformats.org/officeDocument/2006/relationships/image" Target="/xl/media/image110.png" Id="R0a8126e4af5042ab" /><Relationship Type="http://schemas.openxmlformats.org/officeDocument/2006/relationships/image" Target="/xl/media/image111.png" Id="R53d290842f784e8f" /><Relationship Type="http://schemas.openxmlformats.org/officeDocument/2006/relationships/image" Target="/xl/media/image112.png" Id="R8ecca1b90d324c5b" /><Relationship Type="http://schemas.openxmlformats.org/officeDocument/2006/relationships/image" Target="/xl/media/image113.png" Id="R814250fb7d8d4d0f" /><Relationship Type="http://schemas.openxmlformats.org/officeDocument/2006/relationships/image" Target="/xl/media/image114.png" Id="R49e098edcbbc4d4d" /><Relationship Type="http://schemas.openxmlformats.org/officeDocument/2006/relationships/image" Target="/xl/media/image115.png" Id="Rc8bb56836df0449b" /><Relationship Type="http://schemas.openxmlformats.org/officeDocument/2006/relationships/image" Target="/xl/media/image116.png" Id="Rfdec579a36a74a1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17.png" Id="R18532f51fb714aa5" /><Relationship Type="http://schemas.openxmlformats.org/officeDocument/2006/relationships/image" Target="/xl/media/image118.png" Id="R5a0d9310093b42f4" /><Relationship Type="http://schemas.openxmlformats.org/officeDocument/2006/relationships/image" Target="/xl/media/image119.png" Id="R0e64db7996f841e2" /><Relationship Type="http://schemas.openxmlformats.org/officeDocument/2006/relationships/image" Target="/xl/media/image120.png" Id="Rbc36a3183f434063" /><Relationship Type="http://schemas.openxmlformats.org/officeDocument/2006/relationships/image" Target="/xl/media/image121.png" Id="R762a7a810c4e44a1" /><Relationship Type="http://schemas.openxmlformats.org/officeDocument/2006/relationships/image" Target="/xl/media/image122.png" Id="R690dca2a21b2488c" /><Relationship Type="http://schemas.openxmlformats.org/officeDocument/2006/relationships/image" Target="/xl/media/image123.png" Id="Rea9392db5344474f" /><Relationship Type="http://schemas.openxmlformats.org/officeDocument/2006/relationships/image" Target="/xl/media/image124.png" Id="R191fd73d0172475b" /><Relationship Type="http://schemas.openxmlformats.org/officeDocument/2006/relationships/image" Target="/xl/media/image125.png" Id="R6eaf8a33bc684f6d" /><Relationship Type="http://schemas.openxmlformats.org/officeDocument/2006/relationships/image" Target="/xl/media/image126.png" Id="R775f26714a864a9b" /><Relationship Type="http://schemas.openxmlformats.org/officeDocument/2006/relationships/image" Target="/xl/media/image127.png" Id="R417409c28ee4462f" /><Relationship Type="http://schemas.openxmlformats.org/officeDocument/2006/relationships/image" Target="/xl/media/image128.png" Id="Rd6084fd212e64ab6" /><Relationship Type="http://schemas.openxmlformats.org/officeDocument/2006/relationships/image" Target="/xl/media/image129.png" Id="R666d82b6a1d5488c" /><Relationship Type="http://schemas.openxmlformats.org/officeDocument/2006/relationships/image" Target="/xl/media/image130.png" Id="R27de7b25baf94607" /><Relationship Type="http://schemas.openxmlformats.org/officeDocument/2006/relationships/image" Target="/xl/media/image131.png" Id="R0f553bb504f34142" /><Relationship Type="http://schemas.openxmlformats.org/officeDocument/2006/relationships/image" Target="/xl/media/image132.png" Id="Rcb4775ca7539422c" /><Relationship Type="http://schemas.openxmlformats.org/officeDocument/2006/relationships/image" Target="/xl/media/image133.png" Id="R72a042fda24f4b5c" /><Relationship Type="http://schemas.openxmlformats.org/officeDocument/2006/relationships/image" Target="/xl/media/image134.png" Id="Rb4d73f2edce84304" /><Relationship Type="http://schemas.openxmlformats.org/officeDocument/2006/relationships/image" Target="/xl/media/image135.png" Id="R30f1d1044fb44ad7" /><Relationship Type="http://schemas.openxmlformats.org/officeDocument/2006/relationships/image" Target="/xl/media/image136.png" Id="R07c23b602c824c2a" /><Relationship Type="http://schemas.openxmlformats.org/officeDocument/2006/relationships/image" Target="/xl/media/image137.png" Id="R30a1c6b9579e4e12" /><Relationship Type="http://schemas.openxmlformats.org/officeDocument/2006/relationships/image" Target="/xl/media/image138.png" Id="R6a8e4702320147af" /><Relationship Type="http://schemas.openxmlformats.org/officeDocument/2006/relationships/image" Target="/xl/media/image139.png" Id="R7321dd176c004edb" /><Relationship Type="http://schemas.openxmlformats.org/officeDocument/2006/relationships/image" Target="/xl/media/image140.png" Id="R2229e09458ca463a" /><Relationship Type="http://schemas.openxmlformats.org/officeDocument/2006/relationships/image" Target="/xl/media/image141.png" Id="Re53116e720eb48b4" /><Relationship Type="http://schemas.openxmlformats.org/officeDocument/2006/relationships/image" Target="/xl/media/image142.png" Id="R6bd8c7b79bce4533" /><Relationship Type="http://schemas.openxmlformats.org/officeDocument/2006/relationships/image" Target="/xl/media/image143.png" Id="R62eb9ea535c74071" /><Relationship Type="http://schemas.openxmlformats.org/officeDocument/2006/relationships/image" Target="/xl/media/image144.png" Id="Rc57e694696a24f66" /><Relationship Type="http://schemas.openxmlformats.org/officeDocument/2006/relationships/image" Target="/xl/media/image145.png" Id="R282b4087c41b4c75" /><Relationship Type="http://schemas.openxmlformats.org/officeDocument/2006/relationships/image" Target="/xl/media/image146.png" Id="Raab6abcec3684738" /><Relationship Type="http://schemas.openxmlformats.org/officeDocument/2006/relationships/image" Target="/xl/media/image147.png" Id="R210c8f49dd474bcd" /><Relationship Type="http://schemas.openxmlformats.org/officeDocument/2006/relationships/image" Target="/xl/media/image148.png" Id="R67852f8e1ee84f2c" /><Relationship Type="http://schemas.openxmlformats.org/officeDocument/2006/relationships/image" Target="/xl/media/image149.png" Id="Rab01799409a34442" /><Relationship Type="http://schemas.openxmlformats.org/officeDocument/2006/relationships/image" Target="/xl/media/image150.png" Id="Rcc10e9be496e4b59" /><Relationship Type="http://schemas.openxmlformats.org/officeDocument/2006/relationships/image" Target="/xl/media/image151.png" Id="R5ff614f8410448c0" /><Relationship Type="http://schemas.openxmlformats.org/officeDocument/2006/relationships/image" Target="/xl/media/image152.png" Id="R9fa46cc41dac4997" /><Relationship Type="http://schemas.openxmlformats.org/officeDocument/2006/relationships/image" Target="/xl/media/image153.png" Id="R86a35451b02f46f9" /><Relationship Type="http://schemas.openxmlformats.org/officeDocument/2006/relationships/image" Target="/xl/media/image154.png" Id="Ree7250587827453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55.png" Id="R54096d17328f4ee5" /><Relationship Type="http://schemas.openxmlformats.org/officeDocument/2006/relationships/image" Target="/xl/media/image156.png" Id="R9ea59677104b4e8d" /><Relationship Type="http://schemas.openxmlformats.org/officeDocument/2006/relationships/image" Target="/xl/media/image157.png" Id="R332df0be6dd74b72" /><Relationship Type="http://schemas.openxmlformats.org/officeDocument/2006/relationships/image" Target="/xl/media/image158.png" Id="R7521ca3da8a24189" /><Relationship Type="http://schemas.openxmlformats.org/officeDocument/2006/relationships/image" Target="/xl/media/image159.png" Id="R47448abd2eb54527" /><Relationship Type="http://schemas.openxmlformats.org/officeDocument/2006/relationships/image" Target="/xl/media/image160.png" Id="Rdf4923ee110f4b6b" /><Relationship Type="http://schemas.openxmlformats.org/officeDocument/2006/relationships/image" Target="/xl/media/image161.png" Id="R449ae2c5c07f4a68" /><Relationship Type="http://schemas.openxmlformats.org/officeDocument/2006/relationships/image" Target="/xl/media/image162.png" Id="R3f1afec997da477a" /><Relationship Type="http://schemas.openxmlformats.org/officeDocument/2006/relationships/image" Target="/xl/media/image163.png" Id="Rd2934afb57d94bb9" /><Relationship Type="http://schemas.openxmlformats.org/officeDocument/2006/relationships/image" Target="/xl/media/image164.png" Id="R84498599fc184b7c" /><Relationship Type="http://schemas.openxmlformats.org/officeDocument/2006/relationships/image" Target="/xl/media/image165.png" Id="R50ff78e2b8eb4684" /><Relationship Type="http://schemas.openxmlformats.org/officeDocument/2006/relationships/image" Target="/xl/media/image166.png" Id="Rf5cf3f9ad0584f64" /><Relationship Type="http://schemas.openxmlformats.org/officeDocument/2006/relationships/image" Target="/xl/media/image167.png" Id="R98171c08ad5248c9" /><Relationship Type="http://schemas.openxmlformats.org/officeDocument/2006/relationships/image" Target="/xl/media/image168.png" Id="Rcfb789b16b9f4f8f" /><Relationship Type="http://schemas.openxmlformats.org/officeDocument/2006/relationships/image" Target="/xl/media/image169.png" Id="R7b404ea8ced4456e" /><Relationship Type="http://schemas.openxmlformats.org/officeDocument/2006/relationships/image" Target="/xl/media/image170.png" Id="R72e3304d21c2437f" /><Relationship Type="http://schemas.openxmlformats.org/officeDocument/2006/relationships/image" Target="/xl/media/image171.png" Id="R49a510514c88429c" /><Relationship Type="http://schemas.openxmlformats.org/officeDocument/2006/relationships/image" Target="/xl/media/image172.png" Id="R39c5e5cdb0654df2" /><Relationship Type="http://schemas.openxmlformats.org/officeDocument/2006/relationships/image" Target="/xl/media/image173.png" Id="R86b987184e9f43f0" /><Relationship Type="http://schemas.openxmlformats.org/officeDocument/2006/relationships/image" Target="/xl/media/image174.png" Id="R7a6b035fb3e3414d" /><Relationship Type="http://schemas.openxmlformats.org/officeDocument/2006/relationships/image" Target="/xl/media/image175.png" Id="Rb8d79efcd6f5497a" /><Relationship Type="http://schemas.openxmlformats.org/officeDocument/2006/relationships/image" Target="/xl/media/image176.png" Id="Rc6bd1b42226e4b41" /><Relationship Type="http://schemas.openxmlformats.org/officeDocument/2006/relationships/image" Target="/xl/media/image177.png" Id="Rd6ea08ebba594783" /><Relationship Type="http://schemas.openxmlformats.org/officeDocument/2006/relationships/image" Target="/xl/media/image178.png" Id="R5b74891b07eb4d52" /><Relationship Type="http://schemas.openxmlformats.org/officeDocument/2006/relationships/image" Target="/xl/media/image179.png" Id="R6912e0b8f0034afd" /><Relationship Type="http://schemas.openxmlformats.org/officeDocument/2006/relationships/image" Target="/xl/media/image180.png" Id="R50a4595742d142f8" /><Relationship Type="http://schemas.openxmlformats.org/officeDocument/2006/relationships/image" Target="/xl/media/image181.png" Id="R6365c34576c64b84" /><Relationship Type="http://schemas.openxmlformats.org/officeDocument/2006/relationships/image" Target="/xl/media/image182.png" Id="R63d723b6aaa34e51" /><Relationship Type="http://schemas.openxmlformats.org/officeDocument/2006/relationships/image" Target="/xl/media/image183.png" Id="R44b812daccd546e2" /><Relationship Type="http://schemas.openxmlformats.org/officeDocument/2006/relationships/image" Target="/xl/media/image184.png" Id="Rae08a304c4c64d5e" /><Relationship Type="http://schemas.openxmlformats.org/officeDocument/2006/relationships/image" Target="/xl/media/image185.png" Id="R3592a3e9e5d348f1" /><Relationship Type="http://schemas.openxmlformats.org/officeDocument/2006/relationships/image" Target="/xl/media/image186.png" Id="Rfb8f7aca0b154378" /><Relationship Type="http://schemas.openxmlformats.org/officeDocument/2006/relationships/image" Target="/xl/media/image187.png" Id="R9365aafe56a54790" /><Relationship Type="http://schemas.openxmlformats.org/officeDocument/2006/relationships/image" Target="/xl/media/image188.png" Id="Rc07fe78746e04582" /><Relationship Type="http://schemas.openxmlformats.org/officeDocument/2006/relationships/image" Target="/xl/media/image189.png" Id="Rdc2becf0b8474d9c" /><Relationship Type="http://schemas.openxmlformats.org/officeDocument/2006/relationships/image" Target="/xl/media/image190.png" Id="R961d84fd938e4225" /><Relationship Type="http://schemas.openxmlformats.org/officeDocument/2006/relationships/image" Target="/xl/media/image191.png" Id="Rf9312fc20ce84d56" /><Relationship Type="http://schemas.openxmlformats.org/officeDocument/2006/relationships/image" Target="/xl/media/image192.png" Id="Rf49aff985f9a4477" /><Relationship Type="http://schemas.openxmlformats.org/officeDocument/2006/relationships/image" Target="/xl/media/image193.png" Id="Rb606451385544062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1" name="/xl/media/image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a9396009a945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2" name="/xl/media/image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407a1ab9445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3" name="/xl/media/image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c17e55b7842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4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f458a8e1340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5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9b57598c749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91500</xdr:rowOff>
    </xdr:to>
    <xdr:pic>
      <xdr:nvPicPr>
        <xdr:cNvPr id="6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37dc4846584e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7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3a395d65b245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8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f458a8e1340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9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9b57598c749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0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37dc4846584e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1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3a395d65b245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2" name="/xl/media/image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c8d563de93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3" name="/xl/media/image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5d4949e78f4b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4" name="/xl/media/image1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64ebaa855a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5" name="/xl/media/image1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3d03730f84c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6" name="/xl/media/image1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4713bd7ee41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7" name="/xl/media/image1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859bd632f46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8" name="/xl/media/image1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15ebcda478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19" name="/xl/media/image1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ce9e1a0c8b49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586740</xdr:colOff>
      <xdr:row>131</xdr:row>
      <xdr:rowOff>15240</xdr:rowOff>
    </xdr:from>
    <xdr:to>
      <xdr:col>8</xdr:col>
      <xdr:colOff>648150</xdr:colOff>
      <xdr:row>149</xdr:row>
      <xdr:rowOff>91732</xdr:rowOff>
    </xdr:to>
    <xdr:pic>
      <xdr:nvPicPr>
        <xdr:cNvPr id="20" name="/xl/media/image1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c0dd7c488840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1" name="/xl/media/image1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c142c480e344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2" name="/xl/media/image1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7ceac9cf90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3" name="/xl/media/image1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f6a40f2a741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4" name="/xl/media/image2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6db5f466d4e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5" name="/xl/media/image2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f09cc88e5f49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6" name="/xl/media/image2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32d0e56bac48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7" name="/xl/media/image2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64e11b81b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8" name="/xl/media/image2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74262e1c374d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29" name="/xl/media/image2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c9809b226b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0" name="/xl/media/image2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465bb73e2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1" name="/xl/media/image2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c616fbc41a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2" name="/xl/media/image2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746a798c93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3" name="/xl/media/image2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ac0c1c741840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4" name="/xl/media/image3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5c7f2720034f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5" name="/xl/media/image3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87200743d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426720</xdr:colOff>
      <xdr:row>218</xdr:row>
      <xdr:rowOff>38100</xdr:rowOff>
    </xdr:from>
    <xdr:to>
      <xdr:col>23</xdr:col>
      <xdr:colOff>320506</xdr:colOff>
      <xdr:row>236</xdr:row>
      <xdr:rowOff>7903</xdr:rowOff>
    </xdr:to>
    <xdr:pic>
      <xdr:nvPicPr>
        <xdr:cNvPr id="36" name="/xl/media/image3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d2ee8ea0545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0</xdr:colOff>
      <xdr:row>128</xdr:row>
      <xdr:rowOff>0</xdr:rowOff>
    </xdr:from>
    <xdr:to>
      <xdr:col>14</xdr:col>
      <xdr:colOff>198371</xdr:colOff>
      <xdr:row>139</xdr:row>
      <xdr:rowOff>15416</xdr:rowOff>
    </xdr:to>
    <xdr:pic>
      <xdr:nvPicPr>
        <xdr:cNvPr id="37" name="/xl/media/image3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b8d29d18340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38" name="/xl/media/image3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b990bb4b44d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39" name="/xl/media/image3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13cf2740f48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40" name="/xl/media/image3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139f0c6f2b49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41" name="/xl/media/image3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0abbdf29443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2" name="/xl/media/image3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08072d09f1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287</xdr:row>
      <xdr:rowOff>109519</xdr:rowOff>
    </xdr:to>
    <xdr:pic>
      <xdr:nvPicPr>
        <xdr:cNvPr id="43" name="/xl/media/image3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efd0a9c274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4" name="/xl/media/image4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5c2c737f744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1" name="/xl/media/image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40c9962074c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2" name="/xl/media/image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eb194a4e349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3" name="/xl/media/image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024179a6f4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4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7f819229947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5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ea89d73c6549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6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4b25d511442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7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bde23d61c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8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7f819229947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9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ea89d73c6549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0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4b25d511442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1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bde23d61c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2" name="/xl/media/image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4d4935db044e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3" name="/xl/media/image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936838b81046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4" name="/xl/media/image1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f91a971ad442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5" name="/xl/media/image1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a731e29764e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6" name="/xl/media/image1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bcf182d4ee49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7" name="/xl/media/image1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3b90fd86084e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8" name="/xl/media/image1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8f1daab22d4b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19" name="/xl/media/image1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4980e53edb49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0" name="/xl/media/image1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5ad33326f42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1" name="/xl/media/image1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9287fe3f6a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2" name="/xl/media/image1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85921d0e08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3" name="/xl/media/image1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8321e08f3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4" name="/xl/media/image2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dcfe8b5fdc4c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5" name="/xl/media/image2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4c72359a2646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6" name="/xl/media/image2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1d959d4b084c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7" name="/xl/media/image2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c0c56b701d40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8" name="/xl/media/image2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d45e9ede746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29" name="/xl/media/image2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aaeecebc1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0" name="/xl/media/image2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b66513b29b42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1" name="/xl/media/image2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724a0aea2842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2" name="/xl/media/image2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10b6593ada40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3" name="/xl/media/image2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09a6de3deb4a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4" name="/xl/media/image3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699cac6d8a4f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5" name="/xl/media/image3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4517ee8a03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36" name="/xl/media/image3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0be4135619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37" name="/xl/media/image3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cf649adc81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38" name="/xl/media/image3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fac2919b3d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39" name="/xl/media/image3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a49e928bd644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0" name="/xl/media/image3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31c495632e41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1" name="/xl/media/image3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68e41c5d19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2" name="/xl/media/image4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f31b3332b14b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1" name="/xl/media/image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f55a50435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2" name="/xl/media/image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530e49006f45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3" name="/xl/media/image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2f0f758ecc41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4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083a1c074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5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a48e3bd1c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6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343685b1e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7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d7a439c91545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8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083a1c074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9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a48e3bd1c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0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343685b1e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1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d7a439c91545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2" name="/xl/media/image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844feda96f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3" name="/xl/media/image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c7f5ae5fb4a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4" name="/xl/media/image1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8beeeb7cf3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5" name="/xl/media/image1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050051dadb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6" name="/xl/media/image1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786b90b184e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7" name="/xl/media/image1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662ddf2aac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8" name="/xl/media/image1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c4cfdafffa4c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19" name="/xl/media/image1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4ed6569c4842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0" name="/xl/media/image1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8721b46065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1" name="/xl/media/image1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399f203b5742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2" name="/xl/media/image1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eda281ed6c47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3" name="/xl/media/image1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60105924647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4" name="/xl/media/image2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eda03893f44d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5" name="/xl/media/image2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3b26c1ed4444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6" name="/xl/media/image2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f5ad26d6ae43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7" name="/xl/media/image2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b8e5be849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8" name="/xl/media/image2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04caaecab9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29" name="/xl/media/image2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66495f85e945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0" name="/xl/media/image2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119c8dd64240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1" name="/xl/media/image2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87507bb7a44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2" name="/xl/media/image2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4b4c528e4d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3" name="/xl/media/image2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19a9f53b549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4" name="/xl/media/image3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190215fa6c4d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5" name="/xl/media/image3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fc8062011a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36" name="/xl/media/image3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8126e4af5042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37" name="/xl/media/image3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d290842f784e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38" name="/xl/media/image3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ca1b90d32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39" name="/xl/media/image3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4250fb7d8d4d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0" name="/xl/media/image3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098edcbbc4d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1" name="/xl/media/image3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b56836df044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2" name="/xl/media/image4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c579a36a74a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1" name="/xl/media/image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32f51fb714a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2" name="/xl/media/image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d9310093b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3" name="/xl/media/image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64db7996f841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4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6a3183f43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5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a7a810c4e44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6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0dca2a21b2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7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392db5344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8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6a3183f43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9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a7a810c4e44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0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0dca2a21b2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1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392db5344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2" name="/xl/media/image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fd73d0172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3" name="/xl/media/image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f8a33bc684f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4" name="/xl/media/image1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5f26714a864a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5" name="/xl/media/image1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7409c28ee446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6" name="/xl/media/image1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84fd212e6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7" name="/xl/media/image1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6d82b6a1d5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8" name="/xl/media/image1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de7b25baf946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19" name="/xl/media/image1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553bb504f341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0" name="/xl/media/image1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775ca7539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1" name="/xl/media/image1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a042fda24f4b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2" name="/xl/media/image1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d73f2edce843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3" name="/xl/media/image1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1d1044fb44a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4" name="/xl/media/image2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c23b602c824c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5" name="/xl/media/image2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1c6b9579e4e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6" name="/xl/media/image2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8e4702320147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7" name="/xl/media/image2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21dd176c004e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8" name="/xl/media/image2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9e09458ca46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29" name="/xl/media/image2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3116e720eb48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0" name="/xl/media/image2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d8c7b79bce45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1" name="/xl/media/image2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b9ea535c7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2" name="/xl/media/image2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7e694696a24f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3" name="/xl/media/image2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b4087c41b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4" name="/xl/media/image3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b6abcec36847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5" name="/xl/media/image3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0c8f49dd474b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36" name="/xl/media/image3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852f8e1ee84f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37" name="/xl/media/image3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01799409a344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38" name="/xl/media/image3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0e9be496e4b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39" name="/xl/media/image3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f614f84104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0" name="/xl/media/image3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46cc41dac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1" name="/xl/media/image3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a35451b02f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2" name="/xl/media/image4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250587827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1" name="/xl/media/image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096d17328f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2" name="/xl/media/image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a59677104b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3" name="/xl/media/image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2df0be6dd74b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4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21ca3da8a241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5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448abd2eb5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6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923ee110f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7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9ae2c5c07f4a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8" name="/xl/media/image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21ca3da8a241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9" name="/xl/media/image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448abd2eb5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0" name="/xl/media/image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923ee110f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1" name="/xl/media/image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9ae2c5c07f4a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2" name="/xl/media/image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1afec997da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3" name="/xl/media/image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34afb57d9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4" name="/xl/media/image1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498599fc184b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5" name="/xl/media/image1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ff78e2b8eb46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6" name="/xl/media/image1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f3f9ad058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7" name="/xl/media/image1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171c08ad52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8" name="/xl/media/image1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789b16b9f4f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19" name="/xl/media/image1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404ea8ced445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0" name="/xl/media/image1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e3304d21c2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1" name="/xl/media/image1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510514c88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2" name="/xl/media/image1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c5e5cdb0654d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3" name="/xl/media/image1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b987184e9f43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4" name="/xl/media/image2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6b035fb3e341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5" name="/xl/media/image2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79efcd6f5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6" name="/xl/media/image22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bd1b42226e4b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7" name="/xl/media/image23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ea08ebba5947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8" name="/xl/media/image2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74891b07eb4d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29" name="/xl/media/image2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12e0b8f003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0" name="/xl/media/image2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4595742d1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1" name="/xl/media/image2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5c34576c64b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2" name="/xl/media/image2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d723b6aaa34e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3" name="/xl/media/image2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b812daccd546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4" name="/xl/media/image3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8a304c4c64d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5" name="/xl/media/image3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92a3e9e5d348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36" name="/xl/media/image34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f7aca0b1543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37" name="/xl/media/image35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65aafe56a547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38" name="/xl/media/image36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fe78746e045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39" name="/xl/media/image37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2becf0b8474d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0" name="/xl/media/image38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d84fd938e42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1" name="/xl/media/image39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312fc20ce84d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2" name="/xl/media/image40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9aff985f9a44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0</xdr:colOff>
      <xdr:row>247</xdr:row>
      <xdr:rowOff>0</xdr:rowOff>
    </xdr:from>
    <xdr:to>
      <xdr:col>8</xdr:col>
      <xdr:colOff>144780</xdr:colOff>
      <xdr:row>249</xdr:row>
      <xdr:rowOff>0</xdr:rowOff>
    </xdr:to>
    <xdr:pic>
      <xdr:nvPicPr>
        <xdr:cNvPr id="43" name="/xl/media/image41.t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64513855440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d373fc869844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38396986724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6b8866c70da40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b5e27e6d2ae341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1a77ba27f07e46b7" /></Relationships>
</file>

<file path=xl/worksheets/sheet1.xml><?xml version="1.0" encoding="utf-8"?>
<x:worksheet xmlns:x="http://schemas.openxmlformats.org/spreadsheetml/2006/main">
  <x:sheetFormatPr defaultRowHeight="14.399999618530273"/>
  <x:cols>
    <x:col min="8" max="8" width="12.6640625" customWidth="1"/>
    <x:col min="9" max="9" width="11.109375" customWidth="1"/>
    <x:col min="10" max="10" width="12.6640625" customWidth="1"/>
    <x:col min="12" max="12" width="12.6640625" customWidth="1"/>
  </x:cols>
  <x:sheetData>
    <x:row r="2">
      <x:c r="R2" t="s">
        <x:v>0</x:v>
      </x:c>
      <x:c r="S2">
        <x:v>1</x:v>
      </x:c>
      <x:c r="W2" t="s">
        <x:v>1</x:v>
      </x:c>
    </x:row>
    <x:row r="3">
      <x:c r="R3" t="s">
        <x:v>2</x:v>
      </x:c>
      <x:c r="S3">
        <x:v>0.03</x:v>
      </x:c>
    </x:row>
    <x:row r="4">
      <x:c r="D4" t="s">
        <x:v>3</x:v>
      </x:c>
      <x:c r="E4" t="s">
        <x:v>4</x:v>
      </x:c>
      <x:c r="R4" t="s">
        <x:v>5</x:v>
      </x:c>
      <x:c r="S4">
        <x:v>0.1</x:v>
      </x:c>
      <x:c r="U4" t="s">
        <x:v>6</x:v>
      </x:c>
    </x:row>
    <x:row r="5">
      <x:c r="C5">
        <x:v>1</x:v>
      </x:c>
      <x:c r="D5" s="12">
        <x:v>0</x:v>
      </x:c>
      <x:c r="E5" s="14">
        <x:v>0</x:v>
      </x:c>
    </x:row>
    <x:row r="6">
      <x:c r="C6">
        <x:v>2</x:v>
      </x:c>
      <x:c r="D6" s="15">
        <x:v>1</x:v>
      </x:c>
      <x:c r="E6" s="16">
        <x:v>0</x:v>
      </x:c>
    </x:row>
    <x:row r="7">
      <x:c r="C7">
        <x:v>3</x:v>
      </x:c>
      <x:c r="D7" s="15">
        <x:v>1</x:v>
      </x:c>
      <x:c r="E7" s="16">
        <x:v>1</x:v>
      </x:c>
    </x:row>
    <x:row r="8">
      <x:c r="C8">
        <x:v>4</x:v>
      </x:c>
      <x:c r="D8" s="17">
        <x:v>0</x:v>
      </x:c>
      <x:c r="E8" s="19">
        <x:v>1</x:v>
      </x:c>
    </x:row>
    <x:row r="10">
      <x:c r="B10" t="s">
        <x:v>7</x:v>
      </x:c>
      <x:c r="F10" t="s">
        <x:v>3</x:v>
      </x:c>
      <x:c r="G10" t="s">
        <x:v>4</x:v>
      </x:c>
    </x:row>
    <x:row r="11">
      <x:c r="E11">
        <x:v>1</x:v>
      </x:c>
      <x:c r="F11" s="12" t="n">
        <x:f t="shared" ref="F11:G13" si="0">D5</x:f>
        <x:v>0</x:v>
      </x:c>
      <x:c r="G11" s="14">
        <x:f t="shared" si="0"/>
        <x:v>0</x:v>
      </x:c>
    </x:row>
    <x:row r="12">
      <x:c r="B12" t="s">
        <x:v>8</x:v>
      </x:c>
      <x:c r="E12">
        <x:v>2</x:v>
      </x:c>
      <x:c r="F12" s="15">
        <x:f t="shared" si="0"/>
        <x:v>1</x:v>
      </x:c>
      <x:c r="G12" s="16">
        <x:f t="shared" si="0"/>
        <x:v>0</x:v>
      </x:c>
    </x:row>
    <x:row r="13">
      <x:c r="B13" s="4"/>
      <x:c r="C13" s="4"/>
      <x:c r="D13" s="4"/>
      <x:c r="E13">
        <x:v>3</x:v>
      </x:c>
      <x:c r="F13" s="17">
        <x:f t="shared" si="0"/>
        <x:v>1</x:v>
      </x:c>
      <x:c r="G13" s="19">
        <x:f t="shared" si="0"/>
        <x:v>1</x:v>
      </x:c>
      <x:c r="K13" s="4"/>
      <x:c r="L13" s="4"/>
      <x:c r="M13" s="4"/>
      <x:c r="N13" s="4"/>
    </x:row>
    <x:row r="14" ht="15">
      <x:c r="B14" t="s">
        <x:v>9</x:v>
      </x:c>
      <x:c r="C14" t="s">
        <x:v>10</x:v>
      </x:c>
      <x:c r="E14" t="s">
        <x:v>11</x:v>
      </x:c>
      <x:c r="J14" t="s">
        <x:v>12</x:v>
      </x:c>
      <x:c r="K14" s="4"/>
      <x:c r="N14" t="s">
        <x:v>13</x:v>
      </x:c>
      <x:c r="P14" t="s">
        <x:v>14</x:v>
      </x:c>
      <x:c r="R14" s="22" t="s">
        <x:v>15</x:v>
      </x:c>
      <x:c r="U14" t="s">
        <x:v>16</x:v>
      </x:c>
    </x:row>
    <x:row r="15">
      <x:c r="B15" s="5" t="s">
        <x:v>17</x:v>
      </x:c>
      <x:c r="C15" s="4" t="n">
        <x:f>1/3</x:f>
        <x:v>0.3333333333333333</x:v>
      </x:c>
      <x:c r="D15" s="4"/>
      <x:c r="E15" s="6">
        <x:v>-1</x:v>
      </x:c>
      <x:c r="F15" s="7">
        <x:v>1</x:v>
      </x:c>
      <x:c r="G15" s="1">
        <x:v>0</x:v>
      </x:c>
      <x:c r="H15" s="8"/>
      <x:c r="J15" s="6" t="n" cm="1">
        <x:f t="array" ref="J15:K16">MMULT(E15:G16,F11:G13)</x:f>
        <x:v>1</x:v>
      </x:c>
      <x:c r="K15" s="1" t="n">
        <x:v>0</x:v>
      </x:c>
      <x:c r="L15" s="8"/>
      <x:c r="N15" t="n">
        <x:f>MDETERM(J15:K16)</x:f>
        <x:v>1</x:v>
      </x:c>
      <x:c r="P15" t="n">
        <x:f>N15*0.5</x:f>
        <x:v>0.5</x:v>
      </x:c>
      <x:c r="Q15" t="s">
        <x:v>18</x:v>
      </x:c>
      <x:c r="U15" s="11" t="n" cm="1">
        <x:f t="array" ref="U15:V16">MINVERSE(J15:K16)</x:f>
        <x:v>1</x:v>
      </x:c>
      <x:c r="V15" s="11" t="n">
        <x:v>0</x:v>
      </x:c>
    </x:row>
    <x:row r="16" ht="15">
      <x:c r="B16" s="5" t="s">
        <x:v>19</x:v>
      </x:c>
      <x:c r="C16" s="4" t="n">
        <x:f>1/3</x:f>
        <x:v>0.3333333333333333</x:v>
      </x:c>
      <x:c r="D16" s="4"/>
      <x:c r="E16" s="9">
        <x:v>-1</x:v>
      </x:c>
      <x:c r="F16" s="10">
        <x:v>0</x:v>
      </x:c>
      <x:c r="G16" s="3">
        <x:v>1</x:v>
      </x:c>
      <x:c r="H16" s="8"/>
      <x:c r="J16" s="9" t="n">
        <x:v>1</x:v>
      </x:c>
      <x:c r="K16" s="3" t="n">
        <x:v>1</x:v>
      </x:c>
      <x:c r="L16" s="8"/>
      <x:c r="U16" s="11" t="n">
        <x:v>-1</x:v>
      </x:c>
      <x:c r="V16" s="11" t="n">
        <x:v>1</x:v>
      </x:c>
    </x:row>
    <x:row r="17">
      <x:c r="B17" s="5"/>
      <x:c r="C17" s="4"/>
      <x:c r="D17" s="4"/>
      <x:c r="E17" s="8"/>
      <x:c r="F17" s="8"/>
      <x:c r="G17" s="8"/>
      <x:c r="H17" s="8"/>
      <x:c r="J17" s="8"/>
      <x:c r="K17" s="8"/>
      <x:c r="L17" s="8"/>
    </x:row>
    <x:row r="19">
      <x:c r="E19" s="4" t="s">
        <x:v>20</x:v>
      </x:c>
      <x:c r="F19" s="4" t="s">
        <x:v>21</x:v>
      </x:c>
      <x:c r="G19" s="4" t="s">
        <x:v>22</x:v>
      </x:c>
      <x:c r="H19" s="4"/>
      <x:c r="I19" s="4" t="s">
        <x:v>23</x:v>
      </x:c>
      <x:c r="J19" s="4"/>
      <x:c r="K19" s="4" t="s">
        <x:v>24</x:v>
      </x:c>
      <x:c r="L19" s="4"/>
      <x:c r="O19" t="s">
        <x:v>25</x:v>
      </x:c>
    </x:row>
    <x:row r="20">
      <x:c r="E20" s="4" t="n">
        <x:f>1-C15-C16</x:f>
        <x:v>0.3333333333333334</x:v>
      </x:c>
      <x:c r="F20" s="4" t="n">
        <x:f>C15</x:f>
        <x:v>0.3333333333333333</x:v>
      </x:c>
      <x:c r="G20" s="4" t="n">
        <x:f>C16</x:f>
        <x:v>0.3333333333333333</x:v>
      </x:c>
      <x:c r="H20" s="4"/>
      <x:c r="I20" t="n" cm="1">
        <x:f t="array" ref="I20:I22">TRANSPOSE(E20:G20)</x:f>
        <x:v>0.3333333333333334</x:v>
      </x:c>
      <x:c r="K20" t="n" cm="1">
        <x:f t="array" ref="K20:M22">MMULT(I20:I22,E20:G20)</x:f>
        <x:v>0.11111111111111117</x:v>
      </x:c>
      <x:c r="L20" t="n">
        <x:v>0.11111111111111113</x:v>
      </x:c>
      <x:c r="M20" t="n">
        <x:v>0.11111111111111113</x:v>
      </x:c>
      <x:c r="O20" t="n">
        <x:f>K20*$P$15</x:f>
        <x:v>0.05555555555555559</x:v>
      </x:c>
      <x:c r="P20" t="n">
        <x:f t="shared" ref="P20:Q20" si="1">L20*$P$15</x:f>
        <x:v>0.055555555555555566</x:v>
      </x:c>
      <x:c r="Q20">
        <x:f t="shared" si="1"/>
        <x:v>5.5555555555555566E-2</x:v>
      </x:c>
    </x:row>
    <x:row r="21">
      <x:c r="E21" t="s">
        <x:v>26</x:v>
      </x:c>
      <x:c r="I21" t="n">
        <x:v>0.3333333333333333</x:v>
      </x:c>
      <x:c r="K21" t="n">
        <x:v>0.11111111111111113</x:v>
      </x:c>
      <x:c r="L21" t="n">
        <x:v>0.1111111111111111</x:v>
      </x:c>
      <x:c r="M21" t="n">
        <x:v>0.1111111111111111</x:v>
      </x:c>
      <x:c r="O21" t="n">
        <x:f t="shared" ref="O21:O22" si="2">K21*$P$15</x:f>
        <x:v>0.055555555555555566</x:v>
      </x:c>
      <x:c r="P21" t="n">
        <x:f t="shared" ref="P21:P22" si="3">L21*$P$15</x:f>
        <x:v>0.05555555555555555</x:v>
      </x:c>
      <x:c r="Q21" t="n">
        <x:f t="shared" ref="Q21:Q22" si="4">M21*$P$15</x:f>
        <x:v>0.05555555555555555</x:v>
      </x:c>
    </x:row>
    <x:row r="22">
      <x:c r="E22" s="4" t="n">
        <x:f>SUM(E20:G20)</x:f>
        <x:v>1</x:v>
      </x:c>
      <x:c r="I22" t="n">
        <x:v>0.3333333333333333</x:v>
      </x:c>
      <x:c r="K22" t="n">
        <x:v>0.11111111111111113</x:v>
      </x:c>
      <x:c r="L22" t="n">
        <x:v>0.1111111111111111</x:v>
      </x:c>
      <x:c r="M22" t="n">
        <x:v>0.1111111111111111</x:v>
      </x:c>
      <x:c r="O22">
        <x:f t="shared" si="2"/>
        <x:v>5.5555555555555566E-2</x:v>
      </x:c>
      <x:c r="P22">
        <x:f t="shared" si="3"/>
        <x:v>5.5555555555555552E-2</x:v>
      </x:c>
      <x:c r="Q22">
        <x:f t="shared" si="4"/>
        <x:v>5.5555555555555552E-2</x:v>
      </x:c>
    </x:row>
    <x:row r="23">
      <x:c r="O23" t="s">
        <x:v>27</x:v>
      </x:c>
      <x:c r="V23" t="s">
        <x:v>28</x:v>
      </x:c>
    </x:row>
    <x:row r="24">
      <x:c r="E24" s="11" t="n" cm="1">
        <x:f t="array" ref="E24:E25">MMULT($U$15:$V$16,E15:E16)</x:f>
        <x:v>-1</x:v>
      </x:c>
      <x:c r="F24" s="11" t="n" cm="1">
        <x:f t="array" ref="F24:F25">MMULT($U$15:$V$16,F15:F16)</x:f>
        <x:v>1</x:v>
      </x:c>
      <x:c r="G24" s="11" t="n" cm="1">
        <x:f t="array" ref="G24:G25">MMULT($U$15:$V$16,G15:G16)</x:f>
        <x:v>0</x:v>
      </x:c>
      <x:c r="O24" s="12" t="n" cm="1">
        <x:f t="array" ref="O24:P26">TRANSPOSE(E24:G25)</x:f>
        <x:v>-1</x:v>
      </x:c>
      <x:c r="P24" s="14" t="n">
        <x:v>0</x:v>
      </x:c>
      <x:c r="R24" s="12" t="n" cm="1">
        <x:f t="array" ref="R24:T26">MMULT(O24:P26,E24:G25)</x:f>
        <x:v>1</x:v>
      </x:c>
      <x:c r="S24" s="13" t="n">
        <x:v>-1</x:v>
      </x:c>
      <x:c r="T24" s="14" t="n">
        <x:v>0</x:v>
      </x:c>
      <x:c r="V24" s="12" t="n">
        <x:f>R24*$P$15</x:f>
        <x:v>0.5</x:v>
      </x:c>
      <x:c r="W24" s="13" t="n">
        <x:f t="shared" ref="W24:X24" si="5">S24*$P$15</x:f>
        <x:v>-0.5</x:v>
      </x:c>
      <x:c r="X24" s="14">
        <x:f t="shared" si="5"/>
        <x:v>0</x:v>
      </x:c>
    </x:row>
    <x:row r="25">
      <x:c r="D25" s="4"/>
      <x:c r="E25" s="11" t="n">
        <x:v>0</x:v>
      </x:c>
      <x:c r="F25" s="11" t="n">
        <x:v>-1</x:v>
      </x:c>
      <x:c r="G25" s="11" t="n">
        <x:v>1</x:v>
      </x:c>
      <x:c r="O25" s="15" t="n">
        <x:v>1</x:v>
      </x:c>
      <x:c r="P25" s="16" t="n">
        <x:v>-1</x:v>
      </x:c>
      <x:c r="R25" s="15" t="n">
        <x:v>-1</x:v>
      </x:c>
      <x:c r="S25" s="8" t="n">
        <x:v>2</x:v>
      </x:c>
      <x:c r="T25" s="16" t="n">
        <x:v>-1</x:v>
      </x:c>
      <x:c r="V25" s="15" t="n">
        <x:f t="shared" ref="V25:V26" si="6">R25*$P$15</x:f>
        <x:v>-0.5</x:v>
      </x:c>
      <x:c r="W25" s="8" t="n">
        <x:f t="shared" ref="W25:W26" si="7">S25*$P$15</x:f>
        <x:v>1</x:v>
      </x:c>
      <x:c r="X25" s="16" t="n">
        <x:f t="shared" ref="X25:X26" si="8">T25*$P$15</x:f>
        <x:v>-0.5</x:v>
      </x:c>
    </x:row>
    <x:row r="26">
      <x:c r="D26" s="4"/>
      <x:c r="O26" s="17" t="n">
        <x:v>0</x:v>
      </x:c>
      <x:c r="P26" s="19" t="n">
        <x:v>1</x:v>
      </x:c>
      <x:c r="R26" s="17" t="n">
        <x:v>0</x:v>
      </x:c>
      <x:c r="S26" s="18" t="n">
        <x:v>-1</x:v>
      </x:c>
      <x:c r="T26" s="19" t="n">
        <x:v>1</x:v>
      </x:c>
      <x:c r="V26" s="17">
        <x:f t="shared" si="6"/>
        <x:v>0</x:v>
      </x:c>
      <x:c r="W26" s="18">
        <x:f t="shared" si="7"/>
        <x:v>-0.5</x:v>
      </x:c>
      <x:c r="X26" s="19">
        <x:f t="shared" si="8"/>
        <x:v>0.5</x:v>
      </x:c>
    </x:row>
    <x:row r="27">
      <x:c r="D27" s="4"/>
      <x:c r="E27" t="s">
        <x:v>29</x:v>
      </x:c>
      <x:c r="L27" t="s">
        <x:v>30</x:v>
      </x:c>
      <x:c r="P27" t="s">
        <x:v>31</x:v>
      </x:c>
      <x:c r="W27" t="s">
        <x:v>32</x:v>
      </x:c>
    </x:row>
    <x:row r="28">
      <x:c r="E28" s="12" t="n">
        <x:f>E24</x:f>
        <x:v>-1</x:v>
      </x:c>
      <x:c r="F28" s="13">
        <x:v>0</x:v>
      </x:c>
      <x:c r="G28" s="13" t="n">
        <x:f>F24</x:f>
        <x:v>1</x:v>
      </x:c>
      <x:c r="H28" s="13">
        <x:v>0</x:v>
      </x:c>
      <x:c r="I28" s="13" t="n">
        <x:f>G24</x:f>
        <x:v>0</x:v>
      </x:c>
      <x:c r="J28" s="14">
        <x:v>0</x:v>
      </x:c>
      <x:c r="L28" s="12" t="n" cm="1">
        <x:f t="array" ref="L28:N33">TRANSPOSE(E28:J30)</x:f>
        <x:v>-1</x:v>
      </x:c>
      <x:c r="M28" s="13" t="n">
        <x:v>0</x:v>
      </x:c>
      <x:c r="N28" s="14" t="n">
        <x:v>0</x:v>
      </x:c>
      <x:c r="P28" s="12" t="n" cm="1">
        <x:f t="array" ref="P28:U33">MMULT(L28:N33,E28:J30)</x:f>
        <x:v>1</x:v>
      </x:c>
      <x:c r="Q28" s="13" t="n">
        <x:v>0</x:v>
      </x:c>
      <x:c r="R28" s="13" t="n">
        <x:v>-1</x:v>
      </x:c>
      <x:c r="S28" s="13" t="n">
        <x:v>0</x:v>
      </x:c>
      <x:c r="T28" s="13" t="n">
        <x:v>0</x:v>
      </x:c>
      <x:c r="U28" s="14" t="n">
        <x:v>0</x:v>
      </x:c>
      <x:c r="W28" s="12" t="n">
        <x:f>P28*$P$15</x:f>
        <x:v>0.5</x:v>
      </x:c>
      <x:c r="X28" s="13" t="n">
        <x:f t="shared" ref="X28:AB28" si="9">Q28*$P$15</x:f>
        <x:v>0</x:v>
      </x:c>
      <x:c r="Y28" s="13">
        <x:f t="shared" si="9"/>
        <x:v>-0.5</x:v>
      </x:c>
      <x:c r="Z28" s="13">
        <x:f t="shared" si="9"/>
        <x:v>0</x:v>
      </x:c>
      <x:c r="AA28" s="13">
        <x:f t="shared" si="9"/>
        <x:v>0</x:v>
      </x:c>
      <x:c r="AB28" s="14">
        <x:f t="shared" si="9"/>
        <x:v>0</x:v>
      </x:c>
    </x:row>
    <x:row r="29">
      <x:c r="E29" s="15">
        <x:v>0</x:v>
      </x:c>
      <x:c r="F29" s="8" t="n">
        <x:f>E25</x:f>
        <x:v>0</x:v>
      </x:c>
      <x:c r="G29" s="8">
        <x:v>0</x:v>
      </x:c>
      <x:c r="H29" s="8" t="n">
        <x:f>F25</x:f>
        <x:v>-1</x:v>
      </x:c>
      <x:c r="I29" s="8">
        <x:v>0</x:v>
      </x:c>
      <x:c r="J29" s="16" t="n">
        <x:f>G25</x:f>
        <x:v>1</x:v>
      </x:c>
      <x:c r="L29" s="15" t="n">
        <x:v>0</x:v>
      </x:c>
      <x:c r="M29" s="8" t="n">
        <x:v>0</x:v>
      </x:c>
      <x:c r="N29" s="16" t="n">
        <x:v>-1</x:v>
      </x:c>
      <x:c r="P29" s="15" t="n">
        <x:v>0</x:v>
      </x:c>
      <x:c r="Q29" s="8" t="n">
        <x:v>1</x:v>
      </x:c>
      <x:c r="R29" s="8" t="n">
        <x:v>1</x:v>
      </x:c>
      <x:c r="S29" s="8" t="n">
        <x:v>-1</x:v>
      </x:c>
      <x:c r="T29" s="8" t="n">
        <x:v>-1</x:v>
      </x:c>
      <x:c r="U29" s="16" t="n">
        <x:v>0</x:v>
      </x:c>
      <x:c r="W29" s="15" t="n">
        <x:f t="shared" ref="W29:W33" si="10">P29*$P$15</x:f>
        <x:v>0</x:v>
      </x:c>
      <x:c r="X29" s="8" t="n">
        <x:f t="shared" ref="X29:X33" si="11">Q29*$P$15</x:f>
        <x:v>0.5</x:v>
      </x:c>
      <x:c r="Y29" s="8" t="n">
        <x:f t="shared" ref="Y29:Y33" si="12">R29*$P$15</x:f>
        <x:v>0.5</x:v>
      </x:c>
      <x:c r="Z29" s="8" t="n">
        <x:f t="shared" ref="Z29:Z33" si="13">S29*$P$15</x:f>
        <x:v>-0.5</x:v>
      </x:c>
      <x:c r="AA29" s="8" t="n">
        <x:f t="shared" ref="AA29:AA33" si="14">T29*$P$15</x:f>
        <x:v>-0.5</x:v>
      </x:c>
      <x:c r="AB29" s="16" t="n">
        <x:f t="shared" ref="AB29:AB33" si="15">U29*$P$15</x:f>
        <x:v>0</x:v>
      </x:c>
    </x:row>
    <x:row r="30">
      <x:c r="E30" s="17" t="n">
        <x:f>E25</x:f>
        <x:v>0</x:v>
      </x:c>
      <x:c r="F30" s="18" t="n">
        <x:f>E24</x:f>
        <x:v>-1</x:v>
      </x:c>
      <x:c r="G30" s="18" t="n">
        <x:f>F25</x:f>
        <x:v>-1</x:v>
      </x:c>
      <x:c r="H30" s="18" t="n">
        <x:f>F24</x:f>
        <x:v>1</x:v>
      </x:c>
      <x:c r="I30" s="18" t="n">
        <x:f>G25</x:f>
        <x:v>1</x:v>
      </x:c>
      <x:c r="J30" s="19" t="n">
        <x:f>G24</x:f>
        <x:v>0</x:v>
      </x:c>
      <x:c r="L30" s="15" t="n">
        <x:v>1</x:v>
      </x:c>
      <x:c r="M30" s="8" t="n">
        <x:v>0</x:v>
      </x:c>
      <x:c r="N30" s="16" t="n">
        <x:v>-1</x:v>
      </x:c>
      <x:c r="P30" s="15" t="n">
        <x:v>-1</x:v>
      </x:c>
      <x:c r="Q30" s="8" t="n">
        <x:v>1</x:v>
      </x:c>
      <x:c r="R30" s="8" t="n">
        <x:v>2</x:v>
      </x:c>
      <x:c r="S30" s="8" t="n">
        <x:v>-1</x:v>
      </x:c>
      <x:c r="T30" s="8" t="n">
        <x:v>-1</x:v>
      </x:c>
      <x:c r="U30" s="16" t="n">
        <x:v>0</x:v>
      </x:c>
      <x:c r="W30" s="15">
        <x:f t="shared" si="10"/>
        <x:v>-0.5</x:v>
      </x:c>
      <x:c r="X30" s="8">
        <x:f t="shared" si="11"/>
        <x:v>0.5</x:v>
      </x:c>
      <x:c r="Y30" s="8">
        <x:f t="shared" si="12"/>
        <x:v>1</x:v>
      </x:c>
      <x:c r="Z30" s="8">
        <x:f t="shared" si="13"/>
        <x:v>-0.5</x:v>
      </x:c>
      <x:c r="AA30" s="8">
        <x:f t="shared" si="14"/>
        <x:v>-0.5</x:v>
      </x:c>
      <x:c r="AB30" s="16">
        <x:f t="shared" si="15"/>
        <x:v>0</x:v>
      </x:c>
    </x:row>
    <x:row r="31">
      <x:c r="L31" s="15" t="n">
        <x:v>0</x:v>
      </x:c>
      <x:c r="M31" s="8" t="n">
        <x:v>-1</x:v>
      </x:c>
      <x:c r="N31" s="16" t="n">
        <x:v>1</x:v>
      </x:c>
      <x:c r="P31" s="15" t="n">
        <x:v>0</x:v>
      </x:c>
      <x:c r="Q31" s="8" t="n">
        <x:v>-1</x:v>
      </x:c>
      <x:c r="R31" s="8" t="n">
        <x:v>-1</x:v>
      </x:c>
      <x:c r="S31" s="8" t="n">
        <x:v>2</x:v>
      </x:c>
      <x:c r="T31" s="8" t="n">
        <x:v>1</x:v>
      </x:c>
      <x:c r="U31" s="16" t="n">
        <x:v>-1</x:v>
      </x:c>
      <x:c r="W31" s="15">
        <x:f t="shared" si="10"/>
        <x:v>0</x:v>
      </x:c>
      <x:c r="X31" s="8">
        <x:f t="shared" si="11"/>
        <x:v>-0.5</x:v>
      </x:c>
      <x:c r="Y31" s="8">
        <x:f t="shared" si="12"/>
        <x:v>-0.5</x:v>
      </x:c>
      <x:c r="Z31" s="8">
        <x:f t="shared" si="13"/>
        <x:v>1</x:v>
      </x:c>
      <x:c r="AA31" s="8">
        <x:f t="shared" si="14"/>
        <x:v>0.5</x:v>
      </x:c>
      <x:c r="AB31" s="16">
        <x:f t="shared" si="15"/>
        <x:v>-0.5</x:v>
      </x:c>
    </x:row>
    <x:row r="32">
      <x:c r="L32" s="15" t="n">
        <x:v>0</x:v>
      </x:c>
      <x:c r="M32" s="8" t="n">
        <x:v>0</x:v>
      </x:c>
      <x:c r="N32" s="16" t="n">
        <x:v>1</x:v>
      </x:c>
      <x:c r="P32" s="15" t="n">
        <x:v>0</x:v>
      </x:c>
      <x:c r="Q32" s="8" t="n">
        <x:v>-1</x:v>
      </x:c>
      <x:c r="R32" s="8" t="n">
        <x:v>-1</x:v>
      </x:c>
      <x:c r="S32" s="8" t="n">
        <x:v>1</x:v>
      </x:c>
      <x:c r="T32" s="8" t="n">
        <x:v>1</x:v>
      </x:c>
      <x:c r="U32" s="16" t="n">
        <x:v>0</x:v>
      </x:c>
      <x:c r="W32" s="15">
        <x:f t="shared" si="10"/>
        <x:v>0</x:v>
      </x:c>
      <x:c r="X32" s="8">
        <x:f t="shared" si="11"/>
        <x:v>-0.5</x:v>
      </x:c>
      <x:c r="Y32" s="8">
        <x:f t="shared" si="12"/>
        <x:v>-0.5</x:v>
      </x:c>
      <x:c r="Z32" s="8">
        <x:f t="shared" si="13"/>
        <x:v>0.5</x:v>
      </x:c>
      <x:c r="AA32" s="8">
        <x:f t="shared" si="14"/>
        <x:v>0.5</x:v>
      </x:c>
      <x:c r="AB32" s="16">
        <x:f t="shared" si="15"/>
        <x:v>0</x:v>
      </x:c>
    </x:row>
    <x:row r="33">
      <x:c r="L33" s="17" t="n">
        <x:v>0</x:v>
      </x:c>
      <x:c r="M33" s="18" t="n">
        <x:v>1</x:v>
      </x:c>
      <x:c r="N33" s="19" t="n">
        <x:v>0</x:v>
      </x:c>
      <x:c r="P33" s="17" t="n">
        <x:v>0</x:v>
      </x:c>
      <x:c r="Q33" s="18" t="n">
        <x:v>0</x:v>
      </x:c>
      <x:c r="R33" s="18" t="n">
        <x:v>0</x:v>
      </x:c>
      <x:c r="S33" s="18" t="n">
        <x:v>-1</x:v>
      </x:c>
      <x:c r="T33" s="18" t="n">
        <x:v>0</x:v>
      </x:c>
      <x:c r="U33" s="19" t="n">
        <x:v>1</x:v>
      </x:c>
      <x:c r="W33" s="17">
        <x:f t="shared" si="10"/>
        <x:v>0</x:v>
      </x:c>
      <x:c r="X33" s="18">
        <x:f t="shared" si="11"/>
        <x:v>0</x:v>
      </x:c>
      <x:c r="Y33" s="18">
        <x:f t="shared" si="12"/>
        <x:v>0</x:v>
      </x:c>
      <x:c r="Z33" s="18">
        <x:f t="shared" si="13"/>
        <x:v>-0.5</x:v>
      </x:c>
      <x:c r="AA33" s="18">
        <x:f t="shared" si="14"/>
        <x:v>0</x:v>
      </x:c>
      <x:c r="AB33" s="19">
        <x:f t="shared" si="15"/>
        <x:v>0.5</x:v>
      </x:c>
    </x:row>
    <x:row r="36">
      <x:c r="B36" t="s">
        <x:v>33</x:v>
      </x:c>
      <x:c r="F36" t="s">
        <x:v>3</x:v>
      </x:c>
      <x:c r="G36" t="s">
        <x:v>4</x:v>
      </x:c>
    </x:row>
    <x:row r="37">
      <x:c r="E37">
        <x:v>1</x:v>
      </x:c>
      <x:c r="F37" s="12" t="n">
        <x:f>D5</x:f>
        <x:v>0</x:v>
      </x:c>
      <x:c r="G37" s="12" t="n">
        <x:f>E5</x:f>
        <x:v>0</x:v>
      </x:c>
    </x:row>
    <x:row r="38">
      <x:c r="B38" t="s">
        <x:v>8</x:v>
      </x:c>
      <x:c r="E38">
        <x:v>3</x:v>
      </x:c>
      <x:c r="F38" s="15" t="n">
        <x:f>D7</x:f>
        <x:v>1</x:v>
      </x:c>
      <x:c r="G38" s="15" t="n">
        <x:f>E7</x:f>
        <x:v>1</x:v>
      </x:c>
    </x:row>
    <x:row r="39">
      <x:c r="B39" s="4"/>
      <x:c r="C39" s="4"/>
      <x:c r="D39" s="4"/>
      <x:c r="E39">
        <x:v>4</x:v>
      </x:c>
      <x:c r="F39" s="17" t="n">
        <x:f>D8</x:f>
        <x:v>0</x:v>
      </x:c>
      <x:c r="G39" s="17" t="n">
        <x:f>E8</x:f>
        <x:v>1</x:v>
      </x:c>
      <x:c r="K39" s="4"/>
      <x:c r="L39" s="4"/>
      <x:c r="M39" s="4"/>
      <x:c r="N39" s="4"/>
    </x:row>
    <x:row r="40" ht="15">
      <x:c r="B40" t="s">
        <x:v>9</x:v>
      </x:c>
      <x:c r="C40" t="s">
        <x:v>10</x:v>
      </x:c>
      <x:c r="E40" t="s">
        <x:v>11</x:v>
      </x:c>
      <x:c r="J40" t="s">
        <x:v>12</x:v>
      </x:c>
      <x:c r="K40" s="4"/>
      <x:c r="N40" t="s">
        <x:v>13</x:v>
      </x:c>
      <x:c r="P40" t="s">
        <x:v>14</x:v>
      </x:c>
      <x:c r="R40" s="22" t="s">
        <x:v>15</x:v>
      </x:c>
      <x:c r="U40" t="s">
        <x:v>16</x:v>
      </x:c>
    </x:row>
    <x:row r="41">
      <x:c r="B41" s="5" t="s">
        <x:v>17</x:v>
      </x:c>
      <x:c r="C41" s="4" t="n">
        <x:f>1/3</x:f>
        <x:v>0.3333333333333333</x:v>
      </x:c>
      <x:c r="D41" s="4"/>
      <x:c r="E41" s="6">
        <x:v>-1</x:v>
      </x:c>
      <x:c r="F41" s="7">
        <x:v>1</x:v>
      </x:c>
      <x:c r="G41" s="1">
        <x:v>0</x:v>
      </x:c>
      <x:c r="H41" s="8"/>
      <x:c r="J41" s="6" t="n" cm="1">
        <x:f t="array" ref="J41:K42">MMULT(E41:G42,F37:G39)</x:f>
        <x:v>1</x:v>
      </x:c>
      <x:c r="K41" s="1" t="n">
        <x:v>1</x:v>
      </x:c>
      <x:c r="L41" s="8"/>
      <x:c r="N41" t="n">
        <x:f>MDETERM(J41:K42)</x:f>
        <x:v>1</x:v>
      </x:c>
      <x:c r="P41" t="n">
        <x:f>N41*0.5</x:f>
        <x:v>0.5</x:v>
      </x:c>
      <x:c r="Q41" t="s">
        <x:v>18</x:v>
      </x:c>
      <x:c r="U41" s="11" t="n" cm="1">
        <x:f t="array" ref="U41:V42">MINVERSE(J41:K42)</x:f>
        <x:v>1</x:v>
      </x:c>
      <x:c r="V41" s="11" t="n">
        <x:v>-1</x:v>
      </x:c>
    </x:row>
    <x:row r="42" ht="15">
      <x:c r="B42" s="5" t="s">
        <x:v>19</x:v>
      </x:c>
      <x:c r="C42" s="4" t="n">
        <x:f>1/3</x:f>
        <x:v>0.3333333333333333</x:v>
      </x:c>
      <x:c r="D42" s="4"/>
      <x:c r="E42" s="9">
        <x:v>-1</x:v>
      </x:c>
      <x:c r="F42" s="10">
        <x:v>0</x:v>
      </x:c>
      <x:c r="G42" s="3">
        <x:v>1</x:v>
      </x:c>
      <x:c r="H42" s="8"/>
      <x:c r="J42" s="9" t="n">
        <x:v>0</x:v>
      </x:c>
      <x:c r="K42" s="3" t="n">
        <x:v>1</x:v>
      </x:c>
      <x:c r="L42" s="8"/>
      <x:c r="U42" s="11" t="n">
        <x:v>0</x:v>
      </x:c>
      <x:c r="V42" s="11" t="n">
        <x:v>1</x:v>
      </x:c>
    </x:row>
    <x:row r="43">
      <x:c r="B43" s="5"/>
      <x:c r="C43" s="4"/>
      <x:c r="D43" s="4"/>
      <x:c r="E43" s="8"/>
      <x:c r="F43" s="8"/>
      <x:c r="G43" s="8"/>
      <x:c r="H43" s="8"/>
      <x:c r="J43" s="8"/>
      <x:c r="K43" s="8"/>
      <x:c r="L43" s="8"/>
    </x:row>
    <x:row r="45">
      <x:c r="E45" s="4" t="s">
        <x:v>20</x:v>
      </x:c>
      <x:c r="F45" s="4" t="s">
        <x:v>21</x:v>
      </x:c>
      <x:c r="G45" s="4" t="s">
        <x:v>22</x:v>
      </x:c>
      <x:c r="H45" s="4"/>
      <x:c r="I45" s="4" t="s">
        <x:v>23</x:v>
      </x:c>
      <x:c r="J45" s="4"/>
      <x:c r="K45" s="4" t="s">
        <x:v>24</x:v>
      </x:c>
      <x:c r="L45" s="4"/>
      <x:c r="O45" t="s">
        <x:v>25</x:v>
      </x:c>
    </x:row>
    <x:row r="46">
      <x:c r="E46" s="4" t="n">
        <x:f>1-C41-C42</x:f>
        <x:v>0.3333333333333334</x:v>
      </x:c>
      <x:c r="F46" s="4" t="n">
        <x:f>C41</x:f>
        <x:v>0.3333333333333333</x:v>
      </x:c>
      <x:c r="G46" s="4" t="n">
        <x:f>C42</x:f>
        <x:v>0.3333333333333333</x:v>
      </x:c>
      <x:c r="H46" s="4"/>
      <x:c r="I46" t="n" cm="1">
        <x:f t="array" ref="I46:I48">TRANSPOSE(E46:G46)</x:f>
        <x:v>0.3333333333333334</x:v>
      </x:c>
      <x:c r="K46" t="n" cm="1">
        <x:f t="array" ref="K46:M48">MMULT(I46:I48,E46:G46)</x:f>
        <x:v>0.11111111111111117</x:v>
      </x:c>
      <x:c r="L46" t="n">
        <x:v>0.11111111111111113</x:v>
      </x:c>
      <x:c r="M46" t="n">
        <x:v>0.11111111111111113</x:v>
      </x:c>
      <x:c r="O46" t="n">
        <x:f>K46*$P$15</x:f>
        <x:v>0.05555555555555559</x:v>
      </x:c>
      <x:c r="P46" t="n">
        <x:f t="shared" ref="P46:P48" si="16">L46*$P$15</x:f>
        <x:v>0.055555555555555566</x:v>
      </x:c>
      <x:c r="Q46" t="n">
        <x:f t="shared" ref="Q46:Q48" si="17">M46*$P$15</x:f>
        <x:v>0.055555555555555566</x:v>
      </x:c>
    </x:row>
    <x:row r="47">
      <x:c r="E47" t="s">
        <x:v>26</x:v>
      </x:c>
      <x:c r="I47" t="n">
        <x:v>0.3333333333333333</x:v>
      </x:c>
      <x:c r="K47" t="n">
        <x:v>0.11111111111111113</x:v>
      </x:c>
      <x:c r="L47" t="n">
        <x:v>0.1111111111111111</x:v>
      </x:c>
      <x:c r="M47" t="n">
        <x:v>0.1111111111111111</x:v>
      </x:c>
      <x:c r="O47" t="n">
        <x:f t="shared" ref="O47:O48" si="18">K47*$P$15</x:f>
        <x:v>0.055555555555555566</x:v>
      </x:c>
      <x:c r="P47">
        <x:f t="shared" si="16"/>
        <x:v>5.5555555555555552E-2</x:v>
      </x:c>
      <x:c r="Q47">
        <x:f t="shared" si="17"/>
        <x:v>5.5555555555555552E-2</x:v>
      </x:c>
    </x:row>
    <x:row r="48">
      <x:c r="E48" s="4" t="n">
        <x:f>SUM(E46:G46)</x:f>
        <x:v>1</x:v>
      </x:c>
      <x:c r="I48" t="n">
        <x:v>0.3333333333333333</x:v>
      </x:c>
      <x:c r="K48" t="n">
        <x:v>0.11111111111111113</x:v>
      </x:c>
      <x:c r="L48" t="n">
        <x:v>0.1111111111111111</x:v>
      </x:c>
      <x:c r="M48" t="n">
        <x:v>0.1111111111111111</x:v>
      </x:c>
      <x:c r="O48">
        <x:f t="shared" si="18"/>
        <x:v>5.5555555555555566E-2</x:v>
      </x:c>
      <x:c r="P48">
        <x:f t="shared" si="16"/>
        <x:v>5.5555555555555552E-2</x:v>
      </x:c>
      <x:c r="Q48">
        <x:f t="shared" si="17"/>
        <x:v>5.5555555555555552E-2</x:v>
      </x:c>
    </x:row>
    <x:row r="49">
      <x:c r="O49" t="s">
        <x:v>27</x:v>
      </x:c>
      <x:c r="V49" t="s">
        <x:v>34</x:v>
      </x:c>
    </x:row>
    <x:row r="50">
      <x:c r="E50" s="11" t="n" cm="1">
        <x:f t="array" ref="E50:E51">MMULT($U$41:$V$42,E41:E42)</x:f>
        <x:v>0</x:v>
      </x:c>
      <x:c r="F50" s="11" t="n" cm="1">
        <x:f t="array" ref="F50:F51">MMULT($U$41:$V$42,F41:F42)</x:f>
        <x:v>1</x:v>
      </x:c>
      <x:c r="G50" s="11" t="n" cm="1">
        <x:f t="array" ref="G50:G51">MMULT($U$41:$V$42,G41:G42)</x:f>
        <x:v>-1</x:v>
      </x:c>
      <x:c r="O50" s="12" t="n" cm="1">
        <x:f t="array" ref="O50:P52">TRANSPOSE(E50:G51)</x:f>
        <x:v>0</x:v>
      </x:c>
      <x:c r="P50" s="14" t="n">
        <x:v>-1</x:v>
      </x:c>
      <x:c r="R50" s="12" t="n" cm="1">
        <x:f t="array" ref="R50:T52">MMULT(O50:P52,E50:G51)</x:f>
        <x:v>1</x:v>
      </x:c>
      <x:c r="S50" s="13" t="n">
        <x:v>0</x:v>
      </x:c>
      <x:c r="T50" s="14" t="n">
        <x:v>-1</x:v>
      </x:c>
      <x:c r="V50" s="12" t="n">
        <x:f>R50*$P$41</x:f>
        <x:v>0.5</x:v>
      </x:c>
      <x:c r="W50" s="13" t="n">
        <x:f t="shared" ref="W50:X50" si="19">S50*$P$41</x:f>
        <x:v>0</x:v>
      </x:c>
      <x:c r="X50" s="14">
        <x:f t="shared" si="19"/>
        <x:v>-0.5</x:v>
      </x:c>
    </x:row>
    <x:row r="51">
      <x:c r="D51" s="4"/>
      <x:c r="E51" s="11" t="n">
        <x:v>-1</x:v>
      </x:c>
      <x:c r="F51" s="11" t="n">
        <x:v>0</x:v>
      </x:c>
      <x:c r="G51" s="11" t="n">
        <x:v>1</x:v>
      </x:c>
      <x:c r="O51" s="15" t="n">
        <x:v>1</x:v>
      </x:c>
      <x:c r="P51" s="16" t="n">
        <x:v>0</x:v>
      </x:c>
      <x:c r="R51" s="15" t="n">
        <x:v>0</x:v>
      </x:c>
      <x:c r="S51" s="8" t="n">
        <x:v>1</x:v>
      </x:c>
      <x:c r="T51" s="16" t="n">
        <x:v>-1</x:v>
      </x:c>
      <x:c r="V51" s="12" t="n">
        <x:f>R51*$P$41</x:f>
        <x:v>0</x:v>
      </x:c>
      <x:c r="W51" s="8" t="n">
        <x:f t="shared" ref="W51:W52" si="20">S51*$P$41</x:f>
        <x:v>0.5</x:v>
      </x:c>
      <x:c r="X51" s="16" t="n">
        <x:f t="shared" ref="X51:X52" si="21">T51*$P$41</x:f>
        <x:v>-0.5</x:v>
      </x:c>
    </x:row>
    <x:row r="52">
      <x:c r="D52" s="4"/>
      <x:c r="O52" s="17" t="n">
        <x:v>-1</x:v>
      </x:c>
      <x:c r="P52" s="19" t="n">
        <x:v>1</x:v>
      </x:c>
      <x:c r="R52" s="17" t="n">
        <x:v>-1</x:v>
      </x:c>
      <x:c r="S52" s="18" t="n">
        <x:v>-1</x:v>
      </x:c>
      <x:c r="T52" s="19" t="n">
        <x:v>2</x:v>
      </x:c>
      <x:c r="V52" s="17" t="n">
        <x:f t="shared" ref="V52" si="22">R52*$P$41</x:f>
        <x:v>-0.5</x:v>
      </x:c>
      <x:c r="W52" s="18">
        <x:f t="shared" si="20"/>
        <x:v>-0.5</x:v>
      </x:c>
      <x:c r="X52" s="19">
        <x:f t="shared" si="21"/>
        <x:v>1</x:v>
      </x:c>
    </x:row>
    <x:row r="53">
      <x:c r="D53" s="4"/>
      <x:c r="E53" t="s">
        <x:v>29</x:v>
      </x:c>
      <x:c r="L53" t="s">
        <x:v>30</x:v>
      </x:c>
      <x:c r="P53" t="s">
        <x:v>31</x:v>
      </x:c>
      <x:c r="W53" t="s">
        <x:v>32</x:v>
      </x:c>
    </x:row>
    <x:row r="54">
      <x:c r="E54" s="12" t="n">
        <x:f>E50</x:f>
        <x:v>0</x:v>
      </x:c>
      <x:c r="F54" s="13">
        <x:v>0</x:v>
      </x:c>
      <x:c r="G54" s="13" t="n">
        <x:f>F50</x:f>
        <x:v>1</x:v>
      </x:c>
      <x:c r="H54" s="13">
        <x:v>0</x:v>
      </x:c>
      <x:c r="I54" s="13" t="n">
        <x:f>G50</x:f>
        <x:v>-1</x:v>
      </x:c>
      <x:c r="J54" s="14">
        <x:v>0</x:v>
      </x:c>
      <x:c r="L54" s="12" t="n" cm="1">
        <x:f t="array" ref="L54:N59">TRANSPOSE(E54:J56)</x:f>
        <x:v>0</x:v>
      </x:c>
      <x:c r="M54" s="13" t="n">
        <x:v>0</x:v>
      </x:c>
      <x:c r="N54" s="14" t="n">
        <x:v>-1</x:v>
      </x:c>
      <x:c r="P54" s="12" t="n" cm="1">
        <x:f t="array" ref="P54:U59">MMULT(L54:N59,E54:J56)</x:f>
        <x:v>1</x:v>
      </x:c>
      <x:c r="Q54" s="13" t="n">
        <x:v>0</x:v>
      </x:c>
      <x:c r="R54" s="13" t="n">
        <x:v>0</x:v>
      </x:c>
      <x:c r="S54" s="13" t="n">
        <x:v>-1</x:v>
      </x:c>
      <x:c r="T54" s="13" t="n">
        <x:v>-1</x:v>
      </x:c>
      <x:c r="U54" s="14" t="n">
        <x:v>1</x:v>
      </x:c>
      <x:c r="W54" s="12" t="n">
        <x:f>P54*$P$41</x:f>
        <x:v>0.5</x:v>
      </x:c>
      <x:c r="X54" s="12" t="n">
        <x:f t="shared" ref="X54:AB54" si="23">Q54*$P$41</x:f>
        <x:v>0</x:v>
      </x:c>
      <x:c r="Y54" s="12">
        <x:f t="shared" si="23"/>
        <x:v>0</x:v>
      </x:c>
      <x:c r="Z54" s="12">
        <x:f t="shared" si="23"/>
        <x:v>-0.5</x:v>
      </x:c>
      <x:c r="AA54" s="12">
        <x:f t="shared" si="23"/>
        <x:v>-0.5</x:v>
      </x:c>
      <x:c r="AB54" s="12">
        <x:f t="shared" si="23"/>
        <x:v>0.5</x:v>
      </x:c>
    </x:row>
    <x:row r="55">
      <x:c r="E55" s="15">
        <x:v>0</x:v>
      </x:c>
      <x:c r="F55" s="8" t="n">
        <x:f t="array" ref="F55">E51</x:f>
        <x:v>-1</x:v>
      </x:c>
      <x:c r="G55" s="8">
        <x:v>0</x:v>
      </x:c>
      <x:c r="H55" s="8" t="n">
        <x:f>F51</x:f>
        <x:v>0</x:v>
      </x:c>
      <x:c r="I55" s="8">
        <x:v>0</x:v>
      </x:c>
      <x:c r="J55" s="16" t="n">
        <x:f>G51</x:f>
        <x:v>1</x:v>
      </x:c>
      <x:c r="L55" s="15" t="n">
        <x:v>0</x:v>
      </x:c>
      <x:c r="M55" s="8" t="n">
        <x:v>-1</x:v>
      </x:c>
      <x:c r="N55" s="16" t="n">
        <x:v>0</x:v>
      </x:c>
      <x:c r="P55" s="15" t="n">
        <x:v>0</x:v>
      </x:c>
      <x:c r="Q55" s="8" t="n">
        <x:v>1</x:v>
      </x:c>
      <x:c r="R55" s="8" t="n">
        <x:v>0</x:v>
      </x:c>
      <x:c r="S55" s="8" t="n">
        <x:v>0</x:v>
      </x:c>
      <x:c r="T55" s="8" t="n">
        <x:v>0</x:v>
      </x:c>
      <x:c r="U55" s="16" t="n">
        <x:v>-1</x:v>
      </x:c>
      <x:c r="W55" s="12" t="n">
        <x:f t="shared" ref="W55:W59" si="24">P55*$P$41</x:f>
        <x:v>0</x:v>
      </x:c>
      <x:c r="X55" s="12" t="n">
        <x:f t="shared" ref="X55:X59" si="25">Q55*$P$41</x:f>
        <x:v>0.5</x:v>
      </x:c>
      <x:c r="Y55" s="12" t="n">
        <x:f t="shared" ref="Y55:Y59" si="26">R55*$P$41</x:f>
        <x:v>0</x:v>
      </x:c>
      <x:c r="Z55" s="12" t="n">
        <x:f t="shared" ref="Z55:Z59" si="27">S55*$P$41</x:f>
        <x:v>0</x:v>
      </x:c>
      <x:c r="AA55" s="12" t="n">
        <x:f t="shared" ref="AA55:AA59" si="28">T55*$P$41</x:f>
        <x:v>0</x:v>
      </x:c>
      <x:c r="AB55" s="12" t="n">
        <x:f t="shared" ref="AB55:AB59" si="29">U55*$P$41</x:f>
        <x:v>-0.5</x:v>
      </x:c>
    </x:row>
    <x:row r="56">
      <x:c r="E56" s="17" t="n">
        <x:f>E51</x:f>
        <x:v>-1</x:v>
      </x:c>
      <x:c r="F56" s="18" t="n">
        <x:f>E50</x:f>
        <x:v>0</x:v>
      </x:c>
      <x:c r="G56" s="18" t="n">
        <x:f>F51</x:f>
        <x:v>0</x:v>
      </x:c>
      <x:c r="H56" s="18" t="n">
        <x:f>F50</x:f>
        <x:v>1</x:v>
      </x:c>
      <x:c r="I56" s="18" t="n">
        <x:f>G51</x:f>
        <x:v>1</x:v>
      </x:c>
      <x:c r="J56" s="19" t="n">
        <x:f>G50</x:f>
        <x:v>-1</x:v>
      </x:c>
      <x:c r="L56" s="15" t="n">
        <x:v>1</x:v>
      </x:c>
      <x:c r="M56" s="8" t="n">
        <x:v>0</x:v>
      </x:c>
      <x:c r="N56" s="16" t="n">
        <x:v>0</x:v>
      </x:c>
      <x:c r="P56" s="15" t="n">
        <x:v>0</x:v>
      </x:c>
      <x:c r="Q56" s="8" t="n">
        <x:v>0</x:v>
      </x:c>
      <x:c r="R56" s="8" t="n">
        <x:v>1</x:v>
      </x:c>
      <x:c r="S56" s="8" t="n">
        <x:v>0</x:v>
      </x:c>
      <x:c r="T56" s="8" t="n">
        <x:v>-1</x:v>
      </x:c>
      <x:c r="U56" s="16" t="n">
        <x:v>0</x:v>
      </x:c>
      <x:c r="W56" s="12">
        <x:f t="shared" si="24"/>
        <x:v>0</x:v>
      </x:c>
      <x:c r="X56" s="12">
        <x:f t="shared" si="25"/>
        <x:v>0</x:v>
      </x:c>
      <x:c r="Y56" s="12">
        <x:f t="shared" si="26"/>
        <x:v>0.5</x:v>
      </x:c>
      <x:c r="Z56" s="12">
        <x:f t="shared" si="27"/>
        <x:v>0</x:v>
      </x:c>
      <x:c r="AA56" s="12">
        <x:f t="shared" si="28"/>
        <x:v>-0.5</x:v>
      </x:c>
      <x:c r="AB56" s="12">
        <x:f t="shared" si="29"/>
        <x:v>0</x:v>
      </x:c>
    </x:row>
    <x:row r="57">
      <x:c r="L57" s="15" t="n">
        <x:v>0</x:v>
      </x:c>
      <x:c r="M57" s="8" t="n">
        <x:v>0</x:v>
      </x:c>
      <x:c r="N57" s="16" t="n">
        <x:v>1</x:v>
      </x:c>
      <x:c r="P57" s="15" t="n">
        <x:v>-1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16" t="n">
        <x:v>-1</x:v>
      </x:c>
      <x:c r="W57" s="12">
        <x:f t="shared" si="24"/>
        <x:v>-0.5</x:v>
      </x:c>
      <x:c r="X57" s="12">
        <x:f t="shared" si="25"/>
        <x:v>0</x:v>
      </x:c>
      <x:c r="Y57" s="12">
        <x:f t="shared" si="26"/>
        <x:v>0</x:v>
      </x:c>
      <x:c r="Z57" s="12">
        <x:f t="shared" si="27"/>
        <x:v>0.5</x:v>
      </x:c>
      <x:c r="AA57" s="12">
        <x:f t="shared" si="28"/>
        <x:v>0.5</x:v>
      </x:c>
      <x:c r="AB57" s="12">
        <x:f t="shared" si="29"/>
        <x:v>-0.5</x:v>
      </x:c>
    </x:row>
    <x:row r="58">
      <x:c r="L58" s="15" t="n">
        <x:v>-1</x:v>
      </x:c>
      <x:c r="M58" s="8" t="n">
        <x:v>0</x:v>
      </x:c>
      <x:c r="N58" s="16" t="n">
        <x:v>1</x:v>
      </x:c>
      <x:c r="P58" s="15" t="n">
        <x:v>-1</x:v>
      </x:c>
      <x:c r="Q58" s="8" t="n">
        <x:v>0</x:v>
      </x:c>
      <x:c r="R58" s="8" t="n">
        <x:v>-1</x:v>
      </x:c>
      <x:c r="S58" s="8" t="n">
        <x:v>1</x:v>
      </x:c>
      <x:c r="T58" s="8" t="n">
        <x:v>2</x:v>
      </x:c>
      <x:c r="U58" s="16" t="n">
        <x:v>-1</x:v>
      </x:c>
      <x:c r="W58" s="12">
        <x:f t="shared" si="24"/>
        <x:v>-0.5</x:v>
      </x:c>
      <x:c r="X58" s="12">
        <x:f t="shared" si="25"/>
        <x:v>0</x:v>
      </x:c>
      <x:c r="Y58" s="12">
        <x:f t="shared" si="26"/>
        <x:v>-0.5</x:v>
      </x:c>
      <x:c r="Z58" s="12">
        <x:f t="shared" si="27"/>
        <x:v>0.5</x:v>
      </x:c>
      <x:c r="AA58" s="12">
        <x:f t="shared" si="28"/>
        <x:v>1</x:v>
      </x:c>
      <x:c r="AB58" s="12">
        <x:f t="shared" si="29"/>
        <x:v>-0.5</x:v>
      </x:c>
    </x:row>
    <x:row r="59">
      <x:c r="L59" s="17" t="n">
        <x:v>0</x:v>
      </x:c>
      <x:c r="M59" s="18" t="n">
        <x:v>1</x:v>
      </x:c>
      <x:c r="N59" s="19" t="n">
        <x:v>-1</x:v>
      </x:c>
      <x:c r="P59" s="17" t="n">
        <x:v>1</x:v>
      </x:c>
      <x:c r="Q59" s="18" t="n">
        <x:v>-1</x:v>
      </x:c>
      <x:c r="R59" s="18" t="n">
        <x:v>0</x:v>
      </x:c>
      <x:c r="S59" s="18" t="n">
        <x:v>-1</x:v>
      </x:c>
      <x:c r="T59" s="18" t="n">
        <x:v>-1</x:v>
      </x:c>
      <x:c r="U59" s="19" t="n">
        <x:v>2</x:v>
      </x:c>
      <x:c r="W59" s="12">
        <x:f t="shared" si="24"/>
        <x:v>0.5</x:v>
      </x:c>
      <x:c r="X59" s="12">
        <x:f t="shared" si="25"/>
        <x:v>-0.5</x:v>
      </x:c>
      <x:c r="Y59" s="12">
        <x:f t="shared" si="26"/>
        <x:v>0</x:v>
      </x:c>
      <x:c r="Z59" s="12">
        <x:f t="shared" si="27"/>
        <x:v>-0.5</x:v>
      </x:c>
      <x:c r="AA59" s="12">
        <x:f t="shared" si="28"/>
        <x:v>-0.5</x:v>
      </x:c>
      <x:c r="AB59" s="12">
        <x:f t="shared" si="29"/>
        <x:v>1</x:v>
      </x:c>
    </x:row>
    <x:row r="60">
      <x:c r="A60" t="s">
        <x:v>35</x:v>
      </x:c>
    </x:row>
    <x:row r="61">
      <x:c r="M61" t="s">
        <x:v>36</x:v>
      </x:c>
      <x:c r="N61" t="s">
        <x:v>37</x:v>
      </x:c>
    </x:row>
    <x:row r="62">
      <x:c r="I62" t="s">
        <x:v>38</x:v>
      </x:c>
      <x:c r="R62" t="s">
        <x:v>39</x:v>
      </x:c>
      <x:c r="W62" t="s">
        <x:v>40</x:v>
      </x:c>
      <x:c r="AA62" t="s">
        <x:v>41</x:v>
      </x:c>
      <x:c r="AC62" t="s">
        <x:v>36</x:v>
      </x:c>
    </x:row>
    <x:row r="63">
      <x:c r="H63">
        <x:v>1</x:v>
      </x:c>
      <x:c r="I63" s="12" t="n">
        <x:f t="shared" ref="I63:K65" si="30">O20</x:f>
        <x:v>0.05555555555555559</x:v>
      </x:c>
      <x:c r="J63" s="13">
        <x:f t="shared" si="30"/>
        <x:v>5.5555555555555566E-2</x:v>
      </x:c>
      <x:c r="K63" s="14">
        <x:f t="shared" si="30"/>
        <x:v>5.5555555555555566E-2</x:v>
      </x:c>
      <x:c r="R63" s="12" t="n">
        <x:f>I63</x:f>
        <x:v>0.05555555555555559</x:v>
      </x:c>
      <x:c r="S63" s="13" t="n">
        <x:f t="shared" ref="S63:T63" si="31">J63</x:f>
        <x:v>0.055555555555555566</x:v>
      </x:c>
      <x:c r="T63" s="13">
        <x:f t="shared" si="31"/>
        <x:v>5.5555555555555566E-2</x:v>
      </x:c>
      <x:c r="U63" s="14">
        <x:v>0</x:v>
      </x:c>
      <x:c r="W63" s="12" t="n">
        <x:f>R63+R69</x:f>
        <x:v>0.11111111111111117</x:v>
      </x:c>
      <x:c r="X63" s="13" t="n">
        <x:f t="shared" ref="X63:Z63" si="32">S63+S69</x:f>
        <x:v>0.055555555555555566</x:v>
      </x:c>
      <x:c r="Y63" s="13">
        <x:f t="shared" si="32"/>
        <x:v>0.11111111111111113</x:v>
      </x:c>
      <x:c r="Z63" s="14">
        <x:f t="shared" si="32"/>
        <x:v>5.5555555555555566E-2</x:v>
      </x:c>
      <x:c r="AA63" s="23" t="n">
        <x:f>SUM(W63:Z63)</x:f>
        <x:v>0.3333333333333335</x:v>
      </x:c>
      <x:c r="AC63" s="12" t="n">
        <x:f t="shared" ref="AC63:AF66" si="33">W63</x:f>
        <x:v>0.11111111111111117</x:v>
      </x:c>
      <x:c r="AD63" s="13">
        <x:f t="shared" si="33"/>
        <x:v>5.5555555555555566E-2</x:v>
      </x:c>
      <x:c r="AE63" s="13">
        <x:f t="shared" si="33"/>
        <x:v>0.11111111111111113</x:v>
      </x:c>
      <x:c r="AF63" s="13">
        <x:f t="shared" si="33"/>
        <x:v>5.5555555555555566E-2</x:v>
      </x:c>
      <x:c r="AG63" s="13">
        <x:v>0</x:v>
      </x:c>
      <x:c r="AH63" s="13">
        <x:v>0</x:v>
      </x:c>
      <x:c r="AI63" s="13">
        <x:v>0</x:v>
      </x:c>
      <x:c r="AJ63" s="14">
        <x:v>0</x:v>
      </x:c>
      <x:c r="AL63" s="12" t="n">
        <x:f>AA63</x:f>
        <x:v>0.3333333333333335</x:v>
      </x:c>
      <x:c r="AM63" s="13">
        <x:v>0</x:v>
      </x:c>
      <x:c r="AN63" s="13">
        <x:v>0</x:v>
      </x:c>
      <x:c r="AO63" s="13">
        <x:v>0</x:v>
      </x:c>
      <x:c r="AP63" s="13">
        <x:v>0</x:v>
      </x:c>
      <x:c r="AQ63" s="13">
        <x:v>0</x:v>
      </x:c>
      <x:c r="AR63" s="13">
        <x:v>0</x:v>
      </x:c>
      <x:c r="AS63" s="14">
        <x:v>0</x:v>
      </x:c>
    </x:row>
    <x:row r="64">
      <x:c r="H64">
        <x:v>2</x:v>
      </x:c>
      <x:c r="I64" s="15">
        <x:f t="shared" si="30"/>
        <x:v>5.5555555555555566E-2</x:v>
      </x:c>
      <x:c r="J64" s="8">
        <x:f t="shared" si="30"/>
        <x:v>5.5555555555555552E-2</x:v>
      </x:c>
      <x:c r="K64" s="16">
        <x:f t="shared" si="30"/>
        <x:v>5.5555555555555552E-2</x:v>
      </x:c>
      <x:c r="R64" s="15" t="n">
        <x:f t="shared" ref="R64:R65" si="34">I64</x:f>
        <x:v>0.055555555555555566</x:v>
      </x:c>
      <x:c r="S64" s="8" t="n">
        <x:f t="shared" ref="S64:S65" si="35">J64</x:f>
        <x:v>0.05555555555555555</x:v>
      </x:c>
      <x:c r="T64" s="8" t="n">
        <x:f t="shared" ref="T64:T65" si="36">K64</x:f>
        <x:v>0.05555555555555555</x:v>
      </x:c>
      <x:c r="U64" s="16">
        <x:v>0</x:v>
      </x:c>
      <x:c r="W64" s="15" t="n">
        <x:f t="shared" ref="W64:W66" si="37">R64+R70</x:f>
        <x:v>0.055555555555555566</x:v>
      </x:c>
      <x:c r="X64" s="8" t="n">
        <x:f t="shared" ref="X64:X66" si="38">S64+S70</x:f>
        <x:v>0.05555555555555555</x:v>
      </x:c>
      <x:c r="Y64" s="8" t="n">
        <x:f t="shared" ref="Y64:Y66" si="39">T64+T70</x:f>
        <x:v>0.05555555555555555</x:v>
      </x:c>
      <x:c r="Z64" s="16" t="n">
        <x:f t="shared" ref="Z64:Z66" si="40">U64+U70</x:f>
        <x:v>0</x:v>
      </x:c>
      <x:c r="AA64" s="23" t="n">
        <x:f t="shared" ref="AA64:AA66" si="41">SUM(W64:Z64)</x:f>
        <x:v>0.16666666666666669</x:v>
      </x:c>
      <x:c r="AC64" s="15">
        <x:f t="shared" si="33"/>
        <x:v>5.5555555555555566E-2</x:v>
      </x:c>
      <x:c r="AD64" s="8">
        <x:f t="shared" si="33"/>
        <x:v>5.5555555555555552E-2</x:v>
      </x:c>
      <x:c r="AE64" s="8">
        <x:f t="shared" si="33"/>
        <x:v>5.5555555555555552E-2</x:v>
      </x:c>
      <x:c r="AF64" s="8">
        <x:f t="shared" si="33"/>
        <x:v>0</x:v>
      </x:c>
      <x:c r="AG64" s="8">
        <x:v>0</x:v>
      </x:c>
      <x:c r="AH64" s="8">
        <x:v>0</x:v>
      </x:c>
      <x:c r="AI64" s="8">
        <x:v>0</x:v>
      </x:c>
      <x:c r="AJ64" s="16">
        <x:v>0</x:v>
      </x:c>
      <x:c r="AL64" s="15">
        <x:v>0</x:v>
      </x:c>
      <x:c r="AM64" s="8" t="n">
        <x:f>AA64</x:f>
        <x:v>0.16666666666666669</x:v>
      </x:c>
      <x:c r="AN64" s="8">
        <x:v>0</x:v>
      </x:c>
      <x:c r="AO64" s="8">
        <x:v>0</x:v>
      </x:c>
      <x:c r="AP64" s="8">
        <x:v>0</x:v>
      </x:c>
      <x:c r="AQ64" s="8">
        <x:v>0</x:v>
      </x:c>
      <x:c r="AR64" s="8">
        <x:v>0</x:v>
      </x:c>
      <x:c r="AS64" s="16">
        <x:v>0</x:v>
      </x:c>
    </x:row>
    <x:row r="65">
      <x:c r="H65">
        <x:v>3</x:v>
      </x:c>
      <x:c r="I65" s="17">
        <x:f t="shared" si="30"/>
        <x:v>5.5555555555555566E-2</x:v>
      </x:c>
      <x:c r="J65" s="18">
        <x:f t="shared" si="30"/>
        <x:v>5.5555555555555552E-2</x:v>
      </x:c>
      <x:c r="K65" s="19">
        <x:f t="shared" si="30"/>
        <x:v>5.5555555555555552E-2</x:v>
      </x:c>
      <x:c r="R65" s="15">
        <x:f t="shared" si="34"/>
        <x:v>5.5555555555555566E-2</x:v>
      </x:c>
      <x:c r="S65" s="8">
        <x:f t="shared" si="35"/>
        <x:v>5.5555555555555552E-2</x:v>
      </x:c>
      <x:c r="T65" s="8">
        <x:f t="shared" si="36"/>
        <x:v>5.5555555555555552E-2</x:v>
      </x:c>
      <x:c r="U65" s="16">
        <x:v>0</x:v>
      </x:c>
      <x:c r="W65" s="15">
        <x:f t="shared" si="37"/>
        <x:v>0.11111111111111113</x:v>
      </x:c>
      <x:c r="X65" s="8">
        <x:f t="shared" si="38"/>
        <x:v>5.5555555555555552E-2</x:v>
      </x:c>
      <x:c r="Y65" s="8">
        <x:f t="shared" si="39"/>
        <x:v>0.1111111111111111</x:v>
      </x:c>
      <x:c r="Z65" s="16">
        <x:f t="shared" si="40"/>
        <x:v>5.5555555555555552E-2</x:v>
      </x:c>
      <x:c r="AA65" s="23">
        <x:f t="shared" si="41"/>
        <x:v>0.33333333333333337</x:v>
      </x:c>
      <x:c r="AC65" s="15">
        <x:f t="shared" si="33"/>
        <x:v>0.11111111111111113</x:v>
      </x:c>
      <x:c r="AD65" s="8">
        <x:f t="shared" si="33"/>
        <x:v>5.5555555555555552E-2</x:v>
      </x:c>
      <x:c r="AE65" s="8">
        <x:f t="shared" si="33"/>
        <x:v>0.1111111111111111</x:v>
      </x:c>
      <x:c r="AF65" s="8">
        <x:f t="shared" si="33"/>
        <x:v>5.5555555555555552E-2</x:v>
      </x:c>
      <x:c r="AG65" s="8">
        <x:v>0</x:v>
      </x:c>
      <x:c r="AH65" s="8">
        <x:v>0</x:v>
      </x:c>
      <x:c r="AI65" s="8">
        <x:v>0</x:v>
      </x:c>
      <x:c r="AJ65" s="16">
        <x:v>0</x:v>
      </x:c>
      <x:c r="AL65" s="15">
        <x:v>0</x:v>
      </x:c>
      <x:c r="AM65" s="8">
        <x:v>0</x:v>
      </x:c>
      <x:c r="AN65" s="8" t="n">
        <x:f>AA65</x:f>
        <x:v>0.33333333333333337</x:v>
      </x:c>
      <x:c r="AO65" s="8">
        <x:v>0</x:v>
      </x:c>
      <x:c r="AP65" s="8">
        <x:v>0</x:v>
      </x:c>
      <x:c r="AQ65" s="8">
        <x:v>0</x:v>
      </x:c>
      <x:c r="AR65" s="8">
        <x:v>0</x:v>
      </x:c>
      <x:c r="AS65" s="16">
        <x:v>0</x:v>
      </x:c>
    </x:row>
    <x:row r="66">
      <x:c r="R66" s="17">
        <x:v>0</x:v>
      </x:c>
      <x:c r="S66" s="18">
        <x:v>0</x:v>
      </x:c>
      <x:c r="T66" s="18">
        <x:v>0</x:v>
      </x:c>
      <x:c r="U66" s="19">
        <x:v>0</x:v>
      </x:c>
      <x:c r="W66" s="17">
        <x:f t="shared" si="37"/>
        <x:v>5.5555555555555566E-2</x:v>
      </x:c>
      <x:c r="X66" s="18">
        <x:f t="shared" si="38"/>
        <x:v>0</x:v>
      </x:c>
      <x:c r="Y66" s="18">
        <x:f t="shared" si="39"/>
        <x:v>5.5555555555555552E-2</x:v>
      </x:c>
      <x:c r="Z66" s="19">
        <x:f t="shared" si="40"/>
        <x:v>5.5555555555555552E-2</x:v>
      </x:c>
      <x:c r="AA66" s="23">
        <x:f t="shared" si="41"/>
        <x:v>0.16666666666666669</x:v>
      </x:c>
      <x:c r="AC66" s="15">
        <x:f t="shared" si="33"/>
        <x:v>5.5555555555555566E-2</x:v>
      </x:c>
      <x:c r="AD66" s="8">
        <x:f t="shared" si="33"/>
        <x:v>0</x:v>
      </x:c>
      <x:c r="AE66" s="8">
        <x:f t="shared" si="33"/>
        <x:v>5.5555555555555552E-2</x:v>
      </x:c>
      <x:c r="AF66" s="8">
        <x:f t="shared" si="33"/>
        <x:v>5.5555555555555552E-2</x:v>
      </x:c>
      <x:c r="AG66" s="8">
        <x:v>0</x:v>
      </x:c>
      <x:c r="AH66" s="8">
        <x:v>0</x:v>
      </x:c>
      <x:c r="AI66" s="8">
        <x:v>0</x:v>
      </x:c>
      <x:c r="AJ66" s="16">
        <x:v>0</x:v>
      </x:c>
      <x:c r="AL66" s="15">
        <x:v>0</x:v>
      </x:c>
      <x:c r="AM66" s="8">
        <x:v>0</x:v>
      </x:c>
      <x:c r="AN66" s="8">
        <x:v>0</x:v>
      </x:c>
      <x:c r="AO66" s="8" t="n">
        <x:f>AA66</x:f>
        <x:v>0.16666666666666669</x:v>
      </x:c>
      <x:c r="AP66" s="8">
        <x:v>0</x:v>
      </x:c>
      <x:c r="AQ66" s="8">
        <x:v>0</x:v>
      </x:c>
      <x:c r="AR66" s="8">
        <x:v>0</x:v>
      </x:c>
      <x:c r="AS66" s="16">
        <x:v>0</x:v>
      </x:c>
    </x:row>
    <x:row r="67">
      <x:c r="I67" t="s">
        <x:v>42</x:v>
      </x:c>
      <x:c r="AC67" s="15">
        <x:v>0</x:v>
      </x:c>
      <x:c r="AD67" s="8">
        <x:v>0</x:v>
      </x:c>
      <x:c r="AE67" s="8">
        <x:v>0</x:v>
      </x:c>
      <x:c r="AF67" s="8">
        <x:v>0</x:v>
      </x:c>
      <x:c r="AG67" s="8" t="n">
        <x:f t="shared" ref="AG67:AJ70" si="42">W63</x:f>
        <x:v>0.11111111111111117</x:v>
      </x:c>
      <x:c r="AH67" s="8">
        <x:f t="shared" si="42"/>
        <x:v>5.5555555555555566E-2</x:v>
      </x:c>
      <x:c r="AI67" s="8">
        <x:f t="shared" si="42"/>
        <x:v>0.11111111111111113</x:v>
      </x:c>
      <x:c r="AJ67" s="16">
        <x:f t="shared" si="42"/>
        <x:v>5.5555555555555566E-2</x:v>
      </x:c>
      <x:c r="AL67" s="15">
        <x:v>0</x:v>
      </x:c>
      <x:c r="AM67" s="8">
        <x:v>0</x:v>
      </x:c>
      <x:c r="AN67" s="8">
        <x:v>0</x:v>
      </x:c>
      <x:c r="AO67" s="8">
        <x:v>0</x:v>
      </x:c>
      <x:c r="AP67" s="8" t="n">
        <x:f>AA63</x:f>
        <x:v>0.3333333333333335</x:v>
      </x:c>
      <x:c r="AQ67" s="8">
        <x:v>0</x:v>
      </x:c>
      <x:c r="AR67" s="8">
        <x:v>0</x:v>
      </x:c>
      <x:c r="AS67" s="16">
        <x:v>0</x:v>
      </x:c>
    </x:row>
    <x:row r="68">
      <x:c r="H68">
        <x:v>1</x:v>
      </x:c>
      <x:c r="I68" s="12" t="n">
        <x:f t="shared" ref="I68:K70" si="43">O46</x:f>
        <x:v>0.05555555555555559</x:v>
      </x:c>
      <x:c r="J68" s="13">
        <x:f t="shared" si="43"/>
        <x:v>5.5555555555555566E-2</x:v>
      </x:c>
      <x:c r="K68" s="14">
        <x:f t="shared" si="43"/>
        <x:v>5.5555555555555566E-2</x:v>
      </x:c>
      <x:c r="R68" t="s">
        <x:v>43</x:v>
      </x:c>
      <x:c r="AC68" s="15">
        <x:v>0</x:v>
      </x:c>
      <x:c r="AD68" s="8">
        <x:v>0</x:v>
      </x:c>
      <x:c r="AE68" s="8">
        <x:v>0</x:v>
      </x:c>
      <x:c r="AF68" s="8">
        <x:v>0</x:v>
      </x:c>
      <x:c r="AG68" s="8">
        <x:f t="shared" si="42"/>
        <x:v>5.5555555555555566E-2</x:v>
      </x:c>
      <x:c r="AH68" s="8">
        <x:f t="shared" si="42"/>
        <x:v>5.5555555555555552E-2</x:v>
      </x:c>
      <x:c r="AI68" s="8">
        <x:f t="shared" si="42"/>
        <x:v>5.5555555555555552E-2</x:v>
      </x:c>
      <x:c r="AJ68" s="16">
        <x:f t="shared" si="42"/>
        <x:v>0</x:v>
      </x:c>
      <x:c r="AL68" s="15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 t="n">
        <x:f>AA64</x:f>
        <x:v>0.16666666666666669</x:v>
      </x:c>
      <x:c r="AR68" s="8">
        <x:v>0</x:v>
      </x:c>
      <x:c r="AS68" s="16">
        <x:v>0</x:v>
      </x:c>
    </x:row>
    <x:row r="69">
      <x:c r="H69">
        <x:v>3</x:v>
      </x:c>
      <x:c r="I69" s="15">
        <x:f t="shared" si="43"/>
        <x:v>5.5555555555555566E-2</x:v>
      </x:c>
      <x:c r="J69" s="8">
        <x:f t="shared" si="43"/>
        <x:v>5.5555555555555552E-2</x:v>
      </x:c>
      <x:c r="K69" s="16">
        <x:f t="shared" si="43"/>
        <x:v>5.5555555555555552E-2</x:v>
      </x:c>
      <x:c r="R69" s="12" t="n">
        <x:f>I68</x:f>
        <x:v>0.05555555555555559</x:v>
      </x:c>
      <x:c r="S69" s="13">
        <x:v>0</x:v>
      </x:c>
      <x:c r="T69" s="13" t="n">
        <x:f>J68</x:f>
        <x:v>0.055555555555555566</x:v>
      </x:c>
      <x:c r="U69" s="14" t="n">
        <x:f>K68</x:f>
        <x:v>0.055555555555555566</x:v>
      </x:c>
      <x:c r="AC69" s="15">
        <x:v>0</x:v>
      </x:c>
      <x:c r="AD69" s="8">
        <x:v>0</x:v>
      </x:c>
      <x:c r="AE69" s="8">
        <x:v>0</x:v>
      </x:c>
      <x:c r="AF69" s="8">
        <x:v>0</x:v>
      </x:c>
      <x:c r="AG69" s="8">
        <x:f t="shared" si="42"/>
        <x:v>0.11111111111111113</x:v>
      </x:c>
      <x:c r="AH69" s="8">
        <x:f t="shared" si="42"/>
        <x:v>5.5555555555555552E-2</x:v>
      </x:c>
      <x:c r="AI69" s="8">
        <x:f t="shared" si="42"/>
        <x:v>0.1111111111111111</x:v>
      </x:c>
      <x:c r="AJ69" s="16">
        <x:f t="shared" si="42"/>
        <x:v>5.5555555555555552E-2</x:v>
      </x:c>
      <x:c r="AL69" s="15">
        <x:v>0</x:v>
      </x:c>
      <x:c r="AM69" s="8">
        <x:v>0</x:v>
      </x:c>
      <x:c r="AN69" s="8">
        <x:v>0</x:v>
      </x:c>
      <x:c r="AO69" s="8">
        <x:v>0</x:v>
      </x:c>
      <x:c r="AP69" s="8">
        <x:v>0</x:v>
      </x:c>
      <x:c r="AQ69" s="8">
        <x:v>0</x:v>
      </x:c>
      <x:c r="AR69" s="8" t="n">
        <x:f>AA65</x:f>
        <x:v>0.33333333333333337</x:v>
      </x:c>
      <x:c r="AS69" s="16">
        <x:v>0</x:v>
      </x:c>
    </x:row>
    <x:row r="70">
      <x:c r="H70">
        <x:v>4</x:v>
      </x:c>
      <x:c r="I70" s="17">
        <x:f t="shared" si="43"/>
        <x:v>5.5555555555555566E-2</x:v>
      </x:c>
      <x:c r="J70" s="18">
        <x:f t="shared" si="43"/>
        <x:v>5.5555555555555552E-2</x:v>
      </x:c>
      <x:c r="K70" s="19">
        <x:f t="shared" si="43"/>
        <x:v>5.5555555555555552E-2</x:v>
      </x:c>
      <x:c r="R70" s="15">
        <x:v>0</x:v>
      </x:c>
      <x:c r="S70" s="8">
        <x:v>0</x:v>
      </x:c>
      <x:c r="T70" s="8">
        <x:v>0</x:v>
      </x:c>
      <x:c r="U70" s="16">
        <x:v>0</x:v>
      </x:c>
      <x:c r="AC70" s="17">
        <x:v>0</x:v>
      </x:c>
      <x:c r="AD70" s="18">
        <x:v>0</x:v>
      </x:c>
      <x:c r="AE70" s="18">
        <x:v>0</x:v>
      </x:c>
      <x:c r="AF70" s="18">
        <x:v>0</x:v>
      </x:c>
      <x:c r="AG70" s="18">
        <x:f t="shared" si="42"/>
        <x:v>5.5555555555555566E-2</x:v>
      </x:c>
      <x:c r="AH70" s="18">
        <x:f t="shared" si="42"/>
        <x:v>0</x:v>
      </x:c>
      <x:c r="AI70" s="18">
        <x:f t="shared" si="42"/>
        <x:v>5.5555555555555552E-2</x:v>
      </x:c>
      <x:c r="AJ70" s="19">
        <x:f t="shared" si="42"/>
        <x:v>5.5555555555555552E-2</x:v>
      </x:c>
      <x:c r="AL70" s="17">
        <x:v>0</x:v>
      </x:c>
      <x:c r="AM70" s="18">
        <x:v>0</x:v>
      </x:c>
      <x:c r="AN70" s="18">
        <x:v>0</x:v>
      </x:c>
      <x:c r="AO70" s="18">
        <x:v>0</x:v>
      </x:c>
      <x:c r="AP70" s="18">
        <x:v>0</x:v>
      </x:c>
      <x:c r="AQ70" s="18">
        <x:v>0</x:v>
      </x:c>
      <x:c r="AR70" s="18">
        <x:v>0</x:v>
      </x:c>
      <x:c r="AS70" s="19" t="n">
        <x:f>AA66</x:f>
        <x:v>0.16666666666666669</x:v>
      </x:c>
    </x:row>
    <x:row r="71">
      <x:c r="R71" s="15" t="n">
        <x:f>I69</x:f>
        <x:v>0.055555555555555566</x:v>
      </x:c>
      <x:c r="S71" s="8">
        <x:v>0</x:v>
      </x:c>
      <x:c r="T71" s="8" t="n">
        <x:f>J69</x:f>
        <x:v>0.05555555555555555</x:v>
      </x:c>
      <x:c r="U71" s="16" t="n">
        <x:f>K69</x:f>
        <x:v>0.05555555555555555</x:v>
      </x:c>
    </x:row>
    <x:row r="72">
      <x:c r="R72" s="17" t="n">
        <x:f>I70</x:f>
        <x:v>0.055555555555555566</x:v>
      </x:c>
      <x:c r="S72" s="18">
        <x:v>0</x:v>
      </x:c>
      <x:c r="T72" s="18" t="n">
        <x:f>J70</x:f>
        <x:v>0.05555555555555555</x:v>
      </x:c>
      <x:c r="U72" s="19" t="n">
        <x:f>K70</x:f>
        <x:v>0.05555555555555555</x:v>
      </x:c>
      <x:c r="AL72" t="s">
        <x:v>44</x:v>
      </x:c>
    </x:row>
    <x:row r="73">
      <x:c r="AL73" t="n" cm="1">
        <x:f t="array" ref="AL73:AS80">MINVERSE(AL63:AS70)</x:f>
        <x:v>3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</x:row>
    <x:row r="74">
      <x:c r="AL74" t="n">
        <x:v>0</x:v>
      </x:c>
      <x:c r="AM74" t="n">
        <x:v>6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</x:row>
    <x:row r="75">
      <x:c r="W75" t="s">
        <x:v>37</x:v>
      </x:c>
      <x:c r="AL75" t="n">
        <x:v>0</x:v>
      </x:c>
      <x:c r="AM75" t="n">
        <x:v>0</x:v>
      </x:c>
      <x:c r="AN75" t="n">
        <x:v>3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</x:row>
    <x:row r="76">
      <x:c r="I76" t="s">
        <x:v>28</x:v>
      </x:c>
      <x:c r="J76" t="s">
        <x:v>45</x:v>
      </x:c>
      <x:c r="W76" t="s">
        <x:v>46</x:v>
      </x:c>
      <x:c r="AL76" t="n">
        <x:v>0</x:v>
      </x:c>
      <x:c r="AM76" t="n">
        <x:v>0</x:v>
      </x:c>
      <x:c r="AN76" t="n">
        <x:v>0</x:v>
      </x:c>
      <x:c r="AO76" t="n">
        <x:v>6</x:v>
      </x:c>
      <x:c r="AP76" t="n">
        <x:v>0</x:v>
      </x:c>
      <x:c r="AQ76" t="n">
        <x:v>0</x:v>
      </x:c>
      <x:c r="AR76" t="n">
        <x:v>0</x:v>
      </x:c>
      <x:c r="AS76" t="n">
        <x:v>0</x:v>
      </x:c>
    </x:row>
    <x:row r="77">
      <x:c r="H77">
        <x:v>1</x:v>
      </x:c>
      <x:c r="I77" s="12" t="n">
        <x:f>V24*$H$294</x:f>
        <x:v>0.05572756492761104</x:v>
      </x:c>
      <x:c r="J77" s="12" t="n">
        <x:f t="shared" ref="J77:K77" si="44">W24*$H$294</x:f>
        <x:v>-0.05572756492761104</x:v>
      </x:c>
      <x:c r="K77" s="12">
        <x:f t="shared" si="44"/>
        <x:v>0</x:v>
      </x:c>
      <x:c r="M77" s="12" t="n">
        <x:f>I77</x:f>
        <x:v>0.05572756492761104</x:v>
      </x:c>
      <x:c r="N77" s="12" t="n">
        <x:f t="shared" ref="N77:O77" si="45">J77</x:f>
        <x:v>-0.05572756492761104</x:v>
      </x:c>
      <x:c r="O77" s="12">
        <x:f t="shared" si="45"/>
        <x:v>0</x:v>
      </x:c>
      <x:c r="P77" s="14">
        <x:v>0</x:v>
      </x:c>
      <x:c r="R77" s="12" t="n">
        <x:f>M77+M82</x:f>
        <x:v>0.11145512985522207</x:v>
      </x:c>
      <x:c r="S77" s="13" t="n">
        <x:f t="shared" ref="S77:U77" si="46">N77+N82</x:f>
        <x:v>-0.05572756492761104</x:v>
      </x:c>
      <x:c r="T77" s="13">
        <x:f t="shared" si="46"/>
        <x:v>0</x:v>
      </x:c>
      <x:c r="U77" s="14">
        <x:f t="shared" si="46"/>
        <x:v>-5.5727564927611037E-2</x:v>
      </x:c>
      <x:c r="W77" s="12" t="n">
        <x:f>R77</x:f>
        <x:v>0.11145512985522207</x:v>
      </x:c>
      <x:c r="X77" s="13" t="n">
        <x:f t="shared" ref="X77:Z80" si="47">S77</x:f>
        <x:v>-0.05572756492761104</x:v>
      </x:c>
      <x:c r="Y77" s="13">
        <x:f t="shared" si="47"/>
        <x:v>0</x:v>
      </x:c>
      <x:c r="Z77" s="13">
        <x:f t="shared" si="47"/>
        <x:v>-5.5727564927611037E-2</x:v>
      </x:c>
      <x:c r="AA77" s="13">
        <x:v>0</x:v>
      </x:c>
      <x:c r="AB77" s="13">
        <x:v>0</x:v>
      </x:c>
      <x:c r="AC77" s="13">
        <x:v>0</x:v>
      </x:c>
      <x:c r="AD77" s="14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3</x:v>
      </x:c>
      <x:c r="AQ77" t="n">
        <x:v>0</x:v>
      </x:c>
      <x:c r="AR77" t="n">
        <x:v>0</x:v>
      </x:c>
      <x:c r="AS77" t="n">
        <x:v>0</x:v>
      </x:c>
    </x:row>
    <x:row r="78">
      <x:c r="H78">
        <x:v>2</x:v>
      </x:c>
      <x:c r="I78" s="12" t="n">
        <x:f t="shared" ref="I78:I79" si="48">V25*$H$294</x:f>
        <x:v>-0.05572756492761104</x:v>
      </x:c>
      <x:c r="J78" s="12" t="n">
        <x:f t="shared" ref="J78:J79" si="49">W25*$H$294</x:f>
        <x:v>0.11145512985522207</x:v>
      </x:c>
      <x:c r="K78" s="12" t="n">
        <x:f t="shared" ref="K78:K79" si="50">X25*$H$294</x:f>
        <x:v>-0.05572756492761104</x:v>
      </x:c>
      <x:c r="M78" s="12" t="n">
        <x:f t="shared" ref="M78:M79" si="51">I78</x:f>
        <x:v>-0.05572756492761104</x:v>
      </x:c>
      <x:c r="N78" s="12" t="n">
        <x:f t="shared" ref="N78:N79" si="52">J78</x:f>
        <x:v>0.11145512985522207</x:v>
      </x:c>
      <x:c r="O78" s="12" t="n">
        <x:f t="shared" ref="O78:O79" si="53">K78</x:f>
        <x:v>-0.05572756492761104</x:v>
      </x:c>
      <x:c r="P78" s="16">
        <x:v>0</x:v>
      </x:c>
      <x:c r="R78" s="15" t="n">
        <x:f t="shared" ref="R78:R80" si="54">M78+M83</x:f>
        <x:v>-0.05572756492761104</x:v>
      </x:c>
      <x:c r="S78" s="8" t="n">
        <x:f t="shared" ref="S78:S80" si="55">N78+N83</x:f>
        <x:v>0.11145512985522207</x:v>
      </x:c>
      <x:c r="T78" s="8" t="n">
        <x:f t="shared" ref="T78:T80" si="56">O78+O83</x:f>
        <x:v>-0.05572756492761104</x:v>
      </x:c>
      <x:c r="U78" s="16" t="n">
        <x:f t="shared" ref="U78:U80" si="57">P78+P83</x:f>
        <x:v>0</x:v>
      </x:c>
      <x:c r="W78" s="15" t="n">
        <x:f t="shared" ref="W78:W80" si="58">R78</x:f>
        <x:v>-0.05572756492761104</x:v>
      </x:c>
      <x:c r="X78" s="8">
        <x:f t="shared" si="47"/>
        <x:v>0.11145512985522207</x:v>
      </x:c>
      <x:c r="Y78" s="8">
        <x:f t="shared" si="47"/>
        <x:v>-5.5727564927611037E-2</x:v>
      </x:c>
      <x:c r="Z78" s="8">
        <x:f t="shared" si="47"/>
        <x:v>0</x:v>
      </x:c>
      <x:c r="AA78" s="8">
        <x:v>0</x:v>
      </x:c>
      <x:c r="AB78" s="8">
        <x:v>0</x:v>
      </x:c>
      <x:c r="AC78" s="8">
        <x:v>0</x:v>
      </x:c>
      <x:c r="AD78" s="16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6</x:v>
      </x:c>
      <x:c r="AR78" t="n">
        <x:v>0</x:v>
      </x:c>
      <x:c r="AS78" t="n">
        <x:v>0</x:v>
      </x:c>
    </x:row>
    <x:row r="79">
      <x:c r="H79">
        <x:v>3</x:v>
      </x:c>
      <x:c r="I79" s="12">
        <x:f t="shared" si="48"/>
        <x:v>0</x:v>
      </x:c>
      <x:c r="J79" s="12">
        <x:f t="shared" si="49"/>
        <x:v>-5.5727564927611037E-2</x:v>
      </x:c>
      <x:c r="K79" s="12">
        <x:f t="shared" si="50"/>
        <x:v>5.5727564927611037E-2</x:v>
      </x:c>
      <x:c r="M79" s="12">
        <x:f t="shared" si="51"/>
        <x:v>0</x:v>
      </x:c>
      <x:c r="N79" s="12">
        <x:f t="shared" si="52"/>
        <x:v>-5.5727564927611037E-2</x:v>
      </x:c>
      <x:c r="O79" s="12">
        <x:f t="shared" si="53"/>
        <x:v>5.5727564927611037E-2</x:v>
      </x:c>
      <x:c r="P79" s="16">
        <x:v>0</x:v>
      </x:c>
      <x:c r="R79" s="15">
        <x:f t="shared" si="54"/>
        <x:v>0</x:v>
      </x:c>
      <x:c r="S79" s="8">
        <x:f t="shared" si="55"/>
        <x:v>-5.5727564927611037E-2</x:v>
      </x:c>
      <x:c r="T79" s="8">
        <x:f t="shared" si="56"/>
        <x:v>0.11145512985522207</x:v>
      </x:c>
      <x:c r="U79" s="16">
        <x:f t="shared" si="57"/>
        <x:v>-5.5727564927611037E-2</x:v>
      </x:c>
      <x:c r="W79" s="15">
        <x:f t="shared" si="58"/>
        <x:v>0</x:v>
      </x:c>
      <x:c r="X79" s="8">
        <x:f t="shared" si="47"/>
        <x:v>-5.5727564927611037E-2</x:v>
      </x:c>
      <x:c r="Y79" s="8">
        <x:f t="shared" si="47"/>
        <x:v>0.11145512985522207</x:v>
      </x:c>
      <x:c r="Z79" s="8">
        <x:f t="shared" si="47"/>
        <x:v>-5.5727564927611037E-2</x:v>
      </x:c>
      <x:c r="AA79" s="8">
        <x:v>0</x:v>
      </x:c>
      <x:c r="AB79" s="8">
        <x:v>0</x:v>
      </x:c>
      <x:c r="AC79" s="8">
        <x:v>0</x:v>
      </x:c>
      <x:c r="AD79" s="16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3</x:v>
      </x:c>
      <x:c r="AS79" t="n">
        <x:v>0</x:v>
      </x:c>
    </x:row>
    <x:row r="80">
      <x:c r="M80" s="17">
        <x:v>0</x:v>
      </x:c>
      <x:c r="N80" s="18">
        <x:v>0</x:v>
      </x:c>
      <x:c r="O80" s="18">
        <x:v>0</x:v>
      </x:c>
      <x:c r="P80" s="19">
        <x:v>0</x:v>
      </x:c>
      <x:c r="R80" s="17">
        <x:f t="shared" si="54"/>
        <x:v>-5.5727564927611037E-2</x:v>
      </x:c>
      <x:c r="S80" s="18">
        <x:f t="shared" si="55"/>
        <x:v>0</x:v>
      </x:c>
      <x:c r="T80" s="18">
        <x:f t="shared" si="56"/>
        <x:v>-5.5727564927611037E-2</x:v>
      </x:c>
      <x:c r="U80" s="19">
        <x:f t="shared" si="57"/>
        <x:v>0.11145512985522207</x:v>
      </x:c>
      <x:c r="W80" s="15">
        <x:f t="shared" si="58"/>
        <x:v>-5.5727564927611037E-2</x:v>
      </x:c>
      <x:c r="X80" s="8">
        <x:f t="shared" si="47"/>
        <x:v>0</x:v>
      </x:c>
      <x:c r="Y80" s="8">
        <x:f t="shared" si="47"/>
        <x:v>-5.5727564927611037E-2</x:v>
      </x:c>
      <x:c r="Z80" s="8">
        <x:f t="shared" si="47"/>
        <x:v>0.11145512985522207</x:v>
      </x:c>
      <x:c r="AA80" s="8">
        <x:v>0</x:v>
      </x:c>
      <x:c r="AB80" s="8">
        <x:v>0</x:v>
      </x:c>
      <x:c r="AC80" s="8">
        <x:v>0</x:v>
      </x:c>
      <x:c r="AD80" s="16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6</x:v>
      </x:c>
    </x:row>
    <x:row r="81">
      <x:c r="I81" t="s">
        <x:v>34</x:v>
      </x:c>
      <x:c r="J81" t="s">
        <x:v>45</x:v>
      </x:c>
      <x:c r="W81" s="15">
        <x:v>0</x:v>
      </x:c>
      <x:c r="X81" s="8">
        <x:v>0</x:v>
      </x:c>
      <x:c r="Y81" s="8">
        <x:v>0</x:v>
      </x:c>
      <x:c r="Z81" s="8">
        <x:v>0</x:v>
      </x:c>
      <x:c r="AA81" s="8" t="n">
        <x:f>R77</x:f>
        <x:v>0.11145512985522207</x:v>
      </x:c>
      <x:c r="AB81" s="8" t="n">
        <x:f t="shared" ref="AB81:AD84" si="59">S77</x:f>
        <x:v>-0.05572756492761104</x:v>
      </x:c>
      <x:c r="AC81" s="8">
        <x:f t="shared" si="59"/>
        <x:v>0</x:v>
      </x:c>
      <x:c r="AD81" s="16">
        <x:f t="shared" si="59"/>
        <x:v>-5.5727564927611037E-2</x:v>
      </x:c>
    </x:row>
    <x:row r="82">
      <x:c r="H82">
        <x:v>1</x:v>
      </x:c>
      <x:c r="I82" s="12" t="n">
        <x:f>V50*$J$294</x:f>
        <x:v>0.05572756492761104</x:v>
      </x:c>
      <x:c r="J82" s="12" t="n">
        <x:f t="shared" ref="J82:K82" si="60">W50*$J$294</x:f>
        <x:v>0</x:v>
      </x:c>
      <x:c r="K82" s="12">
        <x:f t="shared" si="60"/>
        <x:v>-5.5727564927611037E-2</x:v>
      </x:c>
      <x:c r="M82" s="12" t="n">
        <x:f>I82</x:f>
        <x:v>0.05572756492761104</x:v>
      </x:c>
      <x:c r="N82" s="13">
        <x:v>0</x:v>
      </x:c>
      <x:c r="O82" s="13" t="n">
        <x:f>J82</x:f>
        <x:v>0</x:v>
      </x:c>
      <x:c r="P82" s="13" t="n">
        <x:f>K82</x:f>
        <x:v>-0.05572756492761104</x:v>
      </x:c>
      <x:c r="W82" s="15">
        <x:v>0</x:v>
      </x:c>
      <x:c r="X82" s="8">
        <x:v>0</x:v>
      </x:c>
      <x:c r="Y82" s="8">
        <x:v>0</x:v>
      </x:c>
      <x:c r="Z82" s="8">
        <x:v>0</x:v>
      </x:c>
      <x:c r="AA82" s="8" t="n">
        <x:f t="shared" ref="AA82:AA84" si="61">R78</x:f>
        <x:v>-0.05572756492761104</x:v>
      </x:c>
      <x:c r="AB82" s="8">
        <x:f t="shared" si="59"/>
        <x:v>0.11145512985522207</x:v>
      </x:c>
      <x:c r="AC82" s="8">
        <x:f t="shared" si="59"/>
        <x:v>-5.5727564927611037E-2</x:v>
      </x:c>
      <x:c r="AD82" s="16">
        <x:f t="shared" si="59"/>
        <x:v>0</x:v>
      </x:c>
    </x:row>
    <x:row r="83">
      <x:c r="H83">
        <x:v>3</x:v>
      </x:c>
      <x:c r="I83" s="12" t="n">
        <x:f>V51*$J$294</x:f>
        <x:v>0</x:v>
      </x:c>
      <x:c r="J83" s="12" t="n">
        <x:f t="shared" ref="J83:J84" si="62">W51*$J$294</x:f>
        <x:v>0.05572756492761104</x:v>
      </x:c>
      <x:c r="K83" s="12" t="n">
        <x:f t="shared" ref="K83:K84" si="63">X51*$J$294</x:f>
        <x:v>-0.05572756492761104</x:v>
      </x:c>
      <x:c r="M83" s="15">
        <x:v>0</x:v>
      </x:c>
      <x:c r="N83" s="8">
        <x:v>0</x:v>
      </x:c>
      <x:c r="O83" s="8">
        <x:v>0</x:v>
      </x:c>
      <x:c r="P83" s="16">
        <x:v>0</x:v>
      </x:c>
      <x:c r="W83" s="15">
        <x:v>0</x:v>
      </x:c>
      <x:c r="X83" s="8">
        <x:v>0</x:v>
      </x:c>
      <x:c r="Y83" s="8">
        <x:v>0</x:v>
      </x:c>
      <x:c r="Z83" s="8">
        <x:v>0</x:v>
      </x:c>
      <x:c r="AA83" s="8">
        <x:f t="shared" si="61"/>
        <x:v>0</x:v>
      </x:c>
      <x:c r="AB83" s="8">
        <x:f t="shared" si="59"/>
        <x:v>-5.5727564927611037E-2</x:v>
      </x:c>
      <x:c r="AC83" s="8">
        <x:f t="shared" si="59"/>
        <x:v>0.11145512985522207</x:v>
      </x:c>
      <x:c r="AD83" s="16">
        <x:f t="shared" si="59"/>
        <x:v>-5.5727564927611037E-2</x:v>
      </x:c>
    </x:row>
    <x:row r="84">
      <x:c r="H84">
        <x:v>4</x:v>
      </x:c>
      <x:c r="I84" s="12" t="n">
        <x:f t="shared" ref="I84" si="64">V52*$J$294</x:f>
        <x:v>-0.05572756492761104</x:v>
      </x:c>
      <x:c r="J84" s="12">
        <x:f t="shared" si="62"/>
        <x:v>-5.5727564927611037E-2</x:v>
      </x:c>
      <x:c r="K84" s="12">
        <x:f t="shared" si="63"/>
        <x:v>0.11145512985522207</x:v>
      </x:c>
      <x:c r="M84" s="15">
        <x:v>0</x:v>
      </x:c>
      <x:c r="N84" s="23">
        <x:v>0</x:v>
      </x:c>
      <x:c r="O84" s="8" t="n">
        <x:f>J83</x:f>
        <x:v>0.05572756492761104</x:v>
      </x:c>
      <x:c r="P84" s="8" t="n">
        <x:f>K83</x:f>
        <x:v>-0.05572756492761104</x:v>
      </x:c>
      <x:c r="W84" s="17">
        <x:v>0</x:v>
      </x:c>
      <x:c r="X84" s="18">
        <x:v>0</x:v>
      </x:c>
      <x:c r="Y84" s="18">
        <x:v>0</x:v>
      </x:c>
      <x:c r="Z84" s="18">
        <x:v>0</x:v>
      </x:c>
      <x:c r="AA84" s="18">
        <x:f t="shared" si="61"/>
        <x:v>-5.5727564927611037E-2</x:v>
      </x:c>
      <x:c r="AB84" s="18">
        <x:f t="shared" si="59"/>
        <x:v>0</x:v>
      </x:c>
      <x:c r="AC84" s="18">
        <x:f t="shared" si="59"/>
        <x:v>-5.5727564927611037E-2</x:v>
      </x:c>
      <x:c r="AD84" s="19">
        <x:f t="shared" si="59"/>
        <x:v>0.11145512985522207</x:v>
      </x:c>
    </x:row>
    <x:row r="85">
      <x:c r="M85" s="15" t="n">
        <x:f>I84</x:f>
        <x:v>-0.05572756492761104</x:v>
      </x:c>
      <x:c r="N85" s="18">
        <x:v>0</x:v>
      </x:c>
      <x:c r="O85" s="8" t="n">
        <x:f>J84</x:f>
        <x:v>-0.05572756492761104</x:v>
      </x:c>
      <x:c r="P85" s="8" t="n">
        <x:f>K84</x:f>
        <x:v>0.11145512985522207</x:v>
      </x:c>
    </x:row>
    <x:row r="86">
      <x:c r="A86" t="s">
        <x:v>47</x:v>
      </x:c>
      <x:c r="J86" t="s">
        <x:v>48</x:v>
      </x:c>
    </x:row>
    <x:row r="87">
      <x:c r="A87" t="s">
        <x:v>49</x:v>
      </x:c>
      <x:c r="J87" t="s">
        <x:v>50</x:v>
      </x:c>
      <x:c r="K87" t="s">
        <x:v>51</x:v>
      </x:c>
    </x:row>
    <x:row r="88">
      <x:c r="H88" t="s">
        <x:v>52</x:v>
      </x:c>
      <x:c r="J88" s="36" t="n">
        <x:f>(C187+C189+C191)/3</x:f>
        <x:v>0.3333333333333333</x:v>
      </x:c>
      <x:c r="K88" s="36" t="n">
        <x:f>(C188+C190+C192)/3</x:f>
        <x:v>0</x:v>
      </x:c>
    </x:row>
    <x:row r="89">
      <x:c r="H89" t="s">
        <x:v>53</x:v>
      </x:c>
      <x:c r="L89" t="s">
        <x:v>54</x:v>
      </x:c>
    </x:row>
    <x:row r="90">
      <x:c r="H90" s="12" t="n" cm="1">
        <x:f t="array" ref="H90:J92">P41*MMULT(I20:I22,E24:G24)</x:f>
        <x:v>-0.1666666666666667</x:v>
      </x:c>
      <x:c r="I90" s="13" t="n">
        <x:v>0.1666666666666667</x:v>
      </x:c>
      <x:c r="J90" s="14" t="n">
        <x:v>0</x:v>
      </x:c>
      <x:c r="K90">
        <x:v>1</x:v>
      </x:c>
      <x:c r="L90" s="12" t="n">
        <x:f t="array" ref="L90">$J$88*H90+$K$88*H95</x:f>
        <x:v>-0.055555555555555566</x:v>
      </x:c>
      <x:c r="M90" s="13" t="n">
        <x:f t="shared" ref="M90:N90" si="65">$J$88*I90+$K$88*I95</x:f>
        <x:v>0.055555555555555566</x:v>
      </x:c>
      <x:c r="N90" s="14">
        <x:f t="shared" si="65"/>
        <x:v>0</x:v>
      </x:c>
    </x:row>
    <x:row r="91">
      <x:c r="H91" s="15" t="n">
        <x:v>-0.16666666666666666</x:v>
      </x:c>
      <x:c r="I91" s="8" t="n">
        <x:v>0.16666666666666666</x:v>
      </x:c>
      <x:c r="J91" s="16" t="n">
        <x:v>0</x:v>
      </x:c>
      <x:c r="K91">
        <x:v>2</x:v>
      </x:c>
      <x:c r="L91" s="15" t="n">
        <x:f t="shared" ref="L91:L92" si="66">$J$88*H91+$K$88*H96</x:f>
        <x:v>-0.05555555555555555</x:v>
      </x:c>
      <x:c r="M91" s="8" t="n">
        <x:f t="shared" ref="M91:M92" si="67">$J$88*I91+$K$88*I96</x:f>
        <x:v>0.05555555555555555</x:v>
      </x:c>
      <x:c r="N91" s="16" t="n">
        <x:f t="shared" ref="N91:N92" si="68">$J$88*J91+$K$88*J96</x:f>
        <x:v>0</x:v>
      </x:c>
    </x:row>
    <x:row r="92">
      <x:c r="H92" s="17" t="n">
        <x:v>-0.16666666666666666</x:v>
      </x:c>
      <x:c r="I92" s="18" t="n">
        <x:v>0.16666666666666666</x:v>
      </x:c>
      <x:c r="J92" s="19" t="n">
        <x:v>0</x:v>
      </x:c>
      <x:c r="K92">
        <x:v>3</x:v>
      </x:c>
      <x:c r="L92" s="17">
        <x:f t="shared" si="66"/>
        <x:v>-5.5555555555555552E-2</x:v>
      </x:c>
      <x:c r="M92" s="18">
        <x:f t="shared" si="67"/>
        <x:v>5.5555555555555552E-2</x:v>
      </x:c>
      <x:c r="N92" s="19">
        <x:f t="shared" si="68"/>
        <x:v>0</x:v>
      </x:c>
    </x:row>
    <x:row r="94">
      <x:c r="H94" t="s">
        <x:v>55</x:v>
      </x:c>
      <x:c r="L94" s="12" t="n">
        <x:f>L90</x:f>
        <x:v>-0.055555555555555566</x:v>
      </x:c>
      <x:c r="M94" s="12" t="n">
        <x:f t="shared" ref="M94:N94" si="69">M90</x:f>
        <x:v>0.055555555555555566</x:v>
      </x:c>
      <x:c r="N94" s="12">
        <x:f t="shared" si="69"/>
        <x:v>0</x:v>
      </x:c>
      <x:c r="O94" s="14">
        <x:v>0</x:v>
      </x:c>
      <x:c r="Q94" s="12" t="n">
        <x:f>L94+L106</x:f>
        <x:v>-0.055555555555555566</x:v>
      </x:c>
      <x:c r="R94" s="12" t="n">
        <x:f t="shared" ref="R94:T94" si="70">M94+M106</x:f>
        <x:v>0.055555555555555566</x:v>
      </x:c>
      <x:c r="S94" s="12">
        <x:f t="shared" si="70"/>
        <x:v>0.11111111111111113</x:v>
      </x:c>
      <x:c r="T94" s="20">
        <x:f t="shared" si="70"/>
        <x:v>-0.11111111111111113</x:v>
      </x:c>
    </x:row>
    <x:row r="95">
      <x:c r="H95" s="12" t="n" cm="1">
        <x:f t="array" ref="H95:J97">P15*MMULT(I20:I22,E25:G25)</x:f>
        <x:v>0</x:v>
      </x:c>
      <x:c r="I95" s="13" t="n">
        <x:v>-0.1666666666666667</x:v>
      </x:c>
      <x:c r="J95" s="14" t="n">
        <x:v>0.1666666666666667</x:v>
      </x:c>
      <x:c r="L95" s="12" t="n">
        <x:f t="shared" ref="L95:N95" si="71">L91</x:f>
        <x:v>-0.05555555555555555</x:v>
      </x:c>
      <x:c r="M95" s="12">
        <x:f t="shared" si="71"/>
        <x:v>5.5555555555555552E-2</x:v>
      </x:c>
      <x:c r="N95" s="12">
        <x:f t="shared" si="71"/>
        <x:v>0</x:v>
      </x:c>
      <x:c r="O95" s="16">
        <x:v>0</x:v>
      </x:c>
      <x:c r="Q95" s="12" t="n">
        <x:f t="shared" ref="Q95:Q97" si="72">L95+L107</x:f>
        <x:v>-0.05555555555555555</x:v>
      </x:c>
      <x:c r="R95" s="12" t="n">
        <x:f t="shared" ref="R95:R97" si="73">M95+M107</x:f>
        <x:v>0.05555555555555555</x:v>
      </x:c>
      <x:c r="S95" s="12" t="n">
        <x:f t="shared" ref="S95:S97" si="74">N95+N107</x:f>
        <x:v>0</x:v>
      </x:c>
      <x:c r="T95" s="20" t="n">
        <x:f t="shared" ref="T95:T97" si="75">O95+O107</x:f>
        <x:v>0</x:v>
      </x:c>
    </x:row>
    <x:row r="96">
      <x:c r="H96" s="15" t="n">
        <x:v>0</x:v>
      </x:c>
      <x:c r="I96" s="8" t="n">
        <x:v>-0.16666666666666666</x:v>
      </x:c>
      <x:c r="J96" s="16" t="n">
        <x:v>0.16666666666666666</x:v>
      </x:c>
      <x:c r="L96" s="12" t="n">
        <x:f t="shared" ref="L96:N96" si="76">L92</x:f>
        <x:v>-0.05555555555555555</x:v>
      </x:c>
      <x:c r="M96" s="12">
        <x:f t="shared" si="76"/>
        <x:v>5.5555555555555552E-2</x:v>
      </x:c>
      <x:c r="N96" s="12">
        <x:f t="shared" si="76"/>
        <x:v>0</x:v>
      </x:c>
      <x:c r="O96" s="16">
        <x:v>0</x:v>
      </x:c>
      <x:c r="Q96" s="12">
        <x:f t="shared" si="72"/>
        <x:v>-5.5555555555555552E-2</x:v>
      </x:c>
      <x:c r="R96" s="12">
        <x:f t="shared" si="73"/>
        <x:v>5.5555555555555552E-2</x:v>
      </x:c>
      <x:c r="S96" s="12">
        <x:f t="shared" si="74"/>
        <x:v>0.1111111111111111</x:v>
      </x:c>
      <x:c r="T96" s="20">
        <x:f t="shared" si="75"/>
        <x:v>-0.1111111111111111</x:v>
      </x:c>
    </x:row>
    <x:row r="97">
      <x:c r="H97" s="17" t="n">
        <x:v>0</x:v>
      </x:c>
      <x:c r="I97" s="18" t="n">
        <x:v>-0.16666666666666666</x:v>
      </x:c>
      <x:c r="J97" s="19" t="n">
        <x:v>0.16666666666666666</x:v>
      </x:c>
      <x:c r="L97" s="17">
        <x:v>0</x:v>
      </x:c>
      <x:c r="M97" s="18">
        <x:v>0</x:v>
      </x:c>
      <x:c r="N97" s="18">
        <x:v>0</x:v>
      </x:c>
      <x:c r="O97" s="19">
        <x:v>0</x:v>
      </x:c>
      <x:c r="Q97" s="21">
        <x:f t="shared" si="72"/>
        <x:v>0</x:v>
      </x:c>
      <x:c r="R97" s="21">
        <x:f t="shared" si="73"/>
        <x:v>0</x:v>
      </x:c>
      <x:c r="S97" s="21">
        <x:f t="shared" si="74"/>
        <x:v>0.1111111111111111</x:v>
      </x:c>
      <x:c r="T97" s="11">
        <x:f t="shared" si="75"/>
        <x:v>-0.1111111111111111</x:v>
      </x:c>
    </x:row>
    <x:row r="99">
      <x:c r="J99" t="s">
        <x:v>50</x:v>
      </x:c>
      <x:c r="K99" t="s">
        <x:v>51</x:v>
      </x:c>
    </x:row>
    <x:row r="100">
      <x:c r="H100" t="s">
        <x:v>56</x:v>
      </x:c>
      <x:c r="J100" s="36" t="n">
        <x:f>(C187+C191+C193)/3</x:f>
        <x:v>0.6666666666666666</x:v>
      </x:c>
      <x:c r="K100" s="36" t="n">
        <x:f>(C188+C192+C194)/3</x:f>
        <x:v>0</x:v>
      </x:c>
    </x:row>
    <x:row r="101">
      <x:c r="H101" t="s">
        <x:v>53</x:v>
      </x:c>
      <x:c r="L101" t="s">
        <x:v>57</x:v>
      </x:c>
      <x:c r="Q101" t="s">
        <x:v>58</x:v>
      </x:c>
      <x:c r="R101" t="s">
        <x:v>37</x:v>
      </x:c>
    </x:row>
    <x:row r="102">
      <x:c r="H102" s="12" t="n" cm="1">
        <x:f t="array" ref="H102:J104">P41*MMULT(I46:I48,E50:G50)</x:f>
        <x:v>0</x:v>
      </x:c>
      <x:c r="I102" s="13" t="n">
        <x:v>0.1666666666666667</x:v>
      </x:c>
      <x:c r="J102" s="14" t="n">
        <x:v>-0.1666666666666667</x:v>
      </x:c>
      <x:c r="K102">
        <x:v>1</x:v>
      </x:c>
      <x:c r="L102" s="12" t="n">
        <x:f>$J$100*H102+$K$100*H107</x:f>
        <x:v>0</x:v>
      </x:c>
      <x:c r="M102" s="12" t="n">
        <x:f t="shared" ref="M102:N102" si="77">$J$100*I102+$K$100*I107</x:f>
        <x:v>0.11111111111111113</x:v>
      </x:c>
      <x:c r="N102" s="20">
        <x:f t="shared" si="77"/>
        <x:v>-0.11111111111111113</x:v>
      </x:c>
      <x:c r="Q102" s="12" t="n">
        <x:f>Q94</x:f>
        <x:v>-0.055555555555555566</x:v>
      </x:c>
      <x:c r="R102" s="13" t="n">
        <x:f t="shared" ref="R102:T102" si="78">R94</x:f>
        <x:v>0.055555555555555566</x:v>
      </x:c>
      <x:c r="S102" s="13">
        <x:f t="shared" si="78"/>
        <x:v>0.11111111111111113</x:v>
      </x:c>
      <x:c r="T102" s="13">
        <x:f t="shared" si="78"/>
        <x:v>-0.11111111111111113</x:v>
      </x:c>
      <x:c r="U102" s="13">
        <x:v>0</x:v>
      </x:c>
      <x:c r="V102" s="13">
        <x:v>0</x:v>
      </x:c>
      <x:c r="W102" s="13">
        <x:v>0</x:v>
      </x:c>
      <x:c r="X102" s="14">
        <x:v>0</x:v>
      </x:c>
    </x:row>
    <x:row r="103">
      <x:c r="H103" s="15" t="n">
        <x:v>0</x:v>
      </x:c>
      <x:c r="I103" s="8" t="n">
        <x:v>0.16666666666666666</x:v>
      </x:c>
      <x:c r="J103" s="16" t="n">
        <x:v>-0.16666666666666666</x:v>
      </x:c>
      <x:c r="K103">
        <x:v>3</x:v>
      </x:c>
      <x:c r="L103" s="12" t="n">
        <x:f t="shared" ref="L103:L104" si="79">$J$100*H103+$K$100*H108</x:f>
        <x:v>0</x:v>
      </x:c>
      <x:c r="M103" s="12" t="n">
        <x:f t="shared" ref="M103:M104" si="80">$J$100*I103+$K$100*I108</x:f>
        <x:v>0.1111111111111111</x:v>
      </x:c>
      <x:c r="N103" s="20" t="n">
        <x:f t="shared" ref="N103:N104" si="81">$J$100*J103+$K$100*J108</x:f>
        <x:v>-0.1111111111111111</x:v>
      </x:c>
      <x:c r="Q103" s="15" t="n">
        <x:f t="shared" ref="Q103:T103" si="82">Q95</x:f>
        <x:v>-0.05555555555555555</x:v>
      </x:c>
      <x:c r="R103" s="8">
        <x:f t="shared" si="82"/>
        <x:v>5.5555555555555552E-2</x:v>
      </x:c>
      <x:c r="S103" s="8">
        <x:f t="shared" si="82"/>
        <x:v>0</x:v>
      </x:c>
      <x:c r="T103" s="8">
        <x:f t="shared" si="82"/>
        <x:v>0</x:v>
      </x:c>
      <x:c r="U103" s="8">
        <x:v>0</x:v>
      </x:c>
      <x:c r="V103" s="8">
        <x:v>0</x:v>
      </x:c>
      <x:c r="W103" s="8">
        <x:v>0</x:v>
      </x:c>
      <x:c r="X103" s="16">
        <x:v>0</x:v>
      </x:c>
    </x:row>
    <x:row r="104">
      <x:c r="H104" s="17" t="n">
        <x:v>0</x:v>
      </x:c>
      <x:c r="I104" s="18" t="n">
        <x:v>0.16666666666666666</x:v>
      </x:c>
      <x:c r="J104" s="19" t="n">
        <x:v>-0.16666666666666666</x:v>
      </x:c>
      <x:c r="K104">
        <x:v>4</x:v>
      </x:c>
      <x:c r="L104" s="21">
        <x:f t="shared" si="79"/>
        <x:v>0</x:v>
      </x:c>
      <x:c r="M104" s="21">
        <x:f t="shared" si="80"/>
        <x:v>0.1111111111111111</x:v>
      </x:c>
      <x:c r="N104" s="11">
        <x:f t="shared" si="81"/>
        <x:v>-0.1111111111111111</x:v>
      </x:c>
      <x:c r="Q104" s="15" t="n">
        <x:f t="shared" ref="Q104:T104" si="83">Q96</x:f>
        <x:v>-0.05555555555555555</x:v>
      </x:c>
      <x:c r="R104" s="8">
        <x:f t="shared" si="83"/>
        <x:v>5.5555555555555552E-2</x:v>
      </x:c>
      <x:c r="S104" s="8">
        <x:f t="shared" si="83"/>
        <x:v>0.1111111111111111</x:v>
      </x:c>
      <x:c r="T104" s="8">
        <x:f t="shared" si="83"/>
        <x:v>-0.1111111111111111</x:v>
      </x:c>
      <x:c r="U104" s="8">
        <x:v>0</x:v>
      </x:c>
      <x:c r="V104" s="8">
        <x:v>0</x:v>
      </x:c>
      <x:c r="W104" s="8">
        <x:v>0</x:v>
      </x:c>
      <x:c r="X104" s="16">
        <x:v>0</x:v>
      </x:c>
    </x:row>
    <x:row r="105">
      <x:c r="Q105" s="15" t="n">
        <x:f t="shared" ref="Q105:T105" si="84">Q97</x:f>
        <x:v>0</x:v>
      </x:c>
      <x:c r="R105" s="8">
        <x:f t="shared" si="84"/>
        <x:v>0</x:v>
      </x:c>
      <x:c r="S105" s="8">
        <x:f t="shared" si="84"/>
        <x:v>0.1111111111111111</x:v>
      </x:c>
      <x:c r="T105" s="8">
        <x:f t="shared" si="84"/>
        <x:v>-0.1111111111111111</x:v>
      </x:c>
      <x:c r="U105" s="8">
        <x:v>0</x:v>
      </x:c>
      <x:c r="V105" s="8">
        <x:v>0</x:v>
      </x:c>
      <x:c r="W105" s="8">
        <x:v>0</x:v>
      </x:c>
      <x:c r="X105" s="16">
        <x:v>0</x:v>
      </x:c>
    </x:row>
    <x:row r="106">
      <x:c r="H106" t="s">
        <x:v>55</x:v>
      </x:c>
      <x:c r="L106" s="12" t="n">
        <x:f>L102</x:f>
        <x:v>0</x:v>
      </x:c>
      <x:c r="M106" s="12">
        <x:v>0</x:v>
      </x:c>
      <x:c r="N106" s="12" t="n">
        <x:f>M102</x:f>
        <x:v>0.11111111111111113</x:v>
      </x:c>
      <x:c r="O106" s="20" t="n">
        <x:f>N102</x:f>
        <x:v>-0.11111111111111113</x:v>
      </x:c>
      <x:c r="Q106" s="15">
        <x:v>0</x:v>
      </x:c>
      <x:c r="R106" s="8">
        <x:v>0</x:v>
      </x:c>
      <x:c r="S106" s="8">
        <x:v>0</x:v>
      </x:c>
      <x:c r="T106" s="8">
        <x:v>0</x:v>
      </x:c>
      <x:c r="U106" s="8" t="n">
        <x:f>Q94</x:f>
        <x:v>-0.055555555555555566</x:v>
      </x:c>
      <x:c r="V106" s="8" t="n">
        <x:f t="shared" ref="V106:X106" si="85">R94</x:f>
        <x:v>0.055555555555555566</x:v>
      </x:c>
      <x:c r="W106" s="8">
        <x:f t="shared" si="85"/>
        <x:v>0.11111111111111113</x:v>
      </x:c>
      <x:c r="X106" s="16">
        <x:f t="shared" si="85"/>
        <x:v>-0.11111111111111113</x:v>
      </x:c>
    </x:row>
    <x:row r="107">
      <x:c r="H107" s="12" t="n" cm="1">
        <x:f t="array" ref="H107:J109">P41*MMULT(I46:I48,E51:G51)</x:f>
        <x:v>-0.1666666666666667</x:v>
      </x:c>
      <x:c r="I107" s="13" t="n">
        <x:v>0</x:v>
      </x:c>
      <x:c r="J107" s="14" t="n">
        <x:v>0.1666666666666667</x:v>
      </x:c>
      <x:c r="L107" s="12">
        <x:v>0</x:v>
      </x:c>
      <x:c r="M107" s="12">
        <x:v>0</x:v>
      </x:c>
      <x:c r="N107" s="12">
        <x:v>0</x:v>
      </x:c>
      <x:c r="O107" s="16">
        <x:v>0</x:v>
      </x:c>
      <x:c r="Q107" s="15">
        <x:v>0</x:v>
      </x:c>
      <x:c r="R107" s="8">
        <x:v>0</x:v>
      </x:c>
      <x:c r="S107" s="8">
        <x:v>0</x:v>
      </x:c>
      <x:c r="T107" s="8">
        <x:v>0</x:v>
      </x:c>
      <x:c r="U107" s="8" t="n">
        <x:f t="shared" ref="U107:U109" si="86">Q95</x:f>
        <x:v>-0.05555555555555555</x:v>
      </x:c>
      <x:c r="V107" s="8" t="n">
        <x:f t="shared" ref="V107:V108" si="87">R95</x:f>
        <x:v>0.05555555555555555</x:v>
      </x:c>
      <x:c r="W107" s="8" t="n">
        <x:f t="shared" ref="W107:W109" si="88">S95</x:f>
        <x:v>0</x:v>
      </x:c>
      <x:c r="X107" s="16" t="n">
        <x:f t="shared" ref="X107:X109" si="89">T95</x:f>
        <x:v>0</x:v>
      </x:c>
    </x:row>
    <x:row r="108">
      <x:c r="H108" s="15" t="n">
        <x:v>-0.16666666666666666</x:v>
      </x:c>
      <x:c r="I108" s="8" t="n">
        <x:v>0</x:v>
      </x:c>
      <x:c r="J108" s="16" t="n">
        <x:v>0.16666666666666666</x:v>
      </x:c>
      <x:c r="L108" s="12" t="n">
        <x:f>L103</x:f>
        <x:v>0</x:v>
      </x:c>
      <x:c r="M108" s="12">
        <x:v>0</x:v>
      </x:c>
      <x:c r="N108" s="12" t="n">
        <x:f>M103</x:f>
        <x:v>0.1111111111111111</x:v>
      </x:c>
      <x:c r="O108" s="20" t="n">
        <x:f>N103</x:f>
        <x:v>-0.1111111111111111</x:v>
      </x:c>
      <x:c r="Q108" s="15">
        <x:v>0</x:v>
      </x:c>
      <x:c r="R108" s="8">
        <x:v>0</x:v>
      </x:c>
      <x:c r="S108" s="8">
        <x:v>0</x:v>
      </x:c>
      <x:c r="T108" s="8">
        <x:v>0</x:v>
      </x:c>
      <x:c r="U108" s="8">
        <x:f t="shared" si="86"/>
        <x:v>-5.5555555555555552E-2</x:v>
      </x:c>
      <x:c r="V108" s="8">
        <x:f t="shared" si="87"/>
        <x:v>5.5555555555555552E-2</x:v>
      </x:c>
      <x:c r="W108" s="8">
        <x:f t="shared" si="88"/>
        <x:v>0.1111111111111111</x:v>
      </x:c>
      <x:c r="X108" s="16">
        <x:f t="shared" si="89"/>
        <x:v>-0.1111111111111111</x:v>
      </x:c>
    </x:row>
    <x:row r="109">
      <x:c r="H109" s="17" t="n">
        <x:v>-0.16666666666666666</x:v>
      </x:c>
      <x:c r="I109" s="18" t="n">
        <x:v>0</x:v>
      </x:c>
      <x:c r="J109" s="19" t="n">
        <x:v>0.16666666666666666</x:v>
      </x:c>
      <x:c r="L109" s="21" t="n">
        <x:f>L104</x:f>
        <x:v>0</x:v>
      </x:c>
      <x:c r="M109" s="18">
        <x:v>0</x:v>
      </x:c>
      <x:c r="N109" s="21" t="n">
        <x:f>M104</x:f>
        <x:v>0.1111111111111111</x:v>
      </x:c>
      <x:c r="O109" s="11" t="n">
        <x:f>N104</x:f>
        <x:v>-0.1111111111111111</x:v>
      </x:c>
      <x:c r="Q109" s="17">
        <x:v>0</x:v>
      </x:c>
      <x:c r="R109" s="18">
        <x:v>0</x:v>
      </x:c>
      <x:c r="S109" s="18">
        <x:v>0</x:v>
      </x:c>
      <x:c r="T109" s="18">
        <x:v>0</x:v>
      </x:c>
      <x:c r="U109" s="18">
        <x:f t="shared" si="86"/>
        <x:v>0</x:v>
      </x:c>
      <x:c r="V109" s="18">
        <x:v>0</x:v>
      </x:c>
      <x:c r="W109" s="18">
        <x:f t="shared" si="88"/>
        <x:v>0.1111111111111111</x:v>
      </x:c>
      <x:c r="X109" s="19">
        <x:f t="shared" si="89"/>
        <x:v>-0.1111111111111111</x:v>
      </x:c>
    </x:row>
    <x:row r="113">
      <x:c r="K113" t="s">
        <x:v>59</x:v>
      </x:c>
      <x:c r="M113" t="s">
        <x:v>27</x:v>
      </x:c>
      <x:c r="R113" t="s">
        <x:v>60</x:v>
      </x:c>
    </x:row>
    <x:row r="114">
      <x:c r="K114" s="26">
        <x:v>1</x:v>
      </x:c>
      <x:c r="L114" s="26"/>
      <x:c r="M114" s="26">
        <x:v>2</x:v>
      </x:c>
      <x:c r="N114" s="26"/>
      <x:c r="O114" s="26">
        <x:v>3</x:v>
      </x:c>
    </x:row>
    <x:row r="115">
      <x:c r="K115" t="n">
        <x:f>O24</x:f>
        <x:v>-1</x:v>
      </x:c>
      <x:c r="L115" t="n">
        <x:f>P24</x:f>
        <x:v>0</x:v>
      </x:c>
      <x:c r="M115" t="n">
        <x:f>O25</x:f>
        <x:v>1</x:v>
      </x:c>
      <x:c r="N115" t="n">
        <x:f>P25</x:f>
        <x:v>-1</x:v>
      </x:c>
      <x:c r="O115" t="n">
        <x:f>O26</x:f>
        <x:v>0</x:v>
      </x:c>
      <x:c r="P115" t="n">
        <x:f>P26</x:f>
        <x:v>1</x:v>
      </x:c>
    </x:row>
    <x:row r="116">
      <x:c r="K116" t="s">
        <x:v>61</x:v>
      </x:c>
      <x:c r="R116">
        <x:v>1</x:v>
      </x:c>
      <x:c r="T116">
        <x:v>2</x:v>
      </x:c>
      <x:c r="V116">
        <x:v>3</x:v>
      </x:c>
      <x:c r="X116">
        <x:v>4</x:v>
      </x:c>
    </x:row>
    <x:row r="117">
      <x:c r="K117" s="21" t="n">
        <x:f t="array" ref="K117">K115*$P$15</x:f>
        <x:v>-0.5</x:v>
      </x:c>
      <x:c r="L117" s="24" t="n">
        <x:f t="shared" ref="L117:P117" si="90">L115*$P$15</x:f>
        <x:v>0</x:v>
      </x:c>
      <x:c r="M117" s="24">
        <x:f t="shared" si="90"/>
        <x:v>0.5</x:v>
      </x:c>
      <x:c r="N117" s="24">
        <x:f t="shared" si="90"/>
        <x:v>-0.5</x:v>
      </x:c>
      <x:c r="O117" s="24">
        <x:f t="shared" si="90"/>
        <x:v>0</x:v>
      </x:c>
      <x:c r="P117" s="25">
        <x:f t="shared" si="90"/>
        <x:v>0.5</x:v>
      </x:c>
      <x:c r="R117" s="21" t="n">
        <x:f>K117</x:f>
        <x:v>-0.5</x:v>
      </x:c>
      <x:c r="S117" s="21" t="n">
        <x:f t="shared" ref="S117:W117" si="91">L117</x:f>
        <x:v>0</x:v>
      </x:c>
      <x:c r="T117" s="21">
        <x:f t="shared" si="91"/>
        <x:v>0.5</x:v>
      </x:c>
      <x:c r="U117" s="21">
        <x:f t="shared" si="91"/>
        <x:v>-0.5</x:v>
      </x:c>
      <x:c r="V117" s="21">
        <x:f t="shared" si="91"/>
        <x:v>0</x:v>
      </x:c>
      <x:c r="W117" s="21">
        <x:f t="shared" si="91"/>
        <x:v>0.5</x:v>
      </x:c>
      <x:c r="X117" s="24">
        <x:v>0</x:v>
      </x:c>
      <x:c r="Y117" s="25">
        <x:v>0</x:v>
      </x:c>
    </x:row>
    <x:row r="119">
      <x:c r="K119" s="26">
        <x:v>1</x:v>
      </x:c>
      <x:c r="L119" s="26"/>
      <x:c r="M119" s="26">
        <x:v>3</x:v>
      </x:c>
      <x:c r="N119" s="26"/>
      <x:c r="O119" s="26">
        <x:v>4</x:v>
      </x:c>
    </x:row>
    <x:row r="120">
      <x:c r="K120" t="n">
        <x:f>O50</x:f>
        <x:v>0</x:v>
      </x:c>
      <x:c r="L120" t="n">
        <x:f>P50</x:f>
        <x:v>-1</x:v>
      </x:c>
      <x:c r="M120" t="n">
        <x:f>O51</x:f>
        <x:v>1</x:v>
      </x:c>
      <x:c r="N120" t="n">
        <x:f>P51</x:f>
        <x:v>0</x:v>
      </x:c>
      <x:c r="O120" t="n">
        <x:f>O52</x:f>
        <x:v>-1</x:v>
      </x:c>
      <x:c r="P120" t="n">
        <x:f>P52</x:f>
        <x:v>1</x:v>
      </x:c>
    </x:row>
    <x:row r="121">
      <x:c r="K121" t="s">
        <x:v>62</x:v>
      </x:c>
      <x:c r="R121">
        <x:v>1</x:v>
      </x:c>
      <x:c r="T121">
        <x:v>2</x:v>
      </x:c>
      <x:c r="V121">
        <x:v>3</x:v>
      </x:c>
      <x:c r="X121">
        <x:v>4</x:v>
      </x:c>
    </x:row>
    <x:row r="122">
      <x:c r="K122" s="21" t="n">
        <x:f>K120*$P$41</x:f>
        <x:v>0</x:v>
      </x:c>
      <x:c r="L122" s="24" t="n">
        <x:f t="shared" ref="L122:P122" si="92">L120*$P$41</x:f>
        <x:v>-0.5</x:v>
      </x:c>
      <x:c r="M122" s="24">
        <x:f t="shared" si="92"/>
        <x:v>0.5</x:v>
      </x:c>
      <x:c r="N122" s="24">
        <x:f t="shared" si="92"/>
        <x:v>0</x:v>
      </x:c>
      <x:c r="O122" s="24">
        <x:f t="shared" si="92"/>
        <x:v>-0.5</x:v>
      </x:c>
      <x:c r="P122" s="25">
        <x:f t="shared" si="92"/>
        <x:v>0.5</x:v>
      </x:c>
      <x:c r="R122" s="21" t="n">
        <x:f>K122</x:f>
        <x:v>0</x:v>
      </x:c>
      <x:c r="S122" s="21" t="n">
        <x:f>L122</x:f>
        <x:v>-0.5</x:v>
      </x:c>
      <x:c r="T122" s="24">
        <x:v>0</x:v>
      </x:c>
      <x:c r="U122" s="24">
        <x:v>0</x:v>
      </x:c>
      <x:c r="V122" s="24" t="n">
        <x:f>M122</x:f>
        <x:v>0.5</x:v>
      </x:c>
      <x:c r="W122" s="24" t="n">
        <x:f t="shared" ref="W122:Y122" si="93">N122</x:f>
        <x:v>0</x:v>
      </x:c>
      <x:c r="X122" s="24">
        <x:f t="shared" si="93"/>
        <x:v>-0.5</x:v>
      </x:c>
      <x:c r="Y122" s="24">
        <x:f t="shared" si="93"/>
        <x:v>0.5</x:v>
      </x:c>
    </x:row>
    <x:row r="124">
      <x:c r="K124" t="s">
        <x:v>63</x:v>
      </x:c>
      <x:c r="L124" t="s">
        <x:v>64</x:v>
      </x:c>
      <x:c r="T124" t="s">
        <x:v>30</x:v>
      </x:c>
    </x:row>
    <x:row r="125">
      <x:c r="K125" s="12" t="n">
        <x:f>R117</x:f>
        <x:v>-0.5</x:v>
      </x:c>
      <x:c r="L125" s="12" t="n">
        <x:f t="shared" ref="L125:R125" si="94">S117</x:f>
        <x:v>0</x:v>
      </x:c>
      <x:c r="M125" s="12" t="n">
        <x:f>T117</x:f>
        <x:v>0.5</x:v>
      </x:c>
      <x:c r="N125" s="12" t="n">
        <x:f>U117</x:f>
        <x:v>-0.5</x:v>
      </x:c>
      <x:c r="O125" s="12">
        <x:f t="shared" si="94"/>
        <x:v>0</x:v>
      </x:c>
      <x:c r="P125" s="12">
        <x:f t="shared" si="94"/>
        <x:v>0.5</x:v>
      </x:c>
      <x:c r="Q125" s="12">
        <x:f t="shared" si="94"/>
        <x:v>0</x:v>
      </x:c>
      <x:c r="R125" s="12">
        <x:f t="shared" si="94"/>
        <x:v>0</x:v>
      </x:c>
      <x:c r="T125" s="12" t="n" cm="1">
        <x:f t="array" ref="T125:U132">TRANSPOSE(K125:R126)</x:f>
        <x:v>-0.5</x:v>
      </x:c>
      <x:c r="U125" s="14" t="n">
        <x:v>0</x:v>
      </x:c>
    </x:row>
    <x:row r="126">
      <x:c r="K126" s="17" t="n">
        <x:f>R122</x:f>
        <x:v>0</x:v>
      </x:c>
      <x:c r="L126" s="17" t="n">
        <x:f t="shared" ref="L126:R126" si="95">S122</x:f>
        <x:v>-0.5</x:v>
      </x:c>
      <x:c r="M126" s="17">
        <x:f t="shared" si="95"/>
        <x:v>0</x:v>
      </x:c>
      <x:c r="N126" s="17">
        <x:f t="shared" si="95"/>
        <x:v>0</x:v>
      </x:c>
      <x:c r="O126" s="17" t="n">
        <x:f>V122</x:f>
        <x:v>0.5</x:v>
      </x:c>
      <x:c r="P126" s="17">
        <x:f t="shared" si="95"/>
        <x:v>0</x:v>
      </x:c>
      <x:c r="Q126" s="17">
        <x:f t="shared" si="95"/>
        <x:v>-0.5</x:v>
      </x:c>
      <x:c r="R126" s="17">
        <x:f t="shared" si="95"/>
        <x:v>0.5</x:v>
      </x:c>
      <x:c r="T126" s="15" t="n">
        <x:v>0</x:v>
      </x:c>
      <x:c r="U126" s="16" t="n">
        <x:v>-0.5</x:v>
      </x:c>
    </x:row>
    <x:row r="127">
      <x:c r="T127" s="15" t="n">
        <x:v>0.5</x:v>
      </x:c>
      <x:c r="U127" s="16" t="n">
        <x:v>0</x:v>
      </x:c>
    </x:row>
    <x:row r="128">
      <x:c r="T128" s="15" t="n">
        <x:v>-0.5</x:v>
      </x:c>
      <x:c r="U128" s="16" t="n">
        <x:v>0</x:v>
      </x:c>
    </x:row>
    <x:row r="129">
      <x:c r="T129" s="15" t="n">
        <x:v>0</x:v>
      </x:c>
      <x:c r="U129" s="16" t="n">
        <x:v>0.5</x:v>
      </x:c>
    </x:row>
    <x:row r="130">
      <x:c r="T130" s="15" t="n">
        <x:v>0.5</x:v>
      </x:c>
      <x:c r="U130" s="16" t="n">
        <x:v>0</x:v>
      </x:c>
    </x:row>
    <x:row r="131">
      <x:c r="T131" s="15" t="n">
        <x:v>0</x:v>
      </x:c>
      <x:c r="U131" s="16" t="n">
        <x:v>-0.5</x:v>
      </x:c>
    </x:row>
    <x:row r="132">
      <x:c r="T132" s="17" t="n">
        <x:v>0</x:v>
      </x:c>
      <x:c r="U132" s="19" t="n">
        <x:v>0.5</x:v>
      </x:c>
    </x:row>
    <x:row r="167">
      <x:c r="K167" t="s">
        <x:v>65</x:v>
      </x:c>
      <x:c r="L167" t="s">
        <x:v>66</x:v>
      </x:c>
    </x:row>
    <x:row r="168">
      <x:c r="K168" t="s">
        <x:v>67</x:v>
      </x:c>
      <x:c r="N168" t="s">
        <x:v>65</x:v>
      </x:c>
      <x:c r="Q168" t="s">
        <x:v>68</x:v>
      </x:c>
    </x:row>
    <x:row r="169">
      <x:c r="K169" s="12" t="n" cm="1">
        <x:f t="array" ref="K169:L176">MMULT(AL73:AS80,T125:U132)</x:f>
        <x:v>-1.5</x:v>
      </x:c>
      <x:c r="L169" s="14" t="n">
        <x:v>0</x:v>
      </x:c>
      <x:c r="N169" s="30" t="n" cm="1">
        <x:f t="array" ref="N169:O170">MMULT(K125:R126,K169:L176)</x:f>
        <x:v>4.5</x:v>
      </x:c>
      <x:c r="O169" s="31" t="n">
        <x:v>0</x:v>
      </x:c>
      <x:c r="Q169" t="n" cm="1">
        <x:f t="array" ref="Q169:R170">MINVERSE(N169:O170)</x:f>
        <x:v>0.222222222222222</x:v>
      </x:c>
      <x:c r="R169" t="n">
        <x:v>0</x:v>
      </x:c>
    </x:row>
    <x:row r="170">
      <x:c r="K170" s="15" t="n">
        <x:v>0</x:v>
      </x:c>
      <x:c r="L170" s="16" t="n">
        <x:v>-3</x:v>
      </x:c>
      <x:c r="N170" s="32" t="n">
        <x:v>0</x:v>
      </x:c>
      <x:c r="O170" s="33" t="n">
        <x:v>4.5</x:v>
      </x:c>
      <x:c r="Q170" t="n">
        <x:v>0</x:v>
      </x:c>
      <x:c r="R170" t="n">
        <x:v>0.222222222222222</x:v>
      </x:c>
    </x:row>
    <x:row r="171">
      <x:c r="K171" s="15" t="n">
        <x:v>1.5</x:v>
      </x:c>
      <x:c r="L171" s="16" t="n">
        <x:v>0</x:v>
      </x:c>
    </x:row>
    <x:row r="172">
      <x:c r="K172" s="15" t="n">
        <x:v>-3</x:v>
      </x:c>
      <x:c r="L172" s="16" t="n">
        <x:v>0</x:v>
      </x:c>
    </x:row>
    <x:row r="173">
      <x:c r="K173" s="15" t="n">
        <x:v>0</x:v>
      </x:c>
      <x:c r="L173" s="16" t="n">
        <x:v>1.5</x:v>
      </x:c>
    </x:row>
    <x:row r="174">
      <x:c r="K174" s="15" t="n">
        <x:v>3</x:v>
      </x:c>
      <x:c r="L174" s="16" t="n">
        <x:v>0</x:v>
      </x:c>
    </x:row>
    <x:row r="175">
      <x:c r="K175" s="15" t="n">
        <x:v>0</x:v>
      </x:c>
      <x:c r="L175" s="16" t="n">
        <x:v>-1.5</x:v>
      </x:c>
    </x:row>
    <x:row r="176">
      <x:c r="K176" s="17" t="n">
        <x:v>0</x:v>
      </x:c>
      <x:c r="L176" s="19" t="n">
        <x:v>3</x:v>
      </x:c>
    </x:row>
    <x:row r="187">
      <x:c r="A187" t="s">
        <x:v>69</x:v>
      </x:c>
      <x:c r="B187" t="s">
        <x:v>70</x:v>
      </x:c>
      <x:c r="C187" s="20">
        <x:v>1</x:v>
      </x:c>
      <x:c r="D187" t="s">
        <x:v>2</x:v>
      </x:c>
      <x:c r="E187" s="11" t="n">
        <x:f>S3</x:f>
        <x:v>0.03</x:v>
      </x:c>
      <x:c r="F187" t="s">
        <x:v>71</x:v>
      </x:c>
      <x:c r="G187" s="20">
        <x:v>0</x:v>
      </x:c>
    </x:row>
    <x:row r="188">
      <x:c r="B188" t="s">
        <x:v>72</x:v>
      </x:c>
      <x:c r="C188" s="34">
        <x:v>0</x:v>
      </x:c>
      <x:c r="G188" s="34">
        <x:v>0</x:v>
      </x:c>
    </x:row>
    <x:row r="189">
      <x:c r="B189" t="s">
        <x:v>73</x:v>
      </x:c>
      <x:c r="C189" s="20">
        <x:v>0</x:v>
      </x:c>
      <x:c r="G189" s="34">
        <x:v>0</x:v>
      </x:c>
    </x:row>
    <x:row r="190">
      <x:c r="B190" t="s">
        <x:v>74</x:v>
      </x:c>
      <x:c r="C190" s="34">
        <x:v>0</x:v>
      </x:c>
      <x:c r="G190" s="34">
        <x:v>0</x:v>
      </x:c>
    </x:row>
    <x:row r="191">
      <x:c r="B191" t="s">
        <x:v>75</x:v>
      </x:c>
      <x:c r="C191" s="34">
        <x:v>0</x:v>
      </x:c>
      <x:c r="G191" s="34">
        <x:v>0</x:v>
      </x:c>
    </x:row>
    <x:row r="192">
      <x:c r="B192" t="s">
        <x:v>76</x:v>
      </x:c>
      <x:c r="C192" s="34">
        <x:v>0</x:v>
      </x:c>
      <x:c r="G192" s="34">
        <x:v>0</x:v>
      </x:c>
    </x:row>
    <x:row r="193">
      <x:c r="B193" t="s">
        <x:v>77</x:v>
      </x:c>
      <x:c r="C193" s="34">
        <x:v>1</x:v>
      </x:c>
      <x:c r="G193" s="34">
        <x:v>0</x:v>
      </x:c>
    </x:row>
    <x:row r="194">
      <x:c r="B194" t="s">
        <x:v>78</x:v>
      </x:c>
      <x:c r="C194" s="35">
        <x:v>0</x:v>
      </x:c>
      <x:c r="G194" s="35">
        <x:v>0</x:v>
      </x:c>
    </x:row>
    <x:row r="195">
      <x:c r="C195" t="s">
        <x:v>79</x:v>
      </x:c>
    </x:row>
    <x:row r="196">
      <x:c r="I196" t="s">
        <x:v>80</x:v>
      </x:c>
      <x:c r="K196" t="s">
        <x:v>81</x:v>
      </x:c>
      <x:c r="M196" t="str">
        <x:v>(-1)*K*un</x:v>
      </x:c>
      <x:c r="O196" t="s">
        <x:v>82</x:v>
      </x:c>
    </x:row>
    <x:row r="197">
      <x:c r="I197" s="20" t="n" cm="1">
        <x:f t="array" ref="I197:I204">MMULT(Q102:X109,C187:C194)</x:f>
        <x:v>-0.055555555555555566</x:v>
      </x:c>
      <x:c r="K197" s="20" t="n">
        <x:f>I197*(-1)</x:f>
        <x:v>0.055555555555555566</x:v>
      </x:c>
      <x:c r="M197" s="20" t="n" cm="1">
        <x:f t="array" ref="M197:M204">(-1)*MMULT(W77:AD84,C187:C194)</x:f>
        <x:v>-0.11145512985522207</x:v>
      </x:c>
      <x:c r="O197" s="20" t="n">
        <x:f>K197+M197+G187</x:f>
        <x:v>-0.05589957429966651</x:v>
      </x:c>
    </x:row>
    <x:row r="198">
      <x:c r="I198" s="34" t="n">
        <x:v>-0.05555555555555555</x:v>
      </x:c>
      <x:c r="K198" s="34" t="n">
        <x:f t="shared" ref="K198:K204" si="96">I198*(-1)</x:f>
        <x:v>0.05555555555555555</x:v>
      </x:c>
      <x:c r="M198" s="34" t="n">
        <x:v>0.05572756492761104</x:v>
      </x:c>
      <x:c r="O198" s="34" t="n">
        <x:f t="shared" ref="O198:O204" si="97">K198+M198+G188</x:f>
        <x:v>0.06112831204831666</x:v>
      </x:c>
    </x:row>
    <x:row r="199">
      <x:c r="I199" s="34" t="n">
        <x:v>-0.05555555555555555</x:v>
      </x:c>
      <x:c r="K199" s="34">
        <x:f t="shared" si="96"/>
        <x:v>5.5555555555555552E-2</x:v>
      </x:c>
      <x:c r="M199" s="34" t="n">
        <x:v>0</x:v>
      </x:c>
      <x:c r="O199" s="34">
        <x:f t="shared" si="97"/>
        <x:v>5.5555555555555552E-2</x:v>
      </x:c>
    </x:row>
    <x:row r="200">
      <x:c r="I200" s="34" t="n">
        <x:v>0</x:v>
      </x:c>
      <x:c r="K200" s="34">
        <x:f t="shared" si="96"/>
        <x:v>0</x:v>
      </x:c>
      <x:c r="M200" s="34" t="n">
        <x:v>0.05572756492761104</x:v>
      </x:c>
      <x:c r="O200" s="34">
        <x:f t="shared" si="97"/>
        <x:v>5.5727564927611044E-3</x:v>
      </x:c>
    </x:row>
    <x:row r="201">
      <x:c r="I201" s="34" t="n">
        <x:v>0.11111111111111113</x:v>
      </x:c>
      <x:c r="K201" s="34">
        <x:f t="shared" si="96"/>
        <x:v>-0.11111111111111113</x:v>
      </x:c>
      <x:c r="M201" s="34" t="n">
        <x:v>0</x:v>
      </x:c>
      <x:c r="O201" s="34">
        <x:f t="shared" si="97"/>
        <x:v>-0.11111111111111113</x:v>
      </x:c>
    </x:row>
    <x:row r="202">
      <x:c r="I202" s="34" t="n">
        <x:v>0</x:v>
      </x:c>
      <x:c r="K202" s="34">
        <x:f t="shared" si="96"/>
        <x:v>0</x:v>
      </x:c>
      <x:c r="M202" s="34" t="n">
        <x:v>0.05572756492761104</x:v>
      </x:c>
      <x:c r="O202" s="34">
        <x:f t="shared" si="97"/>
        <x:v>5.5727564927611044E-3</x:v>
      </x:c>
    </x:row>
    <x:row r="203">
      <x:c r="I203" s="34" t="n">
        <x:v>0.1111111111111111</x:v>
      </x:c>
      <x:c r="K203" s="34">
        <x:f t="shared" si="96"/>
        <x:v>-0.1111111111111111</x:v>
      </x:c>
      <x:c r="M203" s="34" t="n">
        <x:v>-0.11145512985522207</x:v>
      </x:c>
      <x:c r="O203" s="34">
        <x:f t="shared" si="97"/>
        <x:v>-0.12225662409663332</x:v>
      </x:c>
    </x:row>
    <x:row r="204">
      <x:c r="I204" s="35" t="n">
        <x:v>0.1111111111111111</x:v>
      </x:c>
      <x:c r="K204" s="35">
        <x:f t="shared" si="96"/>
        <x:v>-0.1111111111111111</x:v>
      </x:c>
      <x:c r="M204" s="35" t="n">
        <x:v>0.05572756492761104</x:v>
      </x:c>
      <x:c r="O204" s="35">
        <x:f t="shared" si="97"/>
        <x:v>-0.10553835461835</x:v>
      </x:c>
    </x:row>
    <x:row r="207">
      <x:c r="I207" t="s">
        <x:v>83</x:v>
      </x:c>
      <x:c r="K207" t="s">
        <x:v>84</x:v>
      </x:c>
      <x:c r="M207" t="s">
        <x:v>85</x:v>
      </x:c>
    </x:row>
    <x:row r="208">
      <x:c r="I208" t="n" cm="1">
        <x:f t="array" ref="I208:I215">MMULT(AL73:AS80,O197:O204)</x:f>
        <x:v>-0.1676987228989995</x:v>
      </x:c>
      <x:c r="K208" t="n">
        <x:f t="array" ref="K208">$E$187*I208</x:f>
        <x:v>-0.005030961686969985</x:v>
      </x:c>
      <x:c r="M208" s="20" t="n">
        <x:f>C187+K208</x:f>
        <x:v>0.99496903831303</x:v>
      </x:c>
    </x:row>
    <x:row r="209">
      <x:c r="I209" t="n">
        <x:v>0.3667698722899</x:v>
      </x:c>
      <x:c r="K209" t="n">
        <x:f t="shared" ref="K209:K215" si="98">$E$187*I209</x:f>
        <x:v>0.011003096168696998</x:v>
      </x:c>
      <x:c r="M209" s="34" t="n">
        <x:f t="shared" ref="M209:M215" si="99">C188+K209</x:f>
        <x:v>0.011003096168696998</x:v>
      </x:c>
    </x:row>
    <x:row r="210">
      <x:c r="I210" t="n">
        <x:v>0.16666666666666666</x:v>
      </x:c>
      <x:c r="K210">
        <x:f t="shared" si="98"/>
        <x:v>4.9999999999999984E-3</x:v>
      </x:c>
      <x:c r="M210" s="34">
        <x:f t="shared" si="99"/>
        <x:v>4.9999999999999984E-3</x:v>
      </x:c>
    </x:row>
    <x:row r="211">
      <x:c r="I211" t="n">
        <x:v>0.033436538956566626</x:v>
      </x:c>
      <x:c r="K211">
        <x:f t="shared" si="98"/>
        <x:v>1.0030961686969986E-3</x:v>
      </x:c>
      <x:c r="M211" s="34">
        <x:f t="shared" si="99"/>
        <x:v>1.0030961686969986E-3</x:v>
      </x:c>
    </x:row>
    <x:row r="212">
      <x:c r="I212" t="n">
        <x:v>-0.33333333333333337</x:v>
      </x:c>
      <x:c r="K212">
        <x:f t="shared" si="98"/>
        <x:v>-9.9999999999999967E-3</x:v>
      </x:c>
      <x:c r="M212" s="34">
        <x:f t="shared" si="99"/>
        <x:v>-9.9999999999999967E-3</x:v>
      </x:c>
    </x:row>
    <x:row r="213">
      <x:c r="I213" t="n">
        <x:v>0.033436538956566626</x:v>
      </x:c>
      <x:c r="K213">
        <x:f t="shared" si="98"/>
        <x:v>1.0030961686969986E-3</x:v>
      </x:c>
      <x:c r="M213" s="34">
        <x:f t="shared" si="99"/>
        <x:v>1.0030961686969986E-3</x:v>
      </x:c>
    </x:row>
    <x:row r="214">
      <x:c r="I214" t="n">
        <x:v>-0.3667698722899</x:v>
      </x:c>
      <x:c r="K214">
        <x:f t="shared" si="98"/>
        <x:v>-1.1003096168696998E-2</x:v>
      </x:c>
      <x:c r="M214" s="34">
        <x:f t="shared" si="99"/>
        <x:v>0.98899690383130301</x:v>
      </x:c>
    </x:row>
    <x:row r="215">
      <x:c r="I215" t="n">
        <x:v>-0.6332301277101</x:v>
      </x:c>
      <x:c r="K215">
        <x:f t="shared" si="98"/>
        <x:v>-1.8996903831302998E-2</x:v>
      </x:c>
      <x:c r="M215" s="35">
        <x:f t="shared" si="99"/>
        <x:v>-1.8996903831302998E-2</x:v>
      </x:c>
    </x:row>
    <x:row r="218">
      <x:c r="I218" t="s">
        <x:v>86</x:v>
      </x:c>
    </x:row>
    <x:row r="219">
      <x:c r="I219" t="n" cm="1">
        <x:f t="array" ref="I219:I220">MMULT(K125:R126,M208:M215)</x:f>
        <x:v>-0.494984519156515</x:v>
      </x:c>
    </x:row>
    <x:row r="220">
      <x:c r="I220" t="n">
        <x:v>-0.5144984519156515</x:v>
      </x:c>
    </x:row>
    <x:row r="224">
      <x:c r="H224" t="s">
        <x:v>87</x:v>
      </x:c>
      <x:c r="K224" t="n">
        <x:f>15/2</x:f>
        <x:v>7.5</x:v>
      </x:c>
    </x:row>
    <x:row r="225">
      <x:c r="H225" t="n" cm="1">
        <x:f t="array" ref="H225:H226">MMULT(Q169:R170,I219:I220)/$E$187</x:f>
        <x:v>-3.666551993751959</x:v>
      </x:c>
      <x:c r="J225" s="40" t="s">
        <x:v>88</x:v>
      </x:c>
      <x:c r="M225" t="n">
        <x:f>H225+(7.5-($H$225+$H$226)/2)</x:f>
        <x:v>7.5722738250338395</x:v>
      </x:c>
    </x:row>
    <x:row r="226">
      <x:c r="H226" t="n">
        <x:v>-3.8110996438196367</x:v>
      </x:c>
      <x:c r="J226" s="40" t="s">
        <x:v>89</x:v>
      </x:c>
      <x:c r="M226" t="n">
        <x:f>H226+(7.5-($H$225+$H$226)/2)</x:f>
        <x:v>7.427726174966162</x:v>
      </x:c>
    </x:row>
    <x:row r="237">
      <x:c r="J237" t="s">
        <x:v>90</x:v>
      </x:c>
      <x:c r="L237" t="s">
        <x:v>91</x:v>
      </x:c>
      <x:c r="N237" t="s">
        <x:v>92</x:v>
      </x:c>
    </x:row>
    <x:row r="238">
      <x:c r="J238" s="20" t="n" cm="1">
        <x:f t="array" ref="J238:J245">MMULT(T125:U132,H225:H226)</x:f>
        <x:v>1.8332759968759795</x:v>
      </x:c>
      <x:c r="L238" s="20" t="n" cm="1">
        <x:f t="array" ref="L238:L245">MMULT(AL73:AS80,J238:J245)</x:f>
        <x:v>5.499827990627939</x:v>
      </x:c>
      <x:c r="N238" s="2" t="n">
        <x:f>M208-$E$187*L238</x:f>
        <x:v>0.8299741985941917</x:v>
      </x:c>
    </x:row>
    <x:row r="239">
      <x:c r="J239" s="34" t="n">
        <x:v>1.9055498219098184</x:v>
      </x:c>
      <x:c r="L239" s="34" t="n">
        <x:v>11.43329893145891</x:v>
      </x:c>
      <x:c r="N239" s="2" t="n">
        <x:f t="shared" ref="N239:N245" si="100">M209-$E$187*L239</x:f>
        <x:v>-0.3319958717750707</x:v>
      </x:c>
    </x:row>
    <x:row r="240">
      <x:c r="J240" s="34" t="n">
        <x:v>-1.8332759968759795</x:v>
      </x:c>
      <x:c r="L240" s="34" t="n">
        <x:v>-5.499827990627939</x:v>
      </x:c>
      <x:c r="N240" s="2">
        <x:f t="shared" si="100"/>
        <x:v>0.17149948397188383</x:v>
      </x:c>
    </x:row>
    <x:row r="241">
      <x:c r="J241" s="34" t="n">
        <x:v>1.8332759968759795</x:v>
      </x:c>
      <x:c r="L241" s="34" t="n">
        <x:v>10.999655981255877</x:v>
      </x:c>
      <x:c r="N241" s="2">
        <x:f t="shared" si="100"/>
        <x:v>-0.33199587177507067</x:v>
      </x:c>
    </x:row>
    <x:row r="242">
      <x:c r="J242" s="34" t="n">
        <x:v>-1.9055498219098184</x:v>
      </x:c>
      <x:c r="L242" s="34" t="n">
        <x:v>-5.716649465729455</x:v>
      </x:c>
      <x:c r="N242" s="2">
        <x:f t="shared" si="100"/>
        <x:v>0.16149948397188377</x:v>
      </x:c>
    </x:row>
    <x:row r="243">
      <x:c r="J243" s="34" t="n">
        <x:v>-1.8332759968759795</x:v>
      </x:c>
      <x:c r="L243" s="34" t="n">
        <x:v>-10.999655981255877</x:v>
      </x:c>
      <x:c r="N243" s="2">
        <x:f t="shared" si="100"/>
        <x:v>0.33400206411246464</x:v>
      </x:c>
    </x:row>
    <x:row r="244">
      <x:c r="J244" s="34" t="n">
        <x:v>1.9055498219098184</x:v>
      </x:c>
      <x:c r="L244" s="34" t="n">
        <x:v>5.716649465729455</x:v>
      </x:c>
      <x:c r="N244" s="2">
        <x:f t="shared" si="100"/>
        <x:v>0.81749741985941915</x:v>
      </x:c>
    </x:row>
    <x:row r="245">
      <x:c r="J245" s="35" t="n">
        <x:v>-1.9055498219098184</x:v>
      </x:c>
      <x:c r="L245" s="35" t="n">
        <x:v>-11.43329893145891</x:v>
      </x:c>
      <x:c r="N245" s="2">
        <x:f t="shared" si="100"/>
        <x:v>0.32400206411246468</x:v>
      </x:c>
    </x:row>
    <x:row r="248">
      <x:c r="B248" t="s">
        <x:v>93</x:v>
      </x:c>
    </x:row>
    <x:row r="272">
      <x:c r="H272" t="s">
        <x:v>94</x:v>
      </x:c>
      <x:c r="J272" t="s">
        <x:v>95</x:v>
      </x:c>
    </x:row>
    <x:row r="273">
      <x:c r="G273" t="s">
        <x:v>96</x:v>
      </x:c>
      <x:c r="H273" s="20" t="n">
        <x:f>E24*C187+F24*C189+G24*C191</x:f>
        <x:v>-1</x:v>
      </x:c>
      <x:c r="J273" s="20" t="n">
        <x:f>E50*C187+F50*C191+G50*C193</x:f>
        <x:v>-1</x:v>
      </x:c>
    </x:row>
    <x:row r="274">
      <x:c r="G274" t="s">
        <x:v>97</x:v>
      </x:c>
      <x:c r="H274" s="34" t="n">
        <x:f>E25*C187+F25*C189+G25*C191</x:f>
        <x:v>0</x:v>
      </x:c>
      <x:c r="J274" s="34" t="n">
        <x:f>E51*C187+F51*C191+G51*C193</x:f>
        <x:v>0</x:v>
      </x:c>
    </x:row>
    <x:row r="275">
      <x:c r="G275" t="s">
        <x:v>98</x:v>
      </x:c>
      <x:c r="H275" s="34" t="n">
        <x:f>E24*C188+F24*C190+G24*C192</x:f>
        <x:v>0</x:v>
      </x:c>
      <x:c r="J275" s="34" t="n">
        <x:f>E50*C188+F50*C192+G50*C194</x:f>
        <x:v>0</x:v>
      </x:c>
    </x:row>
    <x:row r="276">
      <x:c r="G276" t="s">
        <x:v>99</x:v>
      </x:c>
      <x:c r="H276" s="34" t="n">
        <x:f>E25*C188+F25*C190+G25*C192</x:f>
        <x:v>0</x:v>
      </x:c>
      <x:c r="J276" s="34" t="n">
        <x:f>E51*C188+F51*C192+G51*C194</x:f>
        <x:v>0</x:v>
      </x:c>
    </x:row>
    <x:row r="284">
      <x:c r="H284" t="s">
        <x:v>100</x:v>
      </x:c>
    </x:row>
    <x:row r="285">
      <x:c r="H285" t="n">
        <x:f>(2*H273^2+2*H276^2+(H274+H275)^2)^0.5</x:f>
        <x:v>1.4142135623730951</x:v>
      </x:c>
      <x:c r="J285" t="n">
        <x:f>(2*J273^2+2*J276^2+(J274+J275)^2)^0.5</x:f>
        <x:v>1.4142135623730951</x:v>
      </x:c>
    </x:row>
    <x:row r="287" ht="20.399999618530273">
      <x:c r="G287" s="37" t="s">
        <x:v>101</x:v>
      </x:c>
      <x:c r="H287" t="n">
        <x:f>(G11+G12+G13)/3</x:f>
        <x:v>0.3333333333333333</x:v>
      </x:c>
      <x:c r="J287" t="n">
        <x:f>(G37+G38+G39)/3</x:f>
        <x:v>0.6666666666666666</x:v>
      </x:c>
    </x:row>
    <x:row r="288" ht="20.399999618530273">
      <x:c r="G288" s="39" t="s">
        <x:v>102</x:v>
      </x:c>
      <x:c r="H288" t="n">
        <x:f>1</x:f>
        <x:v>1</x:v>
      </x:c>
      <x:c r="J288" t="n">
        <x:f>1</x:f>
        <x:v>1</x:v>
      </x:c>
    </x:row>
    <x:row r="289">
      <x:c r="G289" t="s">
        <x:v>103</x:v>
      </x:c>
      <x:c r="H289" t="n">
        <x:f>MIN(0.4*H287,0.09*H288)</x:f>
        <x:v>0.09</x:v>
      </x:c>
      <x:c r="J289" t="n">
        <x:f>MIN(0.4*J287,0.09*J288)</x:f>
        <x:v>0.09</x:v>
      </x:c>
    </x:row>
    <x:row r="290">
      <x:c r="G290" t="s">
        <x:v>104</x:v>
      </x:c>
      <x:c r="H290" t="n">
        <x:f>H289^2</x:f>
        <x:v>0.0081</x:v>
      </x:c>
      <x:c r="J290" t="n">
        <x:f>J289^2</x:f>
        <x:v>0.0081</x:v>
      </x:c>
    </x:row>
    <x:row r="291">
      <x:c r="G291" s="38" t="s">
        <x:v>105</x:v>
      </x:c>
      <x:c r="H291" t="n">
        <x:f>$S$2*H290*H285</x:f>
        <x:v>0.01145512985522207</x:v>
      </x:c>
      <x:c r="J291" t="n">
        <x:f>$S$2*J290*J285</x:f>
        <x:v>0.01145512985522207</x:v>
      </x:c>
    </x:row>
    <x:row r="294">
      <x:c r="G294" t="s">
        <x:v>106</x:v>
      </x:c>
      <x:c r="H294" t="n">
        <x:f>$S$4+H291</x:f>
        <x:v>0.11145512985522207</x:v>
      </x:c>
      <x:c r="J294" t="n">
        <x:f>$S$4+J291</x:f>
        <x:v>0.11145512985522207</x:v>
      </x:c>
    </x:row>
  </x:sheetData>
  <x:pageMargins left="0.7" right="0.7" top="0.75" bottom="0.75" header="0.3" footer="0.3"/>
  <x:drawing xmlns:r="http://schemas.openxmlformats.org/officeDocument/2006/relationships" r:id="R4bd373fc86984499"/>
</x:worksheet>
</file>

<file path=xl/worksheets/sheet2.xml><?xml version="1.0" encoding="utf-8"?>
<x:worksheet xmlns:x="http://schemas.openxmlformats.org/spreadsheetml/2006/main">
  <x:sheetFormatPr defaultRowHeight="14.399999618530273"/>
  <x:cols>
    <x:col min="8" max="8" width="12.6640625" customWidth="1"/>
    <x:col min="9" max="9" width="11.109375" customWidth="1"/>
    <x:col min="10" max="10" width="12.6640625" customWidth="1"/>
    <x:col min="12" max="12" width="12.6640625" customWidth="1"/>
  </x:cols>
  <x:sheetData>
    <x:row r="2">
      <x:c r="R2" t="s">
        <x:v>0</x:v>
      </x:c>
      <x:c r="S2">
        <x:v>1</x:v>
      </x:c>
    </x:row>
    <x:row r="3">
      <x:c r="R3" t="s">
        <x:v>2</x:v>
      </x:c>
      <x:c r="S3">
        <x:v>0.03</x:v>
      </x:c>
    </x:row>
    <x:row r="4">
      <x:c r="D4" t="s">
        <x:v>3</x:v>
      </x:c>
      <x:c r="E4" t="s">
        <x:v>4</x:v>
      </x:c>
      <x:c r="R4" t="s">
        <x:v>5</x:v>
      </x:c>
      <x:c r="S4">
        <x:v>0.1</x:v>
      </x:c>
      <x:c r="U4" t="s">
        <x:v>6</x:v>
      </x:c>
    </x:row>
    <x:row r="5">
      <x:c r="C5">
        <x:v>1</x:v>
      </x:c>
      <x:c r="D5" s="12">
        <x:v>0</x:v>
      </x:c>
      <x:c r="E5" s="14">
        <x:v>0</x:v>
      </x:c>
    </x:row>
    <x:row r="6">
      <x:c r="C6">
        <x:v>2</x:v>
      </x:c>
      <x:c r="D6" s="15">
        <x:v>1</x:v>
      </x:c>
      <x:c r="E6" s="16">
        <x:v>0</x:v>
      </x:c>
    </x:row>
    <x:row r="7">
      <x:c r="C7">
        <x:v>3</x:v>
      </x:c>
      <x:c r="D7" s="15">
        <x:v>1</x:v>
      </x:c>
      <x:c r="E7" s="16">
        <x:v>1</x:v>
      </x:c>
    </x:row>
    <x:row r="8">
      <x:c r="C8">
        <x:v>4</x:v>
      </x:c>
      <x:c r="D8" s="17">
        <x:v>0</x:v>
      </x:c>
      <x:c r="E8" s="19">
        <x:v>1</x:v>
      </x:c>
    </x:row>
    <x:row r="10">
      <x:c r="B10" t="s">
        <x:v>7</x:v>
      </x:c>
      <x:c r="F10" t="s">
        <x:v>3</x:v>
      </x:c>
      <x:c r="G10" t="s">
        <x:v>4</x:v>
      </x:c>
    </x:row>
    <x:row r="11">
      <x:c r="E11">
        <x:v>1</x:v>
      </x:c>
      <x:c r="F11" s="12" t="n">
        <x:f t="shared" ref="F11:G13" si="0">D5</x:f>
        <x:v>0</x:v>
      </x:c>
      <x:c r="G11" s="14">
        <x:f t="shared" si="0"/>
        <x:v>0</x:v>
      </x:c>
    </x:row>
    <x:row r="12">
      <x:c r="B12" t="s">
        <x:v>8</x:v>
      </x:c>
      <x:c r="E12">
        <x:v>2</x:v>
      </x:c>
      <x:c r="F12" s="15">
        <x:f t="shared" si="0"/>
        <x:v>1</x:v>
      </x:c>
      <x:c r="G12" s="16">
        <x:f t="shared" si="0"/>
        <x:v>0</x:v>
      </x:c>
    </x:row>
    <x:row r="13">
      <x:c r="B13" s="4"/>
      <x:c r="C13" s="4"/>
      <x:c r="D13" s="4"/>
      <x:c r="E13">
        <x:v>3</x:v>
      </x:c>
      <x:c r="F13" s="17">
        <x:f t="shared" si="0"/>
        <x:v>1</x:v>
      </x:c>
      <x:c r="G13" s="19">
        <x:f t="shared" si="0"/>
        <x:v>1</x:v>
      </x:c>
      <x:c r="K13" s="4"/>
      <x:c r="L13" s="4"/>
      <x:c r="M13" s="4"/>
      <x:c r="N13" s="4"/>
    </x:row>
    <x:row r="14" ht="15">
      <x:c r="B14" t="s">
        <x:v>9</x:v>
      </x:c>
      <x:c r="C14" t="s">
        <x:v>10</x:v>
      </x:c>
      <x:c r="E14" t="s">
        <x:v>11</x:v>
      </x:c>
      <x:c r="J14" t="s">
        <x:v>12</x:v>
      </x:c>
      <x:c r="K14" s="4"/>
      <x:c r="N14" t="s">
        <x:v>13</x:v>
      </x:c>
      <x:c r="P14" t="s">
        <x:v>14</x:v>
      </x:c>
      <x:c r="R14" s="22" t="s">
        <x:v>15</x:v>
      </x:c>
      <x:c r="U14" t="s">
        <x:v>16</x:v>
      </x:c>
    </x:row>
    <x:row r="15">
      <x:c r="B15" s="5" t="s">
        <x:v>17</x:v>
      </x:c>
      <x:c r="C15" s="4" t="n">
        <x:f>1/3</x:f>
        <x:v>0.3333333333333333</x:v>
      </x:c>
      <x:c r="D15" s="4"/>
      <x:c r="E15" s="6">
        <x:v>-1</x:v>
      </x:c>
      <x:c r="F15" s="7">
        <x:v>1</x:v>
      </x:c>
      <x:c r="G15" s="1">
        <x:v>0</x:v>
      </x:c>
      <x:c r="H15" s="8"/>
      <x:c r="J15" s="6" t="n" cm="1">
        <x:f t="array" ref="J15:K16">MMULT(E15:G16,F11:G13)</x:f>
        <x:v>1</x:v>
      </x:c>
      <x:c r="K15" s="1" t="n">
        <x:v>0</x:v>
      </x:c>
      <x:c r="L15" s="8"/>
      <x:c r="N15" t="n">
        <x:f>MDETERM(J15:K16)</x:f>
        <x:v>1</x:v>
      </x:c>
      <x:c r="P15" t="n">
        <x:f>N15*0.5</x:f>
        <x:v>0.5</x:v>
      </x:c>
      <x:c r="Q15" t="s">
        <x:v>18</x:v>
      </x:c>
      <x:c r="U15" s="11" t="n" cm="1">
        <x:f t="array" ref="U15:V16">MINVERSE(J15:K16)</x:f>
        <x:v>1</x:v>
      </x:c>
      <x:c r="V15" s="11" t="n">
        <x:v>0</x:v>
      </x:c>
    </x:row>
    <x:row r="16" ht="15">
      <x:c r="B16" s="5" t="s">
        <x:v>19</x:v>
      </x:c>
      <x:c r="C16" s="4" t="n">
        <x:f>1/3</x:f>
        <x:v>0.3333333333333333</x:v>
      </x:c>
      <x:c r="D16" s="4"/>
      <x:c r="E16" s="9">
        <x:v>-1</x:v>
      </x:c>
      <x:c r="F16" s="10">
        <x:v>0</x:v>
      </x:c>
      <x:c r="G16" s="3">
        <x:v>1</x:v>
      </x:c>
      <x:c r="H16" s="8"/>
      <x:c r="J16" s="9" t="n">
        <x:v>1</x:v>
      </x:c>
      <x:c r="K16" s="3" t="n">
        <x:v>1</x:v>
      </x:c>
      <x:c r="L16" s="8"/>
      <x:c r="U16" s="11" t="n">
        <x:v>-1</x:v>
      </x:c>
      <x:c r="V16" s="11" t="n">
        <x:v>1</x:v>
      </x:c>
    </x:row>
    <x:row r="17">
      <x:c r="B17" s="5"/>
      <x:c r="C17" s="4"/>
      <x:c r="D17" s="4"/>
      <x:c r="E17" s="8"/>
      <x:c r="F17" s="8"/>
      <x:c r="G17" s="8"/>
      <x:c r="H17" s="8"/>
      <x:c r="J17" s="8"/>
      <x:c r="K17" s="8"/>
      <x:c r="L17" s="8"/>
    </x:row>
    <x:row r="19">
      <x:c r="E19" s="4" t="s">
        <x:v>20</x:v>
      </x:c>
      <x:c r="F19" s="4" t="s">
        <x:v>21</x:v>
      </x:c>
      <x:c r="G19" s="4" t="s">
        <x:v>22</x:v>
      </x:c>
      <x:c r="H19" s="4"/>
      <x:c r="I19" s="4" t="s">
        <x:v>23</x:v>
      </x:c>
      <x:c r="J19" s="4"/>
      <x:c r="K19" s="4" t="s">
        <x:v>24</x:v>
      </x:c>
      <x:c r="L19" s="4"/>
      <x:c r="O19" t="s">
        <x:v>25</x:v>
      </x:c>
    </x:row>
    <x:row r="20">
      <x:c r="E20" s="4" t="n">
        <x:f>1-C15-C16</x:f>
        <x:v>0.3333333333333334</x:v>
      </x:c>
      <x:c r="F20" s="4" t="n">
        <x:f>C15</x:f>
        <x:v>0.3333333333333333</x:v>
      </x:c>
      <x:c r="G20" s="4" t="n">
        <x:f>C16</x:f>
        <x:v>0.3333333333333333</x:v>
      </x:c>
      <x:c r="H20" s="4"/>
      <x:c r="I20" t="n" cm="1">
        <x:f t="array" ref="I20:I22">TRANSPOSE(E20:G20)</x:f>
        <x:v>0.3333333333333334</x:v>
      </x:c>
      <x:c r="K20" t="n" cm="1">
        <x:f t="array" ref="K20:M22">MMULT(I20:I22,E20:G20)</x:f>
        <x:v>0.11111111111111117</x:v>
      </x:c>
      <x:c r="L20" t="n">
        <x:v>0.11111111111111113</x:v>
      </x:c>
      <x:c r="M20" t="n">
        <x:v>0.11111111111111113</x:v>
      </x:c>
      <x:c r="O20" t="n">
        <x:f>K20*$P$15</x:f>
        <x:v>0.05555555555555559</x:v>
      </x:c>
      <x:c r="P20" t="n">
        <x:f t="shared" ref="P20:Q22" si="1">L20*$P$15</x:f>
        <x:v>0.055555555555555566</x:v>
      </x:c>
      <x:c r="Q20">
        <x:f t="shared" si="1"/>
        <x:v>5.5555555555555566E-2</x:v>
      </x:c>
    </x:row>
    <x:row r="21">
      <x:c r="E21" t="s">
        <x:v>26</x:v>
      </x:c>
      <x:c r="I21" t="n">
        <x:v>0.3333333333333333</x:v>
      </x:c>
      <x:c r="K21" t="n">
        <x:v>0.11111111111111113</x:v>
      </x:c>
      <x:c r="L21" t="n">
        <x:v>0.1111111111111111</x:v>
      </x:c>
      <x:c r="M21" t="n">
        <x:v>0.1111111111111111</x:v>
      </x:c>
      <x:c r="O21" t="n">
        <x:f t="shared" ref="O21:O22" si="2">K21*$P$15</x:f>
        <x:v>0.055555555555555566</x:v>
      </x:c>
      <x:c r="P21">
        <x:f t="shared" si="1"/>
        <x:v>5.5555555555555552E-2</x:v>
      </x:c>
      <x:c r="Q21">
        <x:f t="shared" si="1"/>
        <x:v>5.5555555555555552E-2</x:v>
      </x:c>
    </x:row>
    <x:row r="22">
      <x:c r="E22" s="4" t="n">
        <x:f>SUM(E20:G20)</x:f>
        <x:v>1</x:v>
      </x:c>
      <x:c r="I22" t="n">
        <x:v>0.3333333333333333</x:v>
      </x:c>
      <x:c r="K22" t="n">
        <x:v>0.11111111111111113</x:v>
      </x:c>
      <x:c r="L22" t="n">
        <x:v>0.1111111111111111</x:v>
      </x:c>
      <x:c r="M22" t="n">
        <x:v>0.1111111111111111</x:v>
      </x:c>
      <x:c r="O22">
        <x:f t="shared" si="2"/>
        <x:v>5.5555555555555566E-2</x:v>
      </x:c>
      <x:c r="P22">
        <x:f t="shared" si="1"/>
        <x:v>5.5555555555555552E-2</x:v>
      </x:c>
      <x:c r="Q22">
        <x:f t="shared" si="1"/>
        <x:v>5.5555555555555552E-2</x:v>
      </x:c>
    </x:row>
    <x:row r="23">
      <x:c r="V23" t="s">
        <x:v>28</x:v>
      </x:c>
    </x:row>
    <x:row r="24">
      <x:c r="E24" s="11" t="n" cm="1">
        <x:f t="array" ref="E24:E25">MMULT($U$15:$V$16,E15:E16)</x:f>
        <x:v>-1</x:v>
      </x:c>
      <x:c r="F24" s="11" t="n" cm="1">
        <x:f t="array" ref="F24:F25">MMULT($U$15:$V$16,F15:F16)</x:f>
        <x:v>1</x:v>
      </x:c>
      <x:c r="G24" s="11" t="n" cm="1">
        <x:f t="array" ref="G24:G25">MMULT($U$15:$V$16,G15:G16)</x:f>
        <x:v>0</x:v>
      </x:c>
      <x:c r="O24" s="12" t="n" cm="1">
        <x:f t="array" ref="O24:P26">TRANSPOSE(E24:G25)</x:f>
        <x:v>-1</x:v>
      </x:c>
      <x:c r="P24" s="14" t="n">
        <x:v>0</x:v>
      </x:c>
      <x:c r="R24" s="12" t="n" cm="1">
        <x:f t="array" ref="R24:T26">MMULT(O24:P26,E24:G25)</x:f>
        <x:v>1</x:v>
      </x:c>
      <x:c r="S24" s="13" t="n">
        <x:v>-1</x:v>
      </x:c>
      <x:c r="T24" s="14" t="n">
        <x:v>0</x:v>
      </x:c>
      <x:c r="V24" s="12" t="n">
        <x:f>R24*$P$15</x:f>
        <x:v>0.5</x:v>
      </x:c>
      <x:c r="W24" s="13" t="n">
        <x:f t="shared" ref="W24:X26" si="3">S24*$P$15</x:f>
        <x:v>-0.5</x:v>
      </x:c>
      <x:c r="X24" s="14">
        <x:f t="shared" si="3"/>
        <x:v>0</x:v>
      </x:c>
    </x:row>
    <x:row r="25">
      <x:c r="D25" s="4"/>
      <x:c r="E25" s="11" t="n">
        <x:v>0</x:v>
      </x:c>
      <x:c r="F25" s="11" t="n">
        <x:v>-1</x:v>
      </x:c>
      <x:c r="G25" s="11" t="n">
        <x:v>1</x:v>
      </x:c>
      <x:c r="O25" s="15" t="n">
        <x:v>1</x:v>
      </x:c>
      <x:c r="P25" s="16" t="n">
        <x:v>-1</x:v>
      </x:c>
      <x:c r="R25" s="15" t="n">
        <x:v>-1</x:v>
      </x:c>
      <x:c r="S25" s="8" t="n">
        <x:v>2</x:v>
      </x:c>
      <x:c r="T25" s="16" t="n">
        <x:v>-1</x:v>
      </x:c>
      <x:c r="V25" s="15" t="n">
        <x:f t="shared" ref="V25:V26" si="4">R25*$P$15</x:f>
        <x:v>-0.5</x:v>
      </x:c>
      <x:c r="W25" s="8">
        <x:f t="shared" si="3"/>
        <x:v>1</x:v>
      </x:c>
      <x:c r="X25" s="16">
        <x:f t="shared" si="3"/>
        <x:v>-0.5</x:v>
      </x:c>
    </x:row>
    <x:row r="26">
      <x:c r="D26" s="4"/>
      <x:c r="O26" s="17" t="n">
        <x:v>0</x:v>
      </x:c>
      <x:c r="P26" s="19" t="n">
        <x:v>1</x:v>
      </x:c>
      <x:c r="R26" s="17" t="n">
        <x:v>0</x:v>
      </x:c>
      <x:c r="S26" s="18" t="n">
        <x:v>-1</x:v>
      </x:c>
      <x:c r="T26" s="19" t="n">
        <x:v>1</x:v>
      </x:c>
      <x:c r="V26" s="17">
        <x:f t="shared" si="4"/>
        <x:v>0</x:v>
      </x:c>
      <x:c r="W26" s="18">
        <x:f t="shared" si="3"/>
        <x:v>-0.5</x:v>
      </x:c>
      <x:c r="X26" s="19">
        <x:f t="shared" si="3"/>
        <x:v>0.5</x:v>
      </x:c>
    </x:row>
    <x:row r="27">
      <x:c r="D27" s="4"/>
      <x:c r="E27" t="s">
        <x:v>29</x:v>
      </x:c>
      <x:c r="L27" t="s">
        <x:v>30</x:v>
      </x:c>
      <x:c r="P27" t="s">
        <x:v>31</x:v>
      </x:c>
      <x:c r="W27" t="s">
        <x:v>32</x:v>
      </x:c>
    </x:row>
    <x:row r="28">
      <x:c r="E28" s="12" t="n">
        <x:f>E24</x:f>
        <x:v>-1</x:v>
      </x:c>
      <x:c r="F28" s="13">
        <x:v>0</x:v>
      </x:c>
      <x:c r="G28" s="13" t="n">
        <x:f>F24</x:f>
        <x:v>1</x:v>
      </x:c>
      <x:c r="H28" s="13">
        <x:v>0</x:v>
      </x:c>
      <x:c r="I28" s="13" t="n">
        <x:f>G24</x:f>
        <x:v>0</x:v>
      </x:c>
      <x:c r="J28" s="14">
        <x:v>0</x:v>
      </x:c>
      <x:c r="L28" s="12" t="n" cm="1">
        <x:f t="array" ref="L28:N33">TRANSPOSE(E28:J30)</x:f>
        <x:v>-1</x:v>
      </x:c>
      <x:c r="M28" s="13" t="n">
        <x:v>0</x:v>
      </x:c>
      <x:c r="N28" s="14" t="n">
        <x:v>0</x:v>
      </x:c>
      <x:c r="P28" s="12" t="n" cm="1">
        <x:f t="array" ref="P28:U33">MMULT(L28:N33,E28:J30)</x:f>
        <x:v>1</x:v>
      </x:c>
      <x:c r="Q28" s="13" t="n">
        <x:v>0</x:v>
      </x:c>
      <x:c r="R28" s="13" t="n">
        <x:v>-1</x:v>
      </x:c>
      <x:c r="S28" s="13" t="n">
        <x:v>0</x:v>
      </x:c>
      <x:c r="T28" s="13" t="n">
        <x:v>0</x:v>
      </x:c>
      <x:c r="U28" s="14" t="n">
        <x:v>0</x:v>
      </x:c>
      <x:c r="W28" s="12" t="n">
        <x:f>P28*$P$15</x:f>
        <x:v>0.5</x:v>
      </x:c>
      <x:c r="X28" s="13" t="n">
        <x:f t="shared" ref="X28:AB33" si="5">Q28*$P$15</x:f>
        <x:v>0</x:v>
      </x:c>
      <x:c r="Y28" s="13">
        <x:f t="shared" si="5"/>
        <x:v>-0.5</x:v>
      </x:c>
      <x:c r="Z28" s="13">
        <x:f t="shared" si="5"/>
        <x:v>0</x:v>
      </x:c>
      <x:c r="AA28" s="13">
        <x:f t="shared" si="5"/>
        <x:v>0</x:v>
      </x:c>
      <x:c r="AB28" s="14">
        <x:f t="shared" si="5"/>
        <x:v>0</x:v>
      </x:c>
    </x:row>
    <x:row r="29">
      <x:c r="E29" s="15">
        <x:v>0</x:v>
      </x:c>
      <x:c r="F29" s="8" t="n">
        <x:f>E25</x:f>
        <x:v>0</x:v>
      </x:c>
      <x:c r="G29" s="8">
        <x:v>0</x:v>
      </x:c>
      <x:c r="H29" s="8" t="n">
        <x:f>F25</x:f>
        <x:v>-1</x:v>
      </x:c>
      <x:c r="I29" s="8">
        <x:v>0</x:v>
      </x:c>
      <x:c r="J29" s="16" t="n">
        <x:f>G25</x:f>
        <x:v>1</x:v>
      </x:c>
      <x:c r="L29" s="15" t="n">
        <x:v>0</x:v>
      </x:c>
      <x:c r="M29" s="8" t="n">
        <x:v>0</x:v>
      </x:c>
      <x:c r="N29" s="16" t="n">
        <x:v>-1</x:v>
      </x:c>
      <x:c r="P29" s="15" t="n">
        <x:v>0</x:v>
      </x:c>
      <x:c r="Q29" s="8" t="n">
        <x:v>1</x:v>
      </x:c>
      <x:c r="R29" s="8" t="n">
        <x:v>1</x:v>
      </x:c>
      <x:c r="S29" s="8" t="n">
        <x:v>-1</x:v>
      </x:c>
      <x:c r="T29" s="8" t="n">
        <x:v>-1</x:v>
      </x:c>
      <x:c r="U29" s="16" t="n">
        <x:v>0</x:v>
      </x:c>
      <x:c r="W29" s="15" t="n">
        <x:f t="shared" ref="W29:W33" si="6">P29*$P$15</x:f>
        <x:v>0</x:v>
      </x:c>
      <x:c r="X29" s="8">
        <x:f t="shared" si="5"/>
        <x:v>0.5</x:v>
      </x:c>
      <x:c r="Y29" s="8">
        <x:f t="shared" si="5"/>
        <x:v>0.5</x:v>
      </x:c>
      <x:c r="Z29" s="8">
        <x:f t="shared" si="5"/>
        <x:v>-0.5</x:v>
      </x:c>
      <x:c r="AA29" s="8">
        <x:f t="shared" si="5"/>
        <x:v>-0.5</x:v>
      </x:c>
      <x:c r="AB29" s="16">
        <x:f t="shared" si="5"/>
        <x:v>0</x:v>
      </x:c>
    </x:row>
    <x:row r="30">
      <x:c r="E30" s="17" t="n">
        <x:f>E25</x:f>
        <x:v>0</x:v>
      </x:c>
      <x:c r="F30" s="18" t="n">
        <x:f>E24</x:f>
        <x:v>-1</x:v>
      </x:c>
      <x:c r="G30" s="18" t="n">
        <x:f>F25</x:f>
        <x:v>-1</x:v>
      </x:c>
      <x:c r="H30" s="18" t="n">
        <x:f>F24</x:f>
        <x:v>1</x:v>
      </x:c>
      <x:c r="I30" s="18" t="n">
        <x:f>G25</x:f>
        <x:v>1</x:v>
      </x:c>
      <x:c r="J30" s="19" t="n">
        <x:f>G24</x:f>
        <x:v>0</x:v>
      </x:c>
      <x:c r="L30" s="15" t="n">
        <x:v>1</x:v>
      </x:c>
      <x:c r="M30" s="8" t="n">
        <x:v>0</x:v>
      </x:c>
      <x:c r="N30" s="16" t="n">
        <x:v>-1</x:v>
      </x:c>
      <x:c r="P30" s="15" t="n">
        <x:v>-1</x:v>
      </x:c>
      <x:c r="Q30" s="8" t="n">
        <x:v>1</x:v>
      </x:c>
      <x:c r="R30" s="8" t="n">
        <x:v>2</x:v>
      </x:c>
      <x:c r="S30" s="8" t="n">
        <x:v>-1</x:v>
      </x:c>
      <x:c r="T30" s="8" t="n">
        <x:v>-1</x:v>
      </x:c>
      <x:c r="U30" s="16" t="n">
        <x:v>0</x:v>
      </x:c>
      <x:c r="W30" s="15">
        <x:f t="shared" si="6"/>
        <x:v>-0.5</x:v>
      </x:c>
      <x:c r="X30" s="8">
        <x:f t="shared" si="5"/>
        <x:v>0.5</x:v>
      </x:c>
      <x:c r="Y30" s="8">
        <x:f t="shared" si="5"/>
        <x:v>1</x:v>
      </x:c>
      <x:c r="Z30" s="8">
        <x:f t="shared" si="5"/>
        <x:v>-0.5</x:v>
      </x:c>
      <x:c r="AA30" s="8">
        <x:f t="shared" si="5"/>
        <x:v>-0.5</x:v>
      </x:c>
      <x:c r="AB30" s="16">
        <x:f t="shared" si="5"/>
        <x:v>0</x:v>
      </x:c>
    </x:row>
    <x:row r="31">
      <x:c r="L31" s="15" t="n">
        <x:v>0</x:v>
      </x:c>
      <x:c r="M31" s="8" t="n">
        <x:v>-1</x:v>
      </x:c>
      <x:c r="N31" s="16" t="n">
        <x:v>1</x:v>
      </x:c>
      <x:c r="P31" s="15" t="n">
        <x:v>0</x:v>
      </x:c>
      <x:c r="Q31" s="8" t="n">
        <x:v>-1</x:v>
      </x:c>
      <x:c r="R31" s="8" t="n">
        <x:v>-1</x:v>
      </x:c>
      <x:c r="S31" s="8" t="n">
        <x:v>2</x:v>
      </x:c>
      <x:c r="T31" s="8" t="n">
        <x:v>1</x:v>
      </x:c>
      <x:c r="U31" s="16" t="n">
        <x:v>-1</x:v>
      </x:c>
      <x:c r="W31" s="15">
        <x:f t="shared" si="6"/>
        <x:v>0</x:v>
      </x:c>
      <x:c r="X31" s="8">
        <x:f t="shared" si="5"/>
        <x:v>-0.5</x:v>
      </x:c>
      <x:c r="Y31" s="8">
        <x:f t="shared" si="5"/>
        <x:v>-0.5</x:v>
      </x:c>
      <x:c r="Z31" s="8">
        <x:f t="shared" si="5"/>
        <x:v>1</x:v>
      </x:c>
      <x:c r="AA31" s="8">
        <x:f t="shared" si="5"/>
        <x:v>0.5</x:v>
      </x:c>
      <x:c r="AB31" s="16">
        <x:f t="shared" si="5"/>
        <x:v>-0.5</x:v>
      </x:c>
    </x:row>
    <x:row r="32">
      <x:c r="L32" s="15" t="n">
        <x:v>0</x:v>
      </x:c>
      <x:c r="M32" s="8" t="n">
        <x:v>0</x:v>
      </x:c>
      <x:c r="N32" s="16" t="n">
        <x:v>1</x:v>
      </x:c>
      <x:c r="P32" s="15" t="n">
        <x:v>0</x:v>
      </x:c>
      <x:c r="Q32" s="8" t="n">
        <x:v>-1</x:v>
      </x:c>
      <x:c r="R32" s="8" t="n">
        <x:v>-1</x:v>
      </x:c>
      <x:c r="S32" s="8" t="n">
        <x:v>1</x:v>
      </x:c>
      <x:c r="T32" s="8" t="n">
        <x:v>1</x:v>
      </x:c>
      <x:c r="U32" s="16" t="n">
        <x:v>0</x:v>
      </x:c>
      <x:c r="W32" s="15">
        <x:f t="shared" si="6"/>
        <x:v>0</x:v>
      </x:c>
      <x:c r="X32" s="8">
        <x:f t="shared" si="5"/>
        <x:v>-0.5</x:v>
      </x:c>
      <x:c r="Y32" s="8">
        <x:f t="shared" si="5"/>
        <x:v>-0.5</x:v>
      </x:c>
      <x:c r="Z32" s="8">
        <x:f t="shared" si="5"/>
        <x:v>0.5</x:v>
      </x:c>
      <x:c r="AA32" s="8">
        <x:f t="shared" si="5"/>
        <x:v>0.5</x:v>
      </x:c>
      <x:c r="AB32" s="16">
        <x:f t="shared" si="5"/>
        <x:v>0</x:v>
      </x:c>
    </x:row>
    <x:row r="33">
      <x:c r="L33" s="17" t="n">
        <x:v>0</x:v>
      </x:c>
      <x:c r="M33" s="18" t="n">
        <x:v>1</x:v>
      </x:c>
      <x:c r="N33" s="19" t="n">
        <x:v>0</x:v>
      </x:c>
      <x:c r="P33" s="17" t="n">
        <x:v>0</x:v>
      </x:c>
      <x:c r="Q33" s="18" t="n">
        <x:v>0</x:v>
      </x:c>
      <x:c r="R33" s="18" t="n">
        <x:v>0</x:v>
      </x:c>
      <x:c r="S33" s="18" t="n">
        <x:v>-1</x:v>
      </x:c>
      <x:c r="T33" s="18" t="n">
        <x:v>0</x:v>
      </x:c>
      <x:c r="U33" s="19" t="n">
        <x:v>1</x:v>
      </x:c>
      <x:c r="W33" s="17">
        <x:f t="shared" si="6"/>
        <x:v>0</x:v>
      </x:c>
      <x:c r="X33" s="18">
        <x:f t="shared" si="5"/>
        <x:v>0</x:v>
      </x:c>
      <x:c r="Y33" s="18">
        <x:f t="shared" si="5"/>
        <x:v>0</x:v>
      </x:c>
      <x:c r="Z33" s="18">
        <x:f t="shared" si="5"/>
        <x:v>-0.5</x:v>
      </x:c>
      <x:c r="AA33" s="18">
        <x:f t="shared" si="5"/>
        <x:v>0</x:v>
      </x:c>
      <x:c r="AB33" s="19">
        <x:f t="shared" si="5"/>
        <x:v>0.5</x:v>
      </x:c>
    </x:row>
    <x:row r="36">
      <x:c r="B36" t="s">
        <x:v>33</x:v>
      </x:c>
      <x:c r="F36" t="s">
        <x:v>3</x:v>
      </x:c>
      <x:c r="G36" t="s">
        <x:v>4</x:v>
      </x:c>
    </x:row>
    <x:row r="37">
      <x:c r="E37">
        <x:v>1</x:v>
      </x:c>
      <x:c r="F37" s="12" t="n">
        <x:f>D5</x:f>
        <x:v>0</x:v>
      </x:c>
      <x:c r="G37" s="12" t="n">
        <x:f>E5</x:f>
        <x:v>0</x:v>
      </x:c>
    </x:row>
    <x:row r="38">
      <x:c r="B38" t="s">
        <x:v>8</x:v>
      </x:c>
      <x:c r="E38">
        <x:v>3</x:v>
      </x:c>
      <x:c r="F38" s="15" t="n">
        <x:f>D7</x:f>
        <x:v>1</x:v>
      </x:c>
      <x:c r="G38" s="15" t="n">
        <x:f>E7</x:f>
        <x:v>1</x:v>
      </x:c>
    </x:row>
    <x:row r="39">
      <x:c r="B39" s="4"/>
      <x:c r="C39" s="4"/>
      <x:c r="D39" s="4"/>
      <x:c r="E39">
        <x:v>4</x:v>
      </x:c>
      <x:c r="F39" s="17" t="n">
        <x:f>D8</x:f>
        <x:v>0</x:v>
      </x:c>
      <x:c r="G39" s="17" t="n">
        <x:f>E8</x:f>
        <x:v>1</x:v>
      </x:c>
      <x:c r="K39" s="4"/>
      <x:c r="L39" s="4"/>
      <x:c r="M39" s="4"/>
      <x:c r="N39" s="4"/>
    </x:row>
    <x:row r="40" ht="15">
      <x:c r="B40" t="s">
        <x:v>9</x:v>
      </x:c>
      <x:c r="C40" t="s">
        <x:v>10</x:v>
      </x:c>
      <x:c r="E40" t="s">
        <x:v>11</x:v>
      </x:c>
      <x:c r="J40" t="s">
        <x:v>12</x:v>
      </x:c>
      <x:c r="K40" s="4"/>
      <x:c r="N40" t="s">
        <x:v>13</x:v>
      </x:c>
      <x:c r="P40" t="s">
        <x:v>14</x:v>
      </x:c>
      <x:c r="R40" s="22" t="s">
        <x:v>15</x:v>
      </x:c>
      <x:c r="U40" t="s">
        <x:v>16</x:v>
      </x:c>
    </x:row>
    <x:row r="41">
      <x:c r="B41" s="5" t="s">
        <x:v>17</x:v>
      </x:c>
      <x:c r="C41" s="4" t="n">
        <x:f>1/3</x:f>
        <x:v>0.3333333333333333</x:v>
      </x:c>
      <x:c r="D41" s="4"/>
      <x:c r="E41" s="6">
        <x:v>-1</x:v>
      </x:c>
      <x:c r="F41" s="7">
        <x:v>1</x:v>
      </x:c>
      <x:c r="G41" s="1">
        <x:v>0</x:v>
      </x:c>
      <x:c r="H41" s="8"/>
      <x:c r="J41" s="6" t="n" cm="1">
        <x:f t="array" ref="J41:K42">MMULT(E41:G42,F37:G39)</x:f>
        <x:v>1</x:v>
      </x:c>
      <x:c r="K41" s="1" t="n">
        <x:v>1</x:v>
      </x:c>
      <x:c r="L41" s="8"/>
      <x:c r="N41" t="n">
        <x:f>MDETERM(J41:K42)</x:f>
        <x:v>1</x:v>
      </x:c>
      <x:c r="P41" t="n">
        <x:f>N41*0.5</x:f>
        <x:v>0.5</x:v>
      </x:c>
      <x:c r="Q41" t="s">
        <x:v>18</x:v>
      </x:c>
      <x:c r="U41" s="11" t="n" cm="1">
        <x:f t="array" ref="U41:V42">MINVERSE(J41:K42)</x:f>
        <x:v>1</x:v>
      </x:c>
      <x:c r="V41" s="11" t="n">
        <x:v>-1</x:v>
      </x:c>
    </x:row>
    <x:row r="42" ht="15">
      <x:c r="B42" s="5" t="s">
        <x:v>19</x:v>
      </x:c>
      <x:c r="C42" s="4" t="n">
        <x:f>1/3</x:f>
        <x:v>0.3333333333333333</x:v>
      </x:c>
      <x:c r="D42" s="4"/>
      <x:c r="E42" s="9">
        <x:v>-1</x:v>
      </x:c>
      <x:c r="F42" s="10">
        <x:v>0</x:v>
      </x:c>
      <x:c r="G42" s="3">
        <x:v>1</x:v>
      </x:c>
      <x:c r="H42" s="8"/>
      <x:c r="J42" s="9" t="n">
        <x:v>0</x:v>
      </x:c>
      <x:c r="K42" s="3" t="n">
        <x:v>1</x:v>
      </x:c>
      <x:c r="L42" s="8"/>
      <x:c r="U42" s="11" t="n">
        <x:v>0</x:v>
      </x:c>
      <x:c r="V42" s="11" t="n">
        <x:v>1</x:v>
      </x:c>
    </x:row>
    <x:row r="43">
      <x:c r="B43" s="5"/>
      <x:c r="C43" s="4"/>
      <x:c r="D43" s="4"/>
      <x:c r="E43" s="8"/>
      <x:c r="F43" s="8"/>
      <x:c r="G43" s="8"/>
      <x:c r="H43" s="8"/>
      <x:c r="J43" s="8"/>
      <x:c r="K43" s="8"/>
      <x:c r="L43" s="8"/>
    </x:row>
    <x:row r="45">
      <x:c r="E45" s="4" t="s">
        <x:v>20</x:v>
      </x:c>
      <x:c r="F45" s="4" t="s">
        <x:v>21</x:v>
      </x:c>
      <x:c r="G45" s="4" t="s">
        <x:v>22</x:v>
      </x:c>
      <x:c r="H45" s="4"/>
      <x:c r="I45" s="4" t="s">
        <x:v>23</x:v>
      </x:c>
      <x:c r="J45" s="4"/>
      <x:c r="K45" s="4" t="s">
        <x:v>24</x:v>
      </x:c>
      <x:c r="L45" s="4"/>
      <x:c r="O45" t="s">
        <x:v>25</x:v>
      </x:c>
    </x:row>
    <x:row r="46">
      <x:c r="E46" s="4" t="n">
        <x:f>1-C41-C42</x:f>
        <x:v>0.3333333333333334</x:v>
      </x:c>
      <x:c r="F46" s="4" t="n">
        <x:f>C41</x:f>
        <x:v>0.3333333333333333</x:v>
      </x:c>
      <x:c r="G46" s="4" t="n">
        <x:f>C42</x:f>
        <x:v>0.3333333333333333</x:v>
      </x:c>
      <x:c r="H46" s="4"/>
      <x:c r="I46" t="n" cm="1">
        <x:f t="array" ref="I46:I48">TRANSPOSE(E46:G46)</x:f>
        <x:v>0.3333333333333334</x:v>
      </x:c>
      <x:c r="K46" t="n" cm="1">
        <x:f t="array" ref="K46:M48">MMULT(I46:I48,E46:G46)</x:f>
        <x:v>0.11111111111111117</x:v>
      </x:c>
      <x:c r="L46" t="n">
        <x:v>0.11111111111111113</x:v>
      </x:c>
      <x:c r="M46" t="n">
        <x:v>0.11111111111111113</x:v>
      </x:c>
      <x:c r="O46" t="n">
        <x:f>K46*$P$15</x:f>
        <x:v>0.05555555555555559</x:v>
      </x:c>
      <x:c r="P46" t="n">
        <x:f t="shared" ref="P46:Q48" si="7">L46*$P$15</x:f>
        <x:v>0.055555555555555566</x:v>
      </x:c>
      <x:c r="Q46">
        <x:f t="shared" si="7"/>
        <x:v>5.5555555555555566E-2</x:v>
      </x:c>
    </x:row>
    <x:row r="47">
      <x:c r="E47" t="s">
        <x:v>26</x:v>
      </x:c>
      <x:c r="I47" t="n">
        <x:v>0.3333333333333333</x:v>
      </x:c>
      <x:c r="K47" t="n">
        <x:v>0.11111111111111113</x:v>
      </x:c>
      <x:c r="L47" t="n">
        <x:v>0.1111111111111111</x:v>
      </x:c>
      <x:c r="M47" t="n">
        <x:v>0.1111111111111111</x:v>
      </x:c>
      <x:c r="O47" t="n">
        <x:f t="shared" ref="O47:O48" si="8">K47*$P$15</x:f>
        <x:v>0.055555555555555566</x:v>
      </x:c>
      <x:c r="P47">
        <x:f t="shared" si="7"/>
        <x:v>5.5555555555555552E-2</x:v>
      </x:c>
      <x:c r="Q47">
        <x:f t="shared" si="7"/>
        <x:v>5.5555555555555552E-2</x:v>
      </x:c>
    </x:row>
    <x:row r="48">
      <x:c r="E48" s="4" t="n">
        <x:f>SUM(E46:G46)</x:f>
        <x:v>1</x:v>
      </x:c>
      <x:c r="I48" t="n">
        <x:v>0.3333333333333333</x:v>
      </x:c>
      <x:c r="K48" t="n">
        <x:v>0.11111111111111113</x:v>
      </x:c>
      <x:c r="L48" t="n">
        <x:v>0.1111111111111111</x:v>
      </x:c>
      <x:c r="M48" t="n">
        <x:v>0.1111111111111111</x:v>
      </x:c>
      <x:c r="O48">
        <x:f t="shared" si="8"/>
        <x:v>5.5555555555555566E-2</x:v>
      </x:c>
      <x:c r="P48">
        <x:f t="shared" si="7"/>
        <x:v>5.5555555555555552E-2</x:v>
      </x:c>
      <x:c r="Q48">
        <x:f t="shared" si="7"/>
        <x:v>5.5555555555555552E-2</x:v>
      </x:c>
    </x:row>
    <x:row r="49">
      <x:c r="V49" t="s">
        <x:v>34</x:v>
      </x:c>
    </x:row>
    <x:row r="50">
      <x:c r="E50" s="11" t="n" cm="1">
        <x:f t="array" ref="E50:E51">MMULT($U$41:$V$42,E41:E42)</x:f>
        <x:v>0</x:v>
      </x:c>
      <x:c r="F50" s="11" t="n" cm="1">
        <x:f t="array" ref="F50:F51">MMULT($U$41:$V$42,F41:F42)</x:f>
        <x:v>1</x:v>
      </x:c>
      <x:c r="G50" s="11" t="n" cm="1">
        <x:f t="array" ref="G50:G51">MMULT($U$41:$V$42,G41:G42)</x:f>
        <x:v>-1</x:v>
      </x:c>
      <x:c r="O50" s="12" t="n" cm="1">
        <x:f t="array" ref="O50:P52">TRANSPOSE(E50:G51)</x:f>
        <x:v>0</x:v>
      </x:c>
      <x:c r="P50" s="14" t="n">
        <x:v>-1</x:v>
      </x:c>
      <x:c r="R50" s="12" t="n" cm="1">
        <x:f t="array" ref="R50:T52">MMULT(O50:P52,E50:G51)</x:f>
        <x:v>1</x:v>
      </x:c>
      <x:c r="S50" s="13" t="n">
        <x:v>0</x:v>
      </x:c>
      <x:c r="T50" s="14" t="n">
        <x:v>-1</x:v>
      </x:c>
      <x:c r="V50" s="12" t="n">
        <x:f>R50*$P$41</x:f>
        <x:v>0.5</x:v>
      </x:c>
      <x:c r="W50" s="13" t="n">
        <x:f t="shared" ref="W50:X52" si="9">S50*$P$41</x:f>
        <x:v>0</x:v>
      </x:c>
      <x:c r="X50" s="14">
        <x:f t="shared" si="9"/>
        <x:v>-0.5</x:v>
      </x:c>
    </x:row>
    <x:row r="51">
      <x:c r="D51" s="4"/>
      <x:c r="E51" s="11" t="n">
        <x:v>-1</x:v>
      </x:c>
      <x:c r="F51" s="11" t="n">
        <x:v>0</x:v>
      </x:c>
      <x:c r="G51" s="11" t="n">
        <x:v>1</x:v>
      </x:c>
      <x:c r="O51" s="15" t="n">
        <x:v>1</x:v>
      </x:c>
      <x:c r="P51" s="16" t="n">
        <x:v>0</x:v>
      </x:c>
      <x:c r="R51" s="15" t="n">
        <x:v>0</x:v>
      </x:c>
      <x:c r="S51" s="8" t="n">
        <x:v>1</x:v>
      </x:c>
      <x:c r="T51" s="16" t="n">
        <x:v>-1</x:v>
      </x:c>
      <x:c r="V51" s="12" t="n">
        <x:f>R51*$P$41</x:f>
        <x:v>0</x:v>
      </x:c>
      <x:c r="W51" s="8">
        <x:f t="shared" si="9"/>
        <x:v>0.5</x:v>
      </x:c>
      <x:c r="X51" s="16">
        <x:f t="shared" si="9"/>
        <x:v>-0.5</x:v>
      </x:c>
    </x:row>
    <x:row r="52">
      <x:c r="D52" s="4"/>
      <x:c r="O52" s="17" t="n">
        <x:v>-1</x:v>
      </x:c>
      <x:c r="P52" s="19" t="n">
        <x:v>1</x:v>
      </x:c>
      <x:c r="R52" s="17" t="n">
        <x:v>-1</x:v>
      </x:c>
      <x:c r="S52" s="18" t="n">
        <x:v>-1</x:v>
      </x:c>
      <x:c r="T52" s="19" t="n">
        <x:v>2</x:v>
      </x:c>
      <x:c r="V52" s="17" t="n">
        <x:f t="shared" ref="V52" si="10">R52*$P$41</x:f>
        <x:v>-0.5</x:v>
      </x:c>
      <x:c r="W52" s="18">
        <x:f t="shared" si="9"/>
        <x:v>-0.5</x:v>
      </x:c>
      <x:c r="X52" s="19">
        <x:f t="shared" si="9"/>
        <x:v>1</x:v>
      </x:c>
    </x:row>
    <x:row r="53">
      <x:c r="D53" s="4"/>
      <x:c r="E53" t="s">
        <x:v>29</x:v>
      </x:c>
      <x:c r="L53" t="s">
        <x:v>30</x:v>
      </x:c>
      <x:c r="P53" t="s">
        <x:v>31</x:v>
      </x:c>
      <x:c r="W53" t="s">
        <x:v>32</x:v>
      </x:c>
    </x:row>
    <x:row r="54">
      <x:c r="E54" s="12" t="n">
        <x:f>E50</x:f>
        <x:v>0</x:v>
      </x:c>
      <x:c r="F54" s="13">
        <x:v>0</x:v>
      </x:c>
      <x:c r="G54" s="13" t="n">
        <x:f>F50</x:f>
        <x:v>1</x:v>
      </x:c>
      <x:c r="H54" s="13">
        <x:v>0</x:v>
      </x:c>
      <x:c r="I54" s="13" t="n">
        <x:f>G50</x:f>
        <x:v>-1</x:v>
      </x:c>
      <x:c r="J54" s="14">
        <x:v>0</x:v>
      </x:c>
      <x:c r="L54" s="12" t="n" cm="1">
        <x:f t="array" ref="L54:N59">TRANSPOSE(E54:J56)</x:f>
        <x:v>0</x:v>
      </x:c>
      <x:c r="M54" s="13" t="n">
        <x:v>0</x:v>
      </x:c>
      <x:c r="N54" s="14" t="n">
        <x:v>-1</x:v>
      </x:c>
      <x:c r="P54" s="12" t="n" cm="1">
        <x:f t="array" ref="P54:U59">MMULT(L54:N59,E54:J56)</x:f>
        <x:v>1</x:v>
      </x:c>
      <x:c r="Q54" s="13" t="n">
        <x:v>0</x:v>
      </x:c>
      <x:c r="R54" s="13" t="n">
        <x:v>0</x:v>
      </x:c>
      <x:c r="S54" s="13" t="n">
        <x:v>-1</x:v>
      </x:c>
      <x:c r="T54" s="13" t="n">
        <x:v>-1</x:v>
      </x:c>
      <x:c r="U54" s="14" t="n">
        <x:v>1</x:v>
      </x:c>
      <x:c r="W54" s="12" t="n">
        <x:f>P54*$P$41</x:f>
        <x:v>0.5</x:v>
      </x:c>
      <x:c r="X54" s="12" t="n">
        <x:f t="shared" ref="X54:AB59" si="11">Q54*$P$41</x:f>
        <x:v>0</x:v>
      </x:c>
      <x:c r="Y54" s="12">
        <x:f t="shared" si="11"/>
        <x:v>0</x:v>
      </x:c>
      <x:c r="Z54" s="12">
        <x:f t="shared" si="11"/>
        <x:v>-0.5</x:v>
      </x:c>
      <x:c r="AA54" s="12">
        <x:f t="shared" si="11"/>
        <x:v>-0.5</x:v>
      </x:c>
      <x:c r="AB54" s="12">
        <x:f t="shared" si="11"/>
        <x:v>0.5</x:v>
      </x:c>
    </x:row>
    <x:row r="55">
      <x:c r="E55" s="15">
        <x:v>0</x:v>
      </x:c>
      <x:c r="F55" s="8" t="n">
        <x:f t="array" ref="F55">E51</x:f>
        <x:v>-1</x:v>
      </x:c>
      <x:c r="G55" s="8">
        <x:v>0</x:v>
      </x:c>
      <x:c r="H55" s="8" t="n">
        <x:f>F51</x:f>
        <x:v>0</x:v>
      </x:c>
      <x:c r="I55" s="8">
        <x:v>0</x:v>
      </x:c>
      <x:c r="J55" s="16" t="n">
        <x:f>G51</x:f>
        <x:v>1</x:v>
      </x:c>
      <x:c r="L55" s="15" t="n">
        <x:v>0</x:v>
      </x:c>
      <x:c r="M55" s="8" t="n">
        <x:v>-1</x:v>
      </x:c>
      <x:c r="N55" s="16" t="n">
        <x:v>0</x:v>
      </x:c>
      <x:c r="P55" s="15" t="n">
        <x:v>0</x:v>
      </x:c>
      <x:c r="Q55" s="8" t="n">
        <x:v>1</x:v>
      </x:c>
      <x:c r="R55" s="8" t="n">
        <x:v>0</x:v>
      </x:c>
      <x:c r="S55" s="8" t="n">
        <x:v>0</x:v>
      </x:c>
      <x:c r="T55" s="8" t="n">
        <x:v>0</x:v>
      </x:c>
      <x:c r="U55" s="16" t="n">
        <x:v>-1</x:v>
      </x:c>
      <x:c r="W55" s="12" t="n">
        <x:f t="shared" ref="W55:W59" si="12">P55*$P$41</x:f>
        <x:v>0</x:v>
      </x:c>
      <x:c r="X55" s="12">
        <x:f t="shared" si="11"/>
        <x:v>0.5</x:v>
      </x:c>
      <x:c r="Y55" s="12">
        <x:f t="shared" si="11"/>
        <x:v>0</x:v>
      </x:c>
      <x:c r="Z55" s="12">
        <x:f t="shared" si="11"/>
        <x:v>0</x:v>
      </x:c>
      <x:c r="AA55" s="12">
        <x:f t="shared" si="11"/>
        <x:v>0</x:v>
      </x:c>
      <x:c r="AB55" s="12">
        <x:f t="shared" si="11"/>
        <x:v>-0.5</x:v>
      </x:c>
    </x:row>
    <x:row r="56">
      <x:c r="E56" s="17" t="n">
        <x:f>E51</x:f>
        <x:v>-1</x:v>
      </x:c>
      <x:c r="F56" s="18" t="n">
        <x:f>E50</x:f>
        <x:v>0</x:v>
      </x:c>
      <x:c r="G56" s="18" t="n">
        <x:f>F51</x:f>
        <x:v>0</x:v>
      </x:c>
      <x:c r="H56" s="18" t="n">
        <x:f>F50</x:f>
        <x:v>1</x:v>
      </x:c>
      <x:c r="I56" s="18" t="n">
        <x:f>G51</x:f>
        <x:v>1</x:v>
      </x:c>
      <x:c r="J56" s="19" t="n">
        <x:f>G50</x:f>
        <x:v>-1</x:v>
      </x:c>
      <x:c r="L56" s="15" t="n">
        <x:v>1</x:v>
      </x:c>
      <x:c r="M56" s="8" t="n">
        <x:v>0</x:v>
      </x:c>
      <x:c r="N56" s="16" t="n">
        <x:v>0</x:v>
      </x:c>
      <x:c r="P56" s="15" t="n">
        <x:v>0</x:v>
      </x:c>
      <x:c r="Q56" s="8" t="n">
        <x:v>0</x:v>
      </x:c>
      <x:c r="R56" s="8" t="n">
        <x:v>1</x:v>
      </x:c>
      <x:c r="S56" s="8" t="n">
        <x:v>0</x:v>
      </x:c>
      <x:c r="T56" s="8" t="n">
        <x:v>-1</x:v>
      </x:c>
      <x:c r="U56" s="16" t="n">
        <x:v>0</x:v>
      </x:c>
      <x:c r="W56" s="12">
        <x:f t="shared" si="12"/>
        <x:v>0</x:v>
      </x:c>
      <x:c r="X56" s="12">
        <x:f t="shared" si="11"/>
        <x:v>0</x:v>
      </x:c>
      <x:c r="Y56" s="12">
        <x:f t="shared" si="11"/>
        <x:v>0.5</x:v>
      </x:c>
      <x:c r="Z56" s="12">
        <x:f t="shared" si="11"/>
        <x:v>0</x:v>
      </x:c>
      <x:c r="AA56" s="12">
        <x:f t="shared" si="11"/>
        <x:v>-0.5</x:v>
      </x:c>
      <x:c r="AB56" s="12">
        <x:f t="shared" si="11"/>
        <x:v>0</x:v>
      </x:c>
    </x:row>
    <x:row r="57">
      <x:c r="L57" s="15" t="n">
        <x:v>0</x:v>
      </x:c>
      <x:c r="M57" s="8" t="n">
        <x:v>0</x:v>
      </x:c>
      <x:c r="N57" s="16" t="n">
        <x:v>1</x:v>
      </x:c>
      <x:c r="P57" s="15" t="n">
        <x:v>-1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16" t="n">
        <x:v>-1</x:v>
      </x:c>
      <x:c r="W57" s="12">
        <x:f t="shared" si="12"/>
        <x:v>-0.5</x:v>
      </x:c>
      <x:c r="X57" s="12">
        <x:f t="shared" si="11"/>
        <x:v>0</x:v>
      </x:c>
      <x:c r="Y57" s="12">
        <x:f t="shared" si="11"/>
        <x:v>0</x:v>
      </x:c>
      <x:c r="Z57" s="12">
        <x:f t="shared" si="11"/>
        <x:v>0.5</x:v>
      </x:c>
      <x:c r="AA57" s="12">
        <x:f t="shared" si="11"/>
        <x:v>0.5</x:v>
      </x:c>
      <x:c r="AB57" s="12">
        <x:f t="shared" si="11"/>
        <x:v>-0.5</x:v>
      </x:c>
    </x:row>
    <x:row r="58">
      <x:c r="L58" s="15" t="n">
        <x:v>-1</x:v>
      </x:c>
      <x:c r="M58" s="8" t="n">
        <x:v>0</x:v>
      </x:c>
      <x:c r="N58" s="16" t="n">
        <x:v>1</x:v>
      </x:c>
      <x:c r="P58" s="15" t="n">
        <x:v>-1</x:v>
      </x:c>
      <x:c r="Q58" s="8" t="n">
        <x:v>0</x:v>
      </x:c>
      <x:c r="R58" s="8" t="n">
        <x:v>-1</x:v>
      </x:c>
      <x:c r="S58" s="8" t="n">
        <x:v>1</x:v>
      </x:c>
      <x:c r="T58" s="8" t="n">
        <x:v>2</x:v>
      </x:c>
      <x:c r="U58" s="16" t="n">
        <x:v>-1</x:v>
      </x:c>
      <x:c r="W58" s="12">
        <x:f t="shared" si="12"/>
        <x:v>-0.5</x:v>
      </x:c>
      <x:c r="X58" s="12">
        <x:f t="shared" si="11"/>
        <x:v>0</x:v>
      </x:c>
      <x:c r="Y58" s="12">
        <x:f t="shared" si="11"/>
        <x:v>-0.5</x:v>
      </x:c>
      <x:c r="Z58" s="12">
        <x:f t="shared" si="11"/>
        <x:v>0.5</x:v>
      </x:c>
      <x:c r="AA58" s="12">
        <x:f t="shared" si="11"/>
        <x:v>1</x:v>
      </x:c>
      <x:c r="AB58" s="12">
        <x:f t="shared" si="11"/>
        <x:v>-0.5</x:v>
      </x:c>
    </x:row>
    <x:row r="59">
      <x:c r="L59" s="17" t="n">
        <x:v>0</x:v>
      </x:c>
      <x:c r="M59" s="18" t="n">
        <x:v>1</x:v>
      </x:c>
      <x:c r="N59" s="19" t="n">
        <x:v>-1</x:v>
      </x:c>
      <x:c r="P59" s="17" t="n">
        <x:v>1</x:v>
      </x:c>
      <x:c r="Q59" s="18" t="n">
        <x:v>-1</x:v>
      </x:c>
      <x:c r="R59" s="18" t="n">
        <x:v>0</x:v>
      </x:c>
      <x:c r="S59" s="18" t="n">
        <x:v>-1</x:v>
      </x:c>
      <x:c r="T59" s="18" t="n">
        <x:v>-1</x:v>
      </x:c>
      <x:c r="U59" s="19" t="n">
        <x:v>2</x:v>
      </x:c>
      <x:c r="W59" s="12">
        <x:f t="shared" si="12"/>
        <x:v>0.5</x:v>
      </x:c>
      <x:c r="X59" s="12">
        <x:f t="shared" si="11"/>
        <x:v>-0.5</x:v>
      </x:c>
      <x:c r="Y59" s="12">
        <x:f t="shared" si="11"/>
        <x:v>0</x:v>
      </x:c>
      <x:c r="Z59" s="12">
        <x:f t="shared" si="11"/>
        <x:v>-0.5</x:v>
      </x:c>
      <x:c r="AA59" s="12">
        <x:f t="shared" si="11"/>
        <x:v>-0.5</x:v>
      </x:c>
      <x:c r="AB59" s="12">
        <x:f t="shared" si="11"/>
        <x:v>1</x:v>
      </x:c>
    </x:row>
    <x:row r="61">
      <x:c r="M61" t="s">
        <x:v>36</x:v>
      </x:c>
      <x:c r="N61" t="s">
        <x:v>37</x:v>
      </x:c>
    </x:row>
    <x:row r="62">
      <x:c r="I62" t="s">
        <x:v>38</x:v>
      </x:c>
      <x:c r="R62" t="s">
        <x:v>39</x:v>
      </x:c>
      <x:c r="W62" t="s">
        <x:v>40</x:v>
      </x:c>
      <x:c r="AA62" t="s">
        <x:v>41</x:v>
      </x:c>
      <x:c r="AC62" t="s">
        <x:v>36</x:v>
      </x:c>
    </x:row>
    <x:row r="63">
      <x:c r="H63">
        <x:v>1</x:v>
      </x:c>
      <x:c r="I63" s="12" t="n">
        <x:f t="shared" ref="I63:K65" si="13">O20</x:f>
        <x:v>0.05555555555555559</x:v>
      </x:c>
      <x:c r="J63" s="13">
        <x:f t="shared" si="13"/>
        <x:v>5.5555555555555566E-2</x:v>
      </x:c>
      <x:c r="K63" s="14">
        <x:f t="shared" si="13"/>
        <x:v>5.5555555555555566E-2</x:v>
      </x:c>
      <x:c r="R63" s="12" t="n">
        <x:f>I63</x:f>
        <x:v>0.05555555555555559</x:v>
      </x:c>
      <x:c r="S63" s="13" t="n">
        <x:f t="shared" ref="S63:T65" si="14">J63</x:f>
        <x:v>0.055555555555555566</x:v>
      </x:c>
      <x:c r="T63" s="13">
        <x:f t="shared" si="14"/>
        <x:v>5.5555555555555566E-2</x:v>
      </x:c>
      <x:c r="U63" s="14">
        <x:v>0</x:v>
      </x:c>
      <x:c r="W63" s="12" t="n">
        <x:f>R63+R69</x:f>
        <x:v>0.11111111111111117</x:v>
      </x:c>
      <x:c r="X63" s="13" t="n">
        <x:f t="shared" ref="X63:Z66" si="15">S63+S69</x:f>
        <x:v>0.055555555555555566</x:v>
      </x:c>
      <x:c r="Y63" s="13">
        <x:f t="shared" si="15"/>
        <x:v>0.11111111111111113</x:v>
      </x:c>
      <x:c r="Z63" s="14">
        <x:f t="shared" si="15"/>
        <x:v>5.5555555555555566E-2</x:v>
      </x:c>
      <x:c r="AA63" s="23" t="n">
        <x:f>SUM(W63:Z63)</x:f>
        <x:v>0.3333333333333335</x:v>
      </x:c>
      <x:c r="AC63" s="12" t="n">
        <x:f t="shared" ref="AC63:AF66" si="16">W63</x:f>
        <x:v>0.11111111111111117</x:v>
      </x:c>
      <x:c r="AD63" s="13">
        <x:f t="shared" si="16"/>
        <x:v>5.5555555555555566E-2</x:v>
      </x:c>
      <x:c r="AE63" s="13">
        <x:f t="shared" si="16"/>
        <x:v>0.11111111111111113</x:v>
      </x:c>
      <x:c r="AF63" s="13">
        <x:f t="shared" si="16"/>
        <x:v>5.5555555555555566E-2</x:v>
      </x:c>
      <x:c r="AG63" s="13">
        <x:v>0</x:v>
      </x:c>
      <x:c r="AH63" s="13">
        <x:v>0</x:v>
      </x:c>
      <x:c r="AI63" s="13">
        <x:v>0</x:v>
      </x:c>
      <x:c r="AJ63" s="14">
        <x:v>0</x:v>
      </x:c>
      <x:c r="AL63" s="12" t="n">
        <x:f>AA63</x:f>
        <x:v>0.3333333333333335</x:v>
      </x:c>
      <x:c r="AM63" s="13">
        <x:v>0</x:v>
      </x:c>
      <x:c r="AN63" s="13">
        <x:v>0</x:v>
      </x:c>
      <x:c r="AO63" s="13">
        <x:v>0</x:v>
      </x:c>
      <x:c r="AP63" s="13">
        <x:v>0</x:v>
      </x:c>
      <x:c r="AQ63" s="13">
        <x:v>0</x:v>
      </x:c>
      <x:c r="AR63" s="13">
        <x:v>0</x:v>
      </x:c>
      <x:c r="AS63" s="14">
        <x:v>0</x:v>
      </x:c>
    </x:row>
    <x:row r="64">
      <x:c r="H64">
        <x:v>2</x:v>
      </x:c>
      <x:c r="I64" s="15">
        <x:f t="shared" si="13"/>
        <x:v>5.5555555555555566E-2</x:v>
      </x:c>
      <x:c r="J64" s="8">
        <x:f t="shared" si="13"/>
        <x:v>5.5555555555555552E-2</x:v>
      </x:c>
      <x:c r="K64" s="16">
        <x:f t="shared" si="13"/>
        <x:v>5.5555555555555552E-2</x:v>
      </x:c>
      <x:c r="R64" s="15" t="n">
        <x:f t="shared" ref="R64:R65" si="17">I64</x:f>
        <x:v>0.055555555555555566</x:v>
      </x:c>
      <x:c r="S64" s="8">
        <x:f t="shared" si="14"/>
        <x:v>5.5555555555555552E-2</x:v>
      </x:c>
      <x:c r="T64" s="8">
        <x:f t="shared" si="14"/>
        <x:v>5.5555555555555552E-2</x:v>
      </x:c>
      <x:c r="U64" s="16">
        <x:v>0</x:v>
      </x:c>
      <x:c r="W64" s="15" t="n">
        <x:f t="shared" ref="W64:W66" si="18">R64+R70</x:f>
        <x:v>0.055555555555555566</x:v>
      </x:c>
      <x:c r="X64" s="8">
        <x:f t="shared" si="15"/>
        <x:v>5.5555555555555552E-2</x:v>
      </x:c>
      <x:c r="Y64" s="8">
        <x:f t="shared" si="15"/>
        <x:v>5.5555555555555552E-2</x:v>
      </x:c>
      <x:c r="Z64" s="16">
        <x:f t="shared" si="15"/>
        <x:v>0</x:v>
      </x:c>
      <x:c r="AA64" s="23" t="n">
        <x:f t="shared" ref="AA64:AA66" si="19">SUM(W64:Z64)</x:f>
        <x:v>0.16666666666666669</x:v>
      </x:c>
      <x:c r="AC64" s="15">
        <x:f t="shared" si="16"/>
        <x:v>5.5555555555555566E-2</x:v>
      </x:c>
      <x:c r="AD64" s="8">
        <x:f t="shared" si="16"/>
        <x:v>5.5555555555555552E-2</x:v>
      </x:c>
      <x:c r="AE64" s="8">
        <x:f t="shared" si="16"/>
        <x:v>5.5555555555555552E-2</x:v>
      </x:c>
      <x:c r="AF64" s="8">
        <x:f t="shared" si="16"/>
        <x:v>0</x:v>
      </x:c>
      <x:c r="AG64" s="8">
        <x:v>0</x:v>
      </x:c>
      <x:c r="AH64" s="8">
        <x:v>0</x:v>
      </x:c>
      <x:c r="AI64" s="8">
        <x:v>0</x:v>
      </x:c>
      <x:c r="AJ64" s="16">
        <x:v>0</x:v>
      </x:c>
      <x:c r="AL64" s="15">
        <x:v>0</x:v>
      </x:c>
      <x:c r="AM64" s="8" t="n">
        <x:f>AA64</x:f>
        <x:v>0.16666666666666669</x:v>
      </x:c>
      <x:c r="AN64" s="8">
        <x:v>0</x:v>
      </x:c>
      <x:c r="AO64" s="8">
        <x:v>0</x:v>
      </x:c>
      <x:c r="AP64" s="8">
        <x:v>0</x:v>
      </x:c>
      <x:c r="AQ64" s="8">
        <x:v>0</x:v>
      </x:c>
      <x:c r="AR64" s="8">
        <x:v>0</x:v>
      </x:c>
      <x:c r="AS64" s="16">
        <x:v>0</x:v>
      </x:c>
    </x:row>
    <x:row r="65">
      <x:c r="H65">
        <x:v>3</x:v>
      </x:c>
      <x:c r="I65" s="17">
        <x:f t="shared" si="13"/>
        <x:v>5.5555555555555566E-2</x:v>
      </x:c>
      <x:c r="J65" s="18">
        <x:f t="shared" si="13"/>
        <x:v>5.5555555555555552E-2</x:v>
      </x:c>
      <x:c r="K65" s="19">
        <x:f t="shared" si="13"/>
        <x:v>5.5555555555555552E-2</x:v>
      </x:c>
      <x:c r="R65" s="15">
        <x:f t="shared" si="17"/>
        <x:v>5.5555555555555566E-2</x:v>
      </x:c>
      <x:c r="S65" s="8">
        <x:f t="shared" si="14"/>
        <x:v>5.5555555555555552E-2</x:v>
      </x:c>
      <x:c r="T65" s="8">
        <x:f t="shared" si="14"/>
        <x:v>5.5555555555555552E-2</x:v>
      </x:c>
      <x:c r="U65" s="16">
        <x:v>0</x:v>
      </x:c>
      <x:c r="W65" s="15">
        <x:f t="shared" si="18"/>
        <x:v>0.11111111111111113</x:v>
      </x:c>
      <x:c r="X65" s="8">
        <x:f t="shared" si="15"/>
        <x:v>5.5555555555555552E-2</x:v>
      </x:c>
      <x:c r="Y65" s="8">
        <x:f t="shared" si="15"/>
        <x:v>0.1111111111111111</x:v>
      </x:c>
      <x:c r="Z65" s="16">
        <x:f t="shared" si="15"/>
        <x:v>5.5555555555555552E-2</x:v>
      </x:c>
      <x:c r="AA65" s="23">
        <x:f t="shared" si="19"/>
        <x:v>0.33333333333333337</x:v>
      </x:c>
      <x:c r="AC65" s="15">
        <x:f t="shared" si="16"/>
        <x:v>0.11111111111111113</x:v>
      </x:c>
      <x:c r="AD65" s="8">
        <x:f t="shared" si="16"/>
        <x:v>5.5555555555555552E-2</x:v>
      </x:c>
      <x:c r="AE65" s="8">
        <x:f t="shared" si="16"/>
        <x:v>0.1111111111111111</x:v>
      </x:c>
      <x:c r="AF65" s="8">
        <x:f t="shared" si="16"/>
        <x:v>5.5555555555555552E-2</x:v>
      </x:c>
      <x:c r="AG65" s="8">
        <x:v>0</x:v>
      </x:c>
      <x:c r="AH65" s="8">
        <x:v>0</x:v>
      </x:c>
      <x:c r="AI65" s="8">
        <x:v>0</x:v>
      </x:c>
      <x:c r="AJ65" s="16">
        <x:v>0</x:v>
      </x:c>
      <x:c r="AL65" s="15">
        <x:v>0</x:v>
      </x:c>
      <x:c r="AM65" s="8">
        <x:v>0</x:v>
      </x:c>
      <x:c r="AN65" s="8" t="n">
        <x:f>AA65</x:f>
        <x:v>0.33333333333333337</x:v>
      </x:c>
      <x:c r="AO65" s="8">
        <x:v>0</x:v>
      </x:c>
      <x:c r="AP65" s="8">
        <x:v>0</x:v>
      </x:c>
      <x:c r="AQ65" s="8">
        <x:v>0</x:v>
      </x:c>
      <x:c r="AR65" s="8">
        <x:v>0</x:v>
      </x:c>
      <x:c r="AS65" s="16">
        <x:v>0</x:v>
      </x:c>
    </x:row>
    <x:row r="66">
      <x:c r="R66" s="17">
        <x:v>0</x:v>
      </x:c>
      <x:c r="S66" s="18">
        <x:v>0</x:v>
      </x:c>
      <x:c r="T66" s="18">
        <x:v>0</x:v>
      </x:c>
      <x:c r="U66" s="19">
        <x:v>0</x:v>
      </x:c>
      <x:c r="W66" s="17">
        <x:f t="shared" si="18"/>
        <x:v>5.5555555555555566E-2</x:v>
      </x:c>
      <x:c r="X66" s="18">
        <x:f t="shared" si="15"/>
        <x:v>0</x:v>
      </x:c>
      <x:c r="Y66" s="18">
        <x:f t="shared" si="15"/>
        <x:v>5.5555555555555552E-2</x:v>
      </x:c>
      <x:c r="Z66" s="19">
        <x:f t="shared" si="15"/>
        <x:v>5.5555555555555552E-2</x:v>
      </x:c>
      <x:c r="AA66" s="23">
        <x:f t="shared" si="19"/>
        <x:v>0.16666666666666669</x:v>
      </x:c>
      <x:c r="AC66" s="15">
        <x:f t="shared" si="16"/>
        <x:v>5.5555555555555566E-2</x:v>
      </x:c>
      <x:c r="AD66" s="8">
        <x:f t="shared" si="16"/>
        <x:v>0</x:v>
      </x:c>
      <x:c r="AE66" s="8">
        <x:f t="shared" si="16"/>
        <x:v>5.5555555555555552E-2</x:v>
      </x:c>
      <x:c r="AF66" s="8">
        <x:f t="shared" si="16"/>
        <x:v>5.5555555555555552E-2</x:v>
      </x:c>
      <x:c r="AG66" s="8">
        <x:v>0</x:v>
      </x:c>
      <x:c r="AH66" s="8">
        <x:v>0</x:v>
      </x:c>
      <x:c r="AI66" s="8">
        <x:v>0</x:v>
      </x:c>
      <x:c r="AJ66" s="16">
        <x:v>0</x:v>
      </x:c>
      <x:c r="AL66" s="15">
        <x:v>0</x:v>
      </x:c>
      <x:c r="AM66" s="8">
        <x:v>0</x:v>
      </x:c>
      <x:c r="AN66" s="8">
        <x:v>0</x:v>
      </x:c>
      <x:c r="AO66" s="8" t="n">
        <x:f>AA66</x:f>
        <x:v>0.16666666666666669</x:v>
      </x:c>
      <x:c r="AP66" s="8">
        <x:v>0</x:v>
      </x:c>
      <x:c r="AQ66" s="8">
        <x:v>0</x:v>
      </x:c>
      <x:c r="AR66" s="8">
        <x:v>0</x:v>
      </x:c>
      <x:c r="AS66" s="16">
        <x:v>0</x:v>
      </x:c>
    </x:row>
    <x:row r="67">
      <x:c r="I67" t="s">
        <x:v>42</x:v>
      </x:c>
      <x:c r="AC67" s="15">
        <x:v>0</x:v>
      </x:c>
      <x:c r="AD67" s="8">
        <x:v>0</x:v>
      </x:c>
      <x:c r="AE67" s="8">
        <x:v>0</x:v>
      </x:c>
      <x:c r="AF67" s="8">
        <x:v>0</x:v>
      </x:c>
      <x:c r="AG67" s="8" t="n">
        <x:f t="shared" ref="AG67:AJ70" si="20">W63</x:f>
        <x:v>0.11111111111111117</x:v>
      </x:c>
      <x:c r="AH67" s="8">
        <x:f t="shared" si="20"/>
        <x:v>5.5555555555555566E-2</x:v>
      </x:c>
      <x:c r="AI67" s="8">
        <x:f t="shared" si="20"/>
        <x:v>0.11111111111111113</x:v>
      </x:c>
      <x:c r="AJ67" s="16">
        <x:f t="shared" si="20"/>
        <x:v>5.5555555555555566E-2</x:v>
      </x:c>
      <x:c r="AL67" s="15">
        <x:v>0</x:v>
      </x:c>
      <x:c r="AM67" s="8">
        <x:v>0</x:v>
      </x:c>
      <x:c r="AN67" s="8">
        <x:v>0</x:v>
      </x:c>
      <x:c r="AO67" s="8">
        <x:v>0</x:v>
      </x:c>
      <x:c r="AP67" s="8" t="n">
        <x:f>AA63</x:f>
        <x:v>0.3333333333333335</x:v>
      </x:c>
      <x:c r="AQ67" s="8">
        <x:v>0</x:v>
      </x:c>
      <x:c r="AR67" s="8">
        <x:v>0</x:v>
      </x:c>
      <x:c r="AS67" s="16">
        <x:v>0</x:v>
      </x:c>
    </x:row>
    <x:row r="68">
      <x:c r="H68">
        <x:v>1</x:v>
      </x:c>
      <x:c r="I68" s="12" t="n">
        <x:f t="shared" ref="I68:K70" si="21">O46</x:f>
        <x:v>0.05555555555555559</x:v>
      </x:c>
      <x:c r="J68" s="13">
        <x:f t="shared" si="21"/>
        <x:v>5.5555555555555566E-2</x:v>
      </x:c>
      <x:c r="K68" s="14">
        <x:f t="shared" si="21"/>
        <x:v>5.5555555555555566E-2</x:v>
      </x:c>
      <x:c r="R68" t="s">
        <x:v>43</x:v>
      </x:c>
      <x:c r="AC68" s="15">
        <x:v>0</x:v>
      </x:c>
      <x:c r="AD68" s="8">
        <x:v>0</x:v>
      </x:c>
      <x:c r="AE68" s="8">
        <x:v>0</x:v>
      </x:c>
      <x:c r="AF68" s="8">
        <x:v>0</x:v>
      </x:c>
      <x:c r="AG68" s="8">
        <x:f t="shared" si="20"/>
        <x:v>5.5555555555555566E-2</x:v>
      </x:c>
      <x:c r="AH68" s="8">
        <x:f t="shared" si="20"/>
        <x:v>5.5555555555555552E-2</x:v>
      </x:c>
      <x:c r="AI68" s="8">
        <x:f t="shared" si="20"/>
        <x:v>5.5555555555555552E-2</x:v>
      </x:c>
      <x:c r="AJ68" s="16">
        <x:f t="shared" si="20"/>
        <x:v>0</x:v>
      </x:c>
      <x:c r="AL68" s="15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 t="n">
        <x:f>AA64</x:f>
        <x:v>0.16666666666666669</x:v>
      </x:c>
      <x:c r="AR68" s="8">
        <x:v>0</x:v>
      </x:c>
      <x:c r="AS68" s="16">
        <x:v>0</x:v>
      </x:c>
    </x:row>
    <x:row r="69">
      <x:c r="H69">
        <x:v>3</x:v>
      </x:c>
      <x:c r="I69" s="15">
        <x:f t="shared" si="21"/>
        <x:v>5.5555555555555566E-2</x:v>
      </x:c>
      <x:c r="J69" s="8">
        <x:f t="shared" si="21"/>
        <x:v>5.5555555555555552E-2</x:v>
      </x:c>
      <x:c r="K69" s="16">
        <x:f t="shared" si="21"/>
        <x:v>5.5555555555555552E-2</x:v>
      </x:c>
      <x:c r="R69" s="12" t="n">
        <x:f>I68</x:f>
        <x:v>0.05555555555555559</x:v>
      </x:c>
      <x:c r="S69" s="13">
        <x:v>0</x:v>
      </x:c>
      <x:c r="T69" s="13" t="n">
        <x:f>J68</x:f>
        <x:v>0.055555555555555566</x:v>
      </x:c>
      <x:c r="U69" s="14" t="n">
        <x:f>K68</x:f>
        <x:v>0.055555555555555566</x:v>
      </x:c>
      <x:c r="AC69" s="15">
        <x:v>0</x:v>
      </x:c>
      <x:c r="AD69" s="8">
        <x:v>0</x:v>
      </x:c>
      <x:c r="AE69" s="8">
        <x:v>0</x:v>
      </x:c>
      <x:c r="AF69" s="8">
        <x:v>0</x:v>
      </x:c>
      <x:c r="AG69" s="8">
        <x:f t="shared" si="20"/>
        <x:v>0.11111111111111113</x:v>
      </x:c>
      <x:c r="AH69" s="8">
        <x:f t="shared" si="20"/>
        <x:v>5.5555555555555552E-2</x:v>
      </x:c>
      <x:c r="AI69" s="8">
        <x:f t="shared" si="20"/>
        <x:v>0.1111111111111111</x:v>
      </x:c>
      <x:c r="AJ69" s="16">
        <x:f t="shared" si="20"/>
        <x:v>5.5555555555555552E-2</x:v>
      </x:c>
      <x:c r="AL69" s="15">
        <x:v>0</x:v>
      </x:c>
      <x:c r="AM69" s="8">
        <x:v>0</x:v>
      </x:c>
      <x:c r="AN69" s="8">
        <x:v>0</x:v>
      </x:c>
      <x:c r="AO69" s="8">
        <x:v>0</x:v>
      </x:c>
      <x:c r="AP69" s="8">
        <x:v>0</x:v>
      </x:c>
      <x:c r="AQ69" s="8">
        <x:v>0</x:v>
      </x:c>
      <x:c r="AR69" s="8" t="n">
        <x:f>AA65</x:f>
        <x:v>0.33333333333333337</x:v>
      </x:c>
      <x:c r="AS69" s="16">
        <x:v>0</x:v>
      </x:c>
    </x:row>
    <x:row r="70">
      <x:c r="H70">
        <x:v>4</x:v>
      </x:c>
      <x:c r="I70" s="17">
        <x:f t="shared" si="21"/>
        <x:v>5.5555555555555566E-2</x:v>
      </x:c>
      <x:c r="J70" s="18">
        <x:f t="shared" si="21"/>
        <x:v>5.5555555555555552E-2</x:v>
      </x:c>
      <x:c r="K70" s="19">
        <x:f t="shared" si="21"/>
        <x:v>5.5555555555555552E-2</x:v>
      </x:c>
      <x:c r="R70" s="15">
        <x:v>0</x:v>
      </x:c>
      <x:c r="S70" s="8">
        <x:v>0</x:v>
      </x:c>
      <x:c r="T70" s="8">
        <x:v>0</x:v>
      </x:c>
      <x:c r="U70" s="16">
        <x:v>0</x:v>
      </x:c>
      <x:c r="AC70" s="17">
        <x:v>0</x:v>
      </x:c>
      <x:c r="AD70" s="18">
        <x:v>0</x:v>
      </x:c>
      <x:c r="AE70" s="18">
        <x:v>0</x:v>
      </x:c>
      <x:c r="AF70" s="18">
        <x:v>0</x:v>
      </x:c>
      <x:c r="AG70" s="18">
        <x:f t="shared" si="20"/>
        <x:v>5.5555555555555566E-2</x:v>
      </x:c>
      <x:c r="AH70" s="18">
        <x:f t="shared" si="20"/>
        <x:v>0</x:v>
      </x:c>
      <x:c r="AI70" s="18">
        <x:f t="shared" si="20"/>
        <x:v>5.5555555555555552E-2</x:v>
      </x:c>
      <x:c r="AJ70" s="19">
        <x:f t="shared" si="20"/>
        <x:v>5.5555555555555552E-2</x:v>
      </x:c>
      <x:c r="AL70" s="17">
        <x:v>0</x:v>
      </x:c>
      <x:c r="AM70" s="18">
        <x:v>0</x:v>
      </x:c>
      <x:c r="AN70" s="18">
        <x:v>0</x:v>
      </x:c>
      <x:c r="AO70" s="18">
        <x:v>0</x:v>
      </x:c>
      <x:c r="AP70" s="18">
        <x:v>0</x:v>
      </x:c>
      <x:c r="AQ70" s="18">
        <x:v>0</x:v>
      </x:c>
      <x:c r="AR70" s="18">
        <x:v>0</x:v>
      </x:c>
      <x:c r="AS70" s="19" t="n">
        <x:f>AA66</x:f>
        <x:v>0.16666666666666669</x:v>
      </x:c>
    </x:row>
    <x:row r="71">
      <x:c r="R71" s="15" t="n">
        <x:f>I69</x:f>
        <x:v>0.055555555555555566</x:v>
      </x:c>
      <x:c r="S71" s="8">
        <x:v>0</x:v>
      </x:c>
      <x:c r="T71" s="8" t="n">
        <x:f>J69</x:f>
        <x:v>0.05555555555555555</x:v>
      </x:c>
      <x:c r="U71" s="16" t="n">
        <x:f>K69</x:f>
        <x:v>0.05555555555555555</x:v>
      </x:c>
    </x:row>
    <x:row r="72">
      <x:c r="R72" s="17" t="n">
        <x:f>I70</x:f>
        <x:v>0.055555555555555566</x:v>
      </x:c>
      <x:c r="S72" s="18">
        <x:v>0</x:v>
      </x:c>
      <x:c r="T72" s="18" t="n">
        <x:f>J70</x:f>
        <x:v>0.05555555555555555</x:v>
      </x:c>
      <x:c r="U72" s="19" t="n">
        <x:f>K70</x:f>
        <x:v>0.05555555555555555</x:v>
      </x:c>
      <x:c r="AL72" t="s">
        <x:v>44</x:v>
      </x:c>
    </x:row>
    <x:row r="73">
      <x:c r="AL73" t="n" cm="1">
        <x:f t="array" ref="AL73:AS80">MINVERSE(AL63:AS70)</x:f>
        <x:v>3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</x:row>
    <x:row r="74">
      <x:c r="AL74" t="n">
        <x:v>0</x:v>
      </x:c>
      <x:c r="AM74" t="n">
        <x:v>6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</x:row>
    <x:row r="75">
      <x:c r="AL75" t="n">
        <x:v>0</x:v>
      </x:c>
      <x:c r="AM75" t="n">
        <x:v>0</x:v>
      </x:c>
      <x:c r="AN75" t="n">
        <x:v>3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</x:row>
    <x:row r="76">
      <x:c r="I76" t="s">
        <x:v>28</x:v>
      </x:c>
      <x:c r="W76" t="s">
        <x:v>107</x:v>
      </x:c>
      <x:c r="X76" t="s">
        <x:v>37</x:v>
      </x:c>
      <x:c r="AL76" t="n">
        <x:v>0</x:v>
      </x:c>
      <x:c r="AM76" t="n">
        <x:v>0</x:v>
      </x:c>
      <x:c r="AN76" t="n">
        <x:v>0</x:v>
      </x:c>
      <x:c r="AO76" t="n">
        <x:v>6</x:v>
      </x:c>
      <x:c r="AP76" t="n">
        <x:v>0</x:v>
      </x:c>
      <x:c r="AQ76" t="n">
        <x:v>0</x:v>
      </x:c>
      <x:c r="AR76" t="n">
        <x:v>0</x:v>
      </x:c>
      <x:c r="AS76" t="n">
        <x:v>0</x:v>
      </x:c>
    </x:row>
    <x:row r="77">
      <x:c r="H77">
        <x:v>1</x:v>
      </x:c>
      <x:c r="I77" s="12" t="n">
        <x:f>V24*$H$294</x:f>
        <x:v>0.05536435365484353</x:v>
      </x:c>
      <x:c r="J77" s="12" t="n">
        <x:f t="shared" ref="J77:K77" si="22">W24*$H$294</x:f>
        <x:v>-0.05536435365484353</x:v>
      </x:c>
      <x:c r="K77" s="12">
        <x:f t="shared" si="22"/>
        <x:v>0</x:v>
      </x:c>
      <x:c r="M77" s="12" t="n">
        <x:f>I77</x:f>
        <x:v>0.05536435365484353</x:v>
      </x:c>
      <x:c r="N77" s="12" t="n">
        <x:f t="shared" ref="N77:O79" si="23">J77</x:f>
        <x:v>-0.05536435365484353</x:v>
      </x:c>
      <x:c r="O77" s="12">
        <x:f t="shared" si="23"/>
        <x:v>0</x:v>
      </x:c>
      <x:c r="P77" s="14">
        <x:v>0</x:v>
      </x:c>
      <x:c r="R77" s="12" t="n">
        <x:f>M77+M82</x:f>
        <x:v>0.11067794640371446</x:v>
      </x:c>
      <x:c r="S77" s="13" t="n">
        <x:f t="shared" ref="S77:U80" si="24">N77+N82</x:f>
        <x:v>-0.05536435365484353</x:v>
      </x:c>
      <x:c r="T77" s="13">
        <x:f t="shared" si="24"/>
        <x:v>0</x:v>
      </x:c>
      <x:c r="U77" s="14">
        <x:f t="shared" si="24"/>
        <x:v>-5.5313737623445297E-2</x:v>
      </x:c>
      <x:c r="W77" s="12" t="n">
        <x:f>R77</x:f>
        <x:v>0.11067794640371446</x:v>
      </x:c>
      <x:c r="X77" s="13" t="n">
        <x:f t="shared" ref="X77:Z80" si="25">S77</x:f>
        <x:v>-0.05536435365484353</x:v>
      </x:c>
      <x:c r="Y77" s="13">
        <x:f t="shared" si="25"/>
        <x:v>0</x:v>
      </x:c>
      <x:c r="Z77" s="13">
        <x:f t="shared" si="25"/>
        <x:v>-5.5313737623445297E-2</x:v>
      </x:c>
      <x:c r="AA77" s="13">
        <x:v>0</x:v>
      </x:c>
      <x:c r="AB77" s="13">
        <x:v>0</x:v>
      </x:c>
      <x:c r="AC77" s="13">
        <x:v>0</x:v>
      </x:c>
      <x:c r="AD77" s="14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3</x:v>
      </x:c>
      <x:c r="AQ77" t="n">
        <x:v>0</x:v>
      </x:c>
      <x:c r="AR77" t="n">
        <x:v>0</x:v>
      </x:c>
      <x:c r="AS77" t="n">
        <x:v>0</x:v>
      </x:c>
    </x:row>
    <x:row r="78">
      <x:c r="H78">
        <x:v>2</x:v>
      </x:c>
      <x:c r="I78" s="12" t="n">
        <x:f t="shared" ref="I78:I79" si="26">V25*$H$294</x:f>
        <x:v>-0.05536435365484353</x:v>
      </x:c>
      <x:c r="J78" s="12" t="n">
        <x:f t="shared" ref="J78:J79" si="27">W25*$H$294</x:f>
        <x:v>0.11072870730968706</x:v>
      </x:c>
      <x:c r="K78" s="12" t="n">
        <x:f t="shared" ref="K78:K79" si="28">X25*$H$294</x:f>
        <x:v>-0.05536435365484353</x:v>
      </x:c>
      <x:c r="M78" s="12" t="n">
        <x:f t="shared" ref="M78:M79" si="29">I78</x:f>
        <x:v>-0.05536435365484353</x:v>
      </x:c>
      <x:c r="N78" s="12">
        <x:f t="shared" si="23"/>
        <x:v>0.11078947061209024</x:v>
      </x:c>
      <x:c r="O78" s="12">
        <x:f t="shared" si="23"/>
        <x:v>-5.539473530604512E-2</x:v>
      </x:c>
      <x:c r="P78" s="16">
        <x:v>0</x:v>
      </x:c>
      <x:c r="R78" s="15" t="n">
        <x:f t="shared" ref="R78:R80" si="30">M78+M83</x:f>
        <x:v>-0.05536435365484353</x:v>
      </x:c>
      <x:c r="S78" s="8">
        <x:f t="shared" si="24"/>
        <x:v>0.11078947061209024</x:v>
      </x:c>
      <x:c r="T78" s="8">
        <x:f t="shared" si="24"/>
        <x:v>-5.539473530604512E-2</x:v>
      </x:c>
      <x:c r="U78" s="16">
        <x:f t="shared" si="24"/>
        <x:v>0</x:v>
      </x:c>
      <x:c r="W78" s="15" t="n">
        <x:f t="shared" ref="W78:W80" si="31">R78</x:f>
        <x:v>-0.05536435365484353</x:v>
      </x:c>
      <x:c r="X78" s="8">
        <x:f t="shared" si="25"/>
        <x:v>0.11078947061209024</x:v>
      </x:c>
      <x:c r="Y78" s="8">
        <x:f t="shared" si="25"/>
        <x:v>-5.539473530604512E-2</x:v>
      </x:c>
      <x:c r="Z78" s="8">
        <x:f t="shared" si="25"/>
        <x:v>0</x:v>
      </x:c>
      <x:c r="AA78" s="8">
        <x:v>0</x:v>
      </x:c>
      <x:c r="AB78" s="8">
        <x:v>0</x:v>
      </x:c>
      <x:c r="AC78" s="8">
        <x:v>0</x:v>
      </x:c>
      <x:c r="AD78" s="16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6</x:v>
      </x:c>
      <x:c r="AR78" t="n">
        <x:v>0</x:v>
      </x:c>
      <x:c r="AS78" t="n">
        <x:v>0</x:v>
      </x:c>
    </x:row>
    <x:row r="79">
      <x:c r="H79">
        <x:v>3</x:v>
      </x:c>
      <x:c r="I79" s="12">
        <x:f t="shared" si="26"/>
        <x:v>0</x:v>
      </x:c>
      <x:c r="J79" s="12">
        <x:f t="shared" si="27"/>
        <x:v>-5.539473530604512E-2</x:v>
      </x:c>
      <x:c r="K79" s="12">
        <x:f t="shared" si="28"/>
        <x:v>5.539473530604512E-2</x:v>
      </x:c>
      <x:c r="M79" s="12">
        <x:f t="shared" si="29"/>
        <x:v>0</x:v>
      </x:c>
      <x:c r="N79" s="12">
        <x:f t="shared" si="23"/>
        <x:v>-5.539473530604512E-2</x:v>
      </x:c>
      <x:c r="O79" s="12">
        <x:f t="shared" si="23"/>
        <x:v>5.539473530604512E-2</x:v>
      </x:c>
      <x:c r="P79" s="16">
        <x:v>0</x:v>
      </x:c>
      <x:c r="R79" s="15">
        <x:f t="shared" si="30"/>
        <x:v>0</x:v>
      </x:c>
      <x:c r="S79" s="8">
        <x:f t="shared" si="24"/>
        <x:v>-5.539473530604512E-2</x:v>
      </x:c>
      <x:c r="T79" s="8">
        <x:f t="shared" si="24"/>
        <x:v>0.11070847292949042</x:v>
      </x:c>
      <x:c r="U79" s="16">
        <x:f t="shared" si="24"/>
        <x:v>-5.5313737623445297E-2</x:v>
      </x:c>
      <x:c r="W79" s="15">
        <x:f t="shared" si="31"/>
        <x:v>0</x:v>
      </x:c>
      <x:c r="X79" s="8">
        <x:f t="shared" si="25"/>
        <x:v>-5.539473530604512E-2</x:v>
      </x:c>
      <x:c r="Y79" s="8">
        <x:f t="shared" si="25"/>
        <x:v>0.11070847292949042</x:v>
      </x:c>
      <x:c r="Z79" s="8">
        <x:f t="shared" si="25"/>
        <x:v>-5.5313737623445297E-2</x:v>
      </x:c>
      <x:c r="AA79" s="8">
        <x:v>0</x:v>
      </x:c>
      <x:c r="AB79" s="8">
        <x:v>0</x:v>
      </x:c>
      <x:c r="AC79" s="8">
        <x:v>0</x:v>
      </x:c>
      <x:c r="AD79" s="16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3</x:v>
      </x:c>
      <x:c r="AS79" t="n">
        <x:v>0</x:v>
      </x:c>
    </x:row>
    <x:row r="80">
      <x:c r="M80" s="17">
        <x:v>0</x:v>
      </x:c>
      <x:c r="N80" s="18">
        <x:v>0</x:v>
      </x:c>
      <x:c r="O80" s="18">
        <x:v>0</x:v>
      </x:c>
      <x:c r="P80" s="19">
        <x:v>0</x:v>
      </x:c>
      <x:c r="R80" s="17">
        <x:f t="shared" si="30"/>
        <x:v>-5.5313737623445297E-2</x:v>
      </x:c>
      <x:c r="S80" s="18">
        <x:f t="shared" si="24"/>
        <x:v>0</x:v>
      </x:c>
      <x:c r="T80" s="18">
        <x:f t="shared" si="24"/>
        <x:v>-5.5313737623445297E-2</x:v>
      </x:c>
      <x:c r="U80" s="19">
        <x:f t="shared" si="24"/>
        <x:v>0.11062747524689059</x:v>
      </x:c>
      <x:c r="W80" s="15">
        <x:f t="shared" si="31"/>
        <x:v>-5.5313737623445297E-2</x:v>
      </x:c>
      <x:c r="X80" s="8">
        <x:f t="shared" si="25"/>
        <x:v>0</x:v>
      </x:c>
      <x:c r="Y80" s="8">
        <x:f t="shared" si="25"/>
        <x:v>-5.5313737623445297E-2</x:v>
      </x:c>
      <x:c r="Z80" s="8">
        <x:f t="shared" si="25"/>
        <x:v>0.11062747524689059</x:v>
      </x:c>
      <x:c r="AA80" s="8">
        <x:v>0</x:v>
      </x:c>
      <x:c r="AB80" s="8">
        <x:v>0</x:v>
      </x:c>
      <x:c r="AC80" s="8">
        <x:v>0</x:v>
      </x:c>
      <x:c r="AD80" s="16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6</x:v>
      </x:c>
    </x:row>
    <x:row r="81">
      <x:c r="I81" t="s">
        <x:v>34</x:v>
      </x:c>
      <x:c r="W81" s="15">
        <x:v>0</x:v>
      </x:c>
      <x:c r="X81" s="8">
        <x:v>0</x:v>
      </x:c>
      <x:c r="Y81" s="8">
        <x:v>0</x:v>
      </x:c>
      <x:c r="Z81" s="8">
        <x:v>0</x:v>
      </x:c>
      <x:c r="AA81" s="8" t="n">
        <x:f>R77</x:f>
        <x:v>0.11067794640371446</x:v>
      </x:c>
      <x:c r="AB81" s="8" t="n">
        <x:f t="shared" ref="AB81:AD84" si="32">S77</x:f>
        <x:v>-0.05536435365484353</x:v>
      </x:c>
      <x:c r="AC81" s="8">
        <x:f t="shared" si="32"/>
        <x:v>0</x:v>
      </x:c>
      <x:c r="AD81" s="16">
        <x:f t="shared" si="32"/>
        <x:v>-5.5313737623445297E-2</x:v>
      </x:c>
    </x:row>
    <x:row r="82">
      <x:c r="H82">
        <x:v>1</x:v>
      </x:c>
      <x:c r="I82" s="12" t="n">
        <x:f>V50*$J$294</x:f>
        <x:v>0.05531359274887093</x:v>
      </x:c>
      <x:c r="J82" s="12" t="n">
        <x:f t="shared" ref="J82:K82" si="33">W50*$J$294</x:f>
        <x:v>0</x:v>
      </x:c>
      <x:c r="K82" s="12">
        <x:f t="shared" si="33"/>
        <x:v>-5.5313737623445297E-2</x:v>
      </x:c>
      <x:c r="M82" s="12" t="n">
        <x:f>I82</x:f>
        <x:v>0.05531359274887093</x:v>
      </x:c>
      <x:c r="N82" s="13">
        <x:v>0</x:v>
      </x:c>
      <x:c r="O82" s="13" t="n">
        <x:f>J82</x:f>
        <x:v>0</x:v>
      </x:c>
      <x:c r="P82" s="13" t="n">
        <x:f>K82</x:f>
        <x:v>-0.0553137376234453</x:v>
      </x:c>
      <x:c r="W82" s="15">
        <x:v>0</x:v>
      </x:c>
      <x:c r="X82" s="8">
        <x:v>0</x:v>
      </x:c>
      <x:c r="Y82" s="8">
        <x:v>0</x:v>
      </x:c>
      <x:c r="Z82" s="8">
        <x:v>0</x:v>
      </x:c>
      <x:c r="AA82" s="8" t="n">
        <x:f t="shared" ref="AA82:AA84" si="34">R78</x:f>
        <x:v>-0.05536435365484353</x:v>
      </x:c>
      <x:c r="AB82" s="8">
        <x:f t="shared" si="32"/>
        <x:v>0.11078947061209024</x:v>
      </x:c>
      <x:c r="AC82" s="8">
        <x:f t="shared" si="32"/>
        <x:v>-5.539473530604512E-2</x:v>
      </x:c>
      <x:c r="AD82" s="16">
        <x:f t="shared" si="32"/>
        <x:v>0</x:v>
      </x:c>
    </x:row>
    <x:row r="83">
      <x:c r="H83">
        <x:v>3</x:v>
      </x:c>
      <x:c r="I83" s="12" t="n">
        <x:f t="shared" ref="I83:I84" si="35">V51*$J$294</x:f>
        <x:v>0</x:v>
      </x:c>
      <x:c r="J83" s="12" t="n">
        <x:f t="shared" ref="J83:J84" si="36">W51*$J$294</x:f>
        <x:v>0.05531359274887093</x:v>
      </x:c>
      <x:c r="K83" s="12" t="n">
        <x:f t="shared" ref="K83:K84" si="37">X51*$J$294</x:f>
        <x:v>-0.05531359274887093</x:v>
      </x:c>
      <x:c r="M83" s="15">
        <x:v>0</x:v>
      </x:c>
      <x:c r="N83" s="8">
        <x:v>0</x:v>
      </x:c>
      <x:c r="O83" s="8">
        <x:v>0</x:v>
      </x:c>
      <x:c r="P83" s="16">
        <x:v>0</x:v>
      </x:c>
      <x:c r="W83" s="15">
        <x:v>0</x:v>
      </x:c>
      <x:c r="X83" s="8">
        <x:v>0</x:v>
      </x:c>
      <x:c r="Y83" s="8">
        <x:v>0</x:v>
      </x:c>
      <x:c r="Z83" s="8">
        <x:v>0</x:v>
      </x:c>
      <x:c r="AA83" s="8">
        <x:f t="shared" si="34"/>
        <x:v>0</x:v>
      </x:c>
      <x:c r="AB83" s="8">
        <x:f t="shared" si="32"/>
        <x:v>-5.539473530604512E-2</x:v>
      </x:c>
      <x:c r="AC83" s="8">
        <x:f t="shared" si="32"/>
        <x:v>0.11070847292949042</x:v>
      </x:c>
      <x:c r="AD83" s="16">
        <x:f t="shared" si="32"/>
        <x:v>-5.5313737623445297E-2</x:v>
      </x:c>
    </x:row>
    <x:row r="84">
      <x:c r="H84">
        <x:v>4</x:v>
      </x:c>
      <x:c r="I84" s="12">
        <x:f t="shared" si="35"/>
        <x:v>-5.5313737623445297E-2</x:v>
      </x:c>
      <x:c r="J84" s="12">
        <x:f t="shared" si="36"/>
        <x:v>-5.5313737623445297E-2</x:v>
      </x:c>
      <x:c r="K84" s="12">
        <x:f t="shared" si="37"/>
        <x:v>0.11062747524689059</x:v>
      </x:c>
      <x:c r="M84" s="15">
        <x:v>0</x:v>
      </x:c>
      <x:c r="N84" s="23">
        <x:v>0</x:v>
      </x:c>
      <x:c r="O84" s="8" t="n">
        <x:f>J83</x:f>
        <x:v>0.05531359274887093</x:v>
      </x:c>
      <x:c r="P84" s="8" t="n">
        <x:f>K83</x:f>
        <x:v>-0.05531359274887093</x:v>
      </x:c>
      <x:c r="W84" s="17">
        <x:v>0</x:v>
      </x:c>
      <x:c r="X84" s="18">
        <x:v>0</x:v>
      </x:c>
      <x:c r="Y84" s="18">
        <x:v>0</x:v>
      </x:c>
      <x:c r="Z84" s="18">
        <x:v>0</x:v>
      </x:c>
      <x:c r="AA84" s="18">
        <x:f t="shared" si="34"/>
        <x:v>-5.5313737623445297E-2</x:v>
      </x:c>
      <x:c r="AB84" s="18">
        <x:f t="shared" si="32"/>
        <x:v>0</x:v>
      </x:c>
      <x:c r="AC84" s="18">
        <x:f t="shared" si="32"/>
        <x:v>-5.5313737623445297E-2</x:v>
      </x:c>
      <x:c r="AD84" s="19">
        <x:f t="shared" si="32"/>
        <x:v>0.11062747524689059</x:v>
      </x:c>
    </x:row>
    <x:row r="85">
      <x:c r="M85" s="15" t="n">
        <x:f>I84</x:f>
        <x:v>-0.0553137376234453</x:v>
      </x:c>
      <x:c r="N85" s="18">
        <x:v>0</x:v>
      </x:c>
      <x:c r="O85" s="8" t="n">
        <x:f>J84</x:f>
        <x:v>-0.0553137376234453</x:v>
      </x:c>
      <x:c r="P85" s="8" t="n">
        <x:f>K84</x:f>
        <x:v>0.1106274752468906</x:v>
      </x:c>
    </x:row>
    <x:row r="86">
      <x:c r="A86" t="s">
        <x:v>47</x:v>
      </x:c>
      <x:c r="J86" t="s">
        <x:v>48</x:v>
      </x:c>
    </x:row>
    <x:row r="87">
      <x:c r="A87" t="s">
        <x:v>49</x:v>
      </x:c>
      <x:c r="J87" t="s">
        <x:v>50</x:v>
      </x:c>
      <x:c r="K87" t="s">
        <x:v>51</x:v>
      </x:c>
    </x:row>
    <x:row r="88">
      <x:c r="H88" t="s">
        <x:v>52</x:v>
      </x:c>
      <x:c r="J88" s="36" t="n">
        <x:f>(C187+C189+C191)/3</x:f>
        <x:v>0.38765772217931976</x:v>
      </x:c>
      <x:c r="K88" s="36" t="n">
        <x:f>(C188+C190+C192)/3</x:f>
        <x:v>-0.1099965598125589</x:v>
      </x:c>
    </x:row>
    <x:row r="89">
      <x:c r="H89" t="s">
        <x:v>53</x:v>
      </x:c>
      <x:c r="L89" t="s">
        <x:v>54</x:v>
      </x:c>
    </x:row>
    <x:row r="90">
      <x:c r="H90" s="12" t="n" cm="1">
        <x:f t="array" ref="H90:J92">P41*MMULT(I20:I22,E24:G24)</x:f>
        <x:v>-0.1666666666666667</x:v>
      </x:c>
      <x:c r="I90" s="13" t="n">
        <x:v>0.1666666666666667</x:v>
      </x:c>
      <x:c r="J90" s="14" t="n">
        <x:v>0</x:v>
      </x:c>
      <x:c r="K90">
        <x:v>1</x:v>
      </x:c>
      <x:c r="L90" s="12" t="n">
        <x:f t="array" ref="L90">$J$88*H90+$K$88*H95</x:f>
        <x:v>-0.06460962036321997</x:v>
      </x:c>
      <x:c r="M90" s="13" t="n">
        <x:f t="shared" ref="M90:N92" si="38">$J$88*I90+$K$88*I95</x:f>
        <x:v>0.0829423803319798</x:v>
      </x:c>
      <x:c r="N90" s="14">
        <x:f t="shared" si="38"/>
        <x:v>-1.8332759968759823E-2</x:v>
      </x:c>
    </x:row>
    <x:row r="91">
      <x:c r="H91" s="15" t="n">
        <x:v>-0.16666666666666666</x:v>
      </x:c>
      <x:c r="I91" s="8" t="n">
        <x:v>0.16666666666666666</x:v>
      </x:c>
      <x:c r="J91" s="16" t="n">
        <x:v>0</x:v>
      </x:c>
      <x:c r="K91">
        <x:v>2</x:v>
      </x:c>
      <x:c r="L91" s="15" t="n">
        <x:f t="shared" ref="L91:L92" si="39">$J$88*H91+$K$88*H96</x:f>
        <x:v>-0.06460962036321996</x:v>
      </x:c>
      <x:c r="M91" s="8">
        <x:f t="shared" si="38"/>
        <x:v>8.3360337068936849E-2</x:v>
      </x:c>
      <x:c r="N91" s="16">
        <x:f t="shared" si="38"/>
        <x:v>-1.8332759968759816E-2</x:v>
      </x:c>
    </x:row>
    <x:row r="92">
      <x:c r="H92" s="17" t="n">
        <x:v>-0.16666666666666666</x:v>
      </x:c>
      <x:c r="I92" s="18" t="n">
        <x:v>0.16666666666666666</x:v>
      </x:c>
      <x:c r="J92" s="19" t="n">
        <x:v>0</x:v>
      </x:c>
      <x:c r="K92">
        <x:v>3</x:v>
      </x:c>
      <x:c r="L92" s="17">
        <x:f t="shared" si="39"/>
        <x:v>-6.5027577100177036E-2</x:v>
      </x:c>
      <x:c r="M92" s="18">
        <x:f t="shared" si="38"/>
        <x:v>8.3360337068936849E-2</x:v>
      </x:c>
      <x:c r="N92" s="19">
        <x:f t="shared" si="38"/>
        <x:v>-1.8332759968759816E-2</x:v>
      </x:c>
    </x:row>
    <x:row r="94">
      <x:c r="H94" t="s">
        <x:v>55</x:v>
      </x:c>
      <x:c r="L94" s="12" t="n">
        <x:f>L90</x:f>
        <x:v>-0.06460962036321997</x:v>
      </x:c>
      <x:c r="M94" s="12" t="n">
        <x:f t="shared" ref="M94:N94" si="40">M90</x:f>
        <x:v>0.0829423803319798</x:v>
      </x:c>
      <x:c r="N94" s="12">
        <x:f t="shared" si="40"/>
        <x:v>-1.8332759968759823E-2</x:v>
      </x:c>
      <x:c r="O94" s="14">
        <x:v>0</x:v>
      </x:c>
      <x:c r="Q94" s="12" t="n">
        <x:f>L94+L106</x:f>
        <x:v>-0.0827211901659899</x:v>
      </x:c>
      <x:c r="R94" s="12" t="n">
        <x:f t="shared" ref="R94:T97" si="41">M94+M106</x:f>
        <x:v>0.0829423803319798</x:v>
      </x:c>
      <x:c r="S94" s="12">
        <x:f t="shared" si="41"/>
        <x:v>8.2583591347391433E-2</x:v>
      </x:c>
      <x:c r="T94" s="12">
        <x:f t="shared" si="41"/>
        <x:v>-8.2804781513381331E-2</x:v>
      </x:c>
    </x:row>
    <x:row r="95">
      <x:c r="H95" s="12" t="n" cm="1">
        <x:f t="array" ref="H95:J97">P15*MMULT(I20:I22,E25:G25)</x:f>
        <x:v>0</x:v>
      </x:c>
      <x:c r="I95" s="13" t="n">
        <x:v>-0.1666666666666667</x:v>
      </x:c>
      <x:c r="J95" s="14" t="n">
        <x:v>0.1666666666666667</x:v>
      </x:c>
      <x:c r="L95" s="12" t="n">
        <x:f t="shared" ref="L95:N96" si="42">L91</x:f>
        <x:v>-0.06460962036321996</x:v>
      </x:c>
      <x:c r="M95" s="12">
        <x:f t="shared" si="42"/>
        <x:v>8.3360337068936849E-2</x:v>
      </x:c>
      <x:c r="N95" s="12">
        <x:f t="shared" si="42"/>
        <x:v>-1.8332759968759816E-2</x:v>
      </x:c>
      <x:c r="O95" s="16">
        <x:v>0</x:v>
      </x:c>
      <x:c r="Q95" s="12" t="n">
        <x:f t="shared" ref="Q95:Q97" si="43">L95+L107</x:f>
        <x:v>-0.06460962036321996</x:v>
      </x:c>
      <x:c r="R95" s="12">
        <x:f t="shared" si="41"/>
        <x:v>8.3360337068936849E-2</x:v>
      </x:c>
      <x:c r="S95" s="12">
        <x:f t="shared" si="41"/>
        <x:v>-1.8332759968759816E-2</x:v>
      </x:c>
      <x:c r="T95" s="12">
        <x:f t="shared" si="41"/>
        <x:v>0</x:v>
      </x:c>
    </x:row>
    <x:row r="96">
      <x:c r="H96" s="15" t="n">
        <x:v>0</x:v>
      </x:c>
      <x:c r="I96" s="8" t="n">
        <x:v>-0.16666666666666666</x:v>
      </x:c>
      <x:c r="J96" s="16" t="n">
        <x:v>0.16666666666666666</x:v>
      </x:c>
      <x:c r="L96" s="12">
        <x:f t="shared" si="42"/>
        <x:v>-6.5027577100177036E-2</x:v>
      </x:c>
      <x:c r="M96" s="12">
        <x:f t="shared" si="42"/>
        <x:v>8.3360337068936849E-2</x:v>
      </x:c>
      <x:c r="N96" s="12">
        <x:f t="shared" si="42"/>
        <x:v>-1.8332759968759816E-2</x:v>
      </x:c>
      <x:c r="O96" s="16">
        <x:v>0</x:v>
      </x:c>
      <x:c r="Q96" s="12">
        <x:f t="shared" si="43"/>
        <x:v>-8.3139146902946964E-2</x:v>
      </x:c>
      <x:c r="R96" s="12">
        <x:f t="shared" si="41"/>
        <x:v>8.3360337068936849E-2</x:v>
      </x:c>
      <x:c r="S96" s="12">
        <x:f t="shared" si="41"/>
        <x:v>8.2583591347391419E-2</x:v>
      </x:c>
      <x:c r="T96" s="12">
        <x:f t="shared" si="41"/>
        <x:v>-8.2804781513381304E-2</x:v>
      </x:c>
    </x:row>
    <x:row r="97">
      <x:c r="H97" s="17" t="n">
        <x:v>0</x:v>
      </x:c>
      <x:c r="I97" s="18" t="n">
        <x:v>-0.16666666666666666</x:v>
      </x:c>
      <x:c r="J97" s="19" t="n">
        <x:v>0.16666666666666666</x:v>
      </x:c>
      <x:c r="L97" s="17">
        <x:v>0</x:v>
      </x:c>
      <x:c r="M97" s="18">
        <x:v>0</x:v>
      </x:c>
      <x:c r="N97" s="18">
        <x:v>0</x:v>
      </x:c>
      <x:c r="O97" s="19">
        <x:v>0</x:v>
      </x:c>
      <x:c r="Q97" s="12">
        <x:f t="shared" si="43"/>
        <x:v>-1.8111569802769924E-2</x:v>
      </x:c>
      <x:c r="R97" s="12">
        <x:f t="shared" si="41"/>
        <x:v>0</x:v>
      </x:c>
      <x:c r="S97" s="12">
        <x:f t="shared" si="41"/>
        <x:v>0.10091635131615123</x:v>
      </x:c>
      <x:c r="T97" s="12">
        <x:f t="shared" si="41"/>
        <x:v>-8.2804781513381304E-2</x:v>
      </x:c>
    </x:row>
    <x:row r="99">
      <x:c r="J99" t="s">
        <x:v>50</x:v>
      </x:c>
      <x:c r="K99" t="s">
        <x:v>51</x:v>
      </x:c>
    </x:row>
    <x:row r="100">
      <x:c r="H100" t="s">
        <x:v>56</x:v>
      </x:c>
      <x:c r="J100" s="36" t="n">
        <x:f>(C187+C191+C193)/3</x:f>
        <x:v>0.6029903674751649</x:v>
      </x:c>
      <x:c r="K100" s="36" t="n">
        <x:f>(C188+C192+C194)/3</x:f>
        <x:v>0.10866941881661955</x:v>
      </x:c>
    </x:row>
    <x:row r="101">
      <x:c r="H101" t="s">
        <x:v>53</x:v>
      </x:c>
      <x:c r="L101" t="s">
        <x:v>57</x:v>
      </x:c>
      <x:c r="Q101" t="s">
        <x:v>58</x:v>
      </x:c>
      <x:c r="R101" t="s">
        <x:v>37</x:v>
      </x:c>
    </x:row>
    <x:row r="102">
      <x:c r="H102" s="12" t="n" cm="1">
        <x:f t="array" ref="H102:J104">P41*MMULT(I46:I48,E50:G50)</x:f>
        <x:v>0</x:v>
      </x:c>
      <x:c r="I102" s="13" t="n">
        <x:v>0.1666666666666667</x:v>
      </x:c>
      <x:c r="J102" s="14" t="n">
        <x:v>-0.1666666666666667</x:v>
      </x:c>
      <x:c r="K102">
        <x:v>1</x:v>
      </x:c>
      <x:c r="L102" s="12" t="n">
        <x:f>$J$100*H102+$K$100*H107</x:f>
        <x:v>-0.01811156980276993</x:v>
      </x:c>
      <x:c r="M102" s="12" t="n">
        <x:f t="shared" ref="M102:N104" si="44">$J$100*I102+$K$100*I107</x:f>
        <x:v>0.10049839457919417</x:v>
      </x:c>
      <x:c r="N102" s="12">
        <x:f t="shared" si="44"/>
        <x:v>-8.2804781513381331E-2</x:v>
      </x:c>
      <x:c r="Q102" s="12" t="n">
        <x:f>Q94</x:f>
        <x:v>-0.0827211901659899</x:v>
      </x:c>
      <x:c r="R102" s="13" t="n">
        <x:f t="shared" ref="R102:T102" si="45">R94</x:f>
        <x:v>0.0829423803319798</x:v>
      </x:c>
      <x:c r="S102" s="13">
        <x:f t="shared" si="45"/>
        <x:v>8.2583591347391433E-2</x:v>
      </x:c>
      <x:c r="T102" s="13">
        <x:f t="shared" si="45"/>
        <x:v>-8.2804781513381331E-2</x:v>
      </x:c>
      <x:c r="U102" s="13">
        <x:v>0</x:v>
      </x:c>
      <x:c r="V102" s="13">
        <x:v>0</x:v>
      </x:c>
      <x:c r="W102" s="13">
        <x:v>0</x:v>
      </x:c>
      <x:c r="X102" s="14">
        <x:v>0</x:v>
      </x:c>
    </x:row>
    <x:row r="103">
      <x:c r="H103" s="15" t="n">
        <x:v>0</x:v>
      </x:c>
      <x:c r="I103" s="8" t="n">
        <x:v>0.16666666666666666</x:v>
      </x:c>
      <x:c r="J103" s="16" t="n">
        <x:v>-0.16666666666666666</x:v>
      </x:c>
      <x:c r="K103">
        <x:v>3</x:v>
      </x:c>
      <x:c r="L103" s="12" t="n">
        <x:f t="shared" ref="L103:L104" si="46">$J$100*H103+$K$100*H108</x:f>
        <x:v>-0.018111569802769924</x:v>
      </x:c>
      <x:c r="M103" s="12">
        <x:f t="shared" si="44"/>
        <x:v>0.10091635131615123</x:v>
      </x:c>
      <x:c r="N103" s="12">
        <x:f t="shared" si="44"/>
        <x:v>-8.2804781513381304E-2</x:v>
      </x:c>
      <x:c r="Q103" s="15" t="n">
        <x:f t="shared" ref="Q103:T105" si="47">Q95</x:f>
        <x:v>-0.06460962036321996</x:v>
      </x:c>
      <x:c r="R103" s="8">
        <x:f t="shared" si="47"/>
        <x:v>8.3360337068936849E-2</x:v>
      </x:c>
      <x:c r="S103" s="8">
        <x:f t="shared" si="47"/>
        <x:v>-1.8332759968759816E-2</x:v>
      </x:c>
      <x:c r="T103" s="8">
        <x:f t="shared" si="47"/>
        <x:v>0</x:v>
      </x:c>
      <x:c r="U103" s="8">
        <x:v>0</x:v>
      </x:c>
      <x:c r="V103" s="8">
        <x:v>0</x:v>
      </x:c>
      <x:c r="W103" s="8">
        <x:v>0</x:v>
      </x:c>
      <x:c r="X103" s="16">
        <x:v>0</x:v>
      </x:c>
    </x:row>
    <x:row r="104">
      <x:c r="H104" s="17" t="n">
        <x:v>0</x:v>
      </x:c>
      <x:c r="I104" s="18" t="n">
        <x:v>0.16666666666666666</x:v>
      </x:c>
      <x:c r="J104" s="19" t="n">
        <x:v>-0.16666666666666666</x:v>
      </x:c>
      <x:c r="K104">
        <x:v>4</x:v>
      </x:c>
      <x:c r="L104" s="12">
        <x:f t="shared" si="46"/>
        <x:v>-1.8111569802769924E-2</x:v>
      </x:c>
      <x:c r="M104" s="12">
        <x:f t="shared" si="44"/>
        <x:v>0.10091635131615123</x:v>
      </x:c>
      <x:c r="N104" s="12">
        <x:f t="shared" si="44"/>
        <x:v>-8.2804781513381304E-2</x:v>
      </x:c>
      <x:c r="Q104" s="15">
        <x:f t="shared" si="47"/>
        <x:v>-8.3139146902946964E-2</x:v>
      </x:c>
      <x:c r="R104" s="8">
        <x:f t="shared" si="47"/>
        <x:v>8.3360337068936849E-2</x:v>
      </x:c>
      <x:c r="S104" s="8">
        <x:f t="shared" si="47"/>
        <x:v>8.2583591347391419E-2</x:v>
      </x:c>
      <x:c r="T104" s="8">
        <x:f t="shared" si="47"/>
        <x:v>-8.2804781513381304E-2</x:v>
      </x:c>
      <x:c r="U104" s="8">
        <x:v>0</x:v>
      </x:c>
      <x:c r="V104" s="8">
        <x:v>0</x:v>
      </x:c>
      <x:c r="W104" s="8">
        <x:v>0</x:v>
      </x:c>
      <x:c r="X104" s="16">
        <x:v>0</x:v>
      </x:c>
    </x:row>
    <x:row r="105">
      <x:c r="Q105" s="15">
        <x:f t="shared" si="47"/>
        <x:v>-1.8111569802769924E-2</x:v>
      </x:c>
      <x:c r="R105" s="8">
        <x:f t="shared" si="47"/>
        <x:v>0</x:v>
      </x:c>
      <x:c r="S105" s="8">
        <x:f t="shared" si="47"/>
        <x:v>0.10091635131615123</x:v>
      </x:c>
      <x:c r="T105" s="8">
        <x:f t="shared" si="47"/>
        <x:v>-8.2804781513381304E-2</x:v>
      </x:c>
      <x:c r="U105" s="8">
        <x:v>0</x:v>
      </x:c>
      <x:c r="V105" s="8">
        <x:v>0</x:v>
      </x:c>
      <x:c r="W105" s="8">
        <x:v>0</x:v>
      </x:c>
      <x:c r="X105" s="16">
        <x:v>0</x:v>
      </x:c>
    </x:row>
    <x:row r="106">
      <x:c r="H106" t="s">
        <x:v>55</x:v>
      </x:c>
      <x:c r="L106" s="12" t="n">
        <x:f>L102</x:f>
        <x:v>-0.01811156980276993</x:v>
      </x:c>
      <x:c r="M106" s="12">
        <x:v>0</x:v>
      </x:c>
      <x:c r="N106" s="12" t="n">
        <x:f>M102</x:f>
        <x:v>0.10049839457919417</x:v>
      </x:c>
      <x:c r="O106" s="12" t="n">
        <x:f>N102</x:f>
        <x:v>-0.08280478151338133</x:v>
      </x:c>
      <x:c r="Q106" s="15">
        <x:v>0</x:v>
      </x:c>
      <x:c r="R106" s="8">
        <x:v>0</x:v>
      </x:c>
      <x:c r="S106" s="8">
        <x:v>0</x:v>
      </x:c>
      <x:c r="T106" s="8">
        <x:v>0</x:v>
      </x:c>
      <x:c r="U106" s="8" t="n">
        <x:f>Q94</x:f>
        <x:v>-0.0827211901659899</x:v>
      </x:c>
      <x:c r="V106" s="8" t="n">
        <x:f t="shared" ref="V106:X109" si="48">R94</x:f>
        <x:v>0.0829423803319798</x:v>
      </x:c>
      <x:c r="W106" s="8">
        <x:f t="shared" si="48"/>
        <x:v>8.2583591347391433E-2</x:v>
      </x:c>
      <x:c r="X106" s="16">
        <x:f t="shared" si="48"/>
        <x:v>-8.2804781513381331E-2</x:v>
      </x:c>
    </x:row>
    <x:row r="107">
      <x:c r="H107" s="12" t="n" cm="1">
        <x:f t="array" ref="H107:J109">P41*MMULT(I46:I48,E51:G51)</x:f>
        <x:v>-0.1666666666666667</x:v>
      </x:c>
      <x:c r="I107" s="13" t="n">
        <x:v>0</x:v>
      </x:c>
      <x:c r="J107" s="14" t="n">
        <x:v>0.1666666666666667</x:v>
      </x:c>
      <x:c r="L107" s="12">
        <x:v>0</x:v>
      </x:c>
      <x:c r="M107" s="12">
        <x:v>0</x:v>
      </x:c>
      <x:c r="N107" s="12">
        <x:v>0</x:v>
      </x:c>
      <x:c r="O107" s="16">
        <x:v>0</x:v>
      </x:c>
      <x:c r="Q107" s="15">
        <x:v>0</x:v>
      </x:c>
      <x:c r="R107" s="8">
        <x:v>0</x:v>
      </x:c>
      <x:c r="S107" s="8">
        <x:v>0</x:v>
      </x:c>
      <x:c r="T107" s="8">
        <x:v>0</x:v>
      </x:c>
      <x:c r="U107" s="8" t="n">
        <x:f t="shared" ref="U107:U109" si="49">Q95</x:f>
        <x:v>-0.06460962036321996</x:v>
      </x:c>
      <x:c r="V107" s="8">
        <x:f t="shared" si="48"/>
        <x:v>8.3360337068936849E-2</x:v>
      </x:c>
      <x:c r="W107" s="8">
        <x:f t="shared" si="48"/>
        <x:v>-1.8332759968759816E-2</x:v>
      </x:c>
      <x:c r="X107" s="16">
        <x:f t="shared" si="48"/>
        <x:v>0</x:v>
      </x:c>
    </x:row>
    <x:row r="108">
      <x:c r="H108" s="15" t="n">
        <x:v>-0.16666666666666666</x:v>
      </x:c>
      <x:c r="I108" s="8" t="n">
        <x:v>0</x:v>
      </x:c>
      <x:c r="J108" s="16" t="n">
        <x:v>0.16666666666666666</x:v>
      </x:c>
      <x:c r="L108" s="12" t="n">
        <x:f>L103</x:f>
        <x:v>-0.018111569802769924</x:v>
      </x:c>
      <x:c r="M108" s="12">
        <x:v>0</x:v>
      </x:c>
      <x:c r="N108" s="12" t="n">
        <x:f>M103</x:f>
        <x:v>0.10091635131615123</x:v>
      </x:c>
      <x:c r="O108" s="12" t="n">
        <x:f>N103</x:f>
        <x:v>-0.0828047815133813</x:v>
      </x:c>
      <x:c r="Q108" s="15">
        <x:v>0</x:v>
      </x:c>
      <x:c r="R108" s="8">
        <x:v>0</x:v>
      </x:c>
      <x:c r="S108" s="8">
        <x:v>0</x:v>
      </x:c>
      <x:c r="T108" s="8">
        <x:v>0</x:v>
      </x:c>
      <x:c r="U108" s="8">
        <x:f t="shared" si="49"/>
        <x:v>-8.3139146902946964E-2</x:v>
      </x:c>
      <x:c r="V108" s="8">
        <x:f t="shared" si="48"/>
        <x:v>8.3360337068936849E-2</x:v>
      </x:c>
      <x:c r="W108" s="8">
        <x:f t="shared" si="48"/>
        <x:v>8.2583591347391419E-2</x:v>
      </x:c>
      <x:c r="X108" s="16">
        <x:f t="shared" si="48"/>
        <x:v>-8.2804781513381304E-2</x:v>
      </x:c>
    </x:row>
    <x:row r="109">
      <x:c r="H109" s="17" t="n">
        <x:v>-0.16666666666666666</x:v>
      </x:c>
      <x:c r="I109" s="18" t="n">
        <x:v>0</x:v>
      </x:c>
      <x:c r="J109" s="19" t="n">
        <x:v>0.16666666666666666</x:v>
      </x:c>
      <x:c r="L109" s="12" t="n">
        <x:f>L104</x:f>
        <x:v>-0.018111569802769924</x:v>
      </x:c>
      <x:c r="M109" s="18">
        <x:v>0</x:v>
      </x:c>
      <x:c r="N109" s="12" t="n">
        <x:f>M104</x:f>
        <x:v>0.10091635131615123</x:v>
      </x:c>
      <x:c r="O109" s="12" t="n">
        <x:f>N104</x:f>
        <x:v>-0.0828047815133813</x:v>
      </x:c>
      <x:c r="Q109" s="17">
        <x:v>0</x:v>
      </x:c>
      <x:c r="R109" s="18">
        <x:v>0</x:v>
      </x:c>
      <x:c r="S109" s="18">
        <x:v>0</x:v>
      </x:c>
      <x:c r="T109" s="18">
        <x:v>0</x:v>
      </x:c>
      <x:c r="U109" s="18">
        <x:f t="shared" si="49"/>
        <x:v>-1.8111569802769924E-2</x:v>
      </x:c>
      <x:c r="V109" s="18">
        <x:v>0</x:v>
      </x:c>
      <x:c r="W109" s="18">
        <x:f t="shared" si="48"/>
        <x:v>0.10091635131615123</x:v>
      </x:c>
      <x:c r="X109" s="19">
        <x:f t="shared" si="48"/>
        <x:v>-8.2804781513381304E-2</x:v>
      </x:c>
    </x:row>
    <x:row r="113">
      <x:c r="K113" t="s">
        <x:v>60</x:v>
      </x:c>
    </x:row>
    <x:row r="114">
      <x:c r="K114" s="26">
        <x:v>1</x:v>
      </x:c>
      <x:c r="L114" s="26"/>
      <x:c r="M114" s="26">
        <x:v>2</x:v>
      </x:c>
      <x:c r="N114" s="26"/>
      <x:c r="O114" s="26">
        <x:v>3</x:v>
      </x:c>
    </x:row>
    <x:row r="115">
      <x:c r="K115" t="n">
        <x:f>O24</x:f>
        <x:v>-1</x:v>
      </x:c>
      <x:c r="L115" t="n">
        <x:f>P24</x:f>
        <x:v>0</x:v>
      </x:c>
      <x:c r="M115" t="n">
        <x:f>O25</x:f>
        <x:v>1</x:v>
      </x:c>
      <x:c r="N115" t="n">
        <x:f>P25</x:f>
        <x:v>-1</x:v>
      </x:c>
      <x:c r="O115" t="n">
        <x:f>O26</x:f>
        <x:v>0</x:v>
      </x:c>
      <x:c r="P115" t="n">
        <x:f>P26</x:f>
        <x:v>1</x:v>
      </x:c>
    </x:row>
    <x:row r="116">
      <x:c r="K116" t="s">
        <x:v>61</x:v>
      </x:c>
    </x:row>
    <x:row r="117">
      <x:c r="K117" s="21" t="n">
        <x:f t="array" ref="K117">K115*$P$15</x:f>
        <x:v>-0.5</x:v>
      </x:c>
      <x:c r="L117" s="24" t="n">
        <x:f t="shared" ref="L117:P117" si="50">L115*$P$15</x:f>
        <x:v>0</x:v>
      </x:c>
      <x:c r="M117" s="24">
        <x:f t="shared" si="50"/>
        <x:v>0.5</x:v>
      </x:c>
      <x:c r="N117" s="24">
        <x:f t="shared" si="50"/>
        <x:v>-0.5</x:v>
      </x:c>
      <x:c r="O117" s="24">
        <x:f t="shared" si="50"/>
        <x:v>0</x:v>
      </x:c>
      <x:c r="P117" s="25">
        <x:f t="shared" si="50"/>
        <x:v>0.5</x:v>
      </x:c>
    </x:row>
    <x:row r="119">
      <x:c r="K119" s="26">
        <x:v>1</x:v>
      </x:c>
      <x:c r="L119" s="26"/>
      <x:c r="M119" s="26">
        <x:v>3</x:v>
      </x:c>
      <x:c r="N119" s="26"/>
      <x:c r="O119" s="26">
        <x:v>4</x:v>
      </x:c>
    </x:row>
    <x:row r="120">
      <x:c r="K120" t="n">
        <x:f>O50</x:f>
        <x:v>0</x:v>
      </x:c>
      <x:c r="L120" t="n">
        <x:f>P50</x:f>
        <x:v>-1</x:v>
      </x:c>
      <x:c r="M120" t="n">
        <x:f>O51</x:f>
        <x:v>1</x:v>
      </x:c>
      <x:c r="N120" t="n">
        <x:f>P51</x:f>
        <x:v>0</x:v>
      </x:c>
      <x:c r="O120" t="n">
        <x:f>O52</x:f>
        <x:v>-1</x:v>
      </x:c>
      <x:c r="P120" t="n">
        <x:f>P52</x:f>
        <x:v>1</x:v>
      </x:c>
    </x:row>
    <x:row r="121">
      <x:c r="K121" t="s">
        <x:v>62</x:v>
      </x:c>
    </x:row>
    <x:row r="122">
      <x:c r="K122" s="21" t="n">
        <x:f>K120*$P$41</x:f>
        <x:v>0</x:v>
      </x:c>
      <x:c r="L122" s="24" t="n">
        <x:f t="shared" ref="L122:P122" si="51">L120*$P$41</x:f>
        <x:v>-0.5</x:v>
      </x:c>
      <x:c r="M122" s="24">
        <x:f t="shared" si="51"/>
        <x:v>0.5</x:v>
      </x:c>
      <x:c r="N122" s="24">
        <x:f t="shared" si="51"/>
        <x:v>0</x:v>
      </x:c>
      <x:c r="O122" s="24">
        <x:f t="shared" si="51"/>
        <x:v>-0.5</x:v>
      </x:c>
      <x:c r="P122" s="25">
        <x:f t="shared" si="51"/>
        <x:v>0.5</x:v>
      </x:c>
    </x:row>
    <x:row r="124">
      <x:c r="K124" t="s">
        <x:v>63</x:v>
      </x:c>
      <x:c r="L124" t="s">
        <x:v>64</x:v>
      </x:c>
      <x:c r="T124" t="s">
        <x:v>30</x:v>
      </x:c>
    </x:row>
    <x:row r="125">
      <x:c r="K125" s="12" t="n">
        <x:f>K117</x:f>
        <x:v>-0.5</x:v>
      </x:c>
      <x:c r="L125" s="12" t="n">
        <x:f t="shared" ref="L125:P125" si="52">L117</x:f>
        <x:v>0</x:v>
      </x:c>
      <x:c r="M125" s="12">
        <x:f t="shared" si="52"/>
        <x:v>0.5</x:v>
      </x:c>
      <x:c r="N125" s="12">
        <x:f t="shared" si="52"/>
        <x:v>-0.5</x:v>
      </x:c>
      <x:c r="O125" s="12">
        <x:f t="shared" si="52"/>
        <x:v>0</x:v>
      </x:c>
      <x:c r="P125" s="12">
        <x:f t="shared" si="52"/>
        <x:v>0.5</x:v>
      </x:c>
      <x:c r="Q125" s="27">
        <x:v>0</x:v>
      </x:c>
      <x:c r="R125" s="28">
        <x:v>0</x:v>
      </x:c>
      <x:c r="T125" s="12" t="n" cm="1">
        <x:f t="array" ref="T125:U132">TRANSPOSE(K125:R126)</x:f>
        <x:v>-0.5</x:v>
      </x:c>
      <x:c r="U125" s="14" t="n">
        <x:v>0</x:v>
      </x:c>
    </x:row>
    <x:row r="126">
      <x:c r="K126" s="17" t="n">
        <x:f>K122</x:f>
        <x:v>0</x:v>
      </x:c>
      <x:c r="L126" s="17" t="n">
        <x:f>L122</x:f>
        <x:v>-0.5</x:v>
      </x:c>
      <x:c r="M126" s="29">
        <x:v>0</x:v>
      </x:c>
      <x:c r="N126" s="29">
        <x:v>0</x:v>
      </x:c>
      <x:c r="O126" s="18" t="n">
        <x:f>M122</x:f>
        <x:v>0.5</x:v>
      </x:c>
      <x:c r="P126" s="18" t="n">
        <x:f t="shared" ref="P126:R126" si="53">N122</x:f>
        <x:v>0</x:v>
      </x:c>
      <x:c r="Q126" s="18">
        <x:f t="shared" si="53"/>
        <x:v>-0.5</x:v>
      </x:c>
      <x:c r="R126" s="18">
        <x:f t="shared" si="53"/>
        <x:v>0.5</x:v>
      </x:c>
      <x:c r="T126" s="15" t="n">
        <x:v>0</x:v>
      </x:c>
      <x:c r="U126" s="16" t="n">
        <x:v>-0.5</x:v>
      </x:c>
    </x:row>
    <x:row r="127">
      <x:c r="T127" s="15" t="n">
        <x:v>0.5</x:v>
      </x:c>
      <x:c r="U127" s="16" t="n">
        <x:v>0</x:v>
      </x:c>
    </x:row>
    <x:row r="128">
      <x:c r="T128" s="15" t="n">
        <x:v>-0.5</x:v>
      </x:c>
      <x:c r="U128" s="16" t="n">
        <x:v>0</x:v>
      </x:c>
    </x:row>
    <x:row r="129">
      <x:c r="T129" s="15" t="n">
        <x:v>0</x:v>
      </x:c>
      <x:c r="U129" s="16" t="n">
        <x:v>0.5</x:v>
      </x:c>
    </x:row>
    <x:row r="130">
      <x:c r="T130" s="15" t="n">
        <x:v>0.5</x:v>
      </x:c>
      <x:c r="U130" s="16" t="n">
        <x:v>0</x:v>
      </x:c>
    </x:row>
    <x:row r="131">
      <x:c r="T131" s="15" t="n">
        <x:v>0</x:v>
      </x:c>
      <x:c r="U131" s="16" t="n">
        <x:v>-0.5</x:v>
      </x:c>
    </x:row>
    <x:row r="132">
      <x:c r="T132" s="17" t="n">
        <x:v>0</x:v>
      </x:c>
      <x:c r="U132" s="19" t="n">
        <x:v>0.5</x:v>
      </x:c>
    </x:row>
    <x:row r="167">
      <x:c r="K167" t="s">
        <x:v>65</x:v>
      </x:c>
      <x:c r="L167" t="s">
        <x:v>66</x:v>
      </x:c>
    </x:row>
    <x:row r="168">
      <x:c r="K168" t="s">
        <x:v>67</x:v>
      </x:c>
      <x:c r="N168" t="s">
        <x:v>65</x:v>
      </x:c>
      <x:c r="Q168" t="s">
        <x:v>68</x:v>
      </x:c>
    </x:row>
    <x:row r="169">
      <x:c r="K169" s="12" t="n" cm="1">
        <x:f t="array" ref="K169:L176">MMULT(AL73:AS80,T125:U132)</x:f>
        <x:v>-1.5</x:v>
      </x:c>
      <x:c r="L169" s="14" t="n">
        <x:v>0</x:v>
      </x:c>
      <x:c r="N169" s="30" t="n" cm="1">
        <x:f t="array" ref="N169:O170">MMULT(K125:R126,K169:L176)</x:f>
        <x:v>4.5</x:v>
      </x:c>
      <x:c r="O169" s="31" t="n">
        <x:v>0</x:v>
      </x:c>
      <x:c r="Q169" t="n" cm="1">
        <x:f t="array" ref="Q169:R170">MINVERSE(N169:O170)</x:f>
        <x:v>0.222222222222222</x:v>
      </x:c>
      <x:c r="R169" t="n">
        <x:v>0</x:v>
      </x:c>
    </x:row>
    <x:row r="170">
      <x:c r="K170" s="15" t="n">
        <x:v>0</x:v>
      </x:c>
      <x:c r="L170" s="16" t="n">
        <x:v>-3</x:v>
      </x:c>
      <x:c r="N170" s="32" t="n">
        <x:v>0</x:v>
      </x:c>
      <x:c r="O170" s="33" t="n">
        <x:v>4.5</x:v>
      </x:c>
      <x:c r="Q170" t="n">
        <x:v>0</x:v>
      </x:c>
      <x:c r="R170" t="n">
        <x:v>0.222222222222222</x:v>
      </x:c>
    </x:row>
    <x:row r="171">
      <x:c r="K171" s="15" t="n">
        <x:v>1.5</x:v>
      </x:c>
      <x:c r="L171" s="16" t="n">
        <x:v>0</x:v>
      </x:c>
    </x:row>
    <x:row r="172">
      <x:c r="K172" s="15" t="n">
        <x:v>-3</x:v>
      </x:c>
      <x:c r="L172" s="16" t="n">
        <x:v>0</x:v>
      </x:c>
    </x:row>
    <x:row r="173">
      <x:c r="K173" s="15" t="n">
        <x:v>0</x:v>
      </x:c>
      <x:c r="L173" s="16" t="n">
        <x:v>1.5</x:v>
      </x:c>
    </x:row>
    <x:row r="174">
      <x:c r="K174" s="15" t="n">
        <x:v>3</x:v>
      </x:c>
      <x:c r="L174" s="16" t="n">
        <x:v>0</x:v>
      </x:c>
    </x:row>
    <x:row r="175">
      <x:c r="K175" s="15" t="n">
        <x:v>0</x:v>
      </x:c>
      <x:c r="L175" s="16" t="n">
        <x:v>-1.5</x:v>
      </x:c>
    </x:row>
    <x:row r="176">
      <x:c r="K176" s="17" t="n">
        <x:v>0</x:v>
      </x:c>
      <x:c r="L176" s="19" t="n">
        <x:v>3</x:v>
      </x:c>
    </x:row>
    <x:row r="187">
      <x:c r="A187" t="s">
        <x:v>69</x:v>
      </x:c>
      <x:c r="B187" t="s">
        <x:v>70</x:v>
      </x:c>
      <x:c r="C187" s="20" t="n">
        <x:f>'для 2 треугольников'!N238</x:f>
        <x:v>0.8299741985941917</x:v>
      </x:c>
      <x:c r="D187" t="s">
        <x:v>2</x:v>
      </x:c>
      <x:c r="E187" s="11" t="n">
        <x:f>S3</x:f>
        <x:v>0.03</x:v>
      </x:c>
      <x:c r="F187" t="s">
        <x:v>71</x:v>
      </x:c>
      <x:c r="G187" s="20" t="n">
        <x:f>'для 2 треугольников'!G187</x:f>
        <x:v>0</x:v>
      </x:c>
    </x:row>
    <x:row r="188">
      <x:c r="B188" t="s">
        <x:v>72</x:v>
      </x:c>
      <x:c r="C188" s="20" t="n">
        <x:f>'для 2 треугольников'!N239</x:f>
        <x:v>-0.3319958717750707</x:v>
      </x:c>
      <x:c r="G188" s="20" t="n">
        <x:f>'для 2 треугольников'!G188</x:f>
        <x:v>0</x:v>
      </x:c>
    </x:row>
    <x:row r="189">
      <x:c r="B189" t="s">
        <x:v>73</x:v>
      </x:c>
      <x:c r="C189" s="20" t="n">
        <x:f>'для 2 треугольников'!N240</x:f>
        <x:v>0.17149948397188383</x:v>
      </x:c>
      <x:c r="G189" s="20" t="n">
        <x:f>'для 2 треугольников'!G189</x:f>
        <x:v>0</x:v>
      </x:c>
    </x:row>
    <x:row r="190">
      <x:c r="B190" t="s">
        <x:v>74</x:v>
      </x:c>
      <x:c r="C190" s="20" t="n">
        <x:f>'для 2 треугольников'!N241</x:f>
        <x:v>-0.3319958717750707</x:v>
      </x:c>
      <x:c r="G190" s="20" t="n">
        <x:f>'для 2 треугольников'!G190</x:f>
        <x:v>0</x:v>
      </x:c>
    </x:row>
    <x:row r="191">
      <x:c r="B191" t="s">
        <x:v>75</x:v>
      </x:c>
      <x:c r="C191" s="20" t="n">
        <x:f>'для 2 треугольников'!N242</x:f>
        <x:v>0.16149948397188377</x:v>
      </x:c>
      <x:c r="G191" s="20" t="n">
        <x:f>'для 2 треугольников'!G191</x:f>
        <x:v>0</x:v>
      </x:c>
    </x:row>
    <x:row r="192">
      <x:c r="B192" t="s">
        <x:v>76</x:v>
      </x:c>
      <x:c r="C192" s="20" t="n">
        <x:f>'для 2 треугольников'!N243</x:f>
        <x:v>0.33400206411246464</x:v>
      </x:c>
      <x:c r="G192" s="20" t="n">
        <x:f>'для 2 треугольников'!G192</x:f>
        <x:v>0</x:v>
      </x:c>
    </x:row>
    <x:row r="193">
      <x:c r="B193" t="s">
        <x:v>77</x:v>
      </x:c>
      <x:c r="C193" s="20" t="n">
        <x:f>'для 2 треугольников'!N244</x:f>
        <x:v>0.8174974198594191</x:v>
      </x:c>
      <x:c r="G193" s="20" t="n">
        <x:f>'для 2 треугольников'!G193</x:f>
        <x:v>0</x:v>
      </x:c>
    </x:row>
    <x:row r="194">
      <x:c r="B194" t="s">
        <x:v>78</x:v>
      </x:c>
      <x:c r="C194" s="20" t="n">
        <x:f>'для 2 треугольников'!N245</x:f>
        <x:v>0.3240020641124647</x:v>
      </x:c>
      <x:c r="G194" s="20" t="n">
        <x:f>'для 2 треугольников'!G194</x:f>
        <x:v>0</x:v>
      </x:c>
    </x:row>
    <x:row r="195">
      <x:c r="C195" t="s">
        <x:v>79</x:v>
      </x:c>
    </x:row>
    <x:row r="196">
      <x:c r="I196" t="s">
        <x:v>80</x:v>
      </x:c>
      <x:c r="K196" t="s">
        <x:v>81</x:v>
      </x:c>
      <x:c r="M196" t="str">
        <x:v>(-1)*K*un</x:v>
      </x:c>
      <x:c r="O196" t="s">
        <x:v>82</x:v>
      </x:c>
    </x:row>
    <x:row r="197">
      <x:c r="I197" s="20" t="n" cm="1">
        <x:f t="array" ref="I197:I204">MMULT(Q102:X109,C187:C194)</x:f>
        <x:v>-0.05453909245388845</x:v>
      </x:c>
      <x:c r="K197" s="20" t="n">
        <x:f>I197*(-1)</x:f>
        <x:v>0.05453909245388845</x:v>
      </x:c>
      <x:c r="M197" s="20" t="n" cm="1">
        <x:f t="array" ref="M197:M204">(-1)*MMULT(W77:AD84,C187:C194)</x:f>
        <x:v>-0.12860450926881017</x:v>
      </x:c>
      <x:c r="O197" s="20" t="n">
        <x:f>K197+M197+G187</x:f>
        <x:v>-0.07406541681492172</x:v>
      </x:c>
    </x:row>
    <x:row r="198">
      <x:c r="I198" s="34" t="n">
        <x:v>-0.08444366453352661</x:v>
      </x:c>
      <x:c r="K198" s="34" t="n">
        <x:f t="shared" ref="K198:K204" si="54">I198*(-1)</x:f>
        <x:v>0.08527977469219587</x:v>
      </x:c>
      <x:c r="M198" s="34" t="n">
        <x:v>0.09223280045446948</x:v>
      </x:c>
      <x:c r="O198" s="34" t="n">
        <x:f t="shared" ref="O198:O204" si="55">K198+M198+G188</x:f>
        <x:v>0.09454725102136723</x:v>
      </x:c>
    </x:row>
    <x:row r="199">
      <x:c r="I199" s="34" t="n">
        <x:v>-0.05502474567294177</x:v>
      </x:c>
      <x:c r="K199" s="34">
        <x:f t="shared" si="54"/>
        <x:v>5.5650219870894899E-2</x:v>
      </x:c>
      <x:c r="M199" s="34" t="n">
        <x:v>-0.055741201961835865</x:v>
      </x:c>
      <x:c r="O199" s="34">
        <x:f t="shared" si="55"/>
        <x:v>5.0076099674711314E-2</x:v>
      </x:c>
    </x:row>
    <x:row r="200">
      <x:c r="I200" s="34" t="n">
        <x:v>0.029765812168387827</x:v>
      </x:c>
      <x:c r="K200" s="34">
        <x:f t="shared" si="54"/>
        <x:v>-2.9629554821300974E-2</x:v>
      </x:c>
      <x:c r="M200" s="34" t="n">
        <x:v>0.09212311760111194</x:v>
      </x:c>
      <x:c r="O200" s="34">
        <x:f t="shared" si="55"/>
        <x:v>-2.037562931247499E-2</x:v>
      </x:c>
    </x:row>
    <x:row r="201">
      <x:c r="I201" s="34" t="n">
        <x:v>0.05502644942843485</x:v>
      </x:c>
      <x:c r="K201" s="34">
        <x:f t="shared" si="54"/>
        <x:v>-5.5098548043947093E-2</x:v>
      </x:c>
      <x:c r="M201" s="34" t="n">
        <x:v>0.018539142331474093</x:v>
      </x:c>
      <x:c r="O201" s="34">
        <x:f t="shared" si="55"/>
        <x:v>-5.3244112059194465E-2</x:v>
      </x:c>
    </x:row>
    <x:row r="202">
      <x:c r="I202" s="34" t="n">
        <x:v>0.0024211203244931777</x:v>
      </x:c>
      <x:c r="K202" s="34">
        <x:f t="shared" si="54"/>
        <x:v>-2.3536205271520345E-3</x:v>
      </x:c>
      <x:c r="M202" s="34" t="n">
        <x:v>0.017222455865816083</x:v>
      </x:c>
      <x:c r="O202" s="34">
        <x:f t="shared" si="55"/>
        <x:v>-6.3088427847129893E-4</x:v>
      </x:c>
    </x:row>
    <x:row r="203">
      <x:c r="I203" s="34" t="n">
        <x:v>0.05509854804394708</x:v>
      </x:c>
      <x:c r="K203" s="34">
        <x:f t="shared" si="54"/>
        <x:v>-5.5098548043947079E-2</x:v>
      </x:c>
      <x:c r="M203" s="34" t="n">
        <x:v>-0.054080169879480514</x:v>
      </x:c>
      <x:c r="O203" s="34">
        <x:f t="shared" si="55"/>
        <x:v>-6.0506565031895131E-2</x:v>
      </x:c>
    </x:row>
    <x:row r="204">
      <x:c r="I204" s="35" t="n">
        <x:v>0.052744927516795034</x:v>
      </x:c>
      <x:c r="K204" s="35">
        <x:f t="shared" si="54"/>
        <x:v>-5.2744927516795034E-2</x:v>
      </x:c>
      <x:c r="M204" s="35" t="n">
        <x:v>0.018308447545146857</x:v>
      </x:c>
      <x:c r="O204" s="35">
        <x:f t="shared" si="55"/>
        <x:v>-5.0914082762280349E-2</x:v>
      </x:c>
    </x:row>
    <x:row r="207">
      <x:c r="I207" t="s">
        <x:v>83</x:v>
      </x:c>
      <x:c r="K207" t="s">
        <x:v>84</x:v>
      </x:c>
      <x:c r="M207" t="s">
        <x:v>85</x:v>
      </x:c>
    </x:row>
    <x:row r="208">
      <x:c r="I208" t="n" cm="1">
        <x:f t="array" ref="I208:I215">MMULT(AL73:AS80,O197:O204)</x:f>
        <x:v>-0.22219625044476515</x:v>
      </x:c>
      <x:c r="K208" t="n">
        <x:f t="array" ref="K208">$E$187*I208</x:f>
        <x:v>-0.006665887513342955</x:v>
      </x:c>
      <x:c r="M208" s="20" t="n">
        <x:f>C187+K208</x:f>
        <x:v>0.8233083110808488</x:v>
      </x:c>
    </x:row>
    <x:row r="209">
      <x:c r="I209" t="n">
        <x:v>0.5672835061282033</x:v>
      </x:c>
      <x:c r="K209" t="n">
        <x:f t="shared" ref="K209:K215" si="56">$E$187*I209</x:f>
        <x:v>0.017018505183846094</x:v>
      </x:c>
      <x:c r="M209" s="34" t="n">
        <x:f t="shared" ref="M209:M215" si="57">C188+K209</x:f>
        <x:v>-0.31497736659122455</x:v>
      </x:c>
    </x:row>
    <x:row r="210">
      <x:c r="I210" t="n">
        <x:v>0.15022829902413393</x:v>
      </x:c>
      <x:c r="K210">
        <x:f t="shared" si="56"/>
        <x:v>4.5068489707240176E-3</x:v>
      </x:c>
      <x:c r="M210" s="34">
        <x:f t="shared" si="57"/>
        <x:v>0.17600633294260784</x:v>
      </x:c>
    </x:row>
    <x:row r="211">
      <x:c r="I211" t="n">
        <x:v>-0.12225377587484994</x:v>
      </x:c>
      <x:c r="K211">
        <x:f t="shared" si="56"/>
        <x:v>-3.6676132762454975E-3</x:v>
      </x:c>
      <x:c r="M211" s="34">
        <x:f t="shared" si="57"/>
        <x:v>-0.33566348505131616</x:v>
      </x:c>
    </x:row>
    <x:row r="212">
      <x:c r="I212" t="n">
        <x:v>-0.1597323361775834</x:v>
      </x:c>
      <x:c r="K212">
        <x:f t="shared" si="56"/>
        <x:v>-4.791970085327499E-3</x:v>
      </x:c>
      <x:c r="M212" s="34">
        <x:f t="shared" si="57"/>
        <x:v>0.15670751388655627</x:v>
      </x:c>
    </x:row>
    <x:row r="213">
      <x:c r="I213" t="n">
        <x:v>-0.0037853056708277936</x:v>
      </x:c>
      <x:c r="K213">
        <x:f t="shared" si="56"/>
        <x:v>-1.1355917012483379E-4</x:v>
      </x:c>
      <x:c r="M213" s="34">
        <x:f t="shared" si="57"/>
        <x:v>0.33388850494233979</x:v>
      </x:c>
    </x:row>
    <x:row r="214">
      <x:c r="I214" t="n">
        <x:v>-0.18151969509568538</x:v>
      </x:c>
      <x:c r="K214">
        <x:f t="shared" si="56"/>
        <x:v>-5.4455908528705608E-3</x:v>
      </x:c>
      <x:c r="M214" s="34">
        <x:f t="shared" si="57"/>
        <x:v>0.8120518290065486</x:v>
      </x:c>
    </x:row>
    <x:row r="215">
      <x:c r="I215" t="n">
        <x:v>-0.3054844965736821</x:v>
      </x:c>
      <x:c r="K215">
        <x:f t="shared" si="56"/>
        <x:v>-9.1645348972104607E-3</x:v>
      </x:c>
      <x:c r="M215" s="35">
        <x:f t="shared" si="57"/>
        <x:v>0.31483752921525421</x:v>
      </x:c>
    </x:row>
    <x:row r="218">
      <x:c r="I218" t="s">
        <x:v>86</x:v>
      </x:c>
    </x:row>
    <x:row r="219">
      <x:c r="I219" t="n" cm="1">
        <x:f t="array" ref="I219:I220">MMULT(K125:R126,M208:M215)</x:f>
        <x:v>0.011125005927707488</x:v>
      </x:c>
    </x:row>
    <x:row r="220">
      <x:c r="I220" t="n">
        <x:v>-0.0127647096567568</x:v>
      </x:c>
    </x:row>
    <x:row r="224">
      <x:c r="H224" t="s">
        <x:v>87</x:v>
      </x:c>
    </x:row>
    <x:row r="225">
      <x:c r="H225" t="n" cm="1">
        <x:f t="array" ref="H225:H226">MMULT(Q169:R170,I219:I220)/$E$187</x:f>
        <x:v>0.08240745131635167</x:v>
      </x:c>
      <x:c r="J225" s="40" t="s">
        <x:v>88</x:v>
      </x:c>
      <x:c r="M225" t="n">
        <x:f>H225+(7.5-($H$225+$H$226)/2)</x:f>
        <x:v>7.588480428090608</x:v>
      </x:c>
    </x:row>
    <x:row r="226">
      <x:c r="H226" t="n">
        <x:v>-0.0945534048648651</x:v>
      </x:c>
      <x:c r="J226" s="40" t="s">
        <x:v>89</x:v>
      </x:c>
      <x:c r="M226" t="n">
        <x:f>H226+(7.5-($H$225+$H$226)/2)</x:f>
        <x:v>7.411519571909391</x:v>
      </x:c>
    </x:row>
    <x:row r="237">
      <x:c r="J237" t="s">
        <x:v>90</x:v>
      </x:c>
      <x:c r="L237" t="s">
        <x:v>91</x:v>
      </x:c>
      <x:c r="N237" t="s">
        <x:v>92</x:v>
      </x:c>
      <x:c r="P237" s="38" t="s">
        <x:v>108</x:v>
      </x:c>
    </x:row>
    <x:row r="238">
      <x:c r="J238" s="20" t="n" cm="1">
        <x:f t="array" ref="J238:J245">MMULT(T125:U132,H225:H226)</x:f>
        <x:v>-0.04120372565817584</x:v>
      </x:c>
      <x:c r="L238" s="20" t="n" cm="1">
        <x:f t="array" ref="L238:L245">MMULT(AL73:AS80,J238:J245)</x:f>
        <x:v>-0.1236111769745275</x:v>
      </x:c>
      <x:c r="N238" t="n">
        <x:f>M208-$E$187*L238</x:f>
        <x:v>0.8270166463900847</x:v>
      </x:c>
      <x:c r="P238" t="n">
        <x:f>N238-'для 2 треугольников'!$N$238</x:f>
        <x:v>-0.0029575522041070945</x:v>
      </x:c>
      <x:c r="Q238" t="n">
        <x:f>ABS(P238)</x:f>
        <x:v>0.0029575522041070945</x:v>
      </x:c>
      <x:c r="R238" t="n">
        <x:f>MAX(Q238:Q245)</x:f>
        <x:v>1.1717550253653264</x:v>
      </x:c>
    </x:row>
    <x:row r="239">
      <x:c r="J239" s="34" t="n">
        <x:v>0.04727670243243255</x:v>
      </x:c>
      <x:c r="L239" s="34" t="n">
        <x:v>0.28366021459459534</x:v>
      </x:c>
      <x:c r="N239" t="n">
        <x:f t="shared" ref="N239:N245" si="58">M209-$E$187*L239</x:f>
        <x:v>-0.32348717302906244</x:v>
      </x:c>
      <x:c r="P239" t="n">
        <x:f>N239-'для 2 треугольников'!$N$238</x:f>
        <x:v>-1.1534613716232542</x:v>
      </x:c>
      <x:c r="Q239" t="n">
        <x:f t="shared" ref="Q239:Q245" si="59">ABS(P239)</x:f>
        <x:v>1.1534613716232542</x:v>
      </x:c>
    </x:row>
    <x:row r="240">
      <x:c r="J240" s="34" t="n">
        <x:v>0.04120372565817584</x:v>
      </x:c>
      <x:c r="L240" s="34" t="n">
        <x:v>0.1236111769745275</x:v>
      </x:c>
      <x:c r="N240">
        <x:f t="shared" si="58"/>
        <x:v>0.17530339316990332</x:v>
      </x:c>
      <x:c r="P240" t="n">
        <x:f>N240-'для 2 треугольников'!$N$238</x:f>
        <x:v>-0.6546708054242885</x:v>
      </x:c>
      <x:c r="Q240">
        <x:f t="shared" si="59"/>
        <x:v>0.66219402668951599</x:v>
      </x:c>
    </x:row>
    <x:row r="241">
      <x:c r="J241" s="34" t="n">
        <x:v>-0.04120372565817584</x:v>
      </x:c>
      <x:c r="L241" s="34" t="n">
        <x:v>-0.247222353949055</x:v>
      </x:c>
      <x:c r="N241">
        <x:f t="shared" si="58"/>
        <x:v>-0.33425760550590711</x:v>
      </x:c>
      <x:c r="P241" t="n">
        <x:f>N241-'для 2 треугольников'!$N$238</x:f>
        <x:v>-1.164231804100099</x:v>
      </x:c>
      <x:c r="Q241">
        <x:f t="shared" si="59"/>
        <x:v>1.1717550253653264</x:v>
      </x:c>
    </x:row>
    <x:row r="242">
      <x:c r="J242" s="34" t="n">
        <x:v>-0.04727670243243255</x:v>
      </x:c>
      <x:c r="L242" s="34" t="n">
        <x:v>-0.14183010729729767</x:v>
      </x:c>
      <x:c r="N242">
        <x:f t="shared" si="58"/>
        <x:v>0.16096241710547521</x:v>
      </x:c>
      <x:c r="P242" t="n">
        <x:f>N242-'для 2 треугольников'!$N$238</x:f>
        <x:v>-0.6690117814887165</x:v>
      </x:c>
      <x:c r="Q242">
        <x:f t="shared" si="59"/>
        <x:v>0.67653500275394407</x:v>
      </x:c>
    </x:row>
    <x:row r="243">
      <x:c r="J243" s="34" t="n">
        <x:v>0.04120372565817584</x:v>
      </x:c>
      <x:c r="L243" s="34" t="n">
        <x:v>0.247222353949055</x:v>
      </x:c>
      <x:c r="N243">
        <x:f t="shared" si="58"/>
        <x:v>0.33248262539693074</x:v>
      </x:c>
      <x:c r="P243" t="n">
        <x:f>N243-'для 2 треугольников'!$N$238</x:f>
        <x:v>-0.497491573197261</x:v>
      </x:c>
      <x:c r="Q243">
        <x:f t="shared" si="59"/>
        <x:v>0.50501479446248854</x:v>
      </x:c>
    </x:row>
    <x:row r="244">
      <x:c r="J244" s="34" t="n">
        <x:v>0.04727670243243255</x:v>
      </x:c>
      <x:c r="L244" s="34" t="n">
        <x:v>0.14183010729729767</x:v>
      </x:c>
      <x:c r="N244">
        <x:f t="shared" si="58"/>
        <x:v>0.80779692578762963</x:v>
      </x:c>
      <x:c r="P244" t="n">
        <x:f>N244-'для 2 треугольников'!$N$238</x:f>
        <x:v>-0.02217727280656212</x:v>
      </x:c>
      <x:c r="Q244">
        <x:f t="shared" si="59"/>
        <x:v>2.9700494071789652E-2</x:v>
      </x:c>
    </x:row>
    <x:row r="245">
      <x:c r="J245" s="35" t="n">
        <x:v>-0.04727670243243255</x:v>
      </x:c>
      <x:c r="L245" s="35" t="n">
        <x:v>-0.28366021459459534</x:v>
      </x:c>
      <x:c r="N245">
        <x:f t="shared" si="58"/>
        <x:v>0.32334733565309209</x:v>
      </x:c>
      <x:c r="P245" t="n">
        <x:f>N245-'для 2 треугольников'!$N$238</x:f>
        <x:v>-0.5066268629410997</x:v>
      </x:c>
      <x:c r="Q245">
        <x:f t="shared" si="59"/>
        <x:v>0.51415008420632713</x:v>
      </x:c>
    </x:row>
    <x:row r="248">
      <x:c r="B248" t="s">
        <x:v>93</x:v>
      </x:c>
    </x:row>
    <x:row r="272">
      <x:c r="H272" t="s">
        <x:v>94</x:v>
      </x:c>
      <x:c r="J272" t="s">
        <x:v>95</x:v>
      </x:c>
    </x:row>
    <x:row r="273">
      <x:c r="G273" t="s">
        <x:v>96</x:v>
      </x:c>
      <x:c r="H273" s="20" t="n">
        <x:f>E24*C187+F24*C189+G24*C191</x:f>
        <x:v>-0.6584747146223079</x:v>
      </x:c>
      <x:c r="J273" s="20" t="n">
        <x:f>E50*C187+F50*C191+G50*C193</x:f>
        <x:v>-0.6559979358875354</x:v>
      </x:c>
    </x:row>
    <x:row r="274">
      <x:c r="G274" t="s">
        <x:v>97</x:v>
      </x:c>
      <x:c r="H274" s="34" t="n">
        <x:f>E25*C187+F25*C189+G25*C191</x:f>
        <x:v>-0.010000000000000064</x:v>
      </x:c>
      <x:c r="J274" s="34" t="n">
        <x:f>E51*C187+F51*C191+G51*C193</x:f>
        <x:v>-0.012476778734772598</x:v>
      </x:c>
    </x:row>
    <x:row r="275">
      <x:c r="G275" t="s">
        <x:v>98</x:v>
      </x:c>
      <x:c r="H275" s="34" t="n">
        <x:f>E24*C188+F24*C190+G24*C192</x:f>
        <x:v>0</x:v>
      </x:c>
      <x:c r="J275" s="34" t="n">
        <x:f>E50*C188+F50*C192+G50*C194</x:f>
        <x:v>0.009999999999999953</x:v>
      </x:c>
    </x:row>
    <x:row r="276">
      <x:c r="G276" t="s">
        <x:v>99</x:v>
      </x:c>
      <x:c r="H276" s="34" t="n">
        <x:f>E25*C188+F25*C190+G25*C192</x:f>
        <x:v>0.6659979358875353</x:v>
      </x:c>
      <x:c r="J276" s="34" t="n">
        <x:f>E51*C188+F51*C192+G51*C194</x:f>
        <x:v>0.6559979358875354</x:v>
      </x:c>
    </x:row>
    <x:row r="284">
      <x:c r="H284" t="s">
        <x:v>100</x:v>
      </x:c>
    </x:row>
    <x:row r="285">
      <x:c r="H285" t="n">
        <x:f>(2*H273^2+2*H276^2+(H274+H275)^2)^0.5</x:f>
        <x:v>1.3245317666280318</x:v>
      </x:c>
      <x:c r="J285" t="n">
        <x:f>(2*J273^2+2*J276^2+(J274+J275)^2)^0.5</x:f>
        <x:v>1.3119982095977605</x:v>
      </x:c>
    </x:row>
    <x:row r="287" ht="20.399999618530273">
      <x:c r="G287" s="37" t="s">
        <x:v>101</x:v>
      </x:c>
      <x:c r="H287" t="n">
        <x:f>(G11+G12+G13)/3</x:f>
        <x:v>0.3333333333333333</x:v>
      </x:c>
      <x:c r="J287" t="n">
        <x:f>(G37+G38+G39)/3</x:f>
        <x:v>0.6666666666666666</x:v>
      </x:c>
    </x:row>
    <x:row r="288" ht="20.399999618530273">
      <x:c r="G288" s="39" t="s">
        <x:v>102</x:v>
      </x:c>
      <x:c r="H288" t="n">
        <x:f>1</x:f>
        <x:v>1</x:v>
      </x:c>
      <x:c r="J288" t="n">
        <x:f>1</x:f>
        <x:v>1</x:v>
      </x:c>
    </x:row>
    <x:row r="289">
      <x:c r="G289" t="s">
        <x:v>103</x:v>
      </x:c>
      <x:c r="H289" t="n">
        <x:f>MIN(0.4*H287,0.09*H288)</x:f>
        <x:v>0.09</x:v>
      </x:c>
      <x:c r="J289" t="n">
        <x:f>MIN(0.4*J287,0.09*J288)</x:f>
        <x:v>0.09</x:v>
      </x:c>
    </x:row>
    <x:row r="290">
      <x:c r="G290" t="s">
        <x:v>104</x:v>
      </x:c>
      <x:c r="H290" t="n">
        <x:f>H289^2</x:f>
        <x:v>0.0081</x:v>
      </x:c>
      <x:c r="J290" t="n">
        <x:f>J289^2</x:f>
        <x:v>0.0081</x:v>
      </x:c>
    </x:row>
    <x:row r="291">
      <x:c r="G291" s="38" t="s">
        <x:v>105</x:v>
      </x:c>
      <x:c r="H291" t="n">
        <x:f>$S$2*H290*H285</x:f>
        <x:v>0.010728707309687058</x:v>
      </x:c>
      <x:c r="J291" t="n">
        <x:f>$S$2*J290*J285</x:f>
        <x:v>0.010627185497741859</x:v>
      </x:c>
    </x:row>
    <x:row r="294">
      <x:c r="G294" t="s">
        <x:v>106</x:v>
      </x:c>
      <x:c r="H294" t="n">
        <x:f>$S$4+H291</x:f>
        <x:v>0.11072870730968706</x:v>
      </x:c>
      <x:c r="J294" t="n">
        <x:f>$S$4+J291</x:f>
        <x:v>0.11062718549774186</x:v>
      </x:c>
    </x:row>
  </x:sheetData>
  <x:pageMargins left="0.7" right="0.7" top="0.75" bottom="0.75" header="0.3" footer="0.3"/>
  <x:drawing xmlns:r="http://schemas.openxmlformats.org/officeDocument/2006/relationships" r:id="R5383969867244ed3"/>
</x:worksheet>
</file>

<file path=xl/worksheets/sheet3.xml><?xml version="1.0" encoding="utf-8"?>
<x:worksheet xmlns:x="http://schemas.openxmlformats.org/spreadsheetml/2006/main">
  <x:sheetFormatPr defaultRowHeight="14.399999618530273"/>
  <x:cols>
    <x:col min="8" max="8" width="12.6640625" customWidth="1"/>
    <x:col min="9" max="9" width="11.109375" customWidth="1"/>
    <x:col min="10" max="10" width="12.6640625" customWidth="1"/>
    <x:col min="12" max="12" width="12.6640625" customWidth="1"/>
  </x:cols>
  <x:sheetData>
    <x:row r="2">
      <x:c r="R2" t="s">
        <x:v>0</x:v>
      </x:c>
      <x:c r="S2">
        <x:v>1</x:v>
      </x:c>
    </x:row>
    <x:row r="3">
      <x:c r="R3" t="s">
        <x:v>2</x:v>
      </x:c>
      <x:c r="S3">
        <x:v>0.03</x:v>
      </x:c>
    </x:row>
    <x:row r="4">
      <x:c r="D4" t="s">
        <x:v>3</x:v>
      </x:c>
      <x:c r="E4" t="s">
        <x:v>4</x:v>
      </x:c>
      <x:c r="R4" t="s">
        <x:v>5</x:v>
      </x:c>
      <x:c r="S4">
        <x:v>0.1</x:v>
      </x:c>
      <x:c r="U4" t="s">
        <x:v>6</x:v>
      </x:c>
    </x:row>
    <x:row r="5">
      <x:c r="C5">
        <x:v>1</x:v>
      </x:c>
      <x:c r="D5" s="12">
        <x:v>0</x:v>
      </x:c>
      <x:c r="E5" s="14">
        <x:v>0</x:v>
      </x:c>
    </x:row>
    <x:row r="6">
      <x:c r="C6">
        <x:v>2</x:v>
      </x:c>
      <x:c r="D6" s="15">
        <x:v>1</x:v>
      </x:c>
      <x:c r="E6" s="16">
        <x:v>0</x:v>
      </x:c>
    </x:row>
    <x:row r="7">
      <x:c r="C7">
        <x:v>3</x:v>
      </x:c>
      <x:c r="D7" s="15">
        <x:v>1</x:v>
      </x:c>
      <x:c r="E7" s="16">
        <x:v>1</x:v>
      </x:c>
    </x:row>
    <x:row r="8">
      <x:c r="C8">
        <x:v>4</x:v>
      </x:c>
      <x:c r="D8" s="17">
        <x:v>0</x:v>
      </x:c>
      <x:c r="E8" s="19">
        <x:v>1</x:v>
      </x:c>
    </x:row>
    <x:row r="10">
      <x:c r="B10" t="s">
        <x:v>7</x:v>
      </x:c>
      <x:c r="F10" t="s">
        <x:v>3</x:v>
      </x:c>
      <x:c r="G10" t="s">
        <x:v>4</x:v>
      </x:c>
    </x:row>
    <x:row r="11">
      <x:c r="E11">
        <x:v>1</x:v>
      </x:c>
      <x:c r="F11" s="12" t="n">
        <x:f t="shared" ref="F11:G13" si="0">D5</x:f>
        <x:v>0</x:v>
      </x:c>
      <x:c r="G11" s="14">
        <x:f t="shared" si="0"/>
        <x:v>0</x:v>
      </x:c>
    </x:row>
    <x:row r="12">
      <x:c r="B12" t="s">
        <x:v>8</x:v>
      </x:c>
      <x:c r="E12">
        <x:v>2</x:v>
      </x:c>
      <x:c r="F12" s="15">
        <x:f t="shared" si="0"/>
        <x:v>1</x:v>
      </x:c>
      <x:c r="G12" s="16">
        <x:f t="shared" si="0"/>
        <x:v>0</x:v>
      </x:c>
    </x:row>
    <x:row r="13">
      <x:c r="B13" s="4"/>
      <x:c r="C13" s="4"/>
      <x:c r="D13" s="4"/>
      <x:c r="E13">
        <x:v>3</x:v>
      </x:c>
      <x:c r="F13" s="17">
        <x:f t="shared" si="0"/>
        <x:v>1</x:v>
      </x:c>
      <x:c r="G13" s="19">
        <x:f t="shared" si="0"/>
        <x:v>1</x:v>
      </x:c>
      <x:c r="K13" s="4"/>
      <x:c r="L13" s="4"/>
      <x:c r="M13" s="4"/>
      <x:c r="N13" s="4"/>
    </x:row>
    <x:row r="14" ht="15">
      <x:c r="B14" t="s">
        <x:v>9</x:v>
      </x:c>
      <x:c r="C14" t="s">
        <x:v>10</x:v>
      </x:c>
      <x:c r="E14" t="s">
        <x:v>11</x:v>
      </x:c>
      <x:c r="J14" t="s">
        <x:v>12</x:v>
      </x:c>
      <x:c r="K14" s="4"/>
      <x:c r="N14" t="s">
        <x:v>13</x:v>
      </x:c>
      <x:c r="P14" t="s">
        <x:v>14</x:v>
      </x:c>
      <x:c r="R14" s="22" t="s">
        <x:v>15</x:v>
      </x:c>
      <x:c r="U14" t="s">
        <x:v>16</x:v>
      </x:c>
    </x:row>
    <x:row r="15">
      <x:c r="B15" s="5" t="s">
        <x:v>17</x:v>
      </x:c>
      <x:c r="C15" s="4" t="n">
        <x:f>1/3</x:f>
        <x:v>0.3333333333333333</x:v>
      </x:c>
      <x:c r="D15" s="4"/>
      <x:c r="E15" s="6">
        <x:v>-1</x:v>
      </x:c>
      <x:c r="F15" s="7">
        <x:v>1</x:v>
      </x:c>
      <x:c r="G15" s="1">
        <x:v>0</x:v>
      </x:c>
      <x:c r="H15" s="8"/>
      <x:c r="J15" s="6" t="n" cm="1">
        <x:f t="array" ref="J15:K16">MMULT(E15:G16,F11:G13)</x:f>
        <x:v>1</x:v>
      </x:c>
      <x:c r="K15" s="1" t="n">
        <x:v>0</x:v>
      </x:c>
      <x:c r="L15" s="8"/>
      <x:c r="N15" t="n">
        <x:f>MDETERM(J15:K16)</x:f>
        <x:v>1</x:v>
      </x:c>
      <x:c r="P15" t="n">
        <x:f>N15*0.5</x:f>
        <x:v>0.5</x:v>
      </x:c>
      <x:c r="Q15" t="s">
        <x:v>18</x:v>
      </x:c>
      <x:c r="U15" s="11" t="n" cm="1">
        <x:f t="array" ref="U15:V16">MINVERSE(J15:K16)</x:f>
        <x:v>1</x:v>
      </x:c>
      <x:c r="V15" s="11" t="n">
        <x:v>0</x:v>
      </x:c>
    </x:row>
    <x:row r="16" ht="15">
      <x:c r="B16" s="5" t="s">
        <x:v>19</x:v>
      </x:c>
      <x:c r="C16" s="4" t="n">
        <x:f>1/3</x:f>
        <x:v>0.3333333333333333</x:v>
      </x:c>
      <x:c r="D16" s="4"/>
      <x:c r="E16" s="9">
        <x:v>-1</x:v>
      </x:c>
      <x:c r="F16" s="10">
        <x:v>0</x:v>
      </x:c>
      <x:c r="G16" s="3">
        <x:v>1</x:v>
      </x:c>
      <x:c r="H16" s="8"/>
      <x:c r="J16" s="9" t="n">
        <x:v>1</x:v>
      </x:c>
      <x:c r="K16" s="3" t="n">
        <x:v>1</x:v>
      </x:c>
      <x:c r="L16" s="8"/>
      <x:c r="U16" s="11" t="n">
        <x:v>-1</x:v>
      </x:c>
      <x:c r="V16" s="11" t="n">
        <x:v>1</x:v>
      </x:c>
    </x:row>
    <x:row r="17">
      <x:c r="B17" s="5"/>
      <x:c r="C17" s="4"/>
      <x:c r="D17" s="4"/>
      <x:c r="E17" s="8"/>
      <x:c r="F17" s="8"/>
      <x:c r="G17" s="8"/>
      <x:c r="H17" s="8"/>
      <x:c r="J17" s="8"/>
      <x:c r="K17" s="8"/>
      <x:c r="L17" s="8"/>
    </x:row>
    <x:row r="19">
      <x:c r="E19" s="4" t="s">
        <x:v>20</x:v>
      </x:c>
      <x:c r="F19" s="4" t="s">
        <x:v>21</x:v>
      </x:c>
      <x:c r="G19" s="4" t="s">
        <x:v>22</x:v>
      </x:c>
      <x:c r="H19" s="4"/>
      <x:c r="I19" s="4" t="s">
        <x:v>23</x:v>
      </x:c>
      <x:c r="J19" s="4"/>
      <x:c r="K19" s="4" t="s">
        <x:v>24</x:v>
      </x:c>
      <x:c r="L19" s="4"/>
      <x:c r="O19" t="s">
        <x:v>25</x:v>
      </x:c>
    </x:row>
    <x:row r="20">
      <x:c r="E20" s="4" t="n">
        <x:f>1-C15-C16</x:f>
        <x:v>0.3333333333333334</x:v>
      </x:c>
      <x:c r="F20" s="4" t="n">
        <x:f>C15</x:f>
        <x:v>0.3333333333333333</x:v>
      </x:c>
      <x:c r="G20" s="4" t="n">
        <x:f>C16</x:f>
        <x:v>0.3333333333333333</x:v>
      </x:c>
      <x:c r="H20" s="4"/>
      <x:c r="I20" t="n" cm="1">
        <x:f t="array" ref="I20:I22">TRANSPOSE(E20:G20)</x:f>
        <x:v>0.3333333333333334</x:v>
      </x:c>
      <x:c r="K20" t="n" cm="1">
        <x:f t="array" ref="K20:M22">MMULT(I20:I22,E20:G20)</x:f>
        <x:v>0.11111111111111117</x:v>
      </x:c>
      <x:c r="L20" t="n">
        <x:v>0.11111111111111113</x:v>
      </x:c>
      <x:c r="M20" t="n">
        <x:v>0.11111111111111113</x:v>
      </x:c>
      <x:c r="O20" t="n">
        <x:f>K20*$P$15</x:f>
        <x:v>0.05555555555555559</x:v>
      </x:c>
      <x:c r="P20" t="n">
        <x:f t="shared" ref="P20:Q22" si="1">L20*$P$15</x:f>
        <x:v>0.055555555555555566</x:v>
      </x:c>
      <x:c r="Q20">
        <x:f t="shared" si="1"/>
        <x:v>5.5555555555555566E-2</x:v>
      </x:c>
    </x:row>
    <x:row r="21">
      <x:c r="E21" t="s">
        <x:v>26</x:v>
      </x:c>
      <x:c r="I21" t="n">
        <x:v>0.3333333333333333</x:v>
      </x:c>
      <x:c r="K21" t="n">
        <x:v>0.11111111111111113</x:v>
      </x:c>
      <x:c r="L21" t="n">
        <x:v>0.1111111111111111</x:v>
      </x:c>
      <x:c r="M21" t="n">
        <x:v>0.1111111111111111</x:v>
      </x:c>
      <x:c r="O21" t="n">
        <x:f t="shared" ref="O21:O22" si="2">K21*$P$15</x:f>
        <x:v>0.055555555555555566</x:v>
      </x:c>
      <x:c r="P21">
        <x:f t="shared" si="1"/>
        <x:v>5.5555555555555552E-2</x:v>
      </x:c>
      <x:c r="Q21">
        <x:f t="shared" si="1"/>
        <x:v>5.5555555555555552E-2</x:v>
      </x:c>
    </x:row>
    <x:row r="22">
      <x:c r="E22" s="4" t="n">
        <x:f>SUM(E20:G20)</x:f>
        <x:v>1</x:v>
      </x:c>
      <x:c r="I22" t="n">
        <x:v>0.3333333333333333</x:v>
      </x:c>
      <x:c r="K22" t="n">
        <x:v>0.11111111111111113</x:v>
      </x:c>
      <x:c r="L22" t="n">
        <x:v>0.1111111111111111</x:v>
      </x:c>
      <x:c r="M22" t="n">
        <x:v>0.1111111111111111</x:v>
      </x:c>
      <x:c r="O22">
        <x:f t="shared" si="2"/>
        <x:v>5.5555555555555566E-2</x:v>
      </x:c>
      <x:c r="P22">
        <x:f t="shared" si="1"/>
        <x:v>5.5555555555555552E-2</x:v>
      </x:c>
      <x:c r="Q22">
        <x:f t="shared" si="1"/>
        <x:v>5.5555555555555552E-2</x:v>
      </x:c>
    </x:row>
    <x:row r="23">
      <x:c r="V23" t="s">
        <x:v>28</x:v>
      </x:c>
    </x:row>
    <x:row r="24">
      <x:c r="E24" s="11" t="n" cm="1">
        <x:f t="array" ref="E24:E25">MMULT($U$15:$V$16,E15:E16)</x:f>
        <x:v>-1</x:v>
      </x:c>
      <x:c r="F24" s="11" t="n" cm="1">
        <x:f t="array" ref="F24:F25">MMULT($U$15:$V$16,F15:F16)</x:f>
        <x:v>1</x:v>
      </x:c>
      <x:c r="G24" s="11" t="n" cm="1">
        <x:f t="array" ref="G24:G25">MMULT($U$15:$V$16,G15:G16)</x:f>
        <x:v>0</x:v>
      </x:c>
      <x:c r="O24" s="12" t="n" cm="1">
        <x:f t="array" ref="O24:P26">TRANSPOSE(E24:G25)</x:f>
        <x:v>-1</x:v>
      </x:c>
      <x:c r="P24" s="14" t="n">
        <x:v>0</x:v>
      </x:c>
      <x:c r="R24" s="12" t="n" cm="1">
        <x:f t="array" ref="R24:T26">MMULT(O24:P26,E24:G25)</x:f>
        <x:v>1</x:v>
      </x:c>
      <x:c r="S24" s="13" t="n">
        <x:v>-1</x:v>
      </x:c>
      <x:c r="T24" s="14" t="n">
        <x:v>0</x:v>
      </x:c>
      <x:c r="V24" s="12" t="n">
        <x:f>R24*$P$15</x:f>
        <x:v>0.5</x:v>
      </x:c>
      <x:c r="W24" s="13" t="n">
        <x:f t="shared" ref="W24:X26" si="3">S24*$P$15</x:f>
        <x:v>-0.5</x:v>
      </x:c>
      <x:c r="X24" s="14">
        <x:f t="shared" si="3"/>
        <x:v>0</x:v>
      </x:c>
    </x:row>
    <x:row r="25">
      <x:c r="D25" s="4"/>
      <x:c r="E25" s="11" t="n">
        <x:v>0</x:v>
      </x:c>
      <x:c r="F25" s="11" t="n">
        <x:v>-1</x:v>
      </x:c>
      <x:c r="G25" s="11" t="n">
        <x:v>1</x:v>
      </x:c>
      <x:c r="O25" s="15" t="n">
        <x:v>1</x:v>
      </x:c>
      <x:c r="P25" s="16" t="n">
        <x:v>-1</x:v>
      </x:c>
      <x:c r="R25" s="15" t="n">
        <x:v>-1</x:v>
      </x:c>
      <x:c r="S25" s="8" t="n">
        <x:v>2</x:v>
      </x:c>
      <x:c r="T25" s="16" t="n">
        <x:v>-1</x:v>
      </x:c>
      <x:c r="V25" s="15" t="n">
        <x:f t="shared" ref="V25:V26" si="4">R25*$P$15</x:f>
        <x:v>-0.5</x:v>
      </x:c>
      <x:c r="W25" s="8">
        <x:f t="shared" si="3"/>
        <x:v>1</x:v>
      </x:c>
      <x:c r="X25" s="16">
        <x:f t="shared" si="3"/>
        <x:v>-0.5</x:v>
      </x:c>
    </x:row>
    <x:row r="26">
      <x:c r="D26" s="4"/>
      <x:c r="O26" s="17" t="n">
        <x:v>0</x:v>
      </x:c>
      <x:c r="P26" s="19" t="n">
        <x:v>1</x:v>
      </x:c>
      <x:c r="R26" s="17" t="n">
        <x:v>0</x:v>
      </x:c>
      <x:c r="S26" s="18" t="n">
        <x:v>-1</x:v>
      </x:c>
      <x:c r="T26" s="19" t="n">
        <x:v>1</x:v>
      </x:c>
      <x:c r="V26" s="17">
        <x:f t="shared" si="4"/>
        <x:v>0</x:v>
      </x:c>
      <x:c r="W26" s="18">
        <x:f t="shared" si="3"/>
        <x:v>-0.5</x:v>
      </x:c>
      <x:c r="X26" s="19">
        <x:f t="shared" si="3"/>
        <x:v>0.5</x:v>
      </x:c>
    </x:row>
    <x:row r="27">
      <x:c r="D27" s="4"/>
      <x:c r="E27" t="s">
        <x:v>29</x:v>
      </x:c>
      <x:c r="L27" t="s">
        <x:v>30</x:v>
      </x:c>
      <x:c r="P27" t="s">
        <x:v>31</x:v>
      </x:c>
      <x:c r="W27" t="s">
        <x:v>32</x:v>
      </x:c>
    </x:row>
    <x:row r="28">
      <x:c r="E28" s="12" t="n">
        <x:f>E24</x:f>
        <x:v>-1</x:v>
      </x:c>
      <x:c r="F28" s="13">
        <x:v>0</x:v>
      </x:c>
      <x:c r="G28" s="13" t="n">
        <x:f>F24</x:f>
        <x:v>1</x:v>
      </x:c>
      <x:c r="H28" s="13">
        <x:v>0</x:v>
      </x:c>
      <x:c r="I28" s="13" t="n">
        <x:f>G24</x:f>
        <x:v>0</x:v>
      </x:c>
      <x:c r="J28" s="14">
        <x:v>0</x:v>
      </x:c>
      <x:c r="L28" s="12" t="n" cm="1">
        <x:f t="array" ref="L28:N33">TRANSPOSE(E28:J30)</x:f>
        <x:v>-1</x:v>
      </x:c>
      <x:c r="M28" s="13" t="n">
        <x:v>0</x:v>
      </x:c>
      <x:c r="N28" s="14" t="n">
        <x:v>0</x:v>
      </x:c>
      <x:c r="P28" s="12" t="n" cm="1">
        <x:f t="array" ref="P28:U33">MMULT(L28:N33,E28:J30)</x:f>
        <x:v>1</x:v>
      </x:c>
      <x:c r="Q28" s="13" t="n">
        <x:v>0</x:v>
      </x:c>
      <x:c r="R28" s="13" t="n">
        <x:v>-1</x:v>
      </x:c>
      <x:c r="S28" s="13" t="n">
        <x:v>0</x:v>
      </x:c>
      <x:c r="T28" s="13" t="n">
        <x:v>0</x:v>
      </x:c>
      <x:c r="U28" s="14" t="n">
        <x:v>0</x:v>
      </x:c>
      <x:c r="W28" s="12" t="n">
        <x:f>P28*$P$15</x:f>
        <x:v>0.5</x:v>
      </x:c>
      <x:c r="X28" s="13" t="n">
        <x:f t="shared" ref="X28:AB33" si="5">Q28*$P$15</x:f>
        <x:v>0</x:v>
      </x:c>
      <x:c r="Y28" s="13">
        <x:f t="shared" si="5"/>
        <x:v>-0.5</x:v>
      </x:c>
      <x:c r="Z28" s="13">
        <x:f t="shared" si="5"/>
        <x:v>0</x:v>
      </x:c>
      <x:c r="AA28" s="13">
        <x:f t="shared" si="5"/>
        <x:v>0</x:v>
      </x:c>
      <x:c r="AB28" s="14">
        <x:f t="shared" si="5"/>
        <x:v>0</x:v>
      </x:c>
    </x:row>
    <x:row r="29">
      <x:c r="E29" s="15">
        <x:v>0</x:v>
      </x:c>
      <x:c r="F29" s="8" t="n">
        <x:f>E25</x:f>
        <x:v>0</x:v>
      </x:c>
      <x:c r="G29" s="8">
        <x:v>0</x:v>
      </x:c>
      <x:c r="H29" s="8" t="n">
        <x:f>F25</x:f>
        <x:v>-1</x:v>
      </x:c>
      <x:c r="I29" s="8">
        <x:v>0</x:v>
      </x:c>
      <x:c r="J29" s="16" t="n">
        <x:f>G25</x:f>
        <x:v>1</x:v>
      </x:c>
      <x:c r="L29" s="15" t="n">
        <x:v>0</x:v>
      </x:c>
      <x:c r="M29" s="8" t="n">
        <x:v>0</x:v>
      </x:c>
      <x:c r="N29" s="16" t="n">
        <x:v>-1</x:v>
      </x:c>
      <x:c r="P29" s="15" t="n">
        <x:v>0</x:v>
      </x:c>
      <x:c r="Q29" s="8" t="n">
        <x:v>1</x:v>
      </x:c>
      <x:c r="R29" s="8" t="n">
        <x:v>1</x:v>
      </x:c>
      <x:c r="S29" s="8" t="n">
        <x:v>-1</x:v>
      </x:c>
      <x:c r="T29" s="8" t="n">
        <x:v>-1</x:v>
      </x:c>
      <x:c r="U29" s="16" t="n">
        <x:v>0</x:v>
      </x:c>
      <x:c r="W29" s="15" t="n">
        <x:f t="shared" ref="W29:W33" si="6">P29*$P$15</x:f>
        <x:v>0</x:v>
      </x:c>
      <x:c r="X29" s="8">
        <x:f t="shared" si="5"/>
        <x:v>0.5</x:v>
      </x:c>
      <x:c r="Y29" s="8">
        <x:f t="shared" si="5"/>
        <x:v>0.5</x:v>
      </x:c>
      <x:c r="Z29" s="8">
        <x:f t="shared" si="5"/>
        <x:v>-0.5</x:v>
      </x:c>
      <x:c r="AA29" s="8">
        <x:f t="shared" si="5"/>
        <x:v>-0.5</x:v>
      </x:c>
      <x:c r="AB29" s="16">
        <x:f t="shared" si="5"/>
        <x:v>0</x:v>
      </x:c>
    </x:row>
    <x:row r="30">
      <x:c r="E30" s="17" t="n">
        <x:f>E25</x:f>
        <x:v>0</x:v>
      </x:c>
      <x:c r="F30" s="18" t="n">
        <x:f>E24</x:f>
        <x:v>-1</x:v>
      </x:c>
      <x:c r="G30" s="18" t="n">
        <x:f>F25</x:f>
        <x:v>-1</x:v>
      </x:c>
      <x:c r="H30" s="18" t="n">
        <x:f>F24</x:f>
        <x:v>1</x:v>
      </x:c>
      <x:c r="I30" s="18" t="n">
        <x:f>G25</x:f>
        <x:v>1</x:v>
      </x:c>
      <x:c r="J30" s="19" t="n">
        <x:f>G24</x:f>
        <x:v>0</x:v>
      </x:c>
      <x:c r="L30" s="15" t="n">
        <x:v>1</x:v>
      </x:c>
      <x:c r="M30" s="8" t="n">
        <x:v>0</x:v>
      </x:c>
      <x:c r="N30" s="16" t="n">
        <x:v>-1</x:v>
      </x:c>
      <x:c r="P30" s="15" t="n">
        <x:v>-1</x:v>
      </x:c>
      <x:c r="Q30" s="8" t="n">
        <x:v>1</x:v>
      </x:c>
      <x:c r="R30" s="8" t="n">
        <x:v>2</x:v>
      </x:c>
      <x:c r="S30" s="8" t="n">
        <x:v>-1</x:v>
      </x:c>
      <x:c r="T30" s="8" t="n">
        <x:v>-1</x:v>
      </x:c>
      <x:c r="U30" s="16" t="n">
        <x:v>0</x:v>
      </x:c>
      <x:c r="W30" s="15">
        <x:f t="shared" si="6"/>
        <x:v>-0.5</x:v>
      </x:c>
      <x:c r="X30" s="8">
        <x:f t="shared" si="5"/>
        <x:v>0.5</x:v>
      </x:c>
      <x:c r="Y30" s="8">
        <x:f t="shared" si="5"/>
        <x:v>1</x:v>
      </x:c>
      <x:c r="Z30" s="8">
        <x:f t="shared" si="5"/>
        <x:v>-0.5</x:v>
      </x:c>
      <x:c r="AA30" s="8">
        <x:f t="shared" si="5"/>
        <x:v>-0.5</x:v>
      </x:c>
      <x:c r="AB30" s="16">
        <x:f t="shared" si="5"/>
        <x:v>0</x:v>
      </x:c>
    </x:row>
    <x:row r="31">
      <x:c r="L31" s="15" t="n">
        <x:v>0</x:v>
      </x:c>
      <x:c r="M31" s="8" t="n">
        <x:v>-1</x:v>
      </x:c>
      <x:c r="N31" s="16" t="n">
        <x:v>1</x:v>
      </x:c>
      <x:c r="P31" s="15" t="n">
        <x:v>0</x:v>
      </x:c>
      <x:c r="Q31" s="8" t="n">
        <x:v>-1</x:v>
      </x:c>
      <x:c r="R31" s="8" t="n">
        <x:v>-1</x:v>
      </x:c>
      <x:c r="S31" s="8" t="n">
        <x:v>2</x:v>
      </x:c>
      <x:c r="T31" s="8" t="n">
        <x:v>1</x:v>
      </x:c>
      <x:c r="U31" s="16" t="n">
        <x:v>-1</x:v>
      </x:c>
      <x:c r="W31" s="15">
        <x:f t="shared" si="6"/>
        <x:v>0</x:v>
      </x:c>
      <x:c r="X31" s="8">
        <x:f t="shared" si="5"/>
        <x:v>-0.5</x:v>
      </x:c>
      <x:c r="Y31" s="8">
        <x:f t="shared" si="5"/>
        <x:v>-0.5</x:v>
      </x:c>
      <x:c r="Z31" s="8">
        <x:f t="shared" si="5"/>
        <x:v>1</x:v>
      </x:c>
      <x:c r="AA31" s="8">
        <x:f t="shared" si="5"/>
        <x:v>0.5</x:v>
      </x:c>
      <x:c r="AB31" s="16">
        <x:f t="shared" si="5"/>
        <x:v>-0.5</x:v>
      </x:c>
    </x:row>
    <x:row r="32">
      <x:c r="L32" s="15" t="n">
        <x:v>0</x:v>
      </x:c>
      <x:c r="M32" s="8" t="n">
        <x:v>0</x:v>
      </x:c>
      <x:c r="N32" s="16" t="n">
        <x:v>1</x:v>
      </x:c>
      <x:c r="P32" s="15" t="n">
        <x:v>0</x:v>
      </x:c>
      <x:c r="Q32" s="8" t="n">
        <x:v>-1</x:v>
      </x:c>
      <x:c r="R32" s="8" t="n">
        <x:v>-1</x:v>
      </x:c>
      <x:c r="S32" s="8" t="n">
        <x:v>1</x:v>
      </x:c>
      <x:c r="T32" s="8" t="n">
        <x:v>1</x:v>
      </x:c>
      <x:c r="U32" s="16" t="n">
        <x:v>0</x:v>
      </x:c>
      <x:c r="W32" s="15">
        <x:f t="shared" si="6"/>
        <x:v>0</x:v>
      </x:c>
      <x:c r="X32" s="8">
        <x:f t="shared" si="5"/>
        <x:v>-0.5</x:v>
      </x:c>
      <x:c r="Y32" s="8">
        <x:f t="shared" si="5"/>
        <x:v>-0.5</x:v>
      </x:c>
      <x:c r="Z32" s="8">
        <x:f t="shared" si="5"/>
        <x:v>0.5</x:v>
      </x:c>
      <x:c r="AA32" s="8">
        <x:f t="shared" si="5"/>
        <x:v>0.5</x:v>
      </x:c>
      <x:c r="AB32" s="16">
        <x:f t="shared" si="5"/>
        <x:v>0</x:v>
      </x:c>
    </x:row>
    <x:row r="33">
      <x:c r="L33" s="17" t="n">
        <x:v>0</x:v>
      </x:c>
      <x:c r="M33" s="18" t="n">
        <x:v>1</x:v>
      </x:c>
      <x:c r="N33" s="19" t="n">
        <x:v>0</x:v>
      </x:c>
      <x:c r="P33" s="17" t="n">
        <x:v>0</x:v>
      </x:c>
      <x:c r="Q33" s="18" t="n">
        <x:v>0</x:v>
      </x:c>
      <x:c r="R33" s="18" t="n">
        <x:v>0</x:v>
      </x:c>
      <x:c r="S33" s="18" t="n">
        <x:v>-1</x:v>
      </x:c>
      <x:c r="T33" s="18" t="n">
        <x:v>0</x:v>
      </x:c>
      <x:c r="U33" s="19" t="n">
        <x:v>1</x:v>
      </x:c>
      <x:c r="W33" s="17">
        <x:f t="shared" si="6"/>
        <x:v>0</x:v>
      </x:c>
      <x:c r="X33" s="18">
        <x:f t="shared" si="5"/>
        <x:v>0</x:v>
      </x:c>
      <x:c r="Y33" s="18">
        <x:f t="shared" si="5"/>
        <x:v>0</x:v>
      </x:c>
      <x:c r="Z33" s="18">
        <x:f t="shared" si="5"/>
        <x:v>-0.5</x:v>
      </x:c>
      <x:c r="AA33" s="18">
        <x:f t="shared" si="5"/>
        <x:v>0</x:v>
      </x:c>
      <x:c r="AB33" s="19">
        <x:f t="shared" si="5"/>
        <x:v>0.5</x:v>
      </x:c>
    </x:row>
    <x:row r="36">
      <x:c r="B36" t="s">
        <x:v>33</x:v>
      </x:c>
      <x:c r="F36" t="s">
        <x:v>3</x:v>
      </x:c>
      <x:c r="G36" t="s">
        <x:v>4</x:v>
      </x:c>
    </x:row>
    <x:row r="37">
      <x:c r="E37">
        <x:v>1</x:v>
      </x:c>
      <x:c r="F37" s="12" t="n">
        <x:f>D5</x:f>
        <x:v>0</x:v>
      </x:c>
      <x:c r="G37" s="12" t="n">
        <x:f>E5</x:f>
        <x:v>0</x:v>
      </x:c>
    </x:row>
    <x:row r="38">
      <x:c r="B38" t="s">
        <x:v>8</x:v>
      </x:c>
      <x:c r="E38">
        <x:v>3</x:v>
      </x:c>
      <x:c r="F38" s="15" t="n">
        <x:f>D7</x:f>
        <x:v>1</x:v>
      </x:c>
      <x:c r="G38" s="15" t="n">
        <x:f>E7</x:f>
        <x:v>1</x:v>
      </x:c>
    </x:row>
    <x:row r="39">
      <x:c r="B39" s="4"/>
      <x:c r="C39" s="4"/>
      <x:c r="D39" s="4"/>
      <x:c r="E39">
        <x:v>4</x:v>
      </x:c>
      <x:c r="F39" s="17" t="n">
        <x:f>D8</x:f>
        <x:v>0</x:v>
      </x:c>
      <x:c r="G39" s="17" t="n">
        <x:f>E8</x:f>
        <x:v>1</x:v>
      </x:c>
      <x:c r="K39" s="4"/>
      <x:c r="L39" s="4"/>
      <x:c r="M39" s="4"/>
      <x:c r="N39" s="4"/>
    </x:row>
    <x:row r="40" ht="15">
      <x:c r="B40" t="s">
        <x:v>9</x:v>
      </x:c>
      <x:c r="C40" t="s">
        <x:v>10</x:v>
      </x:c>
      <x:c r="E40" t="s">
        <x:v>11</x:v>
      </x:c>
      <x:c r="J40" t="s">
        <x:v>12</x:v>
      </x:c>
      <x:c r="K40" s="4"/>
      <x:c r="N40" t="s">
        <x:v>13</x:v>
      </x:c>
      <x:c r="P40" t="s">
        <x:v>14</x:v>
      </x:c>
      <x:c r="R40" s="22" t="s">
        <x:v>15</x:v>
      </x:c>
      <x:c r="U40" t="s">
        <x:v>16</x:v>
      </x:c>
    </x:row>
    <x:row r="41">
      <x:c r="B41" s="5" t="s">
        <x:v>17</x:v>
      </x:c>
      <x:c r="C41" s="4" t="n">
        <x:f>1/3</x:f>
        <x:v>0.3333333333333333</x:v>
      </x:c>
      <x:c r="D41" s="4"/>
      <x:c r="E41" s="6">
        <x:v>-1</x:v>
      </x:c>
      <x:c r="F41" s="7">
        <x:v>1</x:v>
      </x:c>
      <x:c r="G41" s="1">
        <x:v>0</x:v>
      </x:c>
      <x:c r="H41" s="8"/>
      <x:c r="J41" s="6" t="n" cm="1">
        <x:f t="array" ref="J41:K42">MMULT(E41:G42,F37:G39)</x:f>
        <x:v>1</x:v>
      </x:c>
      <x:c r="K41" s="1" t="n">
        <x:v>1</x:v>
      </x:c>
      <x:c r="L41" s="8"/>
      <x:c r="N41" t="n">
        <x:f>MDETERM(J41:K42)</x:f>
        <x:v>1</x:v>
      </x:c>
      <x:c r="P41" t="n">
        <x:f>N41*0.5</x:f>
        <x:v>0.5</x:v>
      </x:c>
      <x:c r="Q41" t="s">
        <x:v>18</x:v>
      </x:c>
      <x:c r="U41" s="11" t="n" cm="1">
        <x:f t="array" ref="U41:V42">MINVERSE(J41:K42)</x:f>
        <x:v>1</x:v>
      </x:c>
      <x:c r="V41" s="11" t="n">
        <x:v>-1</x:v>
      </x:c>
    </x:row>
    <x:row r="42" ht="15">
      <x:c r="B42" s="5" t="s">
        <x:v>19</x:v>
      </x:c>
      <x:c r="C42" s="4" t="n">
        <x:f>1/3</x:f>
        <x:v>0.3333333333333333</x:v>
      </x:c>
      <x:c r="D42" s="4"/>
      <x:c r="E42" s="9">
        <x:v>-1</x:v>
      </x:c>
      <x:c r="F42" s="10">
        <x:v>0</x:v>
      </x:c>
      <x:c r="G42" s="3">
        <x:v>1</x:v>
      </x:c>
      <x:c r="H42" s="8"/>
      <x:c r="J42" s="9" t="n">
        <x:v>0</x:v>
      </x:c>
      <x:c r="K42" s="3" t="n">
        <x:v>1</x:v>
      </x:c>
      <x:c r="L42" s="8"/>
      <x:c r="U42" s="11" t="n">
        <x:v>0</x:v>
      </x:c>
      <x:c r="V42" s="11" t="n">
        <x:v>1</x:v>
      </x:c>
    </x:row>
    <x:row r="43">
      <x:c r="B43" s="5"/>
      <x:c r="C43" s="4"/>
      <x:c r="D43" s="4"/>
      <x:c r="E43" s="8"/>
      <x:c r="F43" s="8"/>
      <x:c r="G43" s="8"/>
      <x:c r="H43" s="8"/>
      <x:c r="J43" s="8"/>
      <x:c r="K43" s="8"/>
      <x:c r="L43" s="8"/>
    </x:row>
    <x:row r="45">
      <x:c r="E45" s="4" t="s">
        <x:v>20</x:v>
      </x:c>
      <x:c r="F45" s="4" t="s">
        <x:v>21</x:v>
      </x:c>
      <x:c r="G45" s="4" t="s">
        <x:v>22</x:v>
      </x:c>
      <x:c r="H45" s="4"/>
      <x:c r="I45" s="4" t="s">
        <x:v>23</x:v>
      </x:c>
      <x:c r="J45" s="4"/>
      <x:c r="K45" s="4" t="s">
        <x:v>24</x:v>
      </x:c>
      <x:c r="L45" s="4"/>
      <x:c r="O45" t="s">
        <x:v>25</x:v>
      </x:c>
    </x:row>
    <x:row r="46">
      <x:c r="E46" s="4" t="n">
        <x:f>1-C41-C42</x:f>
        <x:v>0.3333333333333334</x:v>
      </x:c>
      <x:c r="F46" s="4" t="n">
        <x:f>C41</x:f>
        <x:v>0.3333333333333333</x:v>
      </x:c>
      <x:c r="G46" s="4" t="n">
        <x:f>C42</x:f>
        <x:v>0.3333333333333333</x:v>
      </x:c>
      <x:c r="H46" s="4"/>
      <x:c r="I46" t="n" cm="1">
        <x:f t="array" ref="I46:I48">TRANSPOSE(E46:G46)</x:f>
        <x:v>0.3333333333333334</x:v>
      </x:c>
      <x:c r="K46" t="n" cm="1">
        <x:f t="array" ref="K46:M48">MMULT(I46:I48,E46:G46)</x:f>
        <x:v>0.11111111111111117</x:v>
      </x:c>
      <x:c r="L46" t="n">
        <x:v>0.11111111111111113</x:v>
      </x:c>
      <x:c r="M46" t="n">
        <x:v>0.11111111111111113</x:v>
      </x:c>
      <x:c r="O46" t="n">
        <x:f>K46*$P$15</x:f>
        <x:v>0.05555555555555559</x:v>
      </x:c>
      <x:c r="P46" t="n">
        <x:f t="shared" ref="P46:Q48" si="7">L46*$P$15</x:f>
        <x:v>0.055555555555555566</x:v>
      </x:c>
      <x:c r="Q46">
        <x:f t="shared" si="7"/>
        <x:v>5.5555555555555566E-2</x:v>
      </x:c>
    </x:row>
    <x:row r="47">
      <x:c r="E47" t="s">
        <x:v>26</x:v>
      </x:c>
      <x:c r="I47" t="n">
        <x:v>0.3333333333333333</x:v>
      </x:c>
      <x:c r="K47" t="n">
        <x:v>0.11111111111111113</x:v>
      </x:c>
      <x:c r="L47" t="n">
        <x:v>0.1111111111111111</x:v>
      </x:c>
      <x:c r="M47" t="n">
        <x:v>0.1111111111111111</x:v>
      </x:c>
      <x:c r="O47" t="n">
        <x:f t="shared" ref="O47:O48" si="8">K47*$P$15</x:f>
        <x:v>0.055555555555555566</x:v>
      </x:c>
      <x:c r="P47">
        <x:f t="shared" si="7"/>
        <x:v>5.5555555555555552E-2</x:v>
      </x:c>
      <x:c r="Q47">
        <x:f t="shared" si="7"/>
        <x:v>5.5555555555555552E-2</x:v>
      </x:c>
    </x:row>
    <x:row r="48">
      <x:c r="E48" s="4" t="n">
        <x:f>SUM(E46:G46)</x:f>
        <x:v>1</x:v>
      </x:c>
      <x:c r="I48" t="n">
        <x:v>0.3333333333333333</x:v>
      </x:c>
      <x:c r="K48" t="n">
        <x:v>0.11111111111111113</x:v>
      </x:c>
      <x:c r="L48" t="n">
        <x:v>0.1111111111111111</x:v>
      </x:c>
      <x:c r="M48" t="n">
        <x:v>0.1111111111111111</x:v>
      </x:c>
      <x:c r="O48">
        <x:f t="shared" si="8"/>
        <x:v>5.5555555555555566E-2</x:v>
      </x:c>
      <x:c r="P48">
        <x:f t="shared" si="7"/>
        <x:v>5.5555555555555552E-2</x:v>
      </x:c>
      <x:c r="Q48">
        <x:f t="shared" si="7"/>
        <x:v>5.5555555555555552E-2</x:v>
      </x:c>
    </x:row>
    <x:row r="49">
      <x:c r="V49" t="s">
        <x:v>34</x:v>
      </x:c>
    </x:row>
    <x:row r="50">
      <x:c r="E50" s="11" t="n" cm="1">
        <x:f t="array" ref="E50:E51">MMULT($U$41:$V$42,E41:E42)</x:f>
        <x:v>0</x:v>
      </x:c>
      <x:c r="F50" s="11" t="n" cm="1">
        <x:f t="array" ref="F50:F51">MMULT($U$41:$V$42,F41:F42)</x:f>
        <x:v>1</x:v>
      </x:c>
      <x:c r="G50" s="11" t="n" cm="1">
        <x:f t="array" ref="G50:G51">MMULT($U$41:$V$42,G41:G42)</x:f>
        <x:v>-1</x:v>
      </x:c>
      <x:c r="O50" s="12" t="n" cm="1">
        <x:f t="array" ref="O50:P52">TRANSPOSE(E50:G51)</x:f>
        <x:v>0</x:v>
      </x:c>
      <x:c r="P50" s="14" t="n">
        <x:v>-1</x:v>
      </x:c>
      <x:c r="R50" s="12" t="n" cm="1">
        <x:f t="array" ref="R50:T52">MMULT(O50:P52,E50:G51)</x:f>
        <x:v>1</x:v>
      </x:c>
      <x:c r="S50" s="13" t="n">
        <x:v>0</x:v>
      </x:c>
      <x:c r="T50" s="14" t="n">
        <x:v>-1</x:v>
      </x:c>
      <x:c r="V50" s="12" t="n">
        <x:f>R50*$P$41</x:f>
        <x:v>0.5</x:v>
      </x:c>
      <x:c r="W50" s="13" t="n">
        <x:f t="shared" ref="W50:X52" si="9">S50*$P$41</x:f>
        <x:v>0</x:v>
      </x:c>
      <x:c r="X50" s="14">
        <x:f t="shared" si="9"/>
        <x:v>-0.5</x:v>
      </x:c>
    </x:row>
    <x:row r="51">
      <x:c r="D51" s="4"/>
      <x:c r="E51" s="11" t="n">
        <x:v>-1</x:v>
      </x:c>
      <x:c r="F51" s="11" t="n">
        <x:v>0</x:v>
      </x:c>
      <x:c r="G51" s="11" t="n">
        <x:v>1</x:v>
      </x:c>
      <x:c r="O51" s="15" t="n">
        <x:v>1</x:v>
      </x:c>
      <x:c r="P51" s="16" t="n">
        <x:v>0</x:v>
      </x:c>
      <x:c r="R51" s="15" t="n">
        <x:v>0</x:v>
      </x:c>
      <x:c r="S51" s="8" t="n">
        <x:v>1</x:v>
      </x:c>
      <x:c r="T51" s="16" t="n">
        <x:v>-1</x:v>
      </x:c>
      <x:c r="V51" s="12" t="n">
        <x:f>R51*$P$41</x:f>
        <x:v>0</x:v>
      </x:c>
      <x:c r="W51" s="8">
        <x:f t="shared" si="9"/>
        <x:v>0.5</x:v>
      </x:c>
      <x:c r="X51" s="16">
        <x:f t="shared" si="9"/>
        <x:v>-0.5</x:v>
      </x:c>
    </x:row>
    <x:row r="52">
      <x:c r="D52" s="4"/>
      <x:c r="O52" s="17" t="n">
        <x:v>-1</x:v>
      </x:c>
      <x:c r="P52" s="19" t="n">
        <x:v>1</x:v>
      </x:c>
      <x:c r="R52" s="17" t="n">
        <x:v>-1</x:v>
      </x:c>
      <x:c r="S52" s="18" t="n">
        <x:v>-1</x:v>
      </x:c>
      <x:c r="T52" s="19" t="n">
        <x:v>2</x:v>
      </x:c>
      <x:c r="V52" s="17" t="n">
        <x:f t="shared" ref="V52" si="10">R52*$P$41</x:f>
        <x:v>-0.5</x:v>
      </x:c>
      <x:c r="W52" s="18">
        <x:f t="shared" si="9"/>
        <x:v>-0.5</x:v>
      </x:c>
      <x:c r="X52" s="19">
        <x:f t="shared" si="9"/>
        <x:v>1</x:v>
      </x:c>
    </x:row>
    <x:row r="53">
      <x:c r="D53" s="4"/>
      <x:c r="E53" t="s">
        <x:v>29</x:v>
      </x:c>
      <x:c r="L53" t="s">
        <x:v>30</x:v>
      </x:c>
      <x:c r="P53" t="s">
        <x:v>31</x:v>
      </x:c>
      <x:c r="W53" t="s">
        <x:v>32</x:v>
      </x:c>
    </x:row>
    <x:row r="54">
      <x:c r="E54" s="12" t="n">
        <x:f>E50</x:f>
        <x:v>0</x:v>
      </x:c>
      <x:c r="F54" s="13">
        <x:v>0</x:v>
      </x:c>
      <x:c r="G54" s="13" t="n">
        <x:f>F50</x:f>
        <x:v>1</x:v>
      </x:c>
      <x:c r="H54" s="13">
        <x:v>0</x:v>
      </x:c>
      <x:c r="I54" s="13" t="n">
        <x:f>G50</x:f>
        <x:v>-1</x:v>
      </x:c>
      <x:c r="J54" s="14">
        <x:v>0</x:v>
      </x:c>
      <x:c r="L54" s="12" t="n" cm="1">
        <x:f t="array" ref="L54:N59">TRANSPOSE(E54:J56)</x:f>
        <x:v>0</x:v>
      </x:c>
      <x:c r="M54" s="13" t="n">
        <x:v>0</x:v>
      </x:c>
      <x:c r="N54" s="14" t="n">
        <x:v>-1</x:v>
      </x:c>
      <x:c r="P54" s="12" t="n" cm="1">
        <x:f t="array" ref="P54:U59">MMULT(L54:N59,E54:J56)</x:f>
        <x:v>1</x:v>
      </x:c>
      <x:c r="Q54" s="13" t="n">
        <x:v>0</x:v>
      </x:c>
      <x:c r="R54" s="13" t="n">
        <x:v>0</x:v>
      </x:c>
      <x:c r="S54" s="13" t="n">
        <x:v>-1</x:v>
      </x:c>
      <x:c r="T54" s="13" t="n">
        <x:v>-1</x:v>
      </x:c>
      <x:c r="U54" s="14" t="n">
        <x:v>1</x:v>
      </x:c>
      <x:c r="W54" s="12" t="n">
        <x:f>P54*$P$41</x:f>
        <x:v>0.5</x:v>
      </x:c>
      <x:c r="X54" s="12" t="n">
        <x:f t="shared" ref="X54:AB59" si="11">Q54*$P$41</x:f>
        <x:v>0</x:v>
      </x:c>
      <x:c r="Y54" s="12">
        <x:f t="shared" si="11"/>
        <x:v>0</x:v>
      </x:c>
      <x:c r="Z54" s="12">
        <x:f t="shared" si="11"/>
        <x:v>-0.5</x:v>
      </x:c>
      <x:c r="AA54" s="12">
        <x:f t="shared" si="11"/>
        <x:v>-0.5</x:v>
      </x:c>
      <x:c r="AB54" s="12">
        <x:f t="shared" si="11"/>
        <x:v>0.5</x:v>
      </x:c>
    </x:row>
    <x:row r="55">
      <x:c r="E55" s="15">
        <x:v>0</x:v>
      </x:c>
      <x:c r="F55" s="8" t="n">
        <x:f t="array" ref="F55">E51</x:f>
        <x:v>-1</x:v>
      </x:c>
      <x:c r="G55" s="8">
        <x:v>0</x:v>
      </x:c>
      <x:c r="H55" s="8" t="n">
        <x:f>F51</x:f>
        <x:v>0</x:v>
      </x:c>
      <x:c r="I55" s="8">
        <x:v>0</x:v>
      </x:c>
      <x:c r="J55" s="16" t="n">
        <x:f>G51</x:f>
        <x:v>1</x:v>
      </x:c>
      <x:c r="L55" s="15" t="n">
        <x:v>0</x:v>
      </x:c>
      <x:c r="M55" s="8" t="n">
        <x:v>-1</x:v>
      </x:c>
      <x:c r="N55" s="16" t="n">
        <x:v>0</x:v>
      </x:c>
      <x:c r="P55" s="15" t="n">
        <x:v>0</x:v>
      </x:c>
      <x:c r="Q55" s="8" t="n">
        <x:v>1</x:v>
      </x:c>
      <x:c r="R55" s="8" t="n">
        <x:v>0</x:v>
      </x:c>
      <x:c r="S55" s="8" t="n">
        <x:v>0</x:v>
      </x:c>
      <x:c r="T55" s="8" t="n">
        <x:v>0</x:v>
      </x:c>
      <x:c r="U55" s="16" t="n">
        <x:v>-1</x:v>
      </x:c>
      <x:c r="W55" s="12" t="n">
        <x:f t="shared" ref="W55:W59" si="12">P55*$P$41</x:f>
        <x:v>0</x:v>
      </x:c>
      <x:c r="X55" s="12">
        <x:f t="shared" si="11"/>
        <x:v>0.5</x:v>
      </x:c>
      <x:c r="Y55" s="12">
        <x:f t="shared" si="11"/>
        <x:v>0</x:v>
      </x:c>
      <x:c r="Z55" s="12">
        <x:f t="shared" si="11"/>
        <x:v>0</x:v>
      </x:c>
      <x:c r="AA55" s="12">
        <x:f t="shared" si="11"/>
        <x:v>0</x:v>
      </x:c>
      <x:c r="AB55" s="12">
        <x:f t="shared" si="11"/>
        <x:v>-0.5</x:v>
      </x:c>
    </x:row>
    <x:row r="56">
      <x:c r="E56" s="17" t="n">
        <x:f>E51</x:f>
        <x:v>-1</x:v>
      </x:c>
      <x:c r="F56" s="18" t="n">
        <x:f>E50</x:f>
        <x:v>0</x:v>
      </x:c>
      <x:c r="G56" s="18" t="n">
        <x:f>F51</x:f>
        <x:v>0</x:v>
      </x:c>
      <x:c r="H56" s="18" t="n">
        <x:f>F50</x:f>
        <x:v>1</x:v>
      </x:c>
      <x:c r="I56" s="18" t="n">
        <x:f>G51</x:f>
        <x:v>1</x:v>
      </x:c>
      <x:c r="J56" s="19" t="n">
        <x:f>G50</x:f>
        <x:v>-1</x:v>
      </x:c>
      <x:c r="L56" s="15" t="n">
        <x:v>1</x:v>
      </x:c>
      <x:c r="M56" s="8" t="n">
        <x:v>0</x:v>
      </x:c>
      <x:c r="N56" s="16" t="n">
        <x:v>0</x:v>
      </x:c>
      <x:c r="P56" s="15" t="n">
        <x:v>0</x:v>
      </x:c>
      <x:c r="Q56" s="8" t="n">
        <x:v>0</x:v>
      </x:c>
      <x:c r="R56" s="8" t="n">
        <x:v>1</x:v>
      </x:c>
      <x:c r="S56" s="8" t="n">
        <x:v>0</x:v>
      </x:c>
      <x:c r="T56" s="8" t="n">
        <x:v>-1</x:v>
      </x:c>
      <x:c r="U56" s="16" t="n">
        <x:v>0</x:v>
      </x:c>
      <x:c r="W56" s="12">
        <x:f t="shared" si="12"/>
        <x:v>0</x:v>
      </x:c>
      <x:c r="X56" s="12">
        <x:f t="shared" si="11"/>
        <x:v>0</x:v>
      </x:c>
      <x:c r="Y56" s="12">
        <x:f t="shared" si="11"/>
        <x:v>0.5</x:v>
      </x:c>
      <x:c r="Z56" s="12">
        <x:f t="shared" si="11"/>
        <x:v>0</x:v>
      </x:c>
      <x:c r="AA56" s="12">
        <x:f t="shared" si="11"/>
        <x:v>-0.5</x:v>
      </x:c>
      <x:c r="AB56" s="12">
        <x:f t="shared" si="11"/>
        <x:v>0</x:v>
      </x:c>
    </x:row>
    <x:row r="57">
      <x:c r="L57" s="15" t="n">
        <x:v>0</x:v>
      </x:c>
      <x:c r="M57" s="8" t="n">
        <x:v>0</x:v>
      </x:c>
      <x:c r="N57" s="16" t="n">
        <x:v>1</x:v>
      </x:c>
      <x:c r="P57" s="15" t="n">
        <x:v>-1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16" t="n">
        <x:v>-1</x:v>
      </x:c>
      <x:c r="W57" s="12">
        <x:f t="shared" si="12"/>
        <x:v>-0.5</x:v>
      </x:c>
      <x:c r="X57" s="12">
        <x:f t="shared" si="11"/>
        <x:v>0</x:v>
      </x:c>
      <x:c r="Y57" s="12">
        <x:f t="shared" si="11"/>
        <x:v>0</x:v>
      </x:c>
      <x:c r="Z57" s="12">
        <x:f t="shared" si="11"/>
        <x:v>0.5</x:v>
      </x:c>
      <x:c r="AA57" s="12">
        <x:f t="shared" si="11"/>
        <x:v>0.5</x:v>
      </x:c>
      <x:c r="AB57" s="12">
        <x:f t="shared" si="11"/>
        <x:v>-0.5</x:v>
      </x:c>
    </x:row>
    <x:row r="58">
      <x:c r="L58" s="15" t="n">
        <x:v>-1</x:v>
      </x:c>
      <x:c r="M58" s="8" t="n">
        <x:v>0</x:v>
      </x:c>
      <x:c r="N58" s="16" t="n">
        <x:v>1</x:v>
      </x:c>
      <x:c r="P58" s="15" t="n">
        <x:v>-1</x:v>
      </x:c>
      <x:c r="Q58" s="8" t="n">
        <x:v>0</x:v>
      </x:c>
      <x:c r="R58" s="8" t="n">
        <x:v>-1</x:v>
      </x:c>
      <x:c r="S58" s="8" t="n">
        <x:v>1</x:v>
      </x:c>
      <x:c r="T58" s="8" t="n">
        <x:v>2</x:v>
      </x:c>
      <x:c r="U58" s="16" t="n">
        <x:v>-1</x:v>
      </x:c>
      <x:c r="W58" s="12">
        <x:f t="shared" si="12"/>
        <x:v>-0.5</x:v>
      </x:c>
      <x:c r="X58" s="12">
        <x:f t="shared" si="11"/>
        <x:v>0</x:v>
      </x:c>
      <x:c r="Y58" s="12">
        <x:f t="shared" si="11"/>
        <x:v>-0.5</x:v>
      </x:c>
      <x:c r="Z58" s="12">
        <x:f t="shared" si="11"/>
        <x:v>0.5</x:v>
      </x:c>
      <x:c r="AA58" s="12">
        <x:f t="shared" si="11"/>
        <x:v>1</x:v>
      </x:c>
      <x:c r="AB58" s="12">
        <x:f t="shared" si="11"/>
        <x:v>-0.5</x:v>
      </x:c>
    </x:row>
    <x:row r="59">
      <x:c r="L59" s="17" t="n">
        <x:v>0</x:v>
      </x:c>
      <x:c r="M59" s="18" t="n">
        <x:v>1</x:v>
      </x:c>
      <x:c r="N59" s="19" t="n">
        <x:v>-1</x:v>
      </x:c>
      <x:c r="P59" s="17" t="n">
        <x:v>1</x:v>
      </x:c>
      <x:c r="Q59" s="18" t="n">
        <x:v>-1</x:v>
      </x:c>
      <x:c r="R59" s="18" t="n">
        <x:v>0</x:v>
      </x:c>
      <x:c r="S59" s="18" t="n">
        <x:v>-1</x:v>
      </x:c>
      <x:c r="T59" s="18" t="n">
        <x:v>-1</x:v>
      </x:c>
      <x:c r="U59" s="19" t="n">
        <x:v>2</x:v>
      </x:c>
      <x:c r="W59" s="12">
        <x:f t="shared" si="12"/>
        <x:v>0.5</x:v>
      </x:c>
      <x:c r="X59" s="12">
        <x:f t="shared" si="11"/>
        <x:v>-0.5</x:v>
      </x:c>
      <x:c r="Y59" s="12">
        <x:f t="shared" si="11"/>
        <x:v>0</x:v>
      </x:c>
      <x:c r="Z59" s="12">
        <x:f t="shared" si="11"/>
        <x:v>-0.5</x:v>
      </x:c>
      <x:c r="AA59" s="12">
        <x:f t="shared" si="11"/>
        <x:v>-0.5</x:v>
      </x:c>
      <x:c r="AB59" s="12">
        <x:f t="shared" si="11"/>
        <x:v>1</x:v>
      </x:c>
    </x:row>
    <x:row r="61">
      <x:c r="M61" t="s">
        <x:v>36</x:v>
      </x:c>
      <x:c r="N61" t="s">
        <x:v>37</x:v>
      </x:c>
    </x:row>
    <x:row r="62">
      <x:c r="I62" t="s">
        <x:v>38</x:v>
      </x:c>
      <x:c r="R62" t="s">
        <x:v>39</x:v>
      </x:c>
      <x:c r="W62" t="s">
        <x:v>40</x:v>
      </x:c>
      <x:c r="AA62" t="s">
        <x:v>41</x:v>
      </x:c>
      <x:c r="AC62" t="s">
        <x:v>36</x:v>
      </x:c>
    </x:row>
    <x:row r="63">
      <x:c r="H63">
        <x:v>1</x:v>
      </x:c>
      <x:c r="I63" s="12" t="n">
        <x:f t="shared" ref="I63:K65" si="13">O20</x:f>
        <x:v>0.05555555555555559</x:v>
      </x:c>
      <x:c r="J63" s="13">
        <x:f t="shared" si="13"/>
        <x:v>5.5555555555555566E-2</x:v>
      </x:c>
      <x:c r="K63" s="14">
        <x:f t="shared" si="13"/>
        <x:v>5.5555555555555566E-2</x:v>
      </x:c>
      <x:c r="R63" s="12" t="n">
        <x:f>I63</x:f>
        <x:v>0.05555555555555559</x:v>
      </x:c>
      <x:c r="S63" s="13" t="n">
        <x:f t="shared" ref="S63:T65" si="14">J63</x:f>
        <x:v>0.055555555555555566</x:v>
      </x:c>
      <x:c r="T63" s="13">
        <x:f t="shared" si="14"/>
        <x:v>5.5555555555555566E-2</x:v>
      </x:c>
      <x:c r="U63" s="14">
        <x:v>0</x:v>
      </x:c>
      <x:c r="W63" s="12" t="n">
        <x:f>R63+R69</x:f>
        <x:v>0.11111111111111117</x:v>
      </x:c>
      <x:c r="X63" s="13" t="n">
        <x:f t="shared" ref="X63:Z66" si="15">S63+S69</x:f>
        <x:v>0.055555555555555566</x:v>
      </x:c>
      <x:c r="Y63" s="13">
        <x:f t="shared" si="15"/>
        <x:v>0.11111111111111113</x:v>
      </x:c>
      <x:c r="Z63" s="14">
        <x:f t="shared" si="15"/>
        <x:v>5.5555555555555566E-2</x:v>
      </x:c>
      <x:c r="AA63" s="23" t="n">
        <x:f>SUM(W63:Z63)</x:f>
        <x:v>0.3333333333333335</x:v>
      </x:c>
      <x:c r="AC63" s="12" t="n">
        <x:f t="shared" ref="AC63:AF66" si="16">W63</x:f>
        <x:v>0.11111111111111117</x:v>
      </x:c>
      <x:c r="AD63" s="13">
        <x:f t="shared" si="16"/>
        <x:v>5.5555555555555566E-2</x:v>
      </x:c>
      <x:c r="AE63" s="13">
        <x:f t="shared" si="16"/>
        <x:v>0.11111111111111113</x:v>
      </x:c>
      <x:c r="AF63" s="13">
        <x:f t="shared" si="16"/>
        <x:v>5.5555555555555566E-2</x:v>
      </x:c>
      <x:c r="AG63" s="13">
        <x:v>0</x:v>
      </x:c>
      <x:c r="AH63" s="13">
        <x:v>0</x:v>
      </x:c>
      <x:c r="AI63" s="13">
        <x:v>0</x:v>
      </x:c>
      <x:c r="AJ63" s="14">
        <x:v>0</x:v>
      </x:c>
      <x:c r="AL63" s="12" t="n">
        <x:f>AA63</x:f>
        <x:v>0.3333333333333335</x:v>
      </x:c>
      <x:c r="AM63" s="13">
        <x:v>0</x:v>
      </x:c>
      <x:c r="AN63" s="13">
        <x:v>0</x:v>
      </x:c>
      <x:c r="AO63" s="13">
        <x:v>0</x:v>
      </x:c>
      <x:c r="AP63" s="13">
        <x:v>0</x:v>
      </x:c>
      <x:c r="AQ63" s="13">
        <x:v>0</x:v>
      </x:c>
      <x:c r="AR63" s="13">
        <x:v>0</x:v>
      </x:c>
      <x:c r="AS63" s="14">
        <x:v>0</x:v>
      </x:c>
    </x:row>
    <x:row r="64">
      <x:c r="H64">
        <x:v>2</x:v>
      </x:c>
      <x:c r="I64" s="15">
        <x:f t="shared" si="13"/>
        <x:v>5.5555555555555566E-2</x:v>
      </x:c>
      <x:c r="J64" s="8">
        <x:f t="shared" si="13"/>
        <x:v>5.5555555555555552E-2</x:v>
      </x:c>
      <x:c r="K64" s="16">
        <x:f t="shared" si="13"/>
        <x:v>5.5555555555555552E-2</x:v>
      </x:c>
      <x:c r="R64" s="15" t="n">
        <x:f t="shared" ref="R64:R65" si="17">I64</x:f>
        <x:v>0.055555555555555566</x:v>
      </x:c>
      <x:c r="S64" s="8">
        <x:f t="shared" si="14"/>
        <x:v>5.5555555555555552E-2</x:v>
      </x:c>
      <x:c r="T64" s="8">
        <x:f t="shared" si="14"/>
        <x:v>5.5555555555555552E-2</x:v>
      </x:c>
      <x:c r="U64" s="16">
        <x:v>0</x:v>
      </x:c>
      <x:c r="W64" s="15" t="n">
        <x:f t="shared" ref="W64:W66" si="18">R64+R70</x:f>
        <x:v>0.055555555555555566</x:v>
      </x:c>
      <x:c r="X64" s="8">
        <x:f t="shared" si="15"/>
        <x:v>5.5555555555555552E-2</x:v>
      </x:c>
      <x:c r="Y64" s="8">
        <x:f t="shared" si="15"/>
        <x:v>5.5555555555555552E-2</x:v>
      </x:c>
      <x:c r="Z64" s="16">
        <x:f t="shared" si="15"/>
        <x:v>0</x:v>
      </x:c>
      <x:c r="AA64" s="23" t="n">
        <x:f t="shared" ref="AA64:AA66" si="19">SUM(W64:Z64)</x:f>
        <x:v>0.16666666666666669</x:v>
      </x:c>
      <x:c r="AC64" s="15">
        <x:f t="shared" si="16"/>
        <x:v>5.5555555555555566E-2</x:v>
      </x:c>
      <x:c r="AD64" s="8">
        <x:f t="shared" si="16"/>
        <x:v>5.5555555555555552E-2</x:v>
      </x:c>
      <x:c r="AE64" s="8">
        <x:f t="shared" si="16"/>
        <x:v>5.5555555555555552E-2</x:v>
      </x:c>
      <x:c r="AF64" s="8">
        <x:f t="shared" si="16"/>
        <x:v>0</x:v>
      </x:c>
      <x:c r="AG64" s="8">
        <x:v>0</x:v>
      </x:c>
      <x:c r="AH64" s="8">
        <x:v>0</x:v>
      </x:c>
      <x:c r="AI64" s="8">
        <x:v>0</x:v>
      </x:c>
      <x:c r="AJ64" s="16">
        <x:v>0</x:v>
      </x:c>
      <x:c r="AL64" s="15">
        <x:v>0</x:v>
      </x:c>
      <x:c r="AM64" s="8" t="n">
        <x:f>AA64</x:f>
        <x:v>0.16666666666666669</x:v>
      </x:c>
      <x:c r="AN64" s="8">
        <x:v>0</x:v>
      </x:c>
      <x:c r="AO64" s="8">
        <x:v>0</x:v>
      </x:c>
      <x:c r="AP64" s="8">
        <x:v>0</x:v>
      </x:c>
      <x:c r="AQ64" s="8">
        <x:v>0</x:v>
      </x:c>
      <x:c r="AR64" s="8">
        <x:v>0</x:v>
      </x:c>
      <x:c r="AS64" s="16">
        <x:v>0</x:v>
      </x:c>
    </x:row>
    <x:row r="65">
      <x:c r="H65">
        <x:v>3</x:v>
      </x:c>
      <x:c r="I65" s="17">
        <x:f t="shared" si="13"/>
        <x:v>5.5555555555555566E-2</x:v>
      </x:c>
      <x:c r="J65" s="18">
        <x:f t="shared" si="13"/>
        <x:v>5.5555555555555552E-2</x:v>
      </x:c>
      <x:c r="K65" s="19">
        <x:f t="shared" si="13"/>
        <x:v>5.5555555555555552E-2</x:v>
      </x:c>
      <x:c r="R65" s="15">
        <x:f t="shared" si="17"/>
        <x:v>5.5555555555555566E-2</x:v>
      </x:c>
      <x:c r="S65" s="8">
        <x:f t="shared" si="14"/>
        <x:v>5.5555555555555552E-2</x:v>
      </x:c>
      <x:c r="T65" s="8">
        <x:f t="shared" si="14"/>
        <x:v>5.5555555555555552E-2</x:v>
      </x:c>
      <x:c r="U65" s="16">
        <x:v>0</x:v>
      </x:c>
      <x:c r="W65" s="15">
        <x:f t="shared" si="18"/>
        <x:v>0.11111111111111113</x:v>
      </x:c>
      <x:c r="X65" s="8">
        <x:f t="shared" si="15"/>
        <x:v>5.5555555555555552E-2</x:v>
      </x:c>
      <x:c r="Y65" s="8">
        <x:f t="shared" si="15"/>
        <x:v>0.1111111111111111</x:v>
      </x:c>
      <x:c r="Z65" s="16">
        <x:f t="shared" si="15"/>
        <x:v>5.5555555555555552E-2</x:v>
      </x:c>
      <x:c r="AA65" s="23">
        <x:f t="shared" si="19"/>
        <x:v>0.33333333333333337</x:v>
      </x:c>
      <x:c r="AC65" s="15">
        <x:f t="shared" si="16"/>
        <x:v>0.11111111111111113</x:v>
      </x:c>
      <x:c r="AD65" s="8">
        <x:f t="shared" si="16"/>
        <x:v>5.5555555555555552E-2</x:v>
      </x:c>
      <x:c r="AE65" s="8">
        <x:f t="shared" si="16"/>
        <x:v>0.1111111111111111</x:v>
      </x:c>
      <x:c r="AF65" s="8">
        <x:f t="shared" si="16"/>
        <x:v>5.5555555555555552E-2</x:v>
      </x:c>
      <x:c r="AG65" s="8">
        <x:v>0</x:v>
      </x:c>
      <x:c r="AH65" s="8">
        <x:v>0</x:v>
      </x:c>
      <x:c r="AI65" s="8">
        <x:v>0</x:v>
      </x:c>
      <x:c r="AJ65" s="16">
        <x:v>0</x:v>
      </x:c>
      <x:c r="AL65" s="15">
        <x:v>0</x:v>
      </x:c>
      <x:c r="AM65" s="8">
        <x:v>0</x:v>
      </x:c>
      <x:c r="AN65" s="8" t="n">
        <x:f>AA65</x:f>
        <x:v>0.33333333333333337</x:v>
      </x:c>
      <x:c r="AO65" s="8">
        <x:v>0</x:v>
      </x:c>
      <x:c r="AP65" s="8">
        <x:v>0</x:v>
      </x:c>
      <x:c r="AQ65" s="8">
        <x:v>0</x:v>
      </x:c>
      <x:c r="AR65" s="8">
        <x:v>0</x:v>
      </x:c>
      <x:c r="AS65" s="16">
        <x:v>0</x:v>
      </x:c>
    </x:row>
    <x:row r="66">
      <x:c r="R66" s="17">
        <x:v>0</x:v>
      </x:c>
      <x:c r="S66" s="18">
        <x:v>0</x:v>
      </x:c>
      <x:c r="T66" s="18">
        <x:v>0</x:v>
      </x:c>
      <x:c r="U66" s="19">
        <x:v>0</x:v>
      </x:c>
      <x:c r="W66" s="17">
        <x:f t="shared" si="18"/>
        <x:v>5.5555555555555566E-2</x:v>
      </x:c>
      <x:c r="X66" s="18">
        <x:f t="shared" si="15"/>
        <x:v>0</x:v>
      </x:c>
      <x:c r="Y66" s="18">
        <x:f t="shared" si="15"/>
        <x:v>5.5555555555555552E-2</x:v>
      </x:c>
      <x:c r="Z66" s="19">
        <x:f t="shared" si="15"/>
        <x:v>5.5555555555555552E-2</x:v>
      </x:c>
      <x:c r="AA66" s="23">
        <x:f t="shared" si="19"/>
        <x:v>0.16666666666666669</x:v>
      </x:c>
      <x:c r="AC66" s="15">
        <x:f t="shared" si="16"/>
        <x:v>5.5555555555555566E-2</x:v>
      </x:c>
      <x:c r="AD66" s="8">
        <x:f t="shared" si="16"/>
        <x:v>0</x:v>
      </x:c>
      <x:c r="AE66" s="8">
        <x:f t="shared" si="16"/>
        <x:v>5.5555555555555552E-2</x:v>
      </x:c>
      <x:c r="AF66" s="8">
        <x:f t="shared" si="16"/>
        <x:v>5.5555555555555552E-2</x:v>
      </x:c>
      <x:c r="AG66" s="8">
        <x:v>0</x:v>
      </x:c>
      <x:c r="AH66" s="8">
        <x:v>0</x:v>
      </x:c>
      <x:c r="AI66" s="8">
        <x:v>0</x:v>
      </x:c>
      <x:c r="AJ66" s="16">
        <x:v>0</x:v>
      </x:c>
      <x:c r="AL66" s="15">
        <x:v>0</x:v>
      </x:c>
      <x:c r="AM66" s="8">
        <x:v>0</x:v>
      </x:c>
      <x:c r="AN66" s="8">
        <x:v>0</x:v>
      </x:c>
      <x:c r="AO66" s="8" t="n">
        <x:f>AA66</x:f>
        <x:v>0.16666666666666669</x:v>
      </x:c>
      <x:c r="AP66" s="8">
        <x:v>0</x:v>
      </x:c>
      <x:c r="AQ66" s="8">
        <x:v>0</x:v>
      </x:c>
      <x:c r="AR66" s="8">
        <x:v>0</x:v>
      </x:c>
      <x:c r="AS66" s="16">
        <x:v>0</x:v>
      </x:c>
    </x:row>
    <x:row r="67">
      <x:c r="I67" t="s">
        <x:v>42</x:v>
      </x:c>
      <x:c r="AC67" s="15">
        <x:v>0</x:v>
      </x:c>
      <x:c r="AD67" s="8">
        <x:v>0</x:v>
      </x:c>
      <x:c r="AE67" s="8">
        <x:v>0</x:v>
      </x:c>
      <x:c r="AF67" s="8">
        <x:v>0</x:v>
      </x:c>
      <x:c r="AG67" s="8" t="n">
        <x:f t="shared" ref="AG67:AJ70" si="20">W63</x:f>
        <x:v>0.11111111111111117</x:v>
      </x:c>
      <x:c r="AH67" s="8">
        <x:f t="shared" si="20"/>
        <x:v>5.5555555555555566E-2</x:v>
      </x:c>
      <x:c r="AI67" s="8">
        <x:f t="shared" si="20"/>
        <x:v>0.11111111111111113</x:v>
      </x:c>
      <x:c r="AJ67" s="16">
        <x:f t="shared" si="20"/>
        <x:v>5.5555555555555566E-2</x:v>
      </x:c>
      <x:c r="AL67" s="15">
        <x:v>0</x:v>
      </x:c>
      <x:c r="AM67" s="8">
        <x:v>0</x:v>
      </x:c>
      <x:c r="AN67" s="8">
        <x:v>0</x:v>
      </x:c>
      <x:c r="AO67" s="8">
        <x:v>0</x:v>
      </x:c>
      <x:c r="AP67" s="8" t="n">
        <x:f>AA63</x:f>
        <x:v>0.3333333333333335</x:v>
      </x:c>
      <x:c r="AQ67" s="8">
        <x:v>0</x:v>
      </x:c>
      <x:c r="AR67" s="8">
        <x:v>0</x:v>
      </x:c>
      <x:c r="AS67" s="16">
        <x:v>0</x:v>
      </x:c>
    </x:row>
    <x:row r="68">
      <x:c r="H68">
        <x:v>1</x:v>
      </x:c>
      <x:c r="I68" s="12" t="n">
        <x:f t="shared" ref="I68:K70" si="21">O46</x:f>
        <x:v>0.05555555555555559</x:v>
      </x:c>
      <x:c r="J68" s="13">
        <x:f t="shared" si="21"/>
        <x:v>5.5555555555555566E-2</x:v>
      </x:c>
      <x:c r="K68" s="14">
        <x:f t="shared" si="21"/>
        <x:v>5.5555555555555566E-2</x:v>
      </x:c>
      <x:c r="R68" t="s">
        <x:v>43</x:v>
      </x:c>
      <x:c r="AC68" s="15">
        <x:v>0</x:v>
      </x:c>
      <x:c r="AD68" s="8">
        <x:v>0</x:v>
      </x:c>
      <x:c r="AE68" s="8">
        <x:v>0</x:v>
      </x:c>
      <x:c r="AF68" s="8">
        <x:v>0</x:v>
      </x:c>
      <x:c r="AG68" s="8">
        <x:f t="shared" si="20"/>
        <x:v>5.5555555555555566E-2</x:v>
      </x:c>
      <x:c r="AH68" s="8">
        <x:f t="shared" si="20"/>
        <x:v>5.5555555555555552E-2</x:v>
      </x:c>
      <x:c r="AI68" s="8">
        <x:f t="shared" si="20"/>
        <x:v>5.5555555555555552E-2</x:v>
      </x:c>
      <x:c r="AJ68" s="16">
        <x:f t="shared" si="20"/>
        <x:v>0</x:v>
      </x:c>
      <x:c r="AL68" s="15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 t="n">
        <x:f>AA64</x:f>
        <x:v>0.16666666666666669</x:v>
      </x:c>
      <x:c r="AR68" s="8">
        <x:v>0</x:v>
      </x:c>
      <x:c r="AS68" s="16">
        <x:v>0</x:v>
      </x:c>
    </x:row>
    <x:row r="69">
      <x:c r="H69">
        <x:v>3</x:v>
      </x:c>
      <x:c r="I69" s="15">
        <x:f t="shared" si="21"/>
        <x:v>5.5555555555555566E-2</x:v>
      </x:c>
      <x:c r="J69" s="8">
        <x:f t="shared" si="21"/>
        <x:v>5.5555555555555552E-2</x:v>
      </x:c>
      <x:c r="K69" s="16">
        <x:f t="shared" si="21"/>
        <x:v>5.5555555555555552E-2</x:v>
      </x:c>
      <x:c r="R69" s="12" t="n">
        <x:f>I68</x:f>
        <x:v>0.05555555555555559</x:v>
      </x:c>
      <x:c r="S69" s="13">
        <x:v>0</x:v>
      </x:c>
      <x:c r="T69" s="13" t="n">
        <x:f>J68</x:f>
        <x:v>0.055555555555555566</x:v>
      </x:c>
      <x:c r="U69" s="14" t="n">
        <x:f>K68</x:f>
        <x:v>0.055555555555555566</x:v>
      </x:c>
      <x:c r="AC69" s="15">
        <x:v>0</x:v>
      </x:c>
      <x:c r="AD69" s="8">
        <x:v>0</x:v>
      </x:c>
      <x:c r="AE69" s="8">
        <x:v>0</x:v>
      </x:c>
      <x:c r="AF69" s="8">
        <x:v>0</x:v>
      </x:c>
      <x:c r="AG69" s="8">
        <x:f t="shared" si="20"/>
        <x:v>0.11111111111111113</x:v>
      </x:c>
      <x:c r="AH69" s="8">
        <x:f t="shared" si="20"/>
        <x:v>5.5555555555555552E-2</x:v>
      </x:c>
      <x:c r="AI69" s="8">
        <x:f t="shared" si="20"/>
        <x:v>0.1111111111111111</x:v>
      </x:c>
      <x:c r="AJ69" s="16">
        <x:f t="shared" si="20"/>
        <x:v>5.5555555555555552E-2</x:v>
      </x:c>
      <x:c r="AL69" s="15">
        <x:v>0</x:v>
      </x:c>
      <x:c r="AM69" s="8">
        <x:v>0</x:v>
      </x:c>
      <x:c r="AN69" s="8">
        <x:v>0</x:v>
      </x:c>
      <x:c r="AO69" s="8">
        <x:v>0</x:v>
      </x:c>
      <x:c r="AP69" s="8">
        <x:v>0</x:v>
      </x:c>
      <x:c r="AQ69" s="8">
        <x:v>0</x:v>
      </x:c>
      <x:c r="AR69" s="8" t="n">
        <x:f>AA65</x:f>
        <x:v>0.33333333333333337</x:v>
      </x:c>
      <x:c r="AS69" s="16">
        <x:v>0</x:v>
      </x:c>
    </x:row>
    <x:row r="70">
      <x:c r="H70">
        <x:v>4</x:v>
      </x:c>
      <x:c r="I70" s="17">
        <x:f t="shared" si="21"/>
        <x:v>5.5555555555555566E-2</x:v>
      </x:c>
      <x:c r="J70" s="18">
        <x:f t="shared" si="21"/>
        <x:v>5.5555555555555552E-2</x:v>
      </x:c>
      <x:c r="K70" s="19">
        <x:f t="shared" si="21"/>
        <x:v>5.5555555555555552E-2</x:v>
      </x:c>
      <x:c r="R70" s="15">
        <x:v>0</x:v>
      </x:c>
      <x:c r="S70" s="8">
        <x:v>0</x:v>
      </x:c>
      <x:c r="T70" s="8">
        <x:v>0</x:v>
      </x:c>
      <x:c r="U70" s="16">
        <x:v>0</x:v>
      </x:c>
      <x:c r="AC70" s="17">
        <x:v>0</x:v>
      </x:c>
      <x:c r="AD70" s="18">
        <x:v>0</x:v>
      </x:c>
      <x:c r="AE70" s="18">
        <x:v>0</x:v>
      </x:c>
      <x:c r="AF70" s="18">
        <x:v>0</x:v>
      </x:c>
      <x:c r="AG70" s="18">
        <x:f t="shared" si="20"/>
        <x:v>5.5555555555555566E-2</x:v>
      </x:c>
      <x:c r="AH70" s="18">
        <x:f t="shared" si="20"/>
        <x:v>0</x:v>
      </x:c>
      <x:c r="AI70" s="18">
        <x:f t="shared" si="20"/>
        <x:v>5.5555555555555552E-2</x:v>
      </x:c>
      <x:c r="AJ70" s="19">
        <x:f t="shared" si="20"/>
        <x:v>5.5555555555555552E-2</x:v>
      </x:c>
      <x:c r="AL70" s="17">
        <x:v>0</x:v>
      </x:c>
      <x:c r="AM70" s="18">
        <x:v>0</x:v>
      </x:c>
      <x:c r="AN70" s="18">
        <x:v>0</x:v>
      </x:c>
      <x:c r="AO70" s="18">
        <x:v>0</x:v>
      </x:c>
      <x:c r="AP70" s="18">
        <x:v>0</x:v>
      </x:c>
      <x:c r="AQ70" s="18">
        <x:v>0</x:v>
      </x:c>
      <x:c r="AR70" s="18">
        <x:v>0</x:v>
      </x:c>
      <x:c r="AS70" s="19" t="n">
        <x:f>AA66</x:f>
        <x:v>0.16666666666666669</x:v>
      </x:c>
    </x:row>
    <x:row r="71">
      <x:c r="R71" s="15" t="n">
        <x:f>I69</x:f>
        <x:v>0.055555555555555566</x:v>
      </x:c>
      <x:c r="S71" s="8">
        <x:v>0</x:v>
      </x:c>
      <x:c r="T71" s="8" t="n">
        <x:f>J69</x:f>
        <x:v>0.05555555555555555</x:v>
      </x:c>
      <x:c r="U71" s="16" t="n">
        <x:f>K69</x:f>
        <x:v>0.05555555555555555</x:v>
      </x:c>
    </x:row>
    <x:row r="72">
      <x:c r="R72" s="17" t="n">
        <x:f>I70</x:f>
        <x:v>0.055555555555555566</x:v>
      </x:c>
      <x:c r="S72" s="18">
        <x:v>0</x:v>
      </x:c>
      <x:c r="T72" s="18" t="n">
        <x:f>J70</x:f>
        <x:v>0.05555555555555555</x:v>
      </x:c>
      <x:c r="U72" s="19" t="n">
        <x:f>K70</x:f>
        <x:v>0.05555555555555555</x:v>
      </x:c>
      <x:c r="AL72" t="s">
        <x:v>44</x:v>
      </x:c>
    </x:row>
    <x:row r="73">
      <x:c r="AL73" t="n" cm="1">
        <x:f t="array" ref="AL73:AS80">MINVERSE(AL63:AS70)</x:f>
        <x:v>3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</x:row>
    <x:row r="74">
      <x:c r="AL74" t="n">
        <x:v>0</x:v>
      </x:c>
      <x:c r="AM74" t="n">
        <x:v>6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</x:row>
    <x:row r="75">
      <x:c r="AL75" t="n">
        <x:v>0</x:v>
      </x:c>
      <x:c r="AM75" t="n">
        <x:v>0</x:v>
      </x:c>
      <x:c r="AN75" t="n">
        <x:v>3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</x:row>
    <x:row r="76">
      <x:c r="I76" t="s">
        <x:v>28</x:v>
      </x:c>
      <x:c r="W76" t="s">
        <x:v>107</x:v>
      </x:c>
      <x:c r="X76" t="s">
        <x:v>37</x:v>
      </x:c>
      <x:c r="AF76" t="s">
        <x:v>109</x:v>
      </x:c>
      <x:c r="AL76" t="n">
        <x:v>0</x:v>
      </x:c>
      <x:c r="AM76" t="n">
        <x:v>0</x:v>
      </x:c>
      <x:c r="AN76" t="n">
        <x:v>0</x:v>
      </x:c>
      <x:c r="AO76" t="n">
        <x:v>6</x:v>
      </x:c>
      <x:c r="AP76" t="n">
        <x:v>0</x:v>
      </x:c>
      <x:c r="AQ76" t="n">
        <x:v>0</x:v>
      </x:c>
      <x:c r="AR76" t="n">
        <x:v>0</x:v>
      </x:c>
      <x:c r="AS76" t="n">
        <x:v>0</x:v>
      </x:c>
    </x:row>
    <x:row r="77">
      <x:c r="H77">
        <x:v>1</x:v>
      </x:c>
      <x:c r="I77" s="12" t="n">
        <x:f>V24*$H$294</x:f>
        <x:v>0.05534105177433503</x:v>
      </x:c>
      <x:c r="J77" s="12" t="n">
        <x:f t="shared" ref="J77:K77" si="22">W24*$H$294</x:f>
        <x:v>-0.05534105177433503</x:v>
      </x:c>
      <x:c r="K77" s="12">
        <x:f t="shared" si="22"/>
        <x:v>0</x:v>
      </x:c>
      <x:c r="M77" s="12" t="n">
        <x:f>I77</x:f>
        <x:v>0.05534105177433503</x:v>
      </x:c>
      <x:c r="N77" s="12" t="n">
        <x:f t="shared" ref="N77:O79" si="23">J77</x:f>
        <x:v>-0.05534105177433503</x:v>
      </x:c>
      <x:c r="O77" s="12">
        <x:f t="shared" si="23"/>
        <x:v>0</x:v>
      </x:c>
      <x:c r="P77" s="14">
        <x:v>0</x:v>
      </x:c>
      <x:c r="R77" s="12" t="n">
        <x:f>M77+M82</x:f>
        <x:v>0.11058057047815645</x:v>
      </x:c>
      <x:c r="S77" s="13" t="n">
        <x:f t="shared" ref="S77:U80" si="24">N77+N82</x:f>
        <x:v>-0.05534105177433503</x:v>
      </x:c>
      <x:c r="T77" s="13">
        <x:f t="shared" si="24"/>
        <x:v>0</x:v>
      </x:c>
      <x:c r="U77" s="14">
        <x:f t="shared" si="24"/>
        <x:v>-5.524034648837655E-2</x:v>
      </x:c>
      <x:c r="W77" s="12" t="n">
        <x:f>R77</x:f>
        <x:v>0.11058057047815645</x:v>
      </x:c>
      <x:c r="X77" s="13" t="n">
        <x:f t="shared" ref="X77:Z80" si="25">S77</x:f>
        <x:v>-0.05534105177433503</x:v>
      </x:c>
      <x:c r="Y77" s="13">
        <x:f t="shared" si="25"/>
        <x:v>0</x:v>
      </x:c>
      <x:c r="Z77" s="13">
        <x:f t="shared" si="25"/>
        <x:v>-5.524034648837655E-2</x:v>
      </x:c>
      <x:c r="AA77" s="13">
        <x:v>0</x:v>
      </x:c>
      <x:c r="AB77" s="13">
        <x:v>0</x:v>
      </x:c>
      <x:c r="AC77" s="13">
        <x:v>0</x:v>
      </x:c>
      <x:c r="AD77" s="14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3</x:v>
      </x:c>
      <x:c r="AQ77" t="n">
        <x:v>0</x:v>
      </x:c>
      <x:c r="AR77" t="n">
        <x:v>0</x:v>
      </x:c>
      <x:c r="AS77" t="n">
        <x:v>0</x:v>
      </x:c>
    </x:row>
    <x:row r="78">
      <x:c r="H78">
        <x:v>2</x:v>
      </x:c>
      <x:c r="I78" s="12" t="n">
        <x:f t="shared" ref="I78:I79" si="26">V25*$H$294</x:f>
        <x:v>-0.05534105177433503</x:v>
      </x:c>
      <x:c r="J78" s="12" t="n">
        <x:f t="shared" ref="J78:J79" si="27">W25*$H$294</x:f>
        <x:v>0.11068210354867006</x:v>
      </x:c>
      <x:c r="K78" s="12" t="n">
        <x:f t="shared" ref="K78:K79" si="28">X25*$H$294</x:f>
        <x:v>-0.05534105177433503</x:v>
      </x:c>
      <x:c r="M78" s="12" t="n">
        <x:f t="shared" ref="M78:M79" si="29">I78</x:f>
        <x:v>-0.05534105177433503</x:v>
      </x:c>
      <x:c r="N78" s="12">
        <x:f t="shared" si="23"/>
        <x:v>0.1108031067549029</x:v>
      </x:c>
      <x:c r="O78" s="12">
        <x:f t="shared" si="23"/>
        <x:v>-5.5401553377451451E-2</x:v>
      </x:c>
      <x:c r="P78" s="16">
        <x:v>0</x:v>
      </x:c>
      <x:c r="R78" s="15" t="n">
        <x:f t="shared" ref="R78:R80" si="30">M78+M83</x:f>
        <x:v>-0.05534105177433503</x:v>
      </x:c>
      <x:c r="S78" s="8">
        <x:f t="shared" si="24"/>
        <x:v>0.1108031067549029</x:v>
      </x:c>
      <x:c r="T78" s="8">
        <x:f t="shared" si="24"/>
        <x:v>-5.5401553377451451E-2</x:v>
      </x:c>
      <x:c r="U78" s="16">
        <x:f t="shared" si="24"/>
        <x:v>0</x:v>
      </x:c>
      <x:c r="W78" s="15" t="n">
        <x:f t="shared" ref="W78:W80" si="31">R78</x:f>
        <x:v>-0.05534105177433503</x:v>
      </x:c>
      <x:c r="X78" s="8">
        <x:f t="shared" si="25"/>
        <x:v>0.1108031067549029</x:v>
      </x:c>
      <x:c r="Y78" s="8">
        <x:f t="shared" si="25"/>
        <x:v>-5.5401553377451451E-2</x:v>
      </x:c>
      <x:c r="Z78" s="8">
        <x:f t="shared" si="25"/>
        <x:v>0</x:v>
      </x:c>
      <x:c r="AA78" s="8">
        <x:v>0</x:v>
      </x:c>
      <x:c r="AB78" s="8">
        <x:v>0</x:v>
      </x:c>
      <x:c r="AC78" s="8">
        <x:v>0</x:v>
      </x:c>
      <x:c r="AD78" s="16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6</x:v>
      </x:c>
      <x:c r="AR78" t="n">
        <x:v>0</x:v>
      </x:c>
      <x:c r="AS78" t="n">
        <x:v>0</x:v>
      </x:c>
    </x:row>
    <x:row r="79">
      <x:c r="H79">
        <x:v>3</x:v>
      </x:c>
      <x:c r="I79" s="12">
        <x:f t="shared" si="26"/>
        <x:v>0</x:v>
      </x:c>
      <x:c r="J79" s="12">
        <x:f t="shared" si="27"/>
        <x:v>-5.5401553377451451E-2</x:v>
      </x:c>
      <x:c r="K79" s="12">
        <x:f t="shared" si="28"/>
        <x:v>5.5401553377451451E-2</x:v>
      </x:c>
      <x:c r="M79" s="12">
        <x:f t="shared" si="29"/>
        <x:v>0</x:v>
      </x:c>
      <x:c r="N79" s="12">
        <x:f t="shared" si="23"/>
        <x:v>-5.5401553377451451E-2</x:v>
      </x:c>
      <x:c r="O79" s="12">
        <x:f t="shared" si="23"/>
        <x:v>5.5401553377451451E-2</x:v>
      </x:c>
      <x:c r="P79" s="16">
        <x:v>0</x:v>
      </x:c>
      <x:c r="R79" s="15">
        <x:f t="shared" si="30"/>
        <x:v>0</x:v>
      </x:c>
      <x:c r="S79" s="8">
        <x:f t="shared" si="24"/>
        <x:v>-5.5401553377451451E-2</x:v>
      </x:c>
      <x:c r="T79" s="8">
        <x:f t="shared" si="24"/>
        <x:v>0.11064189986582801</x:v>
      </x:c>
      <x:c r="U79" s="16">
        <x:f t="shared" si="24"/>
        <x:v>-5.524034648837655E-2</x:v>
      </x:c>
      <x:c r="W79" s="15">
        <x:f t="shared" si="31"/>
        <x:v>0</x:v>
      </x:c>
      <x:c r="X79" s="8">
        <x:f t="shared" si="25"/>
        <x:v>-5.5401553377451451E-2</x:v>
      </x:c>
      <x:c r="Y79" s="8">
        <x:f t="shared" si="25"/>
        <x:v>0.11064189986582801</x:v>
      </x:c>
      <x:c r="Z79" s="8">
        <x:f t="shared" si="25"/>
        <x:v>-5.524034648837655E-2</x:v>
      </x:c>
      <x:c r="AA79" s="8">
        <x:v>0</x:v>
      </x:c>
      <x:c r="AB79" s="8">
        <x:v>0</x:v>
      </x:c>
      <x:c r="AC79" s="8">
        <x:v>0</x:v>
      </x:c>
      <x:c r="AD79" s="16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3</x:v>
      </x:c>
      <x:c r="AS79" t="n">
        <x:v>0</x:v>
      </x:c>
    </x:row>
    <x:row r="80">
      <x:c r="M80" s="17">
        <x:v>0</x:v>
      </x:c>
      <x:c r="N80" s="18">
        <x:v>0</x:v>
      </x:c>
      <x:c r="O80" s="18">
        <x:v>0</x:v>
      </x:c>
      <x:c r="P80" s="19">
        <x:v>0</x:v>
      </x:c>
      <x:c r="R80" s="17">
        <x:f t="shared" si="30"/>
        <x:v>-5.524034648837655E-2</x:v>
      </x:c>
      <x:c r="S80" s="18">
        <x:f t="shared" si="24"/>
        <x:v>0</x:v>
      </x:c>
      <x:c r="T80" s="18">
        <x:f t="shared" si="24"/>
        <x:v>-5.524034648837655E-2</x:v>
      </x:c>
      <x:c r="U80" s="19">
        <x:f t="shared" si="24"/>
        <x:v>0.1104806929767531</x:v>
      </x:c>
      <x:c r="W80" s="15">
        <x:f t="shared" si="31"/>
        <x:v>-5.524034648837655E-2</x:v>
      </x:c>
      <x:c r="X80" s="8">
        <x:f t="shared" si="25"/>
        <x:v>0</x:v>
      </x:c>
      <x:c r="Y80" s="8">
        <x:f t="shared" si="25"/>
        <x:v>-5.524034648837655E-2</x:v>
      </x:c>
      <x:c r="Z80" s="8">
        <x:f t="shared" si="25"/>
        <x:v>0.1104806929767531</x:v>
      </x:c>
      <x:c r="AA80" s="8">
        <x:v>0</x:v>
      </x:c>
      <x:c r="AB80" s="8">
        <x:v>0</x:v>
      </x:c>
      <x:c r="AC80" s="8">
        <x:v>0</x:v>
      </x:c>
      <x:c r="AD80" s="16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6</x:v>
      </x:c>
    </x:row>
    <x:row r="81">
      <x:c r="I81" t="s">
        <x:v>34</x:v>
      </x:c>
      <x:c r="W81" s="15">
        <x:v>0</x:v>
      </x:c>
      <x:c r="X81" s="8">
        <x:v>0</x:v>
      </x:c>
      <x:c r="Y81" s="8">
        <x:v>0</x:v>
      </x:c>
      <x:c r="Z81" s="8">
        <x:v>0</x:v>
      </x:c>
      <x:c r="AA81" s="8" t="n">
        <x:f>R77</x:f>
        <x:v>0.11058057047815645</x:v>
      </x:c>
      <x:c r="AB81" s="8" t="n">
        <x:f t="shared" ref="AB81:AD84" si="32">S77</x:f>
        <x:v>-0.05534105177433503</x:v>
      </x:c>
      <x:c r="AC81" s="8">
        <x:f t="shared" si="32"/>
        <x:v>0</x:v>
      </x:c>
      <x:c r="AD81" s="16">
        <x:f t="shared" si="32"/>
        <x:v>-5.524034648837655E-2</x:v>
      </x:c>
    </x:row>
    <x:row r="82">
      <x:c r="H82">
        <x:v>1</x:v>
      </x:c>
      <x:c r="I82" s="12" t="n">
        <x:f>V50*$J$294</x:f>
        <x:v>0.05523951870382142</x:v>
      </x:c>
      <x:c r="J82" s="12" t="n">
        <x:f t="shared" ref="J82:K82" si="33">W50*$J$294</x:f>
        <x:v>0</x:v>
      </x:c>
      <x:c r="K82" s="12">
        <x:f t="shared" si="33"/>
        <x:v>-5.524034648837655E-2</x:v>
      </x:c>
      <x:c r="M82" s="12" t="n">
        <x:f>I82</x:f>
        <x:v>0.05523951870382142</x:v>
      </x:c>
      <x:c r="N82" s="13">
        <x:v>0</x:v>
      </x:c>
      <x:c r="O82" s="13" t="n">
        <x:f>J82</x:f>
        <x:v>0</x:v>
      </x:c>
      <x:c r="P82" s="13" t="n">
        <x:f>K82</x:f>
        <x:v>-0.05524034648837655</x:v>
      </x:c>
      <x:c r="W82" s="15">
        <x:v>0</x:v>
      </x:c>
      <x:c r="X82" s="8">
        <x:v>0</x:v>
      </x:c>
      <x:c r="Y82" s="8">
        <x:v>0</x:v>
      </x:c>
      <x:c r="Z82" s="8">
        <x:v>0</x:v>
      </x:c>
      <x:c r="AA82" s="8" t="n">
        <x:f t="shared" ref="AA82:AA84" si="34">R78</x:f>
        <x:v>-0.05534105177433503</x:v>
      </x:c>
      <x:c r="AB82" s="8">
        <x:f t="shared" si="32"/>
        <x:v>0.1108031067549029</x:v>
      </x:c>
      <x:c r="AC82" s="8">
        <x:f t="shared" si="32"/>
        <x:v>-5.5401553377451451E-2</x:v>
      </x:c>
      <x:c r="AD82" s="16">
        <x:f t="shared" si="32"/>
        <x:v>0</x:v>
      </x:c>
    </x:row>
    <x:row r="83">
      <x:c r="H83">
        <x:v>3</x:v>
      </x:c>
      <x:c r="I83" s="12" t="n">
        <x:f>V51*$J$294</x:f>
        <x:v>0</x:v>
      </x:c>
      <x:c r="J83" s="12" t="n">
        <x:f t="shared" ref="J83:J84" si="35">W51*$J$294</x:f>
        <x:v>0.05523951870382142</x:v>
      </x:c>
      <x:c r="K83" s="12" t="n">
        <x:f t="shared" ref="K83:K84" si="36">X51*$J$294</x:f>
        <x:v>-0.05523951870382142</x:v>
      </x:c>
      <x:c r="M83" s="15">
        <x:v>0</x:v>
      </x:c>
      <x:c r="N83" s="8">
        <x:v>0</x:v>
      </x:c>
      <x:c r="O83" s="8">
        <x:v>0</x:v>
      </x:c>
      <x:c r="P83" s="16">
        <x:v>0</x:v>
      </x:c>
      <x:c r="W83" s="15">
        <x:v>0</x:v>
      </x:c>
      <x:c r="X83" s="8">
        <x:v>0</x:v>
      </x:c>
      <x:c r="Y83" s="8">
        <x:v>0</x:v>
      </x:c>
      <x:c r="Z83" s="8">
        <x:v>0</x:v>
      </x:c>
      <x:c r="AA83" s="8">
        <x:f t="shared" si="34"/>
        <x:v>0</x:v>
      </x:c>
      <x:c r="AB83" s="8">
        <x:f t="shared" si="32"/>
        <x:v>-5.5401553377451451E-2</x:v>
      </x:c>
      <x:c r="AC83" s="8">
        <x:f t="shared" si="32"/>
        <x:v>0.11064189986582801</x:v>
      </x:c>
      <x:c r="AD83" s="16">
        <x:f t="shared" si="32"/>
        <x:v>-5.524034648837655E-2</x:v>
      </x:c>
    </x:row>
    <x:row r="84">
      <x:c r="H84">
        <x:v>4</x:v>
      </x:c>
      <x:c r="I84" s="12" t="n">
        <x:f t="shared" ref="I84" si="37">V52*$J$294</x:f>
        <x:v>-0.05523951870382142</x:v>
      </x:c>
      <x:c r="J84" s="12">
        <x:f t="shared" si="35"/>
        <x:v>-5.524034648837655E-2</x:v>
      </x:c>
      <x:c r="K84" s="12">
        <x:f t="shared" si="36"/>
        <x:v>0.1104806929767531</x:v>
      </x:c>
      <x:c r="M84" s="15">
        <x:v>0</x:v>
      </x:c>
      <x:c r="N84" s="23">
        <x:v>0</x:v>
      </x:c>
      <x:c r="O84" s="8" t="n">
        <x:f>J83</x:f>
        <x:v>0.05523951870382142</x:v>
      </x:c>
      <x:c r="P84" s="8" t="n">
        <x:f>K83</x:f>
        <x:v>-0.05523951870382142</x:v>
      </x:c>
      <x:c r="W84" s="17">
        <x:v>0</x:v>
      </x:c>
      <x:c r="X84" s="18">
        <x:v>0</x:v>
      </x:c>
      <x:c r="Y84" s="18">
        <x:v>0</x:v>
      </x:c>
      <x:c r="Z84" s="18">
        <x:v>0</x:v>
      </x:c>
      <x:c r="AA84" s="18">
        <x:f t="shared" si="34"/>
        <x:v>-5.524034648837655E-2</x:v>
      </x:c>
      <x:c r="AB84" s="18">
        <x:f t="shared" si="32"/>
        <x:v>0</x:v>
      </x:c>
      <x:c r="AC84" s="18">
        <x:f t="shared" si="32"/>
        <x:v>-5.524034648837655E-2</x:v>
      </x:c>
      <x:c r="AD84" s="19">
        <x:f t="shared" si="32"/>
        <x:v>0.1104806929767531</x:v>
      </x:c>
    </x:row>
    <x:row r="85">
      <x:c r="M85" s="15" t="n">
        <x:f>I84</x:f>
        <x:v>-0.05523951870382142</x:v>
      </x:c>
      <x:c r="N85" s="18">
        <x:v>0</x:v>
      </x:c>
      <x:c r="O85" s="8" t="n">
        <x:f>J84</x:f>
        <x:v>-0.05524034648837655</x:v>
      </x:c>
      <x:c r="P85" s="8" t="n">
        <x:f>K84</x:f>
        <x:v>0.1104806929767531</x:v>
      </x:c>
      <x:c r="W85" t="s">
        <x:v>107</x:v>
      </x:c>
      <x:c r="X85" t="s">
        <x:v>37</x:v>
      </x:c>
      <x:c r="Y85" t="s">
        <x:v>110</x:v>
      </x:c>
    </x:row>
    <x:row r="86">
      <x:c r="A86" t="s">
        <x:v>47</x:v>
      </x:c>
      <x:c r="J86" t="s">
        <x:v>48</x:v>
      </x:c>
      <x:c r="W86" s="12" t="n">
        <x:f>W77*$S$4</x:f>
        <x:v>0.011058057047815645</x:v>
      </x:c>
      <x:c r="X86" s="13" t="n">
        <x:f t="shared" ref="X86:AD86" si="38">X77*$S$4</x:f>
        <x:v>-0.005534105177433503</x:v>
      </x:c>
      <x:c r="Y86" s="13">
        <x:f t="shared" si="38"/>
        <x:v>0</x:v>
      </x:c>
      <x:c r="Z86" s="13">
        <x:f t="shared" si="38"/>
        <x:v>-5.5240346488376552E-3</x:v>
      </x:c>
      <x:c r="AA86" s="13">
        <x:f t="shared" si="38"/>
        <x:v>0</x:v>
      </x:c>
      <x:c r="AB86" s="13">
        <x:f t="shared" si="38"/>
        <x:v>0</x:v>
      </x:c>
      <x:c r="AC86" s="13">
        <x:f t="shared" si="38"/>
        <x:v>0</x:v>
      </x:c>
      <x:c r="AD86" s="14">
        <x:f t="shared" si="38"/>
        <x:v>0</x:v>
      </x:c>
    </x:row>
    <x:row r="87">
      <x:c r="A87" t="s">
        <x:v>49</x:v>
      </x:c>
      <x:c r="J87" t="s">
        <x:v>50</x:v>
      </x:c>
      <x:c r="K87" t="s">
        <x:v>51</x:v>
      </x:c>
      <x:c r="W87" s="15" t="n">
        <x:f t="shared" ref="W87:AD93" si="39">W78*$S$4</x:f>
        <x:v>-0.005534105177433503</x:v>
      </x:c>
      <x:c r="X87" s="8">
        <x:f t="shared" si="39"/>
        <x:v>1.1080310675490292E-2</x:v>
      </x:c>
      <x:c r="Y87" s="8">
        <x:f t="shared" si="39"/>
        <x:v>-5.5401553377451458E-3</x:v>
      </x:c>
      <x:c r="Z87" s="8">
        <x:f t="shared" si="39"/>
        <x:v>0</x:v>
      </x:c>
      <x:c r="AA87" s="8">
        <x:f t="shared" si="39"/>
        <x:v>0</x:v>
      </x:c>
      <x:c r="AB87" s="8">
        <x:f t="shared" si="39"/>
        <x:v>0</x:v>
      </x:c>
      <x:c r="AC87" s="8">
        <x:f t="shared" si="39"/>
        <x:v>0</x:v>
      </x:c>
      <x:c r="AD87" s="16">
        <x:f t="shared" si="39"/>
        <x:v>0</x:v>
      </x:c>
    </x:row>
    <x:row r="88">
      <x:c r="H88" t="s">
        <x:v>52</x:v>
      </x:c>
      <x:c r="J88" s="36" t="n">
        <x:f>(C187+C189+C191)/3</x:f>
        <x:v>0.3877608188884878</x:v>
      </x:c>
      <x:c r="K88" s="36" t="n">
        <x:f>(C188+C190+C192)/3</x:f>
        <x:v>-0.10842071771267958</x:v>
      </x:c>
      <x:c r="W88" s="15">
        <x:f t="shared" si="39"/>
        <x:v>0</x:v>
      </x:c>
      <x:c r="X88" s="8">
        <x:f t="shared" si="39"/>
        <x:v>-5.5401553377451458E-3</x:v>
      </x:c>
      <x:c r="Y88" s="8">
        <x:f t="shared" si="39"/>
        <x:v>1.1064189986582802E-2</x:v>
      </x:c>
      <x:c r="Z88" s="8">
        <x:f t="shared" si="39"/>
        <x:v>-5.5240346488376552E-3</x:v>
      </x:c>
      <x:c r="AA88" s="8">
        <x:f t="shared" si="39"/>
        <x:v>0</x:v>
      </x:c>
      <x:c r="AB88" s="8">
        <x:f t="shared" si="39"/>
        <x:v>0</x:v>
      </x:c>
      <x:c r="AC88" s="8">
        <x:f t="shared" si="39"/>
        <x:v>0</x:v>
      </x:c>
      <x:c r="AD88" s="16">
        <x:f t="shared" si="39"/>
        <x:v>0</x:v>
      </x:c>
    </x:row>
    <x:row r="89">
      <x:c r="H89" t="s">
        <x:v>53</x:v>
      </x:c>
      <x:c r="L89" t="s">
        <x:v>54</x:v>
      </x:c>
      <x:c r="W89" s="15">
        <x:f t="shared" si="39"/>
        <x:v>-5.5240346488376552E-3</x:v>
      </x:c>
      <x:c r="X89" s="8">
        <x:f t="shared" si="39"/>
        <x:v>0</x:v>
      </x:c>
      <x:c r="Y89" s="8">
        <x:f t="shared" si="39"/>
        <x:v>-5.5240346488376552E-3</x:v>
      </x:c>
      <x:c r="Z89" s="8">
        <x:f t="shared" si="39"/>
        <x:v>1.104806929767531E-2</x:v>
      </x:c>
      <x:c r="AA89" s="8">
        <x:f t="shared" si="39"/>
        <x:v>0</x:v>
      </x:c>
      <x:c r="AB89" s="8">
        <x:f t="shared" si="39"/>
        <x:v>0</x:v>
      </x:c>
      <x:c r="AC89" s="8">
        <x:f t="shared" si="39"/>
        <x:v>0</x:v>
      </x:c>
      <x:c r="AD89" s="16">
        <x:f t="shared" si="39"/>
        <x:v>0</x:v>
      </x:c>
    </x:row>
    <x:row r="90">
      <x:c r="H90" s="12" t="n" cm="1">
        <x:f t="array" ref="H90:J92">P41*MMULT(I20:I22,E24:G24)</x:f>
        <x:v>-0.1666666666666667</x:v>
      </x:c>
      <x:c r="I90" s="13" t="n">
        <x:v>0.1666666666666667</x:v>
      </x:c>
      <x:c r="J90" s="14" t="n">
        <x:v>0</x:v>
      </x:c>
      <x:c r="K90">
        <x:v>1</x:v>
      </x:c>
      <x:c r="L90" s="12" t="n">
        <x:f t="array" ref="L90">$J$88*H90+$K$88*H95</x:f>
        <x:v>-0.06462680314808132</x:v>
      </x:c>
      <x:c r="M90" s="13" t="n">
        <x:f t="shared" ref="M90:N92" si="40">$J$88*I90+$K$88*I95</x:f>
        <x:v>0.08269692276686126</x:v>
      </x:c>
      <x:c r="N90" s="14">
        <x:f t="shared" si="40"/>
        <x:v>-1.8070119618779936E-2</x:v>
      </x:c>
      <x:c r="W90" s="15">
        <x:f t="shared" si="39"/>
        <x:v>0</x:v>
      </x:c>
      <x:c r="X90" s="8">
        <x:f t="shared" si="39"/>
        <x:v>0</x:v>
      </x:c>
      <x:c r="Y90" s="8">
        <x:f t="shared" si="39"/>
        <x:v>0</x:v>
      </x:c>
      <x:c r="Z90" s="8">
        <x:f t="shared" si="39"/>
        <x:v>0</x:v>
      </x:c>
      <x:c r="AA90" s="8">
        <x:f t="shared" si="39"/>
        <x:v>1.1064189986582802E-2</x:v>
      </x:c>
      <x:c r="AB90" s="8">
        <x:f t="shared" si="39"/>
        <x:v>-5.5401553377451458E-3</x:v>
      </x:c>
      <x:c r="AC90" s="8">
        <x:f t="shared" si="39"/>
        <x:v>0</x:v>
      </x:c>
      <x:c r="AD90" s="16" t="n">
        <x:f>AD81*$S$4</x:f>
        <x:v>-0.005524034648837655</x:v>
      </x:c>
    </x:row>
    <x:row r="91">
      <x:c r="H91" s="15" t="n">
        <x:v>-0.16666666666666666</x:v>
      </x:c>
      <x:c r="I91" s="8" t="n">
        <x:v>0.16666666666666666</x:v>
      </x:c>
      <x:c r="J91" s="16" t="n">
        <x:v>0</x:v>
      </x:c>
      <x:c r="K91">
        <x:v>2</x:v>
      </x:c>
      <x:c r="L91" s="15" t="n">
        <x:f t="shared" ref="L91:L92" si="41">$J$88*H91+$K$88*H96</x:f>
        <x:v>-0.0646268031480813</x:v>
      </x:c>
      <x:c r="M91" s="8">
        <x:f t="shared" si="40"/>
        <x:v>8.3531754860342131E-2</x:v>
      </x:c>
      <x:c r="N91" s="16">
        <x:f t="shared" si="40"/>
        <x:v>-1.8070119618779929E-2</x:v>
      </x:c>
      <x:c r="W91" s="15">
        <x:f t="shared" si="39"/>
        <x:v>0</x:v>
      </x:c>
      <x:c r="X91" s="8">
        <x:f t="shared" si="39"/>
        <x:v>0</x:v>
      </x:c>
      <x:c r="Y91" s="8">
        <x:f t="shared" si="39"/>
        <x:v>0</x:v>
      </x:c>
      <x:c r="Z91" s="8">
        <x:f t="shared" si="39"/>
        <x:v>0</x:v>
      </x:c>
      <x:c r="AA91" s="8">
        <x:f t="shared" si="39"/>
        <x:v>-5.5401553377451458E-3</x:v>
      </x:c>
      <x:c r="AB91" s="8">
        <x:f t="shared" si="39"/>
        <x:v>1.1080310675490292E-2</x:v>
      </x:c>
      <x:c r="AC91" s="8">
        <x:f t="shared" si="39"/>
        <x:v>-5.5401553377451458E-3</x:v>
      </x:c>
      <x:c r="AD91" s="16">
        <x:f t="shared" si="39"/>
        <x:v>0</x:v>
      </x:c>
    </x:row>
    <x:row r="92">
      <x:c r="H92" s="17" t="n">
        <x:v>-0.16666666666666666</x:v>
      </x:c>
      <x:c r="I92" s="18" t="n">
        <x:v>0.16666666666666666</x:v>
      </x:c>
      <x:c r="J92" s="19" t="n">
        <x:v>0</x:v>
      </x:c>
      <x:c r="K92">
        <x:v>3</x:v>
      </x:c>
      <x:c r="L92" s="17">
        <x:f t="shared" si="41"/>
        <x:v>-6.5461635241562205E-2</x:v>
      </x:c>
      <x:c r="M92" s="18">
        <x:f t="shared" si="40"/>
        <x:v>8.3531754860342131E-2</x:v>
      </x:c>
      <x:c r="N92" s="19">
        <x:f t="shared" si="40"/>
        <x:v>-1.8070119618779929E-2</x:v>
      </x:c>
      <x:c r="W92" s="15">
        <x:f t="shared" si="39"/>
        <x:v>0</x:v>
      </x:c>
      <x:c r="X92" s="8">
        <x:f t="shared" si="39"/>
        <x:v>0</x:v>
      </x:c>
      <x:c r="Y92" s="8">
        <x:f t="shared" si="39"/>
        <x:v>0</x:v>
      </x:c>
      <x:c r="Z92" s="8">
        <x:f t="shared" si="39"/>
        <x:v>0</x:v>
      </x:c>
      <x:c r="AA92" s="8">
        <x:f t="shared" si="39"/>
        <x:v>0</x:v>
      </x:c>
      <x:c r="AB92" s="8">
        <x:f t="shared" si="39"/>
        <x:v>-5.5401553377451458E-3</x:v>
      </x:c>
      <x:c r="AC92" s="8">
        <x:f t="shared" si="39"/>
        <x:v>1.1064189986582802E-2</x:v>
      </x:c>
      <x:c r="AD92" s="16">
        <x:f t="shared" si="39"/>
        <x:v>-5.5240346488376552E-3</x:v>
      </x:c>
    </x:row>
    <x:row r="93">
      <x:c r="W93" s="17">
        <x:f t="shared" si="39"/>
        <x:v>0</x:v>
      </x:c>
      <x:c r="X93" s="18">
        <x:f t="shared" si="39"/>
        <x:v>0</x:v>
      </x:c>
      <x:c r="Y93" s="18">
        <x:f t="shared" si="39"/>
        <x:v>0</x:v>
      </x:c>
      <x:c r="Z93" s="18">
        <x:f t="shared" si="39"/>
        <x:v>0</x:v>
      </x:c>
      <x:c r="AA93" s="18">
        <x:f t="shared" si="39"/>
        <x:v>-5.5240346488376552E-3</x:v>
      </x:c>
      <x:c r="AB93" s="18">
        <x:f t="shared" si="39"/>
        <x:v>0</x:v>
      </x:c>
      <x:c r="AC93" s="18">
        <x:f t="shared" si="39"/>
        <x:v>-5.5240346488376552E-3</x:v>
      </x:c>
      <x:c r="AD93" s="19">
        <x:f t="shared" si="39"/>
        <x:v>1.104806929767531E-2</x:v>
      </x:c>
    </x:row>
    <x:row r="94">
      <x:c r="H94" t="s">
        <x:v>55</x:v>
      </x:c>
      <x:c r="L94" s="12" t="n">
        <x:f>L90</x:f>
        <x:v>-0.06462680314808132</x:v>
      </x:c>
      <x:c r="M94" s="12" t="n">
        <x:f t="shared" ref="M94:N94" si="42">M90</x:f>
        <x:v>0.08269692276686126</x:v>
      </x:c>
      <x:c r="N94" s="12">
        <x:f t="shared" si="42"/>
        <x:v>-1.8070119618779936E-2</x:v>
      </x:c>
      <x:c r="O94" s="14">
        <x:v>0</x:v>
      </x:c>
      <x:c r="Q94" s="12" t="n">
        <x:f>L94+L106</x:f>
        <x:v>-0.08309029137146802</x:v>
      </x:c>
      <x:c r="R94" s="12" t="n">
        <x:f t="shared" ref="R94:T97" si="43">M94+M106</x:f>
        <x:v>0.08269692276686126</x:v>
      </x:c>
      <x:c r="S94" s="12">
        <x:f t="shared" si="43"/>
        <x:v>8.2530045212655986E-2</x:v>
      </x:c>
      <x:c r="T94" s="12">
        <x:f t="shared" si="43"/>
        <x:v>-8.2136676608049228E-2</x:v>
      </x:c>
    </x:row>
    <x:row r="95">
      <x:c r="H95" s="12" t="n" cm="1">
        <x:f t="array" ref="H95:J97">P15*MMULT(I20:I22,E25:G25)</x:f>
        <x:v>0</x:v>
      </x:c>
      <x:c r="I95" s="13" t="n">
        <x:v>-0.1666666666666667</x:v>
      </x:c>
      <x:c r="J95" s="14" t="n">
        <x:v>0.1666666666666667</x:v>
      </x:c>
      <x:c r="L95" s="12" t="n">
        <x:f t="shared" ref="L95:N96" si="44">L91</x:f>
        <x:v>-0.0646268031480813</x:v>
      </x:c>
      <x:c r="M95" s="12">
        <x:f t="shared" si="44"/>
        <x:v>8.3531754860342131E-2</x:v>
      </x:c>
      <x:c r="N95" s="12">
        <x:f t="shared" si="44"/>
        <x:v>-1.8070119618779929E-2</x:v>
      </x:c>
      <x:c r="O95" s="16">
        <x:v>0</x:v>
      </x:c>
      <x:c r="Q95" s="12" t="n">
        <x:f t="shared" ref="Q95:Q97" si="45">L95+L107</x:f>
        <x:v>-0.0646268031480813</x:v>
      </x:c>
      <x:c r="R95" s="12">
        <x:f t="shared" si="43"/>
        <x:v>8.3531754860342131E-2</x:v>
      </x:c>
      <x:c r="S95" s="12">
        <x:f t="shared" si="43"/>
        <x:v>-1.8070119618779929E-2</x:v>
      </x:c>
      <x:c r="T95" s="12">
        <x:f t="shared" si="43"/>
        <x:v>0</x:v>
      </x:c>
    </x:row>
    <x:row r="96">
      <x:c r="H96" s="15" t="n">
        <x:v>0</x:v>
      </x:c>
      <x:c r="I96" s="8" t="n">
        <x:v>-0.16666666666666666</x:v>
      </x:c>
      <x:c r="J96" s="16" t="n">
        <x:v>0.16666666666666666</x:v>
      </x:c>
      <x:c r="L96" s="12">
        <x:f t="shared" si="44"/>
        <x:v>-6.5461635241562205E-2</x:v>
      </x:c>
      <x:c r="M96" s="12">
        <x:f t="shared" si="44"/>
        <x:v>8.3531754860342131E-2</x:v>
      </x:c>
      <x:c r="N96" s="12">
        <x:f t="shared" si="44"/>
        <x:v>-1.8070119618779929E-2</x:v>
      </x:c>
      <x:c r="O96" s="16">
        <x:v>0</x:v>
      </x:c>
      <x:c r="Q96" s="12">
        <x:f t="shared" si="45"/>
        <x:v>-8.3925123464948889E-2</x:v>
      </x:c>
      <x:c r="R96" s="12">
        <x:f t="shared" si="43"/>
        <x:v>8.3531754860342131E-2</x:v>
      </x:c>
      <x:c r="S96" s="12">
        <x:f t="shared" si="43"/>
        <x:v>8.2530045212655959E-2</x:v>
      </x:c>
      <x:c r="T96" s="12">
        <x:f t="shared" si="43"/>
        <x:v>-8.21366766080492E-2</x:v>
      </x:c>
    </x:row>
    <x:row r="97">
      <x:c r="H97" s="17" t="n">
        <x:v>0</x:v>
      </x:c>
      <x:c r="I97" s="18" t="n">
        <x:v>-0.16666666666666666</x:v>
      </x:c>
      <x:c r="J97" s="19" t="n">
        <x:v>0.16666666666666666</x:v>
      </x:c>
      <x:c r="L97" s="17">
        <x:v>0</x:v>
      </x:c>
      <x:c r="M97" s="18">
        <x:v>0</x:v>
      </x:c>
      <x:c r="N97" s="18">
        <x:v>0</x:v>
      </x:c>
      <x:c r="O97" s="19">
        <x:v>0</x:v>
      </x:c>
      <x:c r="Q97" s="12">
        <x:f t="shared" si="45"/>
        <x:v>-1.8463488223386688E-2</x:v>
      </x:c>
      <x:c r="R97" s="12">
        <x:f t="shared" si="43"/>
        <x:v>0</x:v>
      </x:c>
      <x:c r="S97" s="12">
        <x:f t="shared" si="43"/>
        <x:v>0.10060016483143588</x:v>
      </x:c>
      <x:c r="T97" s="12">
        <x:f t="shared" si="43"/>
        <x:v>-8.21366766080492E-2</x:v>
      </x:c>
    </x:row>
    <x:row r="99">
      <x:c r="J99" t="s">
        <x:v>50</x:v>
      </x:c>
      <x:c r="K99" t="s">
        <x:v>51</x:v>
      </x:c>
    </x:row>
    <x:row r="100">
      <x:c r="H100" t="s">
        <x:v>56</x:v>
      </x:c>
      <x:c r="J100" s="36" t="n">
        <x:f>(C187+C191+C193)/3</x:f>
        <x:v>0.5985919964277299</x:v>
      </x:c>
      <x:c r="K100" s="36" t="n">
        <x:f>(C188+C192+C194)/3</x:f>
        <x:v>0.11078092934032013</x:v>
      </x:c>
    </x:row>
    <x:row r="101">
      <x:c r="H101" t="s">
        <x:v>53</x:v>
      </x:c>
      <x:c r="L101" t="s">
        <x:v>57</x:v>
      </x:c>
      <x:c r="Q101" t="s">
        <x:v>58</x:v>
      </x:c>
      <x:c r="R101" t="s">
        <x:v>37</x:v>
      </x:c>
    </x:row>
    <x:row r="102">
      <x:c r="H102" s="12" t="n" cm="1">
        <x:f t="array" ref="H102:J104">P41*MMULT(I46:I48,E50:G50)</x:f>
        <x:v>0</x:v>
      </x:c>
      <x:c r="I102" s="13" t="n">
        <x:v>0.1666666666666667</x:v>
      </x:c>
      <x:c r="J102" s="14" t="n">
        <x:v>-0.1666666666666667</x:v>
      </x:c>
      <x:c r="K102">
        <x:v>1</x:v>
      </x:c>
      <x:c r="L102" s="12" t="n">
        <x:f>$J$100*H102+$K$100*H107</x:f>
        <x:v>-0.018463488223386695</x:v>
      </x:c>
      <x:c r="M102" s="12" t="n">
        <x:f t="shared" ref="M102:N104" si="46">$J$100*I102+$K$100*I107</x:f>
        <x:v>0.099765332737955</x:v>
      </x:c>
      <x:c r="N102" s="12">
        <x:f t="shared" si="46"/>
        <x:v>-8.2136676608049228E-2</x:v>
      </x:c>
      <x:c r="Q102" s="12" t="n">
        <x:f>Q94</x:f>
        <x:v>-0.08309029137146802</x:v>
      </x:c>
      <x:c r="R102" s="13" t="n">
        <x:f t="shared" ref="R102:T102" si="47">R94</x:f>
        <x:v>0.08269692276686126</x:v>
      </x:c>
      <x:c r="S102" s="13">
        <x:f t="shared" si="47"/>
        <x:v>8.2530045212655986E-2</x:v>
      </x:c>
      <x:c r="T102" s="13">
        <x:f t="shared" si="47"/>
        <x:v>-8.2136676608049228E-2</x:v>
      </x:c>
      <x:c r="U102" s="13">
        <x:v>0</x:v>
      </x:c>
      <x:c r="V102" s="13">
        <x:v>0</x:v>
      </x:c>
      <x:c r="W102" s="13">
        <x:v>0</x:v>
      </x:c>
      <x:c r="X102" s="14">
        <x:v>0</x:v>
      </x:c>
    </x:row>
    <x:row r="103">
      <x:c r="H103" s="15" t="n">
        <x:v>0</x:v>
      </x:c>
      <x:c r="I103" s="8" t="n">
        <x:v>0.16666666666666666</x:v>
      </x:c>
      <x:c r="J103" s="16" t="n">
        <x:v>-0.16666666666666666</x:v>
      </x:c>
      <x:c r="K103">
        <x:v>3</x:v>
      </x:c>
      <x:c r="L103" s="12" t="n">
        <x:f t="shared" ref="L103:L104" si="48">$J$100*H103+$K$100*H108</x:f>
        <x:v>-0.018463488223386688</x:v>
      </x:c>
      <x:c r="M103" s="12">
        <x:f t="shared" si="46"/>
        <x:v>0.10060016483143588</x:v>
      </x:c>
      <x:c r="N103" s="12">
        <x:f t="shared" si="46"/>
        <x:v>-8.21366766080492E-2</x:v>
      </x:c>
      <x:c r="Q103" s="15" t="n">
        <x:f t="shared" ref="Q103:T105" si="49">Q95</x:f>
        <x:v>-0.0646268031480813</x:v>
      </x:c>
      <x:c r="R103" s="8">
        <x:f t="shared" si="49"/>
        <x:v>8.3531754860342131E-2</x:v>
      </x:c>
      <x:c r="S103" s="8">
        <x:f t="shared" si="49"/>
        <x:v>-1.8070119618779929E-2</x:v>
      </x:c>
      <x:c r="T103" s="8">
        <x:f t="shared" si="49"/>
        <x:v>0</x:v>
      </x:c>
      <x:c r="U103" s="8">
        <x:v>0</x:v>
      </x:c>
      <x:c r="V103" s="8">
        <x:v>0</x:v>
      </x:c>
      <x:c r="W103" s="8">
        <x:v>0</x:v>
      </x:c>
      <x:c r="X103" s="16">
        <x:v>0</x:v>
      </x:c>
    </x:row>
    <x:row r="104">
      <x:c r="H104" s="17" t="n">
        <x:v>0</x:v>
      </x:c>
      <x:c r="I104" s="18" t="n">
        <x:v>0.16666666666666666</x:v>
      </x:c>
      <x:c r="J104" s="19" t="n">
        <x:v>-0.16666666666666666</x:v>
      </x:c>
      <x:c r="K104">
        <x:v>4</x:v>
      </x:c>
      <x:c r="L104" s="12">
        <x:f t="shared" si="48"/>
        <x:v>-1.8463488223386688E-2</x:v>
      </x:c>
      <x:c r="M104" s="12">
        <x:f t="shared" si="46"/>
        <x:v>0.10060016483143588</x:v>
      </x:c>
      <x:c r="N104" s="12">
        <x:f t="shared" si="46"/>
        <x:v>-8.21366766080492E-2</x:v>
      </x:c>
      <x:c r="Q104" s="15">
        <x:f t="shared" si="49"/>
        <x:v>-8.3925123464948889E-2</x:v>
      </x:c>
      <x:c r="R104" s="8">
        <x:f t="shared" si="49"/>
        <x:v>8.3531754860342131E-2</x:v>
      </x:c>
      <x:c r="S104" s="8">
        <x:f t="shared" si="49"/>
        <x:v>8.2530045212655959E-2</x:v>
      </x:c>
      <x:c r="T104" s="8">
        <x:f t="shared" si="49"/>
        <x:v>-8.21366766080492E-2</x:v>
      </x:c>
      <x:c r="U104" s="8">
        <x:v>0</x:v>
      </x:c>
      <x:c r="V104" s="8">
        <x:v>0</x:v>
      </x:c>
      <x:c r="W104" s="8">
        <x:v>0</x:v>
      </x:c>
      <x:c r="X104" s="16">
        <x:v>0</x:v>
      </x:c>
    </x:row>
    <x:row r="105">
      <x:c r="Q105" s="15">
        <x:f t="shared" si="49"/>
        <x:v>-1.8463488223386688E-2</x:v>
      </x:c>
      <x:c r="R105" s="8">
        <x:f t="shared" si="49"/>
        <x:v>0</x:v>
      </x:c>
      <x:c r="S105" s="8">
        <x:f t="shared" si="49"/>
        <x:v>0.10060016483143588</x:v>
      </x:c>
      <x:c r="T105" s="8">
        <x:f t="shared" si="49"/>
        <x:v>-8.21366766080492E-2</x:v>
      </x:c>
      <x:c r="U105" s="8">
        <x:v>0</x:v>
      </x:c>
      <x:c r="V105" s="8">
        <x:v>0</x:v>
      </x:c>
      <x:c r="W105" s="8">
        <x:v>0</x:v>
      </x:c>
      <x:c r="X105" s="16">
        <x:v>0</x:v>
      </x:c>
    </x:row>
    <x:row r="106">
      <x:c r="H106" t="s">
        <x:v>55</x:v>
      </x:c>
      <x:c r="L106" s="12" t="n">
        <x:f>L102</x:f>
        <x:v>-0.018463488223386695</x:v>
      </x:c>
      <x:c r="M106" s="12">
        <x:v>0</x:v>
      </x:c>
      <x:c r="N106" s="12" t="n">
        <x:f>M102</x:f>
        <x:v>0.099765332737955</x:v>
      </x:c>
      <x:c r="O106" s="12" t="n">
        <x:f>N102</x:f>
        <x:v>-0.08213667660804923</x:v>
      </x:c>
      <x:c r="Q106" s="15">
        <x:v>0</x:v>
      </x:c>
      <x:c r="R106" s="8">
        <x:v>0</x:v>
      </x:c>
      <x:c r="S106" s="8">
        <x:v>0</x:v>
      </x:c>
      <x:c r="T106" s="8">
        <x:v>0</x:v>
      </x:c>
      <x:c r="U106" s="8" t="n">
        <x:f>Q94</x:f>
        <x:v>-0.08309029137146802</x:v>
      </x:c>
      <x:c r="V106" s="8" t="n">
        <x:f t="shared" ref="V106:X109" si="50">R94</x:f>
        <x:v>0.08269692276686126</x:v>
      </x:c>
      <x:c r="W106" s="8">
        <x:f t="shared" si="50"/>
        <x:v>8.2530045212655986E-2</x:v>
      </x:c>
      <x:c r="X106" s="16">
        <x:f t="shared" si="50"/>
        <x:v>-8.2136676608049228E-2</x:v>
      </x:c>
    </x:row>
    <x:row r="107">
      <x:c r="H107" s="12" t="n" cm="1">
        <x:f t="array" ref="H107:J109">P41*MMULT(I46:I48,E51:G51)</x:f>
        <x:v>-0.1666666666666667</x:v>
      </x:c>
      <x:c r="I107" s="13" t="n">
        <x:v>0</x:v>
      </x:c>
      <x:c r="J107" s="14" t="n">
        <x:v>0.1666666666666667</x:v>
      </x:c>
      <x:c r="L107" s="12">
        <x:v>0</x:v>
      </x:c>
      <x:c r="M107" s="12">
        <x:v>0</x:v>
      </x:c>
      <x:c r="N107" s="12">
        <x:v>0</x:v>
      </x:c>
      <x:c r="O107" s="16">
        <x:v>0</x:v>
      </x:c>
      <x:c r="Q107" s="15">
        <x:v>0</x:v>
      </x:c>
      <x:c r="R107" s="8">
        <x:v>0</x:v>
      </x:c>
      <x:c r="S107" s="8">
        <x:v>0</x:v>
      </x:c>
      <x:c r="T107" s="8">
        <x:v>0</x:v>
      </x:c>
      <x:c r="U107" s="8" t="n">
        <x:f t="shared" ref="U107:U109" si="51">Q95</x:f>
        <x:v>-0.0646268031480813</x:v>
      </x:c>
      <x:c r="V107" s="8">
        <x:f t="shared" si="50"/>
        <x:v>8.3531754860342131E-2</x:v>
      </x:c>
      <x:c r="W107" s="8">
        <x:f t="shared" si="50"/>
        <x:v>-1.8070119618779929E-2</x:v>
      </x:c>
      <x:c r="X107" s="16">
        <x:f t="shared" si="50"/>
        <x:v>0</x:v>
      </x:c>
    </x:row>
    <x:row r="108">
      <x:c r="H108" s="15" t="n">
        <x:v>-0.16666666666666666</x:v>
      </x:c>
      <x:c r="I108" s="8" t="n">
        <x:v>0</x:v>
      </x:c>
      <x:c r="J108" s="16" t="n">
        <x:v>0.16666666666666666</x:v>
      </x:c>
      <x:c r="L108" s="12" t="n">
        <x:f>L103</x:f>
        <x:v>-0.018463488223386688</x:v>
      </x:c>
      <x:c r="M108" s="12">
        <x:v>0</x:v>
      </x:c>
      <x:c r="N108" s="12" t="n">
        <x:f>M103</x:f>
        <x:v>0.10060016483143588</x:v>
      </x:c>
      <x:c r="O108" s="12" t="n">
        <x:f>N103</x:f>
        <x:v>-0.0821366766080492</x:v>
      </x:c>
      <x:c r="Q108" s="15">
        <x:v>0</x:v>
      </x:c>
      <x:c r="R108" s="8">
        <x:v>0</x:v>
      </x:c>
      <x:c r="S108" s="8">
        <x:v>0</x:v>
      </x:c>
      <x:c r="T108" s="8">
        <x:v>0</x:v>
      </x:c>
      <x:c r="U108" s="8">
        <x:f t="shared" si="51"/>
        <x:v>-8.3925123464948889E-2</x:v>
      </x:c>
      <x:c r="V108" s="8">
        <x:f t="shared" si="50"/>
        <x:v>8.3531754860342131E-2</x:v>
      </x:c>
      <x:c r="W108" s="8">
        <x:f t="shared" si="50"/>
        <x:v>8.2530045212655959E-2</x:v>
      </x:c>
      <x:c r="X108" s="16">
        <x:f t="shared" si="50"/>
        <x:v>-8.21366766080492E-2</x:v>
      </x:c>
    </x:row>
    <x:row r="109">
      <x:c r="H109" s="17" t="n">
        <x:v>-0.16666666666666666</x:v>
      </x:c>
      <x:c r="I109" s="18" t="n">
        <x:v>0</x:v>
      </x:c>
      <x:c r="J109" s="19" t="n">
        <x:v>0.16666666666666666</x:v>
      </x:c>
      <x:c r="L109" s="12" t="n">
        <x:f>L104</x:f>
        <x:v>-0.018463488223386688</x:v>
      </x:c>
      <x:c r="M109" s="18">
        <x:v>0</x:v>
      </x:c>
      <x:c r="N109" s="12" t="n">
        <x:f>M104</x:f>
        <x:v>0.10060016483143588</x:v>
      </x:c>
      <x:c r="O109" s="12" t="n">
        <x:f>N104</x:f>
        <x:v>-0.0821366766080492</x:v>
      </x:c>
      <x:c r="Q109" s="17">
        <x:v>0</x:v>
      </x:c>
      <x:c r="R109" s="18">
        <x:v>0</x:v>
      </x:c>
      <x:c r="S109" s="18">
        <x:v>0</x:v>
      </x:c>
      <x:c r="T109" s="18">
        <x:v>0</x:v>
      </x:c>
      <x:c r="U109" s="18">
        <x:f t="shared" si="51"/>
        <x:v>-1.8463488223386688E-2</x:v>
      </x:c>
      <x:c r="V109" s="18">
        <x:v>0</x:v>
      </x:c>
      <x:c r="W109" s="18">
        <x:f t="shared" si="50"/>
        <x:v>0.10060016483143588</x:v>
      </x:c>
      <x:c r="X109" s="19">
        <x:f t="shared" si="50"/>
        <x:v>-8.21366766080492E-2</x:v>
      </x:c>
    </x:row>
    <x:row r="113">
      <x:c r="K113" t="s">
        <x:v>60</x:v>
      </x:c>
    </x:row>
    <x:row r="114">
      <x:c r="K114" s="26">
        <x:v>1</x:v>
      </x:c>
      <x:c r="L114" s="26"/>
      <x:c r="M114" s="26">
        <x:v>2</x:v>
      </x:c>
      <x:c r="N114" s="26"/>
      <x:c r="O114" s="26">
        <x:v>3</x:v>
      </x:c>
    </x:row>
    <x:row r="115">
      <x:c r="K115" t="n">
        <x:f>O24</x:f>
        <x:v>-1</x:v>
      </x:c>
      <x:c r="L115" t="n">
        <x:f>P24</x:f>
        <x:v>0</x:v>
      </x:c>
      <x:c r="M115" t="n">
        <x:f>O25</x:f>
        <x:v>1</x:v>
      </x:c>
      <x:c r="N115" t="n">
        <x:f>P25</x:f>
        <x:v>-1</x:v>
      </x:c>
      <x:c r="O115" t="n">
        <x:f>O26</x:f>
        <x:v>0</x:v>
      </x:c>
      <x:c r="P115" t="n">
        <x:f>P26</x:f>
        <x:v>1</x:v>
      </x:c>
    </x:row>
    <x:row r="116">
      <x:c r="K116" t="s">
        <x:v>61</x:v>
      </x:c>
    </x:row>
    <x:row r="117">
      <x:c r="K117" s="21" t="n">
        <x:f t="array" ref="K117">K115*$P$15</x:f>
        <x:v>-0.5</x:v>
      </x:c>
      <x:c r="L117" s="24" t="n">
        <x:f t="shared" ref="L117:P117" si="52">L115*$P$15</x:f>
        <x:v>0</x:v>
      </x:c>
      <x:c r="M117" s="24">
        <x:f t="shared" si="52"/>
        <x:v>0.5</x:v>
      </x:c>
      <x:c r="N117" s="24">
        <x:f t="shared" si="52"/>
        <x:v>-0.5</x:v>
      </x:c>
      <x:c r="O117" s="24">
        <x:f t="shared" si="52"/>
        <x:v>0</x:v>
      </x:c>
      <x:c r="P117" s="25">
        <x:f t="shared" si="52"/>
        <x:v>0.5</x:v>
      </x:c>
    </x:row>
    <x:row r="119">
      <x:c r="K119" s="26">
        <x:v>1</x:v>
      </x:c>
      <x:c r="L119" s="26"/>
      <x:c r="M119" s="26">
        <x:v>3</x:v>
      </x:c>
      <x:c r="N119" s="26"/>
      <x:c r="O119" s="26">
        <x:v>4</x:v>
      </x:c>
    </x:row>
    <x:row r="120">
      <x:c r="K120" t="n">
        <x:f>O50</x:f>
        <x:v>0</x:v>
      </x:c>
      <x:c r="L120" t="n">
        <x:f>P50</x:f>
        <x:v>-1</x:v>
      </x:c>
      <x:c r="M120" t="n">
        <x:f>O51</x:f>
        <x:v>1</x:v>
      </x:c>
      <x:c r="N120" t="n">
        <x:f>P51</x:f>
        <x:v>0</x:v>
      </x:c>
      <x:c r="O120" t="n">
        <x:f>O52</x:f>
        <x:v>-1</x:v>
      </x:c>
      <x:c r="P120" t="n">
        <x:f>P52</x:f>
        <x:v>1</x:v>
      </x:c>
    </x:row>
    <x:row r="121">
      <x:c r="K121" t="s">
        <x:v>62</x:v>
      </x:c>
    </x:row>
    <x:row r="122">
      <x:c r="K122" s="21" t="n">
        <x:f>K120*$P$41</x:f>
        <x:v>0</x:v>
      </x:c>
      <x:c r="L122" s="24" t="n">
        <x:f t="shared" ref="L122:P122" si="53">L120*$P$41</x:f>
        <x:v>-0.5</x:v>
      </x:c>
      <x:c r="M122" s="24">
        <x:f t="shared" si="53"/>
        <x:v>0.5</x:v>
      </x:c>
      <x:c r="N122" s="24">
        <x:f t="shared" si="53"/>
        <x:v>0</x:v>
      </x:c>
      <x:c r="O122" s="24">
        <x:f t="shared" si="53"/>
        <x:v>-0.5</x:v>
      </x:c>
      <x:c r="P122" s="25">
        <x:f t="shared" si="53"/>
        <x:v>0.5</x:v>
      </x:c>
    </x:row>
    <x:row r="124">
      <x:c r="K124" t="s">
        <x:v>63</x:v>
      </x:c>
      <x:c r="L124" t="s">
        <x:v>64</x:v>
      </x:c>
      <x:c r="T124" t="s">
        <x:v>30</x:v>
      </x:c>
    </x:row>
    <x:row r="125">
      <x:c r="K125" s="12" t="n">
        <x:f>K117</x:f>
        <x:v>-0.5</x:v>
      </x:c>
      <x:c r="L125" s="12" t="n">
        <x:f t="shared" ref="L125:P125" si="54">L117</x:f>
        <x:v>0</x:v>
      </x:c>
      <x:c r="M125" s="12">
        <x:f t="shared" si="54"/>
        <x:v>0.5</x:v>
      </x:c>
      <x:c r="N125" s="12">
        <x:f t="shared" si="54"/>
        <x:v>-0.5</x:v>
      </x:c>
      <x:c r="O125" s="12">
        <x:f t="shared" si="54"/>
        <x:v>0</x:v>
      </x:c>
      <x:c r="P125" s="12">
        <x:f t="shared" si="54"/>
        <x:v>0.5</x:v>
      </x:c>
      <x:c r="Q125" s="27">
        <x:v>0</x:v>
      </x:c>
      <x:c r="R125" s="28">
        <x:v>0</x:v>
      </x:c>
      <x:c r="T125" s="12" t="n" cm="1">
        <x:f t="array" ref="T125:U132">TRANSPOSE(K125:R126)</x:f>
        <x:v>-0.5</x:v>
      </x:c>
      <x:c r="U125" s="14" t="n">
        <x:v>0</x:v>
      </x:c>
    </x:row>
    <x:row r="126">
      <x:c r="K126" s="17" t="n">
        <x:f>K122</x:f>
        <x:v>0</x:v>
      </x:c>
      <x:c r="L126" s="17" t="n">
        <x:f>L122</x:f>
        <x:v>-0.5</x:v>
      </x:c>
      <x:c r="M126" s="29">
        <x:v>0</x:v>
      </x:c>
      <x:c r="N126" s="29">
        <x:v>0</x:v>
      </x:c>
      <x:c r="O126" s="18" t="n">
        <x:f>M122</x:f>
        <x:v>0.5</x:v>
      </x:c>
      <x:c r="P126" s="18" t="n">
        <x:f t="shared" ref="P126:R126" si="55">N122</x:f>
        <x:v>0</x:v>
      </x:c>
      <x:c r="Q126" s="18">
        <x:f t="shared" si="55"/>
        <x:v>-0.5</x:v>
      </x:c>
      <x:c r="R126" s="18">
        <x:f t="shared" si="55"/>
        <x:v>0.5</x:v>
      </x:c>
      <x:c r="T126" s="15" t="n">
        <x:v>0</x:v>
      </x:c>
      <x:c r="U126" s="16" t="n">
        <x:v>-0.5</x:v>
      </x:c>
    </x:row>
    <x:row r="127">
      <x:c r="T127" s="15" t="n">
        <x:v>0.5</x:v>
      </x:c>
      <x:c r="U127" s="16" t="n">
        <x:v>0</x:v>
      </x:c>
    </x:row>
    <x:row r="128">
      <x:c r="T128" s="15" t="n">
        <x:v>-0.5</x:v>
      </x:c>
      <x:c r="U128" s="16" t="n">
        <x:v>0</x:v>
      </x:c>
    </x:row>
    <x:row r="129">
      <x:c r="T129" s="15" t="n">
        <x:v>0</x:v>
      </x:c>
      <x:c r="U129" s="16" t="n">
        <x:v>0.5</x:v>
      </x:c>
    </x:row>
    <x:row r="130">
      <x:c r="T130" s="15" t="n">
        <x:v>0.5</x:v>
      </x:c>
      <x:c r="U130" s="16" t="n">
        <x:v>0</x:v>
      </x:c>
    </x:row>
    <x:row r="131">
      <x:c r="T131" s="15" t="n">
        <x:v>0</x:v>
      </x:c>
      <x:c r="U131" s="16" t="n">
        <x:v>-0.5</x:v>
      </x:c>
    </x:row>
    <x:row r="132">
      <x:c r="T132" s="17" t="n">
        <x:v>0</x:v>
      </x:c>
      <x:c r="U132" s="19" t="n">
        <x:v>0.5</x:v>
      </x:c>
    </x:row>
    <x:row r="167">
      <x:c r="K167" t="s">
        <x:v>65</x:v>
      </x:c>
      <x:c r="L167" t="s">
        <x:v>66</x:v>
      </x:c>
    </x:row>
    <x:row r="168">
      <x:c r="K168" t="s">
        <x:v>67</x:v>
      </x:c>
      <x:c r="N168" t="s">
        <x:v>65</x:v>
      </x:c>
      <x:c r="Q168" t="s">
        <x:v>68</x:v>
      </x:c>
    </x:row>
    <x:row r="169">
      <x:c r="K169" s="12" t="n" cm="1">
        <x:f t="array" ref="K169:L176">MMULT(AL73:AS80,T125:U132)</x:f>
        <x:v>-1.5</x:v>
      </x:c>
      <x:c r="L169" s="14" t="n">
        <x:v>0</x:v>
      </x:c>
      <x:c r="N169" s="30" t="n" cm="1">
        <x:f t="array" ref="N169:O170">MMULT(K125:R126,K169:L176)</x:f>
        <x:v>4.5</x:v>
      </x:c>
      <x:c r="O169" s="31" t="n">
        <x:v>0</x:v>
      </x:c>
      <x:c r="Q169" t="n" cm="1">
        <x:f t="array" ref="Q169:R170">MINVERSE(N169:O170)</x:f>
        <x:v>0.222222222222222</x:v>
      </x:c>
      <x:c r="R169" t="n">
        <x:v>0</x:v>
      </x:c>
    </x:row>
    <x:row r="170">
      <x:c r="K170" s="15" t="n">
        <x:v>0</x:v>
      </x:c>
      <x:c r="L170" s="16" t="n">
        <x:v>-3</x:v>
      </x:c>
      <x:c r="N170" s="32" t="n">
        <x:v>0</x:v>
      </x:c>
      <x:c r="O170" s="33" t="n">
        <x:v>4.5</x:v>
      </x:c>
      <x:c r="Q170" t="n">
        <x:v>0</x:v>
      </x:c>
      <x:c r="R170" t="n">
        <x:v>0.222222222222222</x:v>
      </x:c>
    </x:row>
    <x:row r="171">
      <x:c r="K171" s="15" t="n">
        <x:v>1.5</x:v>
      </x:c>
      <x:c r="L171" s="16" t="n">
        <x:v>0</x:v>
      </x:c>
    </x:row>
    <x:row r="172">
      <x:c r="K172" s="15" t="n">
        <x:v>-3</x:v>
      </x:c>
      <x:c r="L172" s="16" t="n">
        <x:v>0</x:v>
      </x:c>
    </x:row>
    <x:row r="173">
      <x:c r="K173" s="15" t="n">
        <x:v>0</x:v>
      </x:c>
      <x:c r="L173" s="16" t="n">
        <x:v>1.5</x:v>
      </x:c>
    </x:row>
    <x:row r="174">
      <x:c r="K174" s="15" t="n">
        <x:v>3</x:v>
      </x:c>
      <x:c r="L174" s="16" t="n">
        <x:v>0</x:v>
      </x:c>
    </x:row>
    <x:row r="175">
      <x:c r="K175" s="15" t="n">
        <x:v>0</x:v>
      </x:c>
      <x:c r="L175" s="16" t="n">
        <x:v>-1.5</x:v>
      </x:c>
    </x:row>
    <x:row r="176">
      <x:c r="K176" s="17" t="n">
        <x:v>0</x:v>
      </x:c>
      <x:c r="L176" s="19" t="n">
        <x:v>3</x:v>
      </x:c>
    </x:row>
    <x:row r="187">
      <x:c r="A187" t="s">
        <x:v>69</x:v>
      </x:c>
      <x:c r="B187" t="s">
        <x:v>70</x:v>
      </x:c>
      <x:c r="C187" s="20" t="n">
        <x:f>'2 шаг'!N238</x:f>
        <x:v>0.8270166463900847</x:v>
      </x:c>
      <x:c r="D187" t="s">
        <x:v>2</x:v>
      </x:c>
      <x:c r="E187" s="11" t="n">
        <x:f>S3</x:f>
        <x:v>0.03</x:v>
      </x:c>
      <x:c r="F187" t="s">
        <x:v>71</x:v>
      </x:c>
      <x:c r="G187" s="20" t="n">
        <x:f>'для 2 треугольников'!G187</x:f>
        <x:v>0</x:v>
      </x:c>
    </x:row>
    <x:row r="188">
      <x:c r="B188" t="s">
        <x:v>72</x:v>
      </x:c>
      <x:c r="C188" s="20" t="n">
        <x:f>'2 шаг'!N239</x:f>
        <x:v>-0.32348717302906244</x:v>
      </x:c>
      <x:c r="G188" s="20" t="n">
        <x:f>'для 2 треугольников'!G188</x:f>
        <x:v>0</x:v>
      </x:c>
    </x:row>
    <x:row r="189">
      <x:c r="B189" t="s">
        <x:v>73</x:v>
      </x:c>
      <x:c r="C189" s="20" t="n">
        <x:f>'2 шаг'!N240</x:f>
        <x:v>0.17530339316990332</x:v>
      </x:c>
      <x:c r="G189" s="20" t="n">
        <x:f>'для 2 треугольников'!G189</x:f>
        <x:v>0</x:v>
      </x:c>
    </x:row>
    <x:row r="190">
      <x:c r="B190" t="s">
        <x:v>74</x:v>
      </x:c>
      <x:c r="C190" s="20" t="n">
        <x:f>'2 шаг'!N241</x:f>
        <x:v>-0.3342576055059071</x:v>
      </x:c>
      <x:c r="G190" s="20" t="n">
        <x:f>'для 2 треугольников'!G190</x:f>
        <x:v>0</x:v>
      </x:c>
    </x:row>
    <x:row r="191">
      <x:c r="B191" t="s">
        <x:v>75</x:v>
      </x:c>
      <x:c r="C191" s="20" t="n">
        <x:f>'2 шаг'!N242</x:f>
        <x:v>0.1609624171054752</x:v>
      </x:c>
      <x:c r="G191" s="20" t="n">
        <x:f>'для 2 треугольников'!G191</x:f>
        <x:v>0</x:v>
      </x:c>
    </x:row>
    <x:row r="192">
      <x:c r="B192" t="s">
        <x:v>76</x:v>
      </x:c>
      <x:c r="C192" s="20" t="n">
        <x:f>'2 шаг'!N243</x:f>
        <x:v>0.33248262539693074</x:v>
      </x:c>
      <x:c r="G192" s="20" t="n">
        <x:f>'для 2 треугольников'!G192</x:f>
        <x:v>0</x:v>
      </x:c>
    </x:row>
    <x:row r="193">
      <x:c r="B193" t="s">
        <x:v>77</x:v>
      </x:c>
      <x:c r="C193" s="20" t="n">
        <x:f>'2 шаг'!N244</x:f>
        <x:v>0.8077969257876296</x:v>
      </x:c>
      <x:c r="G193" s="20" t="n">
        <x:f>'для 2 треугольников'!G193</x:f>
        <x:v>0</x:v>
      </x:c>
    </x:row>
    <x:row r="194">
      <x:c r="B194" t="s">
        <x:v>78</x:v>
      </x:c>
      <x:c r="C194" s="20" t="n">
        <x:f>'2 шаг'!N245</x:f>
        <x:v>0.3233473356530921</x:v>
      </x:c>
      <x:c r="G194" s="20" t="n">
        <x:f>'для 2 треугольников'!G194</x:f>
        <x:v>0</x:v>
      </x:c>
    </x:row>
    <x:row r="195">
      <x:c r="C195" t="s">
        <x:v>79</x:v>
      </x:c>
    </x:row>
    <x:row r="196">
      <x:c r="I196" t="s">
        <x:v>80</x:v>
      </x:c>
      <x:c r="K196" t="s">
        <x:v>81</x:v>
      </x:c>
      <x:c r="M196" t="str">
        <x:v>(-1)*K*un</x:v>
      </x:c>
      <x:c r="O196" t="s">
        <x:v>82</x:v>
      </x:c>
    </x:row>
    <x:row r="197">
      <x:c r="I197" s="20" t="n" cm="1">
        <x:f t="array" ref="I197:I204">MMULT(Q102:X109,C187:C194)</x:f>
        <x:v>-0.053545842070197414</x:v>
      </x:c>
      <x:c r="K197" s="20" t="n">
        <x:f>I197*(-1)</x:f>
        <x:v>0.053545842070197414</x:v>
      </x:c>
      <x:c r="M197" s="20" t="n" cm="1">
        <x:f t="array" ref="M197:M204">(-1)*MMULT(W77:AD84,C187:C194)</x:f>
        <x:v>-0.12781859888820335</x:v>
      </x:c>
      <x:c r="O197" s="20" t="n">
        <x:f>K197+M197+G187</x:f>
        <x:v>-0.07427275681800594</x:v>
      </x:c>
    </x:row>
    <x:row r="198">
      <x:c r="I198" s="34" t="n">
        <x:v>-0.08363664652852523</x:v>
      </x:c>
      <x:c r="K198" s="34" t="n">
        <x:f t="shared" ref="K198:K204" si="56">I198*(-1)</x:f>
        <x:v>0.0853107570986198</x:v>
      </x:c>
      <x:c r="M198" s="34" t="n">
        <x:v>0.0913234351070423</x:v>
      </x:c>
      <x:c r="O198" s="34" t="n">
        <x:f t="shared" ref="O198:O204" si="57">K198+M198+G188</x:f>
        <x:v>0.09453135598323383</x:v>
      </x:c>
    </x:row>
    <x:row r="199">
      <x:c r="I199" s="34" t="n">
        <x:v>-0.05450631958232085</x:v>
      </x:c>
      <x:c r="K199" s="34">
        <x:f t="shared" si="56"/>
        <x:v>5.5767460539642828E-2</x:v>
      </x:c>
      <x:c r="M199" s="34" t="n">
        <x:v>-0.05578209830125618</x:v>
      </x:c>
      <x:c r="O199" s="34">
        <x:f t="shared" si="57"/>
        <x:v>5.0189250709517214E-2</x:v>
      </x:c>
    </x:row>
    <x:row r="200">
      <x:c r="I200" s="34" t="n">
        <x:v>0.02982074698445378</x:v>
      </x:c>
      <x:c r="K200" s="34">
        <x:f t="shared" si="56"/>
        <x:v>-2.9543296558976959E-2</x:v>
      </x:c>
      <x:c r="M200" s="34" t="n">
        <x:v>0.0922975181665798</x:v>
      </x:c>
      <x:c r="O200" s="34">
        <x:f t="shared" si="57"/>
        <x:v>-2.0230535196932672E-2</x:v>
      </x:c>
    </x:row>
    <x:row r="201">
      <x:c r="I201" s="34" t="n">
        <x:v>0.05422971712390876</x:v>
      </x:c>
      <x:c r="K201" s="34">
        <x:f t="shared" si="56"/>
        <x:v>-5.4372907698470994E-2</x:v>
      </x:c>
      <x:c r="M201" s="34" t="n">
        <x:v>0.018462441134662166</x:v>
      </x:c>
      <x:c r="O201" s="34">
        <x:f t="shared" si="57"/>
        <x:v>-5.2525639184468211E-2</x:v>
      </x:c>
    </x:row>
    <x:row r="202">
      <x:c r="I202" s="34" t="n">
        <x:v>0.0027733836387993215</x:v>
      </x:c>
      <x:c r="K202" s="34">
        <x:f t="shared" si="56"/>
        <x:v>-2.6390070471554086E-3</x:v>
      </x:c>
      <x:c r="M202" s="34" t="n">
        <x:v>0.016820926124914252</x:v>
      </x:c>
      <x:c r="O202" s="34">
        <x:f t="shared" si="57"/>
        <x:v>-9.5594058623634545E-4</x:v>
      </x:c>
    </x:row>
    <x:row r="203">
      <x:c r="I203" s="34" t="n">
        <x:v>0.054372907698470974</x:v>
      </x:c>
      <x:c r="K203" s="34">
        <x:f t="shared" si="56"/>
        <x:v>-5.4372907698470974E-2</x:v>
      </x:c>
      <x:c r="M203" s="34" t="n">
        <x:v>-0.053094313799345164</x:v>
      </x:c>
      <x:c r="O203" s="34">
        <x:f t="shared" si="57"/>
        <x:v>-5.9682339078405491E-2</x:v>
      </x:c>
    </x:row>
    <x:row r="204">
      <x:c r="I204" s="35" t="n">
        <x:v>0.051733900651315556</x:v>
      </x:c>
      <x:c r="K204" s="35">
        <x:f t="shared" si="56"/>
        <x:v>-5.1733900651315556E-2</x:v>
      </x:c>
      <x:c r="M204" s="35" t="n">
        <x:v>0.017790964050126694</x:v>
      </x:c>
      <x:c r="O204" s="35">
        <x:f t="shared" si="57"/>
        <x:v>-4.9954804246302886E-2</x:v>
      </x:c>
    </x:row>
    <x:row r="207">
      <x:c r="I207" t="s">
        <x:v>83</x:v>
      </x:c>
      <x:c r="K207" t="s">
        <x:v>84</x:v>
      </x:c>
      <x:c r="M207" t="s">
        <x:v>85</x:v>
      </x:c>
    </x:row>
    <x:row r="208">
      <x:c r="I208" t="n" cm="1">
        <x:f t="array" ref="I208:I215">MMULT(AL73:AS80,O197:O204)</x:f>
        <x:v>-0.2228182704540178</x:v>
      </x:c>
      <x:c r="K208" t="n">
        <x:f t="array" ref="K208">$E$187*I208</x:f>
        <x:v>-0.006684548113620534</x:v>
      </x:c>
      <x:c r="M208" s="20" t="n">
        <x:f>C187+K208</x:f>
        <x:v>0.8203320982764641</x:v>
      </x:c>
    </x:row>
    <x:row r="209">
      <x:c r="I209" t="n">
        <x:v>0.567188135899403</x:v>
      </x:c>
      <x:c r="K209" t="n">
        <x:f t="shared" ref="K209:K215" si="58">$E$187*I209</x:f>
        <x:v>0.017015644076982084</x:v>
      </x:c>
      <x:c r="M209" s="34" t="n">
        <x:f t="shared" ref="M209:M215" si="59">C188+K209</x:f>
        <x:v>-0.30647152895208035</x:v>
      </x:c>
    </x:row>
    <x:row r="210">
      <x:c r="I210" t="n">
        <x:v>0.15056775212855164</x:v>
      </x:c>
      <x:c r="K210">
        <x:f t="shared" si="58"/>
        <x:v>4.5170325638565481E-3</x:v>
      </x:c>
      <x:c r="M210" s="34">
        <x:f t="shared" si="59"/>
        <x:v>0.17982042573375986</x:v>
      </x:c>
    </x:row>
    <x:row r="211">
      <x:c r="I211" t="n">
        <x:v>-0.12138321118159603</x:v>
      </x:c>
      <x:c r="K211">
        <x:f t="shared" si="58"/>
        <x:v>-3.6414963354478806E-3</x:v>
      </x:c>
      <x:c r="M211" s="34">
        <x:f t="shared" si="59"/>
        <x:v>-0.33789910184135497</x:v>
      </x:c>
    </x:row>
    <x:row r="212">
      <x:c r="I212" t="n">
        <x:v>-0.15757691755340464</x:v>
      </x:c>
      <x:c r="K212">
        <x:f t="shared" si="58"/>
        <x:v>-4.7273075266021361E-3</x:v>
      </x:c>
      <x:c r="M212" s="34">
        <x:f t="shared" si="59"/>
        <x:v>0.15623510957887307</x:v>
      </x:c>
    </x:row>
    <x:row r="213">
      <x:c r="I213" t="n">
        <x:v>-0.005735643517418072</x:v>
      </x:c>
      <x:c r="K213">
        <x:f t="shared" si="58"/>
        <x:v>-1.7206930552254217E-4</x:v>
      </x:c>
      <x:c r="M213" s="34">
        <x:f t="shared" si="59"/>
        <x:v>0.33231055609140819</x:v>
      </x:c>
    </x:row>
    <x:row r="214">
      <x:c r="I214" t="n">
        <x:v>-0.1790470172352165</x:v>
      </x:c>
      <x:c r="K214">
        <x:f t="shared" si="58"/>
        <x:v>-5.3714105170564932E-3</x:v>
      </x:c>
      <x:c r="M214" s="34">
        <x:f t="shared" si="59"/>
        <x:v>0.80242551527057315</x:v>
      </x:c>
    </x:row>
    <x:row r="215">
      <x:c r="I215" t="n">
        <x:v>-0.2997288254778173</x:v>
      </x:c>
      <x:c r="K215">
        <x:f t="shared" si="58"/>
        <x:v>-8.991864764334518E-3</x:v>
      </x:c>
      <x:c r="M215" s="35">
        <x:f t="shared" si="59"/>
        <x:v>0.31435547088875759</x:v>
      </x:c>
    </x:row>
    <x:row r="218">
      <x:c r="I218" t="s">
        <x:v>86</x:v>
      </x:c>
    </x:row>
    <x:row r="219">
      <x:c r="I219" t="n" cm="1">
        <x:f t="array" ref="I219:I220">MMULT(K125:R126,M208:M215)</x:f>
        <x:v>0.014848992695029456</x:v>
      </x:c>
    </x:row>
    <x:row r="220">
      <x:c r="I220" t="n">
        <x:v>-0.012681702925431082</x:v>
      </x:c>
    </x:row>
    <x:row r="224">
      <x:c r="H224" t="s">
        <x:v>87</x:v>
      </x:c>
    </x:row>
    <x:row r="225">
      <x:c r="H225" t="n" cm="1">
        <x:f t="array" ref="H225:H226">MMULT(Q169:R170,I219:I220)/$E$187</x:f>
        <x:v>0.10999253848169956</x:v>
      </x:c>
      <x:c r="J225" s="40" t="s">
        <x:v>88</x:v>
      </x:c>
      <x:c r="M225" t="n">
        <x:f>H225+(7.5-($H$225+$H$226)/2)</x:f>
        <x:v>7.601965539335039</x:v>
      </x:c>
    </x:row>
    <x:row r="226">
      <x:c r="H226" t="n">
        <x:v>-0.09393854018837829</x:v>
      </x:c>
      <x:c r="J226" s="40" t="s">
        <x:v>89</x:v>
      </x:c>
      <x:c r="M226" t="n">
        <x:f>H226+(7.5-($H$225+$H$226)/2)</x:f>
        <x:v>7.398034460664961</x:v>
      </x:c>
    </x:row>
    <x:row r="237">
      <x:c r="J237" t="s">
        <x:v>90</x:v>
      </x:c>
      <x:c r="L237" t="s">
        <x:v>91</x:v>
      </x:c>
      <x:c r="N237" t="s">
        <x:v>92</x:v>
      </x:c>
      <x:c r="P237" s="38" t="s">
        <x:v>108</x:v>
      </x:c>
    </x:row>
    <x:row r="238">
      <x:c r="J238" s="20" t="n" cm="1">
        <x:f t="array" ref="J238:J245">MMULT(T125:U132,H225:H226)</x:f>
        <x:v>-0.05499626924084978</x:v>
      </x:c>
      <x:c r="L238" s="20" t="n" cm="1">
        <x:f t="array" ref="L238:L245">MMULT(AL73:AS80,J238:J245)</x:f>
        <x:v>-0.16498880772254934</x:v>
      </x:c>
      <x:c r="N238" t="n">
        <x:f>M208-$E$187*L238</x:f>
        <x:v>0.8252817625081407</x:v>
      </x:c>
      <x:c r="P238" t="n">
        <x:f>N238-'2 шаг'!N238</x:f>
        <x:v>-0.0017348838819439827</x:v>
      </x:c>
      <x:c r="Q238" t="n">
        <x:f>ABS(P238)</x:f>
        <x:v>0.0017348838819439827</x:v>
      </x:c>
      <x:c r="R238" t="n">
        <x:f>MAX(Q238:Q245)</x:f>
        <x:v>0.00959864482553352</x:v>
      </x:c>
    </x:row>
    <x:row r="239">
      <x:c r="J239" s="34" t="n">
        <x:v>0.04696927009418914</x:v>
      </x:c>
      <x:c r="L239" s="34" t="n">
        <x:v>0.28181562056513487</x:v>
      </x:c>
      <x:c r="N239" t="n">
        <x:f t="shared" ref="N239:N245" si="60">M209-$E$187*L239</x:f>
        <x:v>-0.3149259975690344</x:v>
      </x:c>
      <x:c r="P239" t="n">
        <x:f>N239-'2 шаг'!N239</x:f>
        <x:v>0.008561175460028048</x:v>
      </x:c>
      <x:c r="Q239" t="n">
        <x:f t="shared" ref="Q239:Q245" si="61">ABS(P239)</x:f>
        <x:v>0.008561175460028048</x:v>
      </x:c>
    </x:row>
    <x:row r="240">
      <x:c r="J240" s="34" t="n">
        <x:v>0.05499626924084978</x:v>
      </x:c>
      <x:c r="L240" s="34" t="n">
        <x:v>0.16498880772254934</x:v>
      </x:c>
      <x:c r="N240">
        <x:f t="shared" si="60"/>
        <x:v>0.17913153378664287</x:v>
      </x:c>
      <x:c r="P240" t="n">
        <x:f>N240-'2 шаг'!N240</x:f>
        <x:v>0.003828140616739556</x:v>
      </x:c>
      <x:c r="Q240">
        <x:f t="shared" si="61"/>
        <x:v>3.828140616739556E-3</x:v>
      </x:c>
    </x:row>
    <x:row r="241">
      <x:c r="J241" s="34" t="n">
        <x:v>-0.05499626924084978</x:v>
      </x:c>
      <x:c r="L241" s="34" t="n">
        <x:v>-0.3299776154450987</x:v>
      </x:c>
      <x:c r="N241">
        <x:f t="shared" si="60"/>
        <x:v>-0.33652131794712098</x:v>
      </x:c>
      <x:c r="P241" t="n">
        <x:f>N241-'2 шаг'!N241</x:f>
        <x:v>-0.002263712441213872</x:v>
      </x:c>
      <x:c r="Q241">
        <x:f t="shared" si="61"/>
        <x:v>2.2637124412138721E-3</x:v>
      </x:c>
    </x:row>
    <x:row r="242">
      <x:c r="J242" s="34" t="n">
        <x:v>-0.04696927009418914</x:v>
      </x:c>
      <x:c r="L242" s="34" t="n">
        <x:v>-0.14090781028256744</x:v>
      </x:c>
      <x:c r="N242">
        <x:f t="shared" si="60"/>
        <x:v>0.16046234388735009</x:v>
      </x:c>
      <x:c r="P242" t="n">
        <x:f>N242-'2 шаг'!N242</x:f>
        <x:v>-0.0005000732181251188</x:v>
      </x:c>
      <x:c r="Q242">
        <x:f t="shared" si="61"/>
        <x:v>5.0007321812511885E-4</x:v>
      </x:c>
    </x:row>
    <x:row r="243">
      <x:c r="J243" s="34" t="n">
        <x:v>0.05499626924084978</x:v>
      </x:c>
      <x:c r="L243" s="34" t="n">
        <x:v>0.3299776154450987</x:v>
      </x:c>
      <x:c r="N243">
        <x:f t="shared" si="60"/>
        <x:v>0.33093277219717421</x:v>
      </x:c>
      <x:c r="P243" t="n">
        <x:f>N243-'2 шаг'!N243</x:f>
        <x:v>-0.0015498531997565346</x:v>
      </x:c>
      <x:c r="Q243">
        <x:f t="shared" si="61"/>
        <x:v>1.5498531997565346E-3</x:v>
      </x:c>
    </x:row>
    <x:row r="244">
      <x:c r="J244" s="34" t="n">
        <x:v>0.04696927009418914</x:v>
      </x:c>
      <x:c r="L244" s="34" t="n">
        <x:v>0.14090781028256744</x:v>
      </x:c>
      <x:c r="N244">
        <x:f t="shared" si="60"/>
        <x:v>0.79819828096209611</x:v>
      </x:c>
      <x:c r="P244" t="n">
        <x:f>N244-'2 шаг'!N244</x:f>
        <x:v>-0.00959864482553352</x:v>
      </x:c>
      <x:c r="Q244">
        <x:f t="shared" si="61"/>
        <x:v>9.5986448255335199E-3</x:v>
      </x:c>
    </x:row>
    <x:row r="245">
      <x:c r="J245" s="35" t="n">
        <x:v>-0.04696927009418914</x:v>
      </x:c>
      <x:c r="L245" s="35" t="n">
        <x:v>-0.28181562056513487</x:v>
      </x:c>
      <x:c r="N245">
        <x:f t="shared" si="60"/>
        <x:v>0.32280993950571163</x:v>
      </x:c>
      <x:c r="P245" t="n">
        <x:f>N245-'2 шаг'!N245</x:f>
        <x:v>-0.0005373961473804645</x:v>
      </x:c>
      <x:c r="Q245">
        <x:f t="shared" si="61"/>
        <x:v>5.3739614738046448E-4</x:v>
      </x:c>
    </x:row>
    <x:row r="248">
      <x:c r="B248" t="s">
        <x:v>93</x:v>
      </x:c>
    </x:row>
    <x:row r="272">
      <x:c r="H272" t="s">
        <x:v>94</x:v>
      </x:c>
      <x:c r="J272" t="s">
        <x:v>95</x:v>
      </x:c>
    </x:row>
    <x:row r="273">
      <x:c r="G273" t="s">
        <x:v>96</x:v>
      </x:c>
      <x:c r="H273" s="20" t="n">
        <x:f>E24*C187+F24*C189+G24*C191</x:f>
        <x:v>-0.6517132532201814</x:v>
      </x:c>
      <x:c r="J273" s="20" t="n">
        <x:f>E50*C187+F50*C191+G50*C193</x:f>
        <x:v>-0.6468345086821544</x:v>
      </x:c>
    </x:row>
    <x:row r="274">
      <x:c r="G274" t="s">
        <x:v>97</x:v>
      </x:c>
      <x:c r="H274" s="34" t="n">
        <x:f>E25*C187+F25*C189+G25*C191</x:f>
        <x:v>-0.014340976064428107</x:v>
      </x:c>
      <x:c r="J274" s="34" t="n">
        <x:f>E51*C187+F51*C191+G51*C193</x:f>
        <x:v>-0.019219720602455026</x:v>
      </x:c>
    </x:row>
    <x:row r="275">
      <x:c r="G275" t="s">
        <x:v>98</x:v>
      </x:c>
      <x:c r="H275" s="34" t="n">
        <x:f>E24*C188+F24*C190+G24*C192</x:f>
        <x:v>-0.010770432476844671</x:v>
      </x:c>
      <x:c r="J275" s="34" t="n">
        <x:f>E50*C188+F50*C192+G50*C194</x:f>
        <x:v>0.009135289743838648</x:v>
      </x:c>
    </x:row>
    <x:row r="276">
      <x:c r="G276" t="s">
        <x:v>99</x:v>
      </x:c>
      <x:c r="H276" s="34" t="n">
        <x:f>E25*C188+F25*C190+G25*C192</x:f>
        <x:v>0.6667402309028378</x:v>
      </x:c>
      <x:c r="J276" s="34" t="n">
        <x:f>E51*C188+F51*C192+G51*C194</x:f>
        <x:v>0.6468345086821545</x:v>
      </x:c>
    </x:row>
    <x:row r="284">
      <x:c r="H284" t="s">
        <x:v>100</x:v>
      </x:c>
    </x:row>
    <x:row r="285">
      <x:c r="H285" t="n">
        <x:f>(2*H273^2+2*H276^2+(H274+H275)^2)^0.5</x:f>
        <x:v>1.3187782158851922</x:v>
      </x:c>
      <x:c r="J285" t="n">
        <x:f>(2*J273^2+2*J276^2+(J274+J275)^2)^0.5</x:f>
        <x:v>1.2937083219312144</x:v>
      </x:c>
    </x:row>
    <x:row r="287" ht="20.399999618530273">
      <x:c r="G287" s="37" t="s">
        <x:v>101</x:v>
      </x:c>
      <x:c r="H287" t="n">
        <x:f>(G11+G12+G13)/3</x:f>
        <x:v>0.3333333333333333</x:v>
      </x:c>
      <x:c r="J287" t="n">
        <x:f>(G37+G38+G39)/3</x:f>
        <x:v>0.6666666666666666</x:v>
      </x:c>
    </x:row>
    <x:row r="288" ht="20.399999618530273">
      <x:c r="G288" s="39" t="s">
        <x:v>102</x:v>
      </x:c>
      <x:c r="H288" t="n">
        <x:f>1</x:f>
        <x:v>1</x:v>
      </x:c>
      <x:c r="J288" t="n">
        <x:f>1</x:f>
        <x:v>1</x:v>
      </x:c>
    </x:row>
    <x:row r="289">
      <x:c r="G289" t="s">
        <x:v>103</x:v>
      </x:c>
      <x:c r="H289" t="n">
        <x:f>MIN(0.4*H287,0.09*H288)</x:f>
        <x:v>0.09</x:v>
      </x:c>
      <x:c r="J289" t="n">
        <x:f>MIN(0.4*J287,0.09*J288)</x:f>
        <x:v>0.09</x:v>
      </x:c>
    </x:row>
    <x:row r="290">
      <x:c r="G290" t="s">
        <x:v>104</x:v>
      </x:c>
      <x:c r="H290" t="n">
        <x:f>H289^2</x:f>
        <x:v>0.0081</x:v>
      </x:c>
      <x:c r="J290" t="n">
        <x:f>J289^2</x:f>
        <x:v>0.0081</x:v>
      </x:c>
    </x:row>
    <x:row r="291">
      <x:c r="G291" s="38" t="s">
        <x:v>105</x:v>
      </x:c>
      <x:c r="H291" t="n">
        <x:f>$S$2*H290*H285</x:f>
        <x:v>0.010682103548670056</x:v>
      </x:c>
      <x:c r="J291" t="n">
        <x:f>$S$2*J290*J285</x:f>
        <x:v>0.010479037407642836</x:v>
      </x:c>
    </x:row>
    <x:row r="294">
      <x:c r="G294" t="s">
        <x:v>106</x:v>
      </x:c>
      <x:c r="H294" t="n">
        <x:f>$S$4+H291</x:f>
        <x:v>0.11068210354867006</x:v>
      </x:c>
      <x:c r="J294" t="n">
        <x:f>$S$4+J291</x:f>
        <x:v>0.11047903740764284</x:v>
      </x:c>
    </x:row>
  </x:sheetData>
  <x:pageMargins left="0.7" right="0.7" top="0.75" bottom="0.75" header="0.3" footer="0.3"/>
  <x:drawing xmlns:r="http://schemas.openxmlformats.org/officeDocument/2006/relationships" r:id="R76b8866c70da401b"/>
</x:worksheet>
</file>

<file path=xl/worksheets/sheet4.xml><?xml version="1.0" encoding="utf-8"?>
<x:worksheet xmlns:x="http://schemas.openxmlformats.org/spreadsheetml/2006/main">
  <x:sheetFormatPr defaultRowHeight="14.399999618530273"/>
  <x:cols>
    <x:col min="8" max="8" width="12.6640625" customWidth="1"/>
    <x:col min="9" max="9" width="11.109375" customWidth="1"/>
    <x:col min="10" max="10" width="12.6640625" customWidth="1"/>
    <x:col min="12" max="12" width="12.6640625" customWidth="1"/>
  </x:cols>
  <x:sheetData>
    <x:row r="2">
      <x:c r="R2" t="s">
        <x:v>0</x:v>
      </x:c>
      <x:c r="S2">
        <x:v>1</x:v>
      </x:c>
    </x:row>
    <x:row r="3">
      <x:c r="R3" t="s">
        <x:v>2</x:v>
      </x:c>
      <x:c r="S3">
        <x:v>0.03</x:v>
      </x:c>
    </x:row>
    <x:row r="4">
      <x:c r="D4" t="s">
        <x:v>3</x:v>
      </x:c>
      <x:c r="E4" t="s">
        <x:v>4</x:v>
      </x:c>
      <x:c r="R4" t="s">
        <x:v>5</x:v>
      </x:c>
      <x:c r="S4">
        <x:v>0.1</x:v>
      </x:c>
      <x:c r="U4" t="s">
        <x:v>6</x:v>
      </x:c>
    </x:row>
    <x:row r="5">
      <x:c r="C5">
        <x:v>1</x:v>
      </x:c>
      <x:c r="D5" s="12">
        <x:v>0</x:v>
      </x:c>
      <x:c r="E5" s="14">
        <x:v>0</x:v>
      </x:c>
    </x:row>
    <x:row r="6">
      <x:c r="C6">
        <x:v>2</x:v>
      </x:c>
      <x:c r="D6" s="15">
        <x:v>1</x:v>
      </x:c>
      <x:c r="E6" s="16">
        <x:v>0</x:v>
      </x:c>
    </x:row>
    <x:row r="7">
      <x:c r="C7">
        <x:v>3</x:v>
      </x:c>
      <x:c r="D7" s="15">
        <x:v>1</x:v>
      </x:c>
      <x:c r="E7" s="16">
        <x:v>1</x:v>
      </x:c>
    </x:row>
    <x:row r="8">
      <x:c r="C8">
        <x:v>4</x:v>
      </x:c>
      <x:c r="D8" s="17">
        <x:v>0</x:v>
      </x:c>
      <x:c r="E8" s="19">
        <x:v>1</x:v>
      </x:c>
    </x:row>
    <x:row r="10">
      <x:c r="B10" t="s">
        <x:v>7</x:v>
      </x:c>
      <x:c r="F10" t="s">
        <x:v>3</x:v>
      </x:c>
      <x:c r="G10" t="s">
        <x:v>4</x:v>
      </x:c>
    </x:row>
    <x:row r="11">
      <x:c r="E11">
        <x:v>1</x:v>
      </x:c>
      <x:c r="F11" s="12" t="n">
        <x:f t="shared" ref="F11:G13" si="0">D5</x:f>
        <x:v>0</x:v>
      </x:c>
      <x:c r="G11" s="14">
        <x:f t="shared" si="0"/>
        <x:v>0</x:v>
      </x:c>
    </x:row>
    <x:row r="12">
      <x:c r="B12" t="s">
        <x:v>8</x:v>
      </x:c>
      <x:c r="E12">
        <x:v>2</x:v>
      </x:c>
      <x:c r="F12" s="15">
        <x:f t="shared" si="0"/>
        <x:v>1</x:v>
      </x:c>
      <x:c r="G12" s="16">
        <x:f t="shared" si="0"/>
        <x:v>0</x:v>
      </x:c>
    </x:row>
    <x:row r="13">
      <x:c r="B13" s="4"/>
      <x:c r="C13" s="4"/>
      <x:c r="D13" s="4"/>
      <x:c r="E13">
        <x:v>3</x:v>
      </x:c>
      <x:c r="F13" s="17">
        <x:f t="shared" si="0"/>
        <x:v>1</x:v>
      </x:c>
      <x:c r="G13" s="19">
        <x:f t="shared" si="0"/>
        <x:v>1</x:v>
      </x:c>
      <x:c r="K13" s="4"/>
      <x:c r="L13" s="4"/>
      <x:c r="M13" s="4"/>
      <x:c r="N13" s="4"/>
    </x:row>
    <x:row r="14" ht="15">
      <x:c r="B14" t="s">
        <x:v>9</x:v>
      </x:c>
      <x:c r="C14" t="s">
        <x:v>10</x:v>
      </x:c>
      <x:c r="E14" t="s">
        <x:v>11</x:v>
      </x:c>
      <x:c r="J14" t="s">
        <x:v>12</x:v>
      </x:c>
      <x:c r="K14" s="4"/>
      <x:c r="N14" t="s">
        <x:v>13</x:v>
      </x:c>
      <x:c r="P14" t="s">
        <x:v>14</x:v>
      </x:c>
      <x:c r="R14" s="22" t="s">
        <x:v>15</x:v>
      </x:c>
      <x:c r="U14" t="s">
        <x:v>16</x:v>
      </x:c>
    </x:row>
    <x:row r="15">
      <x:c r="B15" s="5" t="s">
        <x:v>17</x:v>
      </x:c>
      <x:c r="C15" s="4" t="n">
        <x:f>1/3</x:f>
        <x:v>0.3333333333333333</x:v>
      </x:c>
      <x:c r="D15" s="4"/>
      <x:c r="E15" s="6">
        <x:v>-1</x:v>
      </x:c>
      <x:c r="F15" s="7">
        <x:v>1</x:v>
      </x:c>
      <x:c r="G15" s="1">
        <x:v>0</x:v>
      </x:c>
      <x:c r="H15" s="8"/>
      <x:c r="J15" s="6" t="n" cm="1">
        <x:f t="array" ref="J15:K16">MMULT(E15:G16,F11:G13)</x:f>
        <x:v>1</x:v>
      </x:c>
      <x:c r="K15" s="1" t="n">
        <x:v>0</x:v>
      </x:c>
      <x:c r="L15" s="8"/>
      <x:c r="N15" t="n">
        <x:f>MDETERM(J15:K16)</x:f>
        <x:v>1</x:v>
      </x:c>
      <x:c r="P15" t="n">
        <x:f>N15*0.5</x:f>
        <x:v>0.5</x:v>
      </x:c>
      <x:c r="Q15" t="s">
        <x:v>18</x:v>
      </x:c>
      <x:c r="U15" s="11" t="n" cm="1">
        <x:f t="array" ref="U15:V16">MINVERSE(J15:K16)</x:f>
        <x:v>1</x:v>
      </x:c>
      <x:c r="V15" s="11" t="n">
        <x:v>0</x:v>
      </x:c>
    </x:row>
    <x:row r="16" ht="15">
      <x:c r="B16" s="5" t="s">
        <x:v>19</x:v>
      </x:c>
      <x:c r="C16" s="4" t="n">
        <x:f>1/3</x:f>
        <x:v>0.3333333333333333</x:v>
      </x:c>
      <x:c r="D16" s="4"/>
      <x:c r="E16" s="9">
        <x:v>-1</x:v>
      </x:c>
      <x:c r="F16" s="10">
        <x:v>0</x:v>
      </x:c>
      <x:c r="G16" s="3">
        <x:v>1</x:v>
      </x:c>
      <x:c r="H16" s="8"/>
      <x:c r="J16" s="9" t="n">
        <x:v>1</x:v>
      </x:c>
      <x:c r="K16" s="3" t="n">
        <x:v>1</x:v>
      </x:c>
      <x:c r="L16" s="8"/>
      <x:c r="U16" s="11" t="n">
        <x:v>-1</x:v>
      </x:c>
      <x:c r="V16" s="11" t="n">
        <x:v>1</x:v>
      </x:c>
    </x:row>
    <x:row r="17">
      <x:c r="B17" s="5"/>
      <x:c r="C17" s="4"/>
      <x:c r="D17" s="4"/>
      <x:c r="E17" s="8"/>
      <x:c r="F17" s="8"/>
      <x:c r="G17" s="8"/>
      <x:c r="H17" s="8"/>
      <x:c r="J17" s="8"/>
      <x:c r="K17" s="8"/>
      <x:c r="L17" s="8"/>
    </x:row>
    <x:row r="19">
      <x:c r="E19" s="4" t="s">
        <x:v>20</x:v>
      </x:c>
      <x:c r="F19" s="4" t="s">
        <x:v>21</x:v>
      </x:c>
      <x:c r="G19" s="4" t="s">
        <x:v>22</x:v>
      </x:c>
      <x:c r="H19" s="4"/>
      <x:c r="I19" s="4" t="s">
        <x:v>23</x:v>
      </x:c>
      <x:c r="J19" s="4"/>
      <x:c r="K19" s="4" t="s">
        <x:v>24</x:v>
      </x:c>
      <x:c r="L19" s="4"/>
      <x:c r="O19" t="s">
        <x:v>25</x:v>
      </x:c>
    </x:row>
    <x:row r="20">
      <x:c r="E20" s="4" t="n">
        <x:f>1-C15-C16</x:f>
        <x:v>0.3333333333333334</x:v>
      </x:c>
      <x:c r="F20" s="4" t="n">
        <x:f>C15</x:f>
        <x:v>0.3333333333333333</x:v>
      </x:c>
      <x:c r="G20" s="4" t="n">
        <x:f>C16</x:f>
        <x:v>0.3333333333333333</x:v>
      </x:c>
      <x:c r="H20" s="4"/>
      <x:c r="I20" t="n" cm="1">
        <x:f t="array" ref="I20:I22">TRANSPOSE(E20:G20)</x:f>
        <x:v>0.3333333333333334</x:v>
      </x:c>
      <x:c r="K20" t="n" cm="1">
        <x:f t="array" ref="K20:M22">MMULT(I20:I22,E20:G20)</x:f>
        <x:v>0.11111111111111117</x:v>
      </x:c>
      <x:c r="L20" t="n">
        <x:v>0.11111111111111113</x:v>
      </x:c>
      <x:c r="M20" t="n">
        <x:v>0.11111111111111113</x:v>
      </x:c>
      <x:c r="O20" t="n">
        <x:f>K20*$P$15</x:f>
        <x:v>0.05555555555555559</x:v>
      </x:c>
      <x:c r="P20" t="n">
        <x:f t="shared" ref="P20:Q22" si="1">L20*$P$15</x:f>
        <x:v>0.055555555555555566</x:v>
      </x:c>
      <x:c r="Q20">
        <x:f t="shared" si="1"/>
        <x:v>5.5555555555555566E-2</x:v>
      </x:c>
    </x:row>
    <x:row r="21">
      <x:c r="E21" t="s">
        <x:v>26</x:v>
      </x:c>
      <x:c r="I21" t="n">
        <x:v>0.3333333333333333</x:v>
      </x:c>
      <x:c r="K21" t="n">
        <x:v>0.11111111111111113</x:v>
      </x:c>
      <x:c r="L21" t="n">
        <x:v>0.1111111111111111</x:v>
      </x:c>
      <x:c r="M21" t="n">
        <x:v>0.1111111111111111</x:v>
      </x:c>
      <x:c r="O21" t="n">
        <x:f t="shared" ref="O21:O22" si="2">K21*$P$15</x:f>
        <x:v>0.055555555555555566</x:v>
      </x:c>
      <x:c r="P21">
        <x:f t="shared" si="1"/>
        <x:v>5.5555555555555552E-2</x:v>
      </x:c>
      <x:c r="Q21">
        <x:f t="shared" si="1"/>
        <x:v>5.5555555555555552E-2</x:v>
      </x:c>
    </x:row>
    <x:row r="22">
      <x:c r="E22" s="4" t="n">
        <x:f>SUM(E20:G20)</x:f>
        <x:v>1</x:v>
      </x:c>
      <x:c r="I22" t="n">
        <x:v>0.3333333333333333</x:v>
      </x:c>
      <x:c r="K22" t="n">
        <x:v>0.11111111111111113</x:v>
      </x:c>
      <x:c r="L22" t="n">
        <x:v>0.1111111111111111</x:v>
      </x:c>
      <x:c r="M22" t="n">
        <x:v>0.1111111111111111</x:v>
      </x:c>
      <x:c r="O22">
        <x:f t="shared" si="2"/>
        <x:v>5.5555555555555566E-2</x:v>
      </x:c>
      <x:c r="P22">
        <x:f t="shared" si="1"/>
        <x:v>5.5555555555555552E-2</x:v>
      </x:c>
      <x:c r="Q22">
        <x:f t="shared" si="1"/>
        <x:v>5.5555555555555552E-2</x:v>
      </x:c>
    </x:row>
    <x:row r="23">
      <x:c r="V23" t="s">
        <x:v>28</x:v>
      </x:c>
    </x:row>
    <x:row r="24">
      <x:c r="E24" s="11" t="n" cm="1">
        <x:f t="array" ref="E24:E25">MMULT($U$15:$V$16,E15:E16)</x:f>
        <x:v>-1</x:v>
      </x:c>
      <x:c r="F24" s="11" t="n" cm="1">
        <x:f t="array" ref="F24:F25">MMULT($U$15:$V$16,F15:F16)</x:f>
        <x:v>1</x:v>
      </x:c>
      <x:c r="G24" s="11" t="n" cm="1">
        <x:f t="array" ref="G24:G25">MMULT($U$15:$V$16,G15:G16)</x:f>
        <x:v>0</x:v>
      </x:c>
      <x:c r="O24" s="12" t="n" cm="1">
        <x:f t="array" ref="O24:P26">TRANSPOSE(E24:G25)</x:f>
        <x:v>-1</x:v>
      </x:c>
      <x:c r="P24" s="14" t="n">
        <x:v>0</x:v>
      </x:c>
      <x:c r="R24" s="12" t="n" cm="1">
        <x:f t="array" ref="R24:T26">MMULT(O24:P26,E24:G25)</x:f>
        <x:v>1</x:v>
      </x:c>
      <x:c r="S24" s="13" t="n">
        <x:v>-1</x:v>
      </x:c>
      <x:c r="T24" s="14" t="n">
        <x:v>0</x:v>
      </x:c>
      <x:c r="V24" s="12" t="n">
        <x:f>R24*$P$15</x:f>
        <x:v>0.5</x:v>
      </x:c>
      <x:c r="W24" s="13" t="n">
        <x:f t="shared" ref="W24:X26" si="3">S24*$P$15</x:f>
        <x:v>-0.5</x:v>
      </x:c>
      <x:c r="X24" s="14">
        <x:f t="shared" si="3"/>
        <x:v>0</x:v>
      </x:c>
    </x:row>
    <x:row r="25">
      <x:c r="D25" s="4"/>
      <x:c r="E25" s="11" t="n">
        <x:v>0</x:v>
      </x:c>
      <x:c r="F25" s="11" t="n">
        <x:v>-1</x:v>
      </x:c>
      <x:c r="G25" s="11" t="n">
        <x:v>1</x:v>
      </x:c>
      <x:c r="O25" s="15" t="n">
        <x:v>1</x:v>
      </x:c>
      <x:c r="P25" s="16" t="n">
        <x:v>-1</x:v>
      </x:c>
      <x:c r="R25" s="15" t="n">
        <x:v>-1</x:v>
      </x:c>
      <x:c r="S25" s="8" t="n">
        <x:v>2</x:v>
      </x:c>
      <x:c r="T25" s="16" t="n">
        <x:v>-1</x:v>
      </x:c>
      <x:c r="V25" s="15" t="n">
        <x:f t="shared" ref="V25:V26" si="4">R25*$P$15</x:f>
        <x:v>-0.5</x:v>
      </x:c>
      <x:c r="W25" s="8">
        <x:f t="shared" si="3"/>
        <x:v>1</x:v>
      </x:c>
      <x:c r="X25" s="16">
        <x:f t="shared" si="3"/>
        <x:v>-0.5</x:v>
      </x:c>
    </x:row>
    <x:row r="26">
      <x:c r="D26" s="4"/>
      <x:c r="O26" s="17" t="n">
        <x:v>0</x:v>
      </x:c>
      <x:c r="P26" s="19" t="n">
        <x:v>1</x:v>
      </x:c>
      <x:c r="R26" s="17" t="n">
        <x:v>0</x:v>
      </x:c>
      <x:c r="S26" s="18" t="n">
        <x:v>-1</x:v>
      </x:c>
      <x:c r="T26" s="19" t="n">
        <x:v>1</x:v>
      </x:c>
      <x:c r="V26" s="17">
        <x:f t="shared" si="4"/>
        <x:v>0</x:v>
      </x:c>
      <x:c r="W26" s="18">
        <x:f t="shared" si="3"/>
        <x:v>-0.5</x:v>
      </x:c>
      <x:c r="X26" s="19">
        <x:f t="shared" si="3"/>
        <x:v>0.5</x:v>
      </x:c>
    </x:row>
    <x:row r="27">
      <x:c r="D27" s="4"/>
      <x:c r="E27" t="s">
        <x:v>29</x:v>
      </x:c>
      <x:c r="L27" t="s">
        <x:v>30</x:v>
      </x:c>
      <x:c r="P27" t="s">
        <x:v>31</x:v>
      </x:c>
      <x:c r="W27" t="s">
        <x:v>32</x:v>
      </x:c>
    </x:row>
    <x:row r="28">
      <x:c r="E28" s="12" t="n">
        <x:f>E24</x:f>
        <x:v>-1</x:v>
      </x:c>
      <x:c r="F28" s="13">
        <x:v>0</x:v>
      </x:c>
      <x:c r="G28" s="13" t="n">
        <x:f>F24</x:f>
        <x:v>1</x:v>
      </x:c>
      <x:c r="H28" s="13">
        <x:v>0</x:v>
      </x:c>
      <x:c r="I28" s="13" t="n">
        <x:f>G24</x:f>
        <x:v>0</x:v>
      </x:c>
      <x:c r="J28" s="14">
        <x:v>0</x:v>
      </x:c>
      <x:c r="L28" s="12" t="n" cm="1">
        <x:f t="array" ref="L28:N33">TRANSPOSE(E28:J30)</x:f>
        <x:v>-1</x:v>
      </x:c>
      <x:c r="M28" s="13" t="n">
        <x:v>0</x:v>
      </x:c>
      <x:c r="N28" s="14" t="n">
        <x:v>0</x:v>
      </x:c>
      <x:c r="P28" s="12" t="n" cm="1">
        <x:f t="array" ref="P28:U33">MMULT(L28:N33,E28:J30)</x:f>
        <x:v>1</x:v>
      </x:c>
      <x:c r="Q28" s="13" t="n">
        <x:v>0</x:v>
      </x:c>
      <x:c r="R28" s="13" t="n">
        <x:v>-1</x:v>
      </x:c>
      <x:c r="S28" s="13" t="n">
        <x:v>0</x:v>
      </x:c>
      <x:c r="T28" s="13" t="n">
        <x:v>0</x:v>
      </x:c>
      <x:c r="U28" s="14" t="n">
        <x:v>0</x:v>
      </x:c>
      <x:c r="W28" s="12" t="n">
        <x:f>P28*$P$15</x:f>
        <x:v>0.5</x:v>
      </x:c>
      <x:c r="X28" s="13" t="n">
        <x:f t="shared" ref="X28:AB33" si="5">Q28*$P$15</x:f>
        <x:v>0</x:v>
      </x:c>
      <x:c r="Y28" s="13">
        <x:f t="shared" si="5"/>
        <x:v>-0.5</x:v>
      </x:c>
      <x:c r="Z28" s="13">
        <x:f t="shared" si="5"/>
        <x:v>0</x:v>
      </x:c>
      <x:c r="AA28" s="13">
        <x:f t="shared" si="5"/>
        <x:v>0</x:v>
      </x:c>
      <x:c r="AB28" s="14">
        <x:f t="shared" si="5"/>
        <x:v>0</x:v>
      </x:c>
    </x:row>
    <x:row r="29">
      <x:c r="E29" s="15">
        <x:v>0</x:v>
      </x:c>
      <x:c r="F29" s="8" t="n">
        <x:f>E25</x:f>
        <x:v>0</x:v>
      </x:c>
      <x:c r="G29" s="8">
        <x:v>0</x:v>
      </x:c>
      <x:c r="H29" s="8" t="n">
        <x:f>F25</x:f>
        <x:v>-1</x:v>
      </x:c>
      <x:c r="I29" s="8">
        <x:v>0</x:v>
      </x:c>
      <x:c r="J29" s="16" t="n">
        <x:f>G25</x:f>
        <x:v>1</x:v>
      </x:c>
      <x:c r="L29" s="15" t="n">
        <x:v>0</x:v>
      </x:c>
      <x:c r="M29" s="8" t="n">
        <x:v>0</x:v>
      </x:c>
      <x:c r="N29" s="16" t="n">
        <x:v>-1</x:v>
      </x:c>
      <x:c r="P29" s="15" t="n">
        <x:v>0</x:v>
      </x:c>
      <x:c r="Q29" s="8" t="n">
        <x:v>1</x:v>
      </x:c>
      <x:c r="R29" s="8" t="n">
        <x:v>1</x:v>
      </x:c>
      <x:c r="S29" s="8" t="n">
        <x:v>-1</x:v>
      </x:c>
      <x:c r="T29" s="8" t="n">
        <x:v>-1</x:v>
      </x:c>
      <x:c r="U29" s="16" t="n">
        <x:v>0</x:v>
      </x:c>
      <x:c r="W29" s="15" t="n">
        <x:f t="shared" ref="W29:W33" si="6">P29*$P$15</x:f>
        <x:v>0</x:v>
      </x:c>
      <x:c r="X29" s="8">
        <x:f t="shared" si="5"/>
        <x:v>0.5</x:v>
      </x:c>
      <x:c r="Y29" s="8">
        <x:f t="shared" si="5"/>
        <x:v>0.5</x:v>
      </x:c>
      <x:c r="Z29" s="8">
        <x:f t="shared" si="5"/>
        <x:v>-0.5</x:v>
      </x:c>
      <x:c r="AA29" s="8">
        <x:f t="shared" si="5"/>
        <x:v>-0.5</x:v>
      </x:c>
      <x:c r="AB29" s="16">
        <x:f t="shared" si="5"/>
        <x:v>0</x:v>
      </x:c>
    </x:row>
    <x:row r="30">
      <x:c r="E30" s="17" t="n">
        <x:f>E25</x:f>
        <x:v>0</x:v>
      </x:c>
      <x:c r="F30" s="18" t="n">
        <x:f>E24</x:f>
        <x:v>-1</x:v>
      </x:c>
      <x:c r="G30" s="18" t="n">
        <x:f>F25</x:f>
        <x:v>-1</x:v>
      </x:c>
      <x:c r="H30" s="18" t="n">
        <x:f>F24</x:f>
        <x:v>1</x:v>
      </x:c>
      <x:c r="I30" s="18" t="n">
        <x:f>G25</x:f>
        <x:v>1</x:v>
      </x:c>
      <x:c r="J30" s="19" t="n">
        <x:f>G24</x:f>
        <x:v>0</x:v>
      </x:c>
      <x:c r="L30" s="15" t="n">
        <x:v>1</x:v>
      </x:c>
      <x:c r="M30" s="8" t="n">
        <x:v>0</x:v>
      </x:c>
      <x:c r="N30" s="16" t="n">
        <x:v>-1</x:v>
      </x:c>
      <x:c r="P30" s="15" t="n">
        <x:v>-1</x:v>
      </x:c>
      <x:c r="Q30" s="8" t="n">
        <x:v>1</x:v>
      </x:c>
      <x:c r="R30" s="8" t="n">
        <x:v>2</x:v>
      </x:c>
      <x:c r="S30" s="8" t="n">
        <x:v>-1</x:v>
      </x:c>
      <x:c r="T30" s="8" t="n">
        <x:v>-1</x:v>
      </x:c>
      <x:c r="U30" s="16" t="n">
        <x:v>0</x:v>
      </x:c>
      <x:c r="W30" s="15">
        <x:f t="shared" si="6"/>
        <x:v>-0.5</x:v>
      </x:c>
      <x:c r="X30" s="8">
        <x:f t="shared" si="5"/>
        <x:v>0.5</x:v>
      </x:c>
      <x:c r="Y30" s="8">
        <x:f t="shared" si="5"/>
        <x:v>1</x:v>
      </x:c>
      <x:c r="Z30" s="8">
        <x:f t="shared" si="5"/>
        <x:v>-0.5</x:v>
      </x:c>
      <x:c r="AA30" s="8">
        <x:f t="shared" si="5"/>
        <x:v>-0.5</x:v>
      </x:c>
      <x:c r="AB30" s="16">
        <x:f t="shared" si="5"/>
        <x:v>0</x:v>
      </x:c>
    </x:row>
    <x:row r="31">
      <x:c r="L31" s="15" t="n">
        <x:v>0</x:v>
      </x:c>
      <x:c r="M31" s="8" t="n">
        <x:v>-1</x:v>
      </x:c>
      <x:c r="N31" s="16" t="n">
        <x:v>1</x:v>
      </x:c>
      <x:c r="P31" s="15" t="n">
        <x:v>0</x:v>
      </x:c>
      <x:c r="Q31" s="8" t="n">
        <x:v>-1</x:v>
      </x:c>
      <x:c r="R31" s="8" t="n">
        <x:v>-1</x:v>
      </x:c>
      <x:c r="S31" s="8" t="n">
        <x:v>2</x:v>
      </x:c>
      <x:c r="T31" s="8" t="n">
        <x:v>1</x:v>
      </x:c>
      <x:c r="U31" s="16" t="n">
        <x:v>-1</x:v>
      </x:c>
      <x:c r="W31" s="15">
        <x:f t="shared" si="6"/>
        <x:v>0</x:v>
      </x:c>
      <x:c r="X31" s="8">
        <x:f t="shared" si="5"/>
        <x:v>-0.5</x:v>
      </x:c>
      <x:c r="Y31" s="8">
        <x:f t="shared" si="5"/>
        <x:v>-0.5</x:v>
      </x:c>
      <x:c r="Z31" s="8">
        <x:f t="shared" si="5"/>
        <x:v>1</x:v>
      </x:c>
      <x:c r="AA31" s="8">
        <x:f t="shared" si="5"/>
        <x:v>0.5</x:v>
      </x:c>
      <x:c r="AB31" s="16">
        <x:f t="shared" si="5"/>
        <x:v>-0.5</x:v>
      </x:c>
    </x:row>
    <x:row r="32">
      <x:c r="L32" s="15" t="n">
        <x:v>0</x:v>
      </x:c>
      <x:c r="M32" s="8" t="n">
        <x:v>0</x:v>
      </x:c>
      <x:c r="N32" s="16" t="n">
        <x:v>1</x:v>
      </x:c>
      <x:c r="P32" s="15" t="n">
        <x:v>0</x:v>
      </x:c>
      <x:c r="Q32" s="8" t="n">
        <x:v>-1</x:v>
      </x:c>
      <x:c r="R32" s="8" t="n">
        <x:v>-1</x:v>
      </x:c>
      <x:c r="S32" s="8" t="n">
        <x:v>1</x:v>
      </x:c>
      <x:c r="T32" s="8" t="n">
        <x:v>1</x:v>
      </x:c>
      <x:c r="U32" s="16" t="n">
        <x:v>0</x:v>
      </x:c>
      <x:c r="W32" s="15">
        <x:f t="shared" si="6"/>
        <x:v>0</x:v>
      </x:c>
      <x:c r="X32" s="8">
        <x:f t="shared" si="5"/>
        <x:v>-0.5</x:v>
      </x:c>
      <x:c r="Y32" s="8">
        <x:f t="shared" si="5"/>
        <x:v>-0.5</x:v>
      </x:c>
      <x:c r="Z32" s="8">
        <x:f t="shared" si="5"/>
        <x:v>0.5</x:v>
      </x:c>
      <x:c r="AA32" s="8">
        <x:f t="shared" si="5"/>
        <x:v>0.5</x:v>
      </x:c>
      <x:c r="AB32" s="16">
        <x:f t="shared" si="5"/>
        <x:v>0</x:v>
      </x:c>
    </x:row>
    <x:row r="33">
      <x:c r="L33" s="17" t="n">
        <x:v>0</x:v>
      </x:c>
      <x:c r="M33" s="18" t="n">
        <x:v>1</x:v>
      </x:c>
      <x:c r="N33" s="19" t="n">
        <x:v>0</x:v>
      </x:c>
      <x:c r="P33" s="17" t="n">
        <x:v>0</x:v>
      </x:c>
      <x:c r="Q33" s="18" t="n">
        <x:v>0</x:v>
      </x:c>
      <x:c r="R33" s="18" t="n">
        <x:v>0</x:v>
      </x:c>
      <x:c r="S33" s="18" t="n">
        <x:v>-1</x:v>
      </x:c>
      <x:c r="T33" s="18" t="n">
        <x:v>0</x:v>
      </x:c>
      <x:c r="U33" s="19" t="n">
        <x:v>1</x:v>
      </x:c>
      <x:c r="W33" s="17">
        <x:f t="shared" si="6"/>
        <x:v>0</x:v>
      </x:c>
      <x:c r="X33" s="18">
        <x:f t="shared" si="5"/>
        <x:v>0</x:v>
      </x:c>
      <x:c r="Y33" s="18">
        <x:f t="shared" si="5"/>
        <x:v>0</x:v>
      </x:c>
      <x:c r="Z33" s="18">
        <x:f t="shared" si="5"/>
        <x:v>-0.5</x:v>
      </x:c>
      <x:c r="AA33" s="18">
        <x:f t="shared" si="5"/>
        <x:v>0</x:v>
      </x:c>
      <x:c r="AB33" s="19">
        <x:f t="shared" si="5"/>
        <x:v>0.5</x:v>
      </x:c>
    </x:row>
    <x:row r="36">
      <x:c r="B36" t="s">
        <x:v>33</x:v>
      </x:c>
      <x:c r="F36" t="s">
        <x:v>3</x:v>
      </x:c>
      <x:c r="G36" t="s">
        <x:v>4</x:v>
      </x:c>
    </x:row>
    <x:row r="37">
      <x:c r="E37">
        <x:v>1</x:v>
      </x:c>
      <x:c r="F37" s="12" t="n">
        <x:f>D5</x:f>
        <x:v>0</x:v>
      </x:c>
      <x:c r="G37" s="12" t="n">
        <x:f>E5</x:f>
        <x:v>0</x:v>
      </x:c>
    </x:row>
    <x:row r="38">
      <x:c r="B38" t="s">
        <x:v>8</x:v>
      </x:c>
      <x:c r="E38">
        <x:v>3</x:v>
      </x:c>
      <x:c r="F38" s="15" t="n">
        <x:f>D7</x:f>
        <x:v>1</x:v>
      </x:c>
      <x:c r="G38" s="15" t="n">
        <x:f>E7</x:f>
        <x:v>1</x:v>
      </x:c>
    </x:row>
    <x:row r="39">
      <x:c r="B39" s="4"/>
      <x:c r="C39" s="4"/>
      <x:c r="D39" s="4"/>
      <x:c r="E39">
        <x:v>4</x:v>
      </x:c>
      <x:c r="F39" s="17" t="n">
        <x:f>D8</x:f>
        <x:v>0</x:v>
      </x:c>
      <x:c r="G39" s="17" t="n">
        <x:f>E8</x:f>
        <x:v>1</x:v>
      </x:c>
      <x:c r="K39" s="4"/>
      <x:c r="L39" s="4"/>
      <x:c r="M39" s="4"/>
      <x:c r="N39" s="4"/>
    </x:row>
    <x:row r="40" ht="15">
      <x:c r="B40" t="s">
        <x:v>9</x:v>
      </x:c>
      <x:c r="C40" t="s">
        <x:v>10</x:v>
      </x:c>
      <x:c r="E40" t="s">
        <x:v>11</x:v>
      </x:c>
      <x:c r="J40" t="s">
        <x:v>12</x:v>
      </x:c>
      <x:c r="K40" s="4"/>
      <x:c r="N40" t="s">
        <x:v>13</x:v>
      </x:c>
      <x:c r="P40" t="s">
        <x:v>14</x:v>
      </x:c>
      <x:c r="R40" s="22" t="s">
        <x:v>15</x:v>
      </x:c>
      <x:c r="U40" t="s">
        <x:v>16</x:v>
      </x:c>
    </x:row>
    <x:row r="41">
      <x:c r="B41" s="5" t="s">
        <x:v>17</x:v>
      </x:c>
      <x:c r="C41" s="4" t="n">
        <x:f>1/3</x:f>
        <x:v>0.3333333333333333</x:v>
      </x:c>
      <x:c r="D41" s="4"/>
      <x:c r="E41" s="6">
        <x:v>-1</x:v>
      </x:c>
      <x:c r="F41" s="7">
        <x:v>1</x:v>
      </x:c>
      <x:c r="G41" s="1">
        <x:v>0</x:v>
      </x:c>
      <x:c r="H41" s="8"/>
      <x:c r="J41" s="6" t="n" cm="1">
        <x:f t="array" ref="J41:K42">MMULT(E41:G42,F37:G39)</x:f>
        <x:v>1</x:v>
      </x:c>
      <x:c r="K41" s="1" t="n">
        <x:v>1</x:v>
      </x:c>
      <x:c r="L41" s="8"/>
      <x:c r="N41" t="n">
        <x:f>MDETERM(J41:K42)</x:f>
        <x:v>1</x:v>
      </x:c>
      <x:c r="P41" t="n">
        <x:f>N41*0.5</x:f>
        <x:v>0.5</x:v>
      </x:c>
      <x:c r="Q41" t="s">
        <x:v>18</x:v>
      </x:c>
      <x:c r="U41" s="11" t="n" cm="1">
        <x:f t="array" ref="U41:V42">MINVERSE(J41:K42)</x:f>
        <x:v>1</x:v>
      </x:c>
      <x:c r="V41" s="11" t="n">
        <x:v>-1</x:v>
      </x:c>
    </x:row>
    <x:row r="42" ht="15">
      <x:c r="B42" s="5" t="s">
        <x:v>19</x:v>
      </x:c>
      <x:c r="C42" s="4" t="n">
        <x:f>1/3</x:f>
        <x:v>0.3333333333333333</x:v>
      </x:c>
      <x:c r="D42" s="4"/>
      <x:c r="E42" s="9">
        <x:v>-1</x:v>
      </x:c>
      <x:c r="F42" s="10">
        <x:v>0</x:v>
      </x:c>
      <x:c r="G42" s="3">
        <x:v>1</x:v>
      </x:c>
      <x:c r="H42" s="8"/>
      <x:c r="J42" s="9" t="n">
        <x:v>0</x:v>
      </x:c>
      <x:c r="K42" s="3" t="n">
        <x:v>1</x:v>
      </x:c>
      <x:c r="L42" s="8"/>
      <x:c r="U42" s="11" t="n">
        <x:v>0</x:v>
      </x:c>
      <x:c r="V42" s="11" t="n">
        <x:v>1</x:v>
      </x:c>
    </x:row>
    <x:row r="43">
      <x:c r="B43" s="5"/>
      <x:c r="C43" s="4"/>
      <x:c r="D43" s="4"/>
      <x:c r="E43" s="8"/>
      <x:c r="F43" s="8"/>
      <x:c r="G43" s="8"/>
      <x:c r="H43" s="8"/>
      <x:c r="J43" s="8"/>
      <x:c r="K43" s="8"/>
      <x:c r="L43" s="8"/>
    </x:row>
    <x:row r="45">
      <x:c r="E45" s="4" t="s">
        <x:v>20</x:v>
      </x:c>
      <x:c r="F45" s="4" t="s">
        <x:v>21</x:v>
      </x:c>
      <x:c r="G45" s="4" t="s">
        <x:v>22</x:v>
      </x:c>
      <x:c r="H45" s="4"/>
      <x:c r="I45" s="4" t="s">
        <x:v>23</x:v>
      </x:c>
      <x:c r="J45" s="4"/>
      <x:c r="K45" s="4" t="s">
        <x:v>24</x:v>
      </x:c>
      <x:c r="L45" s="4"/>
      <x:c r="O45" t="s">
        <x:v>25</x:v>
      </x:c>
    </x:row>
    <x:row r="46">
      <x:c r="E46" s="4" t="n">
        <x:f>1-C41-C42</x:f>
        <x:v>0.3333333333333334</x:v>
      </x:c>
      <x:c r="F46" s="4" t="n">
        <x:f>C41</x:f>
        <x:v>0.3333333333333333</x:v>
      </x:c>
      <x:c r="G46" s="4" t="n">
        <x:f>C42</x:f>
        <x:v>0.3333333333333333</x:v>
      </x:c>
      <x:c r="H46" s="4"/>
      <x:c r="I46" t="n" cm="1">
        <x:f t="array" ref="I46:I48">TRANSPOSE(E46:G46)</x:f>
        <x:v>0.3333333333333334</x:v>
      </x:c>
      <x:c r="K46" t="n" cm="1">
        <x:f t="array" ref="K46:M48">MMULT(I46:I48,E46:G46)</x:f>
        <x:v>0.11111111111111117</x:v>
      </x:c>
      <x:c r="L46" t="n">
        <x:v>0.11111111111111113</x:v>
      </x:c>
      <x:c r="M46" t="n">
        <x:v>0.11111111111111113</x:v>
      </x:c>
      <x:c r="O46" t="n">
        <x:f>K46*$P$15</x:f>
        <x:v>0.05555555555555559</x:v>
      </x:c>
      <x:c r="P46" t="n">
        <x:f t="shared" ref="P46:Q48" si="7">L46*$P$15</x:f>
        <x:v>0.055555555555555566</x:v>
      </x:c>
      <x:c r="Q46">
        <x:f t="shared" si="7"/>
        <x:v>5.5555555555555566E-2</x:v>
      </x:c>
    </x:row>
    <x:row r="47">
      <x:c r="E47" t="s">
        <x:v>26</x:v>
      </x:c>
      <x:c r="I47" t="n">
        <x:v>0.3333333333333333</x:v>
      </x:c>
      <x:c r="K47" t="n">
        <x:v>0.11111111111111113</x:v>
      </x:c>
      <x:c r="L47" t="n">
        <x:v>0.1111111111111111</x:v>
      </x:c>
      <x:c r="M47" t="n">
        <x:v>0.1111111111111111</x:v>
      </x:c>
      <x:c r="O47" t="n">
        <x:f t="shared" ref="O47:O48" si="8">K47*$P$15</x:f>
        <x:v>0.055555555555555566</x:v>
      </x:c>
      <x:c r="P47">
        <x:f t="shared" si="7"/>
        <x:v>5.5555555555555552E-2</x:v>
      </x:c>
      <x:c r="Q47">
        <x:f t="shared" si="7"/>
        <x:v>5.5555555555555552E-2</x:v>
      </x:c>
    </x:row>
    <x:row r="48">
      <x:c r="E48" s="4" t="n">
        <x:f>SUM(E46:G46)</x:f>
        <x:v>1</x:v>
      </x:c>
      <x:c r="I48" t="n">
        <x:v>0.3333333333333333</x:v>
      </x:c>
      <x:c r="K48" t="n">
        <x:v>0.11111111111111113</x:v>
      </x:c>
      <x:c r="L48" t="n">
        <x:v>0.1111111111111111</x:v>
      </x:c>
      <x:c r="M48" t="n">
        <x:v>0.1111111111111111</x:v>
      </x:c>
      <x:c r="O48">
        <x:f t="shared" si="8"/>
        <x:v>5.5555555555555566E-2</x:v>
      </x:c>
      <x:c r="P48">
        <x:f t="shared" si="7"/>
        <x:v>5.5555555555555552E-2</x:v>
      </x:c>
      <x:c r="Q48">
        <x:f t="shared" si="7"/>
        <x:v>5.5555555555555552E-2</x:v>
      </x:c>
    </x:row>
    <x:row r="49">
      <x:c r="V49" t="s">
        <x:v>34</x:v>
      </x:c>
    </x:row>
    <x:row r="50">
      <x:c r="E50" s="11" t="n" cm="1">
        <x:f t="array" ref="E50:E51">MMULT($U$41:$V$42,E41:E42)</x:f>
        <x:v>0</x:v>
      </x:c>
      <x:c r="F50" s="11" t="n" cm="1">
        <x:f t="array" ref="F50:F51">MMULT($U$41:$V$42,F41:F42)</x:f>
        <x:v>1</x:v>
      </x:c>
      <x:c r="G50" s="11" t="n" cm="1">
        <x:f t="array" ref="G50:G51">MMULT($U$41:$V$42,G41:G42)</x:f>
        <x:v>-1</x:v>
      </x:c>
      <x:c r="O50" s="12" t="n" cm="1">
        <x:f t="array" ref="O50:P52">TRANSPOSE(E50:G51)</x:f>
        <x:v>0</x:v>
      </x:c>
      <x:c r="P50" s="14" t="n">
        <x:v>-1</x:v>
      </x:c>
      <x:c r="R50" s="12" t="n" cm="1">
        <x:f t="array" ref="R50:T52">MMULT(O50:P52,E50:G51)</x:f>
        <x:v>1</x:v>
      </x:c>
      <x:c r="S50" s="13" t="n">
        <x:v>0</x:v>
      </x:c>
      <x:c r="T50" s="14" t="n">
        <x:v>-1</x:v>
      </x:c>
      <x:c r="V50" s="12" t="n">
        <x:f>R50*$P$41</x:f>
        <x:v>0.5</x:v>
      </x:c>
      <x:c r="W50" s="13" t="n">
        <x:f t="shared" ref="W50:X52" si="9">S50*$P$41</x:f>
        <x:v>0</x:v>
      </x:c>
      <x:c r="X50" s="14">
        <x:f t="shared" si="9"/>
        <x:v>-0.5</x:v>
      </x:c>
    </x:row>
    <x:row r="51">
      <x:c r="D51" s="4"/>
      <x:c r="E51" s="11" t="n">
        <x:v>-1</x:v>
      </x:c>
      <x:c r="F51" s="11" t="n">
        <x:v>0</x:v>
      </x:c>
      <x:c r="G51" s="11" t="n">
        <x:v>1</x:v>
      </x:c>
      <x:c r="O51" s="15" t="n">
        <x:v>1</x:v>
      </x:c>
      <x:c r="P51" s="16" t="n">
        <x:v>0</x:v>
      </x:c>
      <x:c r="R51" s="15" t="n">
        <x:v>0</x:v>
      </x:c>
      <x:c r="S51" s="8" t="n">
        <x:v>1</x:v>
      </x:c>
      <x:c r="T51" s="16" t="n">
        <x:v>-1</x:v>
      </x:c>
      <x:c r="V51" s="12" t="n">
        <x:f>R51*$P$41</x:f>
        <x:v>0</x:v>
      </x:c>
      <x:c r="W51" s="8">
        <x:f t="shared" si="9"/>
        <x:v>0.5</x:v>
      </x:c>
      <x:c r="X51" s="16">
        <x:f t="shared" si="9"/>
        <x:v>-0.5</x:v>
      </x:c>
    </x:row>
    <x:row r="52">
      <x:c r="D52" s="4"/>
      <x:c r="O52" s="17" t="n">
        <x:v>-1</x:v>
      </x:c>
      <x:c r="P52" s="19" t="n">
        <x:v>1</x:v>
      </x:c>
      <x:c r="R52" s="17" t="n">
        <x:v>-1</x:v>
      </x:c>
      <x:c r="S52" s="18" t="n">
        <x:v>-1</x:v>
      </x:c>
      <x:c r="T52" s="19" t="n">
        <x:v>2</x:v>
      </x:c>
      <x:c r="V52" s="17" t="n">
        <x:f t="shared" ref="V52" si="10">R52*$P$41</x:f>
        <x:v>-0.5</x:v>
      </x:c>
      <x:c r="W52" s="18">
        <x:f t="shared" si="9"/>
        <x:v>-0.5</x:v>
      </x:c>
      <x:c r="X52" s="19">
        <x:f t="shared" si="9"/>
        <x:v>1</x:v>
      </x:c>
    </x:row>
    <x:row r="53">
      <x:c r="D53" s="4"/>
      <x:c r="E53" t="s">
        <x:v>29</x:v>
      </x:c>
      <x:c r="L53" t="s">
        <x:v>30</x:v>
      </x:c>
      <x:c r="P53" t="s">
        <x:v>31</x:v>
      </x:c>
      <x:c r="W53" t="s">
        <x:v>32</x:v>
      </x:c>
    </x:row>
    <x:row r="54">
      <x:c r="E54" s="12" t="n">
        <x:f>E50</x:f>
        <x:v>0</x:v>
      </x:c>
      <x:c r="F54" s="13">
        <x:v>0</x:v>
      </x:c>
      <x:c r="G54" s="13" t="n">
        <x:f>F50</x:f>
        <x:v>1</x:v>
      </x:c>
      <x:c r="H54" s="13">
        <x:v>0</x:v>
      </x:c>
      <x:c r="I54" s="13" t="n">
        <x:f>G50</x:f>
        <x:v>-1</x:v>
      </x:c>
      <x:c r="J54" s="14">
        <x:v>0</x:v>
      </x:c>
      <x:c r="L54" s="12" t="n" cm="1">
        <x:f t="array" ref="L54:N59">TRANSPOSE(E54:J56)</x:f>
        <x:v>0</x:v>
      </x:c>
      <x:c r="M54" s="13" t="n">
        <x:v>0</x:v>
      </x:c>
      <x:c r="N54" s="14" t="n">
        <x:v>-1</x:v>
      </x:c>
      <x:c r="P54" s="12" t="n" cm="1">
        <x:f t="array" ref="P54:U59">MMULT(L54:N59,E54:J56)</x:f>
        <x:v>1</x:v>
      </x:c>
      <x:c r="Q54" s="13" t="n">
        <x:v>0</x:v>
      </x:c>
      <x:c r="R54" s="13" t="n">
        <x:v>0</x:v>
      </x:c>
      <x:c r="S54" s="13" t="n">
        <x:v>-1</x:v>
      </x:c>
      <x:c r="T54" s="13" t="n">
        <x:v>-1</x:v>
      </x:c>
      <x:c r="U54" s="14" t="n">
        <x:v>1</x:v>
      </x:c>
      <x:c r="W54" s="12" t="n">
        <x:f>P54*$P$41</x:f>
        <x:v>0.5</x:v>
      </x:c>
      <x:c r="X54" s="12" t="n">
        <x:f t="shared" ref="X54:AB59" si="11">Q54*$P$41</x:f>
        <x:v>0</x:v>
      </x:c>
      <x:c r="Y54" s="12">
        <x:f t="shared" si="11"/>
        <x:v>0</x:v>
      </x:c>
      <x:c r="Z54" s="12">
        <x:f t="shared" si="11"/>
        <x:v>-0.5</x:v>
      </x:c>
      <x:c r="AA54" s="12">
        <x:f t="shared" si="11"/>
        <x:v>-0.5</x:v>
      </x:c>
      <x:c r="AB54" s="12">
        <x:f t="shared" si="11"/>
        <x:v>0.5</x:v>
      </x:c>
    </x:row>
    <x:row r="55">
      <x:c r="E55" s="15">
        <x:v>0</x:v>
      </x:c>
      <x:c r="F55" s="8" t="n">
        <x:f t="array" ref="F55">E51</x:f>
        <x:v>-1</x:v>
      </x:c>
      <x:c r="G55" s="8">
        <x:v>0</x:v>
      </x:c>
      <x:c r="H55" s="8" t="n">
        <x:f>F51</x:f>
        <x:v>0</x:v>
      </x:c>
      <x:c r="I55" s="8">
        <x:v>0</x:v>
      </x:c>
      <x:c r="J55" s="16" t="n">
        <x:f>G51</x:f>
        <x:v>1</x:v>
      </x:c>
      <x:c r="L55" s="15" t="n">
        <x:v>0</x:v>
      </x:c>
      <x:c r="M55" s="8" t="n">
        <x:v>-1</x:v>
      </x:c>
      <x:c r="N55" s="16" t="n">
        <x:v>0</x:v>
      </x:c>
      <x:c r="P55" s="15" t="n">
        <x:v>0</x:v>
      </x:c>
      <x:c r="Q55" s="8" t="n">
        <x:v>1</x:v>
      </x:c>
      <x:c r="R55" s="8" t="n">
        <x:v>0</x:v>
      </x:c>
      <x:c r="S55" s="8" t="n">
        <x:v>0</x:v>
      </x:c>
      <x:c r="T55" s="8" t="n">
        <x:v>0</x:v>
      </x:c>
      <x:c r="U55" s="16" t="n">
        <x:v>-1</x:v>
      </x:c>
      <x:c r="W55" s="12" t="n">
        <x:f t="shared" ref="W55:W59" si="12">P55*$P$41</x:f>
        <x:v>0</x:v>
      </x:c>
      <x:c r="X55" s="12">
        <x:f t="shared" si="11"/>
        <x:v>0.5</x:v>
      </x:c>
      <x:c r="Y55" s="12">
        <x:f t="shared" si="11"/>
        <x:v>0</x:v>
      </x:c>
      <x:c r="Z55" s="12">
        <x:f t="shared" si="11"/>
        <x:v>0</x:v>
      </x:c>
      <x:c r="AA55" s="12">
        <x:f t="shared" si="11"/>
        <x:v>0</x:v>
      </x:c>
      <x:c r="AB55" s="12">
        <x:f t="shared" si="11"/>
        <x:v>-0.5</x:v>
      </x:c>
    </x:row>
    <x:row r="56">
      <x:c r="E56" s="17" t="n">
        <x:f>E51</x:f>
        <x:v>-1</x:v>
      </x:c>
      <x:c r="F56" s="18" t="n">
        <x:f>E50</x:f>
        <x:v>0</x:v>
      </x:c>
      <x:c r="G56" s="18" t="n">
        <x:f>F51</x:f>
        <x:v>0</x:v>
      </x:c>
      <x:c r="H56" s="18" t="n">
        <x:f>F50</x:f>
        <x:v>1</x:v>
      </x:c>
      <x:c r="I56" s="18" t="n">
        <x:f>G51</x:f>
        <x:v>1</x:v>
      </x:c>
      <x:c r="J56" s="19" t="n">
        <x:f>G50</x:f>
        <x:v>-1</x:v>
      </x:c>
      <x:c r="L56" s="15" t="n">
        <x:v>1</x:v>
      </x:c>
      <x:c r="M56" s="8" t="n">
        <x:v>0</x:v>
      </x:c>
      <x:c r="N56" s="16" t="n">
        <x:v>0</x:v>
      </x:c>
      <x:c r="P56" s="15" t="n">
        <x:v>0</x:v>
      </x:c>
      <x:c r="Q56" s="8" t="n">
        <x:v>0</x:v>
      </x:c>
      <x:c r="R56" s="8" t="n">
        <x:v>1</x:v>
      </x:c>
      <x:c r="S56" s="8" t="n">
        <x:v>0</x:v>
      </x:c>
      <x:c r="T56" s="8" t="n">
        <x:v>-1</x:v>
      </x:c>
      <x:c r="U56" s="16" t="n">
        <x:v>0</x:v>
      </x:c>
      <x:c r="W56" s="12">
        <x:f t="shared" si="12"/>
        <x:v>0</x:v>
      </x:c>
      <x:c r="X56" s="12">
        <x:f t="shared" si="11"/>
        <x:v>0</x:v>
      </x:c>
      <x:c r="Y56" s="12">
        <x:f t="shared" si="11"/>
        <x:v>0.5</x:v>
      </x:c>
      <x:c r="Z56" s="12">
        <x:f t="shared" si="11"/>
        <x:v>0</x:v>
      </x:c>
      <x:c r="AA56" s="12">
        <x:f t="shared" si="11"/>
        <x:v>-0.5</x:v>
      </x:c>
      <x:c r="AB56" s="12">
        <x:f t="shared" si="11"/>
        <x:v>0</x:v>
      </x:c>
    </x:row>
    <x:row r="57">
      <x:c r="L57" s="15" t="n">
        <x:v>0</x:v>
      </x:c>
      <x:c r="M57" s="8" t="n">
        <x:v>0</x:v>
      </x:c>
      <x:c r="N57" s="16" t="n">
        <x:v>1</x:v>
      </x:c>
      <x:c r="P57" s="15" t="n">
        <x:v>-1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16" t="n">
        <x:v>-1</x:v>
      </x:c>
      <x:c r="W57" s="12">
        <x:f t="shared" si="12"/>
        <x:v>-0.5</x:v>
      </x:c>
      <x:c r="X57" s="12">
        <x:f t="shared" si="11"/>
        <x:v>0</x:v>
      </x:c>
      <x:c r="Y57" s="12">
        <x:f t="shared" si="11"/>
        <x:v>0</x:v>
      </x:c>
      <x:c r="Z57" s="12">
        <x:f t="shared" si="11"/>
        <x:v>0.5</x:v>
      </x:c>
      <x:c r="AA57" s="12">
        <x:f t="shared" si="11"/>
        <x:v>0.5</x:v>
      </x:c>
      <x:c r="AB57" s="12">
        <x:f t="shared" si="11"/>
        <x:v>-0.5</x:v>
      </x:c>
    </x:row>
    <x:row r="58">
      <x:c r="L58" s="15" t="n">
        <x:v>-1</x:v>
      </x:c>
      <x:c r="M58" s="8" t="n">
        <x:v>0</x:v>
      </x:c>
      <x:c r="N58" s="16" t="n">
        <x:v>1</x:v>
      </x:c>
      <x:c r="P58" s="15" t="n">
        <x:v>-1</x:v>
      </x:c>
      <x:c r="Q58" s="8" t="n">
        <x:v>0</x:v>
      </x:c>
      <x:c r="R58" s="8" t="n">
        <x:v>-1</x:v>
      </x:c>
      <x:c r="S58" s="8" t="n">
        <x:v>1</x:v>
      </x:c>
      <x:c r="T58" s="8" t="n">
        <x:v>2</x:v>
      </x:c>
      <x:c r="U58" s="16" t="n">
        <x:v>-1</x:v>
      </x:c>
      <x:c r="W58" s="12">
        <x:f t="shared" si="12"/>
        <x:v>-0.5</x:v>
      </x:c>
      <x:c r="X58" s="12">
        <x:f t="shared" si="11"/>
        <x:v>0</x:v>
      </x:c>
      <x:c r="Y58" s="12">
        <x:f t="shared" si="11"/>
        <x:v>-0.5</x:v>
      </x:c>
      <x:c r="Z58" s="12">
        <x:f t="shared" si="11"/>
        <x:v>0.5</x:v>
      </x:c>
      <x:c r="AA58" s="12">
        <x:f t="shared" si="11"/>
        <x:v>1</x:v>
      </x:c>
      <x:c r="AB58" s="12">
        <x:f t="shared" si="11"/>
        <x:v>-0.5</x:v>
      </x:c>
    </x:row>
    <x:row r="59">
      <x:c r="L59" s="17" t="n">
        <x:v>0</x:v>
      </x:c>
      <x:c r="M59" s="18" t="n">
        <x:v>1</x:v>
      </x:c>
      <x:c r="N59" s="19" t="n">
        <x:v>-1</x:v>
      </x:c>
      <x:c r="P59" s="17" t="n">
        <x:v>1</x:v>
      </x:c>
      <x:c r="Q59" s="18" t="n">
        <x:v>-1</x:v>
      </x:c>
      <x:c r="R59" s="18" t="n">
        <x:v>0</x:v>
      </x:c>
      <x:c r="S59" s="18" t="n">
        <x:v>-1</x:v>
      </x:c>
      <x:c r="T59" s="18" t="n">
        <x:v>-1</x:v>
      </x:c>
      <x:c r="U59" s="19" t="n">
        <x:v>2</x:v>
      </x:c>
      <x:c r="W59" s="12">
        <x:f t="shared" si="12"/>
        <x:v>0.5</x:v>
      </x:c>
      <x:c r="X59" s="12">
        <x:f t="shared" si="11"/>
        <x:v>-0.5</x:v>
      </x:c>
      <x:c r="Y59" s="12">
        <x:f t="shared" si="11"/>
        <x:v>0</x:v>
      </x:c>
      <x:c r="Z59" s="12">
        <x:f t="shared" si="11"/>
        <x:v>-0.5</x:v>
      </x:c>
      <x:c r="AA59" s="12">
        <x:f t="shared" si="11"/>
        <x:v>-0.5</x:v>
      </x:c>
      <x:c r="AB59" s="12">
        <x:f t="shared" si="11"/>
        <x:v>1</x:v>
      </x:c>
    </x:row>
    <x:row r="61">
      <x:c r="M61" t="s">
        <x:v>36</x:v>
      </x:c>
      <x:c r="N61" t="s">
        <x:v>37</x:v>
      </x:c>
    </x:row>
    <x:row r="62">
      <x:c r="I62" t="s">
        <x:v>38</x:v>
      </x:c>
      <x:c r="R62" t="s">
        <x:v>39</x:v>
      </x:c>
      <x:c r="W62" t="s">
        <x:v>40</x:v>
      </x:c>
      <x:c r="AA62" t="s">
        <x:v>41</x:v>
      </x:c>
      <x:c r="AC62" t="s">
        <x:v>36</x:v>
      </x:c>
    </x:row>
    <x:row r="63">
      <x:c r="H63">
        <x:v>1</x:v>
      </x:c>
      <x:c r="I63" s="12" t="n">
        <x:f t="shared" ref="I63:K65" si="13">O20</x:f>
        <x:v>0.05555555555555559</x:v>
      </x:c>
      <x:c r="J63" s="13">
        <x:f t="shared" si="13"/>
        <x:v>5.5555555555555566E-2</x:v>
      </x:c>
      <x:c r="K63" s="14">
        <x:f t="shared" si="13"/>
        <x:v>5.5555555555555566E-2</x:v>
      </x:c>
      <x:c r="R63" s="12" t="n">
        <x:f>I63</x:f>
        <x:v>0.05555555555555559</x:v>
      </x:c>
      <x:c r="S63" s="13" t="n">
        <x:f t="shared" ref="S63:T65" si="14">J63</x:f>
        <x:v>0.055555555555555566</x:v>
      </x:c>
      <x:c r="T63" s="13">
        <x:f t="shared" si="14"/>
        <x:v>5.5555555555555566E-2</x:v>
      </x:c>
      <x:c r="U63" s="14">
        <x:v>0</x:v>
      </x:c>
      <x:c r="W63" s="12" t="n">
        <x:f>R63+R69</x:f>
        <x:v>0.11111111111111117</x:v>
      </x:c>
      <x:c r="X63" s="13" t="n">
        <x:f t="shared" ref="X63:Z66" si="15">S63+S69</x:f>
        <x:v>0.055555555555555566</x:v>
      </x:c>
      <x:c r="Y63" s="13">
        <x:f t="shared" si="15"/>
        <x:v>0.11111111111111113</x:v>
      </x:c>
      <x:c r="Z63" s="14">
        <x:f t="shared" si="15"/>
        <x:v>5.5555555555555566E-2</x:v>
      </x:c>
      <x:c r="AA63" s="23" t="n">
        <x:f>SUM(W63:Z63)</x:f>
        <x:v>0.3333333333333335</x:v>
      </x:c>
      <x:c r="AC63" s="12" t="n">
        <x:f t="shared" ref="AC63:AF66" si="16">W63</x:f>
        <x:v>0.11111111111111117</x:v>
      </x:c>
      <x:c r="AD63" s="13">
        <x:f t="shared" si="16"/>
        <x:v>5.5555555555555566E-2</x:v>
      </x:c>
      <x:c r="AE63" s="13">
        <x:f t="shared" si="16"/>
        <x:v>0.11111111111111113</x:v>
      </x:c>
      <x:c r="AF63" s="13">
        <x:f t="shared" si="16"/>
        <x:v>5.5555555555555566E-2</x:v>
      </x:c>
      <x:c r="AG63" s="13">
        <x:v>0</x:v>
      </x:c>
      <x:c r="AH63" s="13">
        <x:v>0</x:v>
      </x:c>
      <x:c r="AI63" s="13">
        <x:v>0</x:v>
      </x:c>
      <x:c r="AJ63" s="14">
        <x:v>0</x:v>
      </x:c>
      <x:c r="AL63" s="12" t="n">
        <x:f>AA63</x:f>
        <x:v>0.3333333333333335</x:v>
      </x:c>
      <x:c r="AM63" s="13">
        <x:v>0</x:v>
      </x:c>
      <x:c r="AN63" s="13">
        <x:v>0</x:v>
      </x:c>
      <x:c r="AO63" s="13">
        <x:v>0</x:v>
      </x:c>
      <x:c r="AP63" s="13">
        <x:v>0</x:v>
      </x:c>
      <x:c r="AQ63" s="13">
        <x:v>0</x:v>
      </x:c>
      <x:c r="AR63" s="13">
        <x:v>0</x:v>
      </x:c>
      <x:c r="AS63" s="14">
        <x:v>0</x:v>
      </x:c>
    </x:row>
    <x:row r="64">
      <x:c r="H64">
        <x:v>2</x:v>
      </x:c>
      <x:c r="I64" s="15">
        <x:f t="shared" si="13"/>
        <x:v>5.5555555555555566E-2</x:v>
      </x:c>
      <x:c r="J64" s="8">
        <x:f t="shared" si="13"/>
        <x:v>5.5555555555555552E-2</x:v>
      </x:c>
      <x:c r="K64" s="16">
        <x:f t="shared" si="13"/>
        <x:v>5.5555555555555552E-2</x:v>
      </x:c>
      <x:c r="R64" s="15" t="n">
        <x:f t="shared" ref="R64:R65" si="17">I64</x:f>
        <x:v>0.055555555555555566</x:v>
      </x:c>
      <x:c r="S64" s="8">
        <x:f t="shared" si="14"/>
        <x:v>5.5555555555555552E-2</x:v>
      </x:c>
      <x:c r="T64" s="8">
        <x:f t="shared" si="14"/>
        <x:v>5.5555555555555552E-2</x:v>
      </x:c>
      <x:c r="U64" s="16">
        <x:v>0</x:v>
      </x:c>
      <x:c r="W64" s="15" t="n">
        <x:f t="shared" ref="W64:W66" si="18">R64+R70</x:f>
        <x:v>0.055555555555555566</x:v>
      </x:c>
      <x:c r="X64" s="8">
        <x:f t="shared" si="15"/>
        <x:v>5.5555555555555552E-2</x:v>
      </x:c>
      <x:c r="Y64" s="8">
        <x:f t="shared" si="15"/>
        <x:v>5.5555555555555552E-2</x:v>
      </x:c>
      <x:c r="Z64" s="16">
        <x:f t="shared" si="15"/>
        <x:v>0</x:v>
      </x:c>
      <x:c r="AA64" s="23" t="n">
        <x:f t="shared" ref="AA64:AA66" si="19">SUM(W64:Z64)</x:f>
        <x:v>0.16666666666666669</x:v>
      </x:c>
      <x:c r="AC64" s="15">
        <x:f t="shared" si="16"/>
        <x:v>5.5555555555555566E-2</x:v>
      </x:c>
      <x:c r="AD64" s="8">
        <x:f t="shared" si="16"/>
        <x:v>5.5555555555555552E-2</x:v>
      </x:c>
      <x:c r="AE64" s="8">
        <x:f t="shared" si="16"/>
        <x:v>5.5555555555555552E-2</x:v>
      </x:c>
      <x:c r="AF64" s="8">
        <x:f t="shared" si="16"/>
        <x:v>0</x:v>
      </x:c>
      <x:c r="AG64" s="8">
        <x:v>0</x:v>
      </x:c>
      <x:c r="AH64" s="8">
        <x:v>0</x:v>
      </x:c>
      <x:c r="AI64" s="8">
        <x:v>0</x:v>
      </x:c>
      <x:c r="AJ64" s="16">
        <x:v>0</x:v>
      </x:c>
      <x:c r="AL64" s="15">
        <x:v>0</x:v>
      </x:c>
      <x:c r="AM64" s="8" t="n">
        <x:f>AA64</x:f>
        <x:v>0.16666666666666669</x:v>
      </x:c>
      <x:c r="AN64" s="8">
        <x:v>0</x:v>
      </x:c>
      <x:c r="AO64" s="8">
        <x:v>0</x:v>
      </x:c>
      <x:c r="AP64" s="8">
        <x:v>0</x:v>
      </x:c>
      <x:c r="AQ64" s="8">
        <x:v>0</x:v>
      </x:c>
      <x:c r="AR64" s="8">
        <x:v>0</x:v>
      </x:c>
      <x:c r="AS64" s="16">
        <x:v>0</x:v>
      </x:c>
    </x:row>
    <x:row r="65">
      <x:c r="H65">
        <x:v>3</x:v>
      </x:c>
      <x:c r="I65" s="17">
        <x:f t="shared" si="13"/>
        <x:v>5.5555555555555566E-2</x:v>
      </x:c>
      <x:c r="J65" s="18">
        <x:f t="shared" si="13"/>
        <x:v>5.5555555555555552E-2</x:v>
      </x:c>
      <x:c r="K65" s="19">
        <x:f t="shared" si="13"/>
        <x:v>5.5555555555555552E-2</x:v>
      </x:c>
      <x:c r="R65" s="15">
        <x:f t="shared" si="17"/>
        <x:v>5.5555555555555566E-2</x:v>
      </x:c>
      <x:c r="S65" s="8">
        <x:f t="shared" si="14"/>
        <x:v>5.5555555555555552E-2</x:v>
      </x:c>
      <x:c r="T65" s="8">
        <x:f t="shared" si="14"/>
        <x:v>5.5555555555555552E-2</x:v>
      </x:c>
      <x:c r="U65" s="16">
        <x:v>0</x:v>
      </x:c>
      <x:c r="W65" s="15">
        <x:f t="shared" si="18"/>
        <x:v>0.11111111111111113</x:v>
      </x:c>
      <x:c r="X65" s="8">
        <x:f t="shared" si="15"/>
        <x:v>5.5555555555555552E-2</x:v>
      </x:c>
      <x:c r="Y65" s="8">
        <x:f t="shared" si="15"/>
        <x:v>0.1111111111111111</x:v>
      </x:c>
      <x:c r="Z65" s="16">
        <x:f t="shared" si="15"/>
        <x:v>5.5555555555555552E-2</x:v>
      </x:c>
      <x:c r="AA65" s="23">
        <x:f t="shared" si="19"/>
        <x:v>0.33333333333333337</x:v>
      </x:c>
      <x:c r="AC65" s="15">
        <x:f t="shared" si="16"/>
        <x:v>0.11111111111111113</x:v>
      </x:c>
      <x:c r="AD65" s="8">
        <x:f t="shared" si="16"/>
        <x:v>5.5555555555555552E-2</x:v>
      </x:c>
      <x:c r="AE65" s="8">
        <x:f t="shared" si="16"/>
        <x:v>0.1111111111111111</x:v>
      </x:c>
      <x:c r="AF65" s="8">
        <x:f t="shared" si="16"/>
        <x:v>5.5555555555555552E-2</x:v>
      </x:c>
      <x:c r="AG65" s="8">
        <x:v>0</x:v>
      </x:c>
      <x:c r="AH65" s="8">
        <x:v>0</x:v>
      </x:c>
      <x:c r="AI65" s="8">
        <x:v>0</x:v>
      </x:c>
      <x:c r="AJ65" s="16">
        <x:v>0</x:v>
      </x:c>
      <x:c r="AL65" s="15">
        <x:v>0</x:v>
      </x:c>
      <x:c r="AM65" s="8">
        <x:v>0</x:v>
      </x:c>
      <x:c r="AN65" s="8" t="n">
        <x:f>AA65</x:f>
        <x:v>0.33333333333333337</x:v>
      </x:c>
      <x:c r="AO65" s="8">
        <x:v>0</x:v>
      </x:c>
      <x:c r="AP65" s="8">
        <x:v>0</x:v>
      </x:c>
      <x:c r="AQ65" s="8">
        <x:v>0</x:v>
      </x:c>
      <x:c r="AR65" s="8">
        <x:v>0</x:v>
      </x:c>
      <x:c r="AS65" s="16">
        <x:v>0</x:v>
      </x:c>
    </x:row>
    <x:row r="66">
      <x:c r="R66" s="17">
        <x:v>0</x:v>
      </x:c>
      <x:c r="S66" s="18">
        <x:v>0</x:v>
      </x:c>
      <x:c r="T66" s="18">
        <x:v>0</x:v>
      </x:c>
      <x:c r="U66" s="19">
        <x:v>0</x:v>
      </x:c>
      <x:c r="W66" s="17">
        <x:f t="shared" si="18"/>
        <x:v>5.5555555555555566E-2</x:v>
      </x:c>
      <x:c r="X66" s="18">
        <x:f t="shared" si="15"/>
        <x:v>0</x:v>
      </x:c>
      <x:c r="Y66" s="18">
        <x:f t="shared" si="15"/>
        <x:v>5.5555555555555552E-2</x:v>
      </x:c>
      <x:c r="Z66" s="19">
        <x:f t="shared" si="15"/>
        <x:v>5.5555555555555552E-2</x:v>
      </x:c>
      <x:c r="AA66" s="23">
        <x:f t="shared" si="19"/>
        <x:v>0.16666666666666669</x:v>
      </x:c>
      <x:c r="AC66" s="15">
        <x:f t="shared" si="16"/>
        <x:v>5.5555555555555566E-2</x:v>
      </x:c>
      <x:c r="AD66" s="8">
        <x:f t="shared" si="16"/>
        <x:v>0</x:v>
      </x:c>
      <x:c r="AE66" s="8">
        <x:f t="shared" si="16"/>
        <x:v>5.5555555555555552E-2</x:v>
      </x:c>
      <x:c r="AF66" s="8">
        <x:f t="shared" si="16"/>
        <x:v>5.5555555555555552E-2</x:v>
      </x:c>
      <x:c r="AG66" s="8">
        <x:v>0</x:v>
      </x:c>
      <x:c r="AH66" s="8">
        <x:v>0</x:v>
      </x:c>
      <x:c r="AI66" s="8">
        <x:v>0</x:v>
      </x:c>
      <x:c r="AJ66" s="16">
        <x:v>0</x:v>
      </x:c>
      <x:c r="AL66" s="15">
        <x:v>0</x:v>
      </x:c>
      <x:c r="AM66" s="8">
        <x:v>0</x:v>
      </x:c>
      <x:c r="AN66" s="8">
        <x:v>0</x:v>
      </x:c>
      <x:c r="AO66" s="8" t="n">
        <x:f>AA66</x:f>
        <x:v>0.16666666666666669</x:v>
      </x:c>
      <x:c r="AP66" s="8">
        <x:v>0</x:v>
      </x:c>
      <x:c r="AQ66" s="8">
        <x:v>0</x:v>
      </x:c>
      <x:c r="AR66" s="8">
        <x:v>0</x:v>
      </x:c>
      <x:c r="AS66" s="16">
        <x:v>0</x:v>
      </x:c>
    </x:row>
    <x:row r="67">
      <x:c r="I67" t="s">
        <x:v>42</x:v>
      </x:c>
      <x:c r="AC67" s="15">
        <x:v>0</x:v>
      </x:c>
      <x:c r="AD67" s="8">
        <x:v>0</x:v>
      </x:c>
      <x:c r="AE67" s="8">
        <x:v>0</x:v>
      </x:c>
      <x:c r="AF67" s="8">
        <x:v>0</x:v>
      </x:c>
      <x:c r="AG67" s="8" t="n">
        <x:f t="shared" ref="AG67:AJ70" si="20">W63</x:f>
        <x:v>0.11111111111111117</x:v>
      </x:c>
      <x:c r="AH67" s="8">
        <x:f t="shared" si="20"/>
        <x:v>5.5555555555555566E-2</x:v>
      </x:c>
      <x:c r="AI67" s="8">
        <x:f t="shared" si="20"/>
        <x:v>0.11111111111111113</x:v>
      </x:c>
      <x:c r="AJ67" s="16">
        <x:f t="shared" si="20"/>
        <x:v>5.5555555555555566E-2</x:v>
      </x:c>
      <x:c r="AL67" s="15">
        <x:v>0</x:v>
      </x:c>
      <x:c r="AM67" s="8">
        <x:v>0</x:v>
      </x:c>
      <x:c r="AN67" s="8">
        <x:v>0</x:v>
      </x:c>
      <x:c r="AO67" s="8">
        <x:v>0</x:v>
      </x:c>
      <x:c r="AP67" s="8" t="n">
        <x:f>AA63</x:f>
        <x:v>0.3333333333333335</x:v>
      </x:c>
      <x:c r="AQ67" s="8">
        <x:v>0</x:v>
      </x:c>
      <x:c r="AR67" s="8">
        <x:v>0</x:v>
      </x:c>
      <x:c r="AS67" s="16">
        <x:v>0</x:v>
      </x:c>
    </x:row>
    <x:row r="68">
      <x:c r="H68">
        <x:v>1</x:v>
      </x:c>
      <x:c r="I68" s="12" t="n">
        <x:f t="shared" ref="I68:K70" si="21">O46</x:f>
        <x:v>0.05555555555555559</x:v>
      </x:c>
      <x:c r="J68" s="13">
        <x:f t="shared" si="21"/>
        <x:v>5.5555555555555566E-2</x:v>
      </x:c>
      <x:c r="K68" s="14">
        <x:f t="shared" si="21"/>
        <x:v>5.5555555555555566E-2</x:v>
      </x:c>
      <x:c r="R68" t="s">
        <x:v>43</x:v>
      </x:c>
      <x:c r="AC68" s="15">
        <x:v>0</x:v>
      </x:c>
      <x:c r="AD68" s="8">
        <x:v>0</x:v>
      </x:c>
      <x:c r="AE68" s="8">
        <x:v>0</x:v>
      </x:c>
      <x:c r="AF68" s="8">
        <x:v>0</x:v>
      </x:c>
      <x:c r="AG68" s="8">
        <x:f t="shared" si="20"/>
        <x:v>5.5555555555555566E-2</x:v>
      </x:c>
      <x:c r="AH68" s="8">
        <x:f t="shared" si="20"/>
        <x:v>5.5555555555555552E-2</x:v>
      </x:c>
      <x:c r="AI68" s="8">
        <x:f t="shared" si="20"/>
        <x:v>5.5555555555555552E-2</x:v>
      </x:c>
      <x:c r="AJ68" s="16">
        <x:f t="shared" si="20"/>
        <x:v>0</x:v>
      </x:c>
      <x:c r="AL68" s="15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 t="n">
        <x:f>AA64</x:f>
        <x:v>0.16666666666666669</x:v>
      </x:c>
      <x:c r="AR68" s="8">
        <x:v>0</x:v>
      </x:c>
      <x:c r="AS68" s="16">
        <x:v>0</x:v>
      </x:c>
    </x:row>
    <x:row r="69">
      <x:c r="H69">
        <x:v>3</x:v>
      </x:c>
      <x:c r="I69" s="15">
        <x:f t="shared" si="21"/>
        <x:v>5.5555555555555566E-2</x:v>
      </x:c>
      <x:c r="J69" s="8">
        <x:f t="shared" si="21"/>
        <x:v>5.5555555555555552E-2</x:v>
      </x:c>
      <x:c r="K69" s="16">
        <x:f t="shared" si="21"/>
        <x:v>5.5555555555555552E-2</x:v>
      </x:c>
      <x:c r="R69" s="12" t="n">
        <x:f>I68</x:f>
        <x:v>0.05555555555555559</x:v>
      </x:c>
      <x:c r="S69" s="13">
        <x:v>0</x:v>
      </x:c>
      <x:c r="T69" s="13" t="n">
        <x:f>J68</x:f>
        <x:v>0.055555555555555566</x:v>
      </x:c>
      <x:c r="U69" s="14" t="n">
        <x:f>K68</x:f>
        <x:v>0.055555555555555566</x:v>
      </x:c>
      <x:c r="AC69" s="15">
        <x:v>0</x:v>
      </x:c>
      <x:c r="AD69" s="8">
        <x:v>0</x:v>
      </x:c>
      <x:c r="AE69" s="8">
        <x:v>0</x:v>
      </x:c>
      <x:c r="AF69" s="8">
        <x:v>0</x:v>
      </x:c>
      <x:c r="AG69" s="8">
        <x:f t="shared" si="20"/>
        <x:v>0.11111111111111113</x:v>
      </x:c>
      <x:c r="AH69" s="8">
        <x:f t="shared" si="20"/>
        <x:v>5.5555555555555552E-2</x:v>
      </x:c>
      <x:c r="AI69" s="8">
        <x:f t="shared" si="20"/>
        <x:v>0.1111111111111111</x:v>
      </x:c>
      <x:c r="AJ69" s="16">
        <x:f t="shared" si="20"/>
        <x:v>5.5555555555555552E-2</x:v>
      </x:c>
      <x:c r="AL69" s="15">
        <x:v>0</x:v>
      </x:c>
      <x:c r="AM69" s="8">
        <x:v>0</x:v>
      </x:c>
      <x:c r="AN69" s="8">
        <x:v>0</x:v>
      </x:c>
      <x:c r="AO69" s="8">
        <x:v>0</x:v>
      </x:c>
      <x:c r="AP69" s="8">
        <x:v>0</x:v>
      </x:c>
      <x:c r="AQ69" s="8">
        <x:v>0</x:v>
      </x:c>
      <x:c r="AR69" s="8" t="n">
        <x:f>AA65</x:f>
        <x:v>0.33333333333333337</x:v>
      </x:c>
      <x:c r="AS69" s="16">
        <x:v>0</x:v>
      </x:c>
    </x:row>
    <x:row r="70">
      <x:c r="H70">
        <x:v>4</x:v>
      </x:c>
      <x:c r="I70" s="17">
        <x:f t="shared" si="21"/>
        <x:v>5.5555555555555566E-2</x:v>
      </x:c>
      <x:c r="J70" s="18">
        <x:f t="shared" si="21"/>
        <x:v>5.5555555555555552E-2</x:v>
      </x:c>
      <x:c r="K70" s="19">
        <x:f t="shared" si="21"/>
        <x:v>5.5555555555555552E-2</x:v>
      </x:c>
      <x:c r="R70" s="15">
        <x:v>0</x:v>
      </x:c>
      <x:c r="S70" s="8">
        <x:v>0</x:v>
      </x:c>
      <x:c r="T70" s="8">
        <x:v>0</x:v>
      </x:c>
      <x:c r="U70" s="16">
        <x:v>0</x:v>
      </x:c>
      <x:c r="AC70" s="17">
        <x:v>0</x:v>
      </x:c>
      <x:c r="AD70" s="18">
        <x:v>0</x:v>
      </x:c>
      <x:c r="AE70" s="18">
        <x:v>0</x:v>
      </x:c>
      <x:c r="AF70" s="18">
        <x:v>0</x:v>
      </x:c>
      <x:c r="AG70" s="18">
        <x:f t="shared" si="20"/>
        <x:v>5.5555555555555566E-2</x:v>
      </x:c>
      <x:c r="AH70" s="18">
        <x:f t="shared" si="20"/>
        <x:v>0</x:v>
      </x:c>
      <x:c r="AI70" s="18">
        <x:f t="shared" si="20"/>
        <x:v>5.5555555555555552E-2</x:v>
      </x:c>
      <x:c r="AJ70" s="19">
        <x:f t="shared" si="20"/>
        <x:v>5.5555555555555552E-2</x:v>
      </x:c>
      <x:c r="AL70" s="17">
        <x:v>0</x:v>
      </x:c>
      <x:c r="AM70" s="18">
        <x:v>0</x:v>
      </x:c>
      <x:c r="AN70" s="18">
        <x:v>0</x:v>
      </x:c>
      <x:c r="AO70" s="18">
        <x:v>0</x:v>
      </x:c>
      <x:c r="AP70" s="18">
        <x:v>0</x:v>
      </x:c>
      <x:c r="AQ70" s="18">
        <x:v>0</x:v>
      </x:c>
      <x:c r="AR70" s="18">
        <x:v>0</x:v>
      </x:c>
      <x:c r="AS70" s="19" t="n">
        <x:f>AA66</x:f>
        <x:v>0.16666666666666669</x:v>
      </x:c>
    </x:row>
    <x:row r="71">
      <x:c r="R71" s="15" t="n">
        <x:f>I69</x:f>
        <x:v>0.055555555555555566</x:v>
      </x:c>
      <x:c r="S71" s="8">
        <x:v>0</x:v>
      </x:c>
      <x:c r="T71" s="8" t="n">
        <x:f>J69</x:f>
        <x:v>0.05555555555555555</x:v>
      </x:c>
      <x:c r="U71" s="16" t="n">
        <x:f>K69</x:f>
        <x:v>0.05555555555555555</x:v>
      </x:c>
    </x:row>
    <x:row r="72">
      <x:c r="R72" s="17" t="n">
        <x:f>I70</x:f>
        <x:v>0.055555555555555566</x:v>
      </x:c>
      <x:c r="S72" s="18">
        <x:v>0</x:v>
      </x:c>
      <x:c r="T72" s="18" t="n">
        <x:f>J70</x:f>
        <x:v>0.05555555555555555</x:v>
      </x:c>
      <x:c r="U72" s="19" t="n">
        <x:f>K70</x:f>
        <x:v>0.05555555555555555</x:v>
      </x:c>
      <x:c r="AL72" t="s">
        <x:v>44</x:v>
      </x:c>
    </x:row>
    <x:row r="73">
      <x:c r="AL73" t="n" cm="1">
        <x:f t="array" ref="AL73:AS80">MINVERSE(AL63:AS70)</x:f>
        <x:v>3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</x:row>
    <x:row r="74">
      <x:c r="AL74" t="n">
        <x:v>0</x:v>
      </x:c>
      <x:c r="AM74" t="n">
        <x:v>6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</x:row>
    <x:row r="75">
      <x:c r="AL75" t="n">
        <x:v>0</x:v>
      </x:c>
      <x:c r="AM75" t="n">
        <x:v>0</x:v>
      </x:c>
      <x:c r="AN75" t="n">
        <x:v>3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</x:row>
    <x:row r="76">
      <x:c r="I76" t="s">
        <x:v>28</x:v>
      </x:c>
      <x:c r="W76" t="s">
        <x:v>107</x:v>
      </x:c>
      <x:c r="X76" t="s">
        <x:v>37</x:v>
      </x:c>
      <x:c r="AL76" t="n">
        <x:v>0</x:v>
      </x:c>
      <x:c r="AM76" t="n">
        <x:v>0</x:v>
      </x:c>
      <x:c r="AN76" t="n">
        <x:v>0</x:v>
      </x:c>
      <x:c r="AO76" t="n">
        <x:v>6</x:v>
      </x:c>
      <x:c r="AP76" t="n">
        <x:v>0</x:v>
      </x:c>
      <x:c r="AQ76" t="n">
        <x:v>0</x:v>
      </x:c>
      <x:c r="AR76" t="n">
        <x:v>0</x:v>
      </x:c>
      <x:c r="AS76" t="n">
        <x:v>0</x:v>
      </x:c>
    </x:row>
    <x:row r="77">
      <x:c r="H77">
        <x:v>1</x:v>
      </x:c>
      <x:c r="I77" s="12" t="n">
        <x:f>V24*$H$294</x:f>
        <x:v>0.05532329539896977</x:v>
      </x:c>
      <x:c r="J77" s="12" t="n">
        <x:f t="shared" ref="J77:K77" si="22">W24*$H$294</x:f>
        <x:v>-0.05532329539896977</x:v>
      </x:c>
      <x:c r="K77" s="12">
        <x:f t="shared" si="22"/>
        <x:v>0</x:v>
      </x:c>
      <x:c r="M77" s="12" t="n">
        <x:f>I77</x:f>
        <x:v>0.05532329539896977</x:v>
      </x:c>
      <x:c r="N77" s="12" t="n">
        <x:f t="shared" ref="N77:O79" si="23">J77</x:f>
        <x:v>-0.05532329539896977</x:v>
      </x:c>
      <x:c r="O77" s="12">
        <x:f t="shared" si="23"/>
        <x:v>0</x:v>
      </x:c>
      <x:c r="P77" s="14">
        <x:v>0</x:v>
      </x:c>
      <x:c r="R77" s="12" t="n">
        <x:f>M77+M82</x:f>
        <x:v>0.11048952722694874</x:v>
      </x:c>
      <x:c r="S77" s="13" t="n">
        <x:f t="shared" ref="S77:U80" si="24">N77+N82</x:f>
        <x:v>-0.05532329539896977</x:v>
      </x:c>
      <x:c r="T77" s="13">
        <x:f t="shared" si="24"/>
        <x:v>0</x:v>
      </x:c>
      <x:c r="U77" s="14">
        <x:f t="shared" si="24"/>
        <x:v>-5.5168234392700646E-2</x:v>
      </x:c>
      <x:c r="W77" s="12" t="n">
        <x:f>R77</x:f>
        <x:v>0.11048952722694874</x:v>
      </x:c>
      <x:c r="X77" s="13" t="n">
        <x:f t="shared" ref="X77:Z80" si="25">S77</x:f>
        <x:v>-0.05532329539896977</x:v>
      </x:c>
      <x:c r="Y77" s="13">
        <x:f t="shared" si="25"/>
        <x:v>0</x:v>
      </x:c>
      <x:c r="Z77" s="13">
        <x:f t="shared" si="25"/>
        <x:v>-5.5168234392700646E-2</x:v>
      </x:c>
      <x:c r="AA77" s="13">
        <x:v>0</x:v>
      </x:c>
      <x:c r="AB77" s="13">
        <x:v>0</x:v>
      </x:c>
      <x:c r="AC77" s="13">
        <x:v>0</x:v>
      </x:c>
      <x:c r="AD77" s="14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3</x:v>
      </x:c>
      <x:c r="AQ77" t="n">
        <x:v>0</x:v>
      </x:c>
      <x:c r="AR77" t="n">
        <x:v>0</x:v>
      </x:c>
      <x:c r="AS77" t="n">
        <x:v>0</x:v>
      </x:c>
    </x:row>
    <x:row r="78">
      <x:c r="H78">
        <x:v>2</x:v>
      </x:c>
      <x:c r="I78" s="12" t="n">
        <x:f t="shared" ref="I78:I79" si="26">V25*$H$294</x:f>
        <x:v>-0.05532329539896977</x:v>
      </x:c>
      <x:c r="J78" s="12" t="n">
        <x:f t="shared" ref="J78:J79" si="27">W25*$H$294</x:f>
        <x:v>0.11064659079793954</x:v>
      </x:c>
      <x:c r="K78" s="12" t="n">
        <x:f t="shared" ref="K78:K79" si="28">X25*$H$294</x:f>
        <x:v>-0.05532329539896977</x:v>
      </x:c>
      <x:c r="M78" s="12" t="n">
        <x:f t="shared" ref="M78:M79" si="29">I78</x:f>
        <x:v>-0.05532329539896977</x:v>
      </x:c>
      <x:c r="N78" s="12">
        <x:f t="shared" si="23"/>
        <x:v>0.110817673820996</x:v>
      </x:c>
      <x:c r="O78" s="12">
        <x:f t="shared" si="23"/>
        <x:v>-5.5408836910497999E-2</x:v>
      </x:c>
      <x:c r="P78" s="16">
        <x:v>0</x:v>
      </x:c>
      <x:c r="R78" s="15" t="n">
        <x:f t="shared" ref="R78:R80" si="30">M78+M83</x:f>
        <x:v>-0.05532329539896977</x:v>
      </x:c>
      <x:c r="S78" s="8">
        <x:f t="shared" si="24"/>
        <x:v>0.110817673820996</x:v>
      </x:c>
      <x:c r="T78" s="8">
        <x:f t="shared" si="24"/>
        <x:v>-5.5408836910497999E-2</x:v>
      </x:c>
      <x:c r="U78" s="16">
        <x:f t="shared" si="24"/>
        <x:v>0</x:v>
      </x:c>
      <x:c r="W78" s="15" t="n">
        <x:f t="shared" ref="W78:W80" si="31">R78</x:f>
        <x:v>-0.05532329539896977</x:v>
      </x:c>
      <x:c r="X78" s="8">
        <x:f t="shared" si="25"/>
        <x:v>0.110817673820996</x:v>
      </x:c>
      <x:c r="Y78" s="8">
        <x:f t="shared" si="25"/>
        <x:v>-5.5408836910497999E-2</x:v>
      </x:c>
      <x:c r="Z78" s="8">
        <x:f t="shared" si="25"/>
        <x:v>0</x:v>
      </x:c>
      <x:c r="AA78" s="8">
        <x:v>0</x:v>
      </x:c>
      <x:c r="AB78" s="8">
        <x:v>0</x:v>
      </x:c>
      <x:c r="AC78" s="8">
        <x:v>0</x:v>
      </x:c>
      <x:c r="AD78" s="16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6</x:v>
      </x:c>
      <x:c r="AR78" t="n">
        <x:v>0</x:v>
      </x:c>
      <x:c r="AS78" t="n">
        <x:v>0</x:v>
      </x:c>
    </x:row>
    <x:row r="79">
      <x:c r="H79">
        <x:v>3</x:v>
      </x:c>
      <x:c r="I79" s="12">
        <x:f t="shared" si="26"/>
        <x:v>0</x:v>
      </x:c>
      <x:c r="J79" s="12">
        <x:f t="shared" si="27"/>
        <x:v>-5.5408836910497999E-2</x:v>
      </x:c>
      <x:c r="K79" s="12">
        <x:f t="shared" si="28"/>
        <x:v>5.5408836910497999E-2</x:v>
      </x:c>
      <x:c r="M79" s="12">
        <x:f t="shared" si="29"/>
        <x:v>0</x:v>
      </x:c>
      <x:c r="N79" s="12">
        <x:f t="shared" si="23"/>
        <x:v>-5.5408836910497999E-2</x:v>
      </x:c>
      <x:c r="O79" s="12">
        <x:f t="shared" si="23"/>
        <x:v>5.5408836910497999E-2</x:v>
      </x:c>
      <x:c r="P79" s="16">
        <x:v>0</x:v>
      </x:c>
      <x:c r="R79" s="15">
        <x:f t="shared" si="30"/>
        <x:v>0</x:v>
      </x:c>
      <x:c r="S79" s="8">
        <x:f t="shared" si="24"/>
        <x:v>-5.5408836910497999E-2</x:v>
      </x:c>
      <x:c r="T79" s="8">
        <x:f t="shared" si="24"/>
        <x:v>0.11057707130319865</x:v>
      </x:c>
      <x:c r="U79" s="16">
        <x:f t="shared" si="24"/>
        <x:v>-5.5168234392700646E-2</x:v>
      </x:c>
      <x:c r="W79" s="15">
        <x:f t="shared" si="31"/>
        <x:v>0</x:v>
      </x:c>
      <x:c r="X79" s="8">
        <x:f t="shared" si="25"/>
        <x:v>-5.5408836910497999E-2</x:v>
      </x:c>
      <x:c r="Y79" s="8">
        <x:f t="shared" si="25"/>
        <x:v>0.11057707130319865</x:v>
      </x:c>
      <x:c r="Z79" s="8">
        <x:f t="shared" si="25"/>
        <x:v>-5.5168234392700646E-2</x:v>
      </x:c>
      <x:c r="AA79" s="8">
        <x:v>0</x:v>
      </x:c>
      <x:c r="AB79" s="8">
        <x:v>0</x:v>
      </x:c>
      <x:c r="AC79" s="8">
        <x:v>0</x:v>
      </x:c>
      <x:c r="AD79" s="16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3</x:v>
      </x:c>
      <x:c r="AS79" t="n">
        <x:v>0</x:v>
      </x:c>
    </x:row>
    <x:row r="80">
      <x:c r="M80" s="17">
        <x:v>0</x:v>
      </x:c>
      <x:c r="N80" s="18">
        <x:v>0</x:v>
      </x:c>
      <x:c r="O80" s="18">
        <x:v>0</x:v>
      </x:c>
      <x:c r="P80" s="19">
        <x:v>0</x:v>
      </x:c>
      <x:c r="R80" s="17">
        <x:f t="shared" si="30"/>
        <x:v>-5.5168234392700646E-2</x:v>
      </x:c>
      <x:c r="S80" s="18">
        <x:f t="shared" si="24"/>
        <x:v>0</x:v>
      </x:c>
      <x:c r="T80" s="18">
        <x:f t="shared" si="24"/>
        <x:v>-5.5168234392700646E-2</x:v>
      </x:c>
      <x:c r="U80" s="19">
        <x:f t="shared" si="24"/>
        <x:v>0.11033646878540129</x:v>
      </x:c>
      <x:c r="W80" s="15">
        <x:f t="shared" si="31"/>
        <x:v>-5.5168234392700646E-2</x:v>
      </x:c>
      <x:c r="X80" s="8">
        <x:f t="shared" si="25"/>
        <x:v>0</x:v>
      </x:c>
      <x:c r="Y80" s="8">
        <x:f t="shared" si="25"/>
        <x:v>-5.5168234392700646E-2</x:v>
      </x:c>
      <x:c r="Z80" s="8">
        <x:f t="shared" si="25"/>
        <x:v>0.11033646878540129</x:v>
      </x:c>
      <x:c r="AA80" s="8">
        <x:v>0</x:v>
      </x:c>
      <x:c r="AB80" s="8">
        <x:v>0</x:v>
      </x:c>
      <x:c r="AC80" s="8">
        <x:v>0</x:v>
      </x:c>
      <x:c r="AD80" s="16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6</x:v>
      </x:c>
    </x:row>
    <x:row r="81">
      <x:c r="I81" t="s">
        <x:v>34</x:v>
      </x:c>
      <x:c r="W81" s="15">
        <x:v>0</x:v>
      </x:c>
      <x:c r="X81" s="8">
        <x:v>0</x:v>
      </x:c>
      <x:c r="Y81" s="8">
        <x:v>0</x:v>
      </x:c>
      <x:c r="Z81" s="8">
        <x:v>0</x:v>
      </x:c>
      <x:c r="AA81" s="8" t="n">
        <x:f>R77</x:f>
        <x:v>0.11048952722694874</x:v>
      </x:c>
      <x:c r="AB81" s="8" t="n">
        <x:f t="shared" ref="AB81:AD84" si="32">S77</x:f>
        <x:v>-0.05532329539896977</x:v>
      </x:c>
      <x:c r="AC81" s="8">
        <x:f t="shared" si="32"/>
        <x:v>0</x:v>
      </x:c>
      <x:c r="AD81" s="16">
        <x:f t="shared" si="32"/>
        <x:v>-5.5168234392700646E-2</x:v>
      </x:c>
    </x:row>
    <x:row r="82">
      <x:c r="H82">
        <x:v>1</x:v>
      </x:c>
      <x:c r="I82" s="12" t="n">
        <x:f>V50*$J$294</x:f>
        <x:v>0.05516623182797897</x:v>
      </x:c>
      <x:c r="J82" s="12" t="n">
        <x:f t="shared" ref="J82:K82" si="33">W50*$J$294</x:f>
        <x:v>0</x:v>
      </x:c>
      <x:c r="K82" s="12">
        <x:f t="shared" si="33"/>
        <x:v>-5.5168234392700646E-2</x:v>
      </x:c>
      <x:c r="M82" s="12" t="n">
        <x:f>I82</x:f>
        <x:v>0.05516623182797897</x:v>
      </x:c>
      <x:c r="N82" s="13">
        <x:v>0</x:v>
      </x:c>
      <x:c r="O82" s="13" t="n">
        <x:f>J82</x:f>
        <x:v>0</x:v>
      </x:c>
      <x:c r="P82" s="13" t="n">
        <x:f>K82</x:f>
        <x:v>-0.055168234392700646</x:v>
      </x:c>
      <x:c r="W82" s="15">
        <x:v>0</x:v>
      </x:c>
      <x:c r="X82" s="8">
        <x:v>0</x:v>
      </x:c>
      <x:c r="Y82" s="8">
        <x:v>0</x:v>
      </x:c>
      <x:c r="Z82" s="8">
        <x:v>0</x:v>
      </x:c>
      <x:c r="AA82" s="8" t="n">
        <x:f t="shared" ref="AA82:AA84" si="34">R78</x:f>
        <x:v>-0.05532329539896977</x:v>
      </x:c>
      <x:c r="AB82" s="8">
        <x:f t="shared" si="32"/>
        <x:v>0.110817673820996</x:v>
      </x:c>
      <x:c r="AC82" s="8">
        <x:f t="shared" si="32"/>
        <x:v>-5.5408836910497999E-2</x:v>
      </x:c>
      <x:c r="AD82" s="16">
        <x:f t="shared" si="32"/>
        <x:v>0</x:v>
      </x:c>
    </x:row>
    <x:row r="83">
      <x:c r="H83">
        <x:v>3</x:v>
      </x:c>
      <x:c r="I83" s="12" t="n">
        <x:f t="shared" ref="I83:I84" si="35">V51*$J$294</x:f>
        <x:v>0</x:v>
      </x:c>
      <x:c r="J83" s="12" t="n">
        <x:f t="shared" ref="J83:J84" si="36">W51*$J$294</x:f>
        <x:v>0.05516623182797897</x:v>
      </x:c>
      <x:c r="K83" s="12" t="n">
        <x:f t="shared" ref="K83:K84" si="37">X51*$J$294</x:f>
        <x:v>-0.05516623182797897</x:v>
      </x:c>
      <x:c r="M83" s="15">
        <x:v>0</x:v>
      </x:c>
      <x:c r="N83" s="8">
        <x:v>0</x:v>
      </x:c>
      <x:c r="O83" s="8">
        <x:v>0</x:v>
      </x:c>
      <x:c r="P83" s="16">
        <x:v>0</x:v>
      </x:c>
      <x:c r="W83" s="15">
        <x:v>0</x:v>
      </x:c>
      <x:c r="X83" s="8">
        <x:v>0</x:v>
      </x:c>
      <x:c r="Y83" s="8">
        <x:v>0</x:v>
      </x:c>
      <x:c r="Z83" s="8">
        <x:v>0</x:v>
      </x:c>
      <x:c r="AA83" s="8">
        <x:f t="shared" si="34"/>
        <x:v>0</x:v>
      </x:c>
      <x:c r="AB83" s="8">
        <x:f t="shared" si="32"/>
        <x:v>-5.5408836910497999E-2</x:v>
      </x:c>
      <x:c r="AC83" s="8">
        <x:f t="shared" si="32"/>
        <x:v>0.11057707130319865</x:v>
      </x:c>
      <x:c r="AD83" s="16">
        <x:f t="shared" si="32"/>
        <x:v>-5.5168234392700646E-2</x:v>
      </x:c>
    </x:row>
    <x:row r="84">
      <x:c r="H84">
        <x:v>4</x:v>
      </x:c>
      <x:c r="I84" s="12">
        <x:f t="shared" si="35"/>
        <x:v>-5.5168234392700646E-2</x:v>
      </x:c>
      <x:c r="J84" s="12">
        <x:f t="shared" si="36"/>
        <x:v>-5.5168234392700646E-2</x:v>
      </x:c>
      <x:c r="K84" s="12">
        <x:f t="shared" si="37"/>
        <x:v>0.11033646878540129</x:v>
      </x:c>
      <x:c r="M84" s="15">
        <x:v>0</x:v>
      </x:c>
      <x:c r="N84" s="23">
        <x:v>0</x:v>
      </x:c>
      <x:c r="O84" s="8" t="n">
        <x:f>J83</x:f>
        <x:v>0.05516623182797897</x:v>
      </x:c>
      <x:c r="P84" s="8" t="n">
        <x:f>K83</x:f>
        <x:v>-0.05516623182797897</x:v>
      </x:c>
      <x:c r="W84" s="17">
        <x:v>0</x:v>
      </x:c>
      <x:c r="X84" s="18">
        <x:v>0</x:v>
      </x:c>
      <x:c r="Y84" s="18">
        <x:v>0</x:v>
      </x:c>
      <x:c r="Z84" s="18">
        <x:v>0</x:v>
      </x:c>
      <x:c r="AA84" s="18">
        <x:f t="shared" si="34"/>
        <x:v>-5.5168234392700646E-2</x:v>
      </x:c>
      <x:c r="AB84" s="18">
        <x:f t="shared" si="32"/>
        <x:v>0</x:v>
      </x:c>
      <x:c r="AC84" s="18">
        <x:f t="shared" si="32"/>
        <x:v>-5.5168234392700646E-2</x:v>
      </x:c>
      <x:c r="AD84" s="19">
        <x:f t="shared" si="32"/>
        <x:v>0.11033646878540129</x:v>
      </x:c>
    </x:row>
    <x:row r="85">
      <x:c r="M85" s="15" t="n">
        <x:f>I84</x:f>
        <x:v>-0.055168234392700646</x:v>
      </x:c>
      <x:c r="N85" s="18">
        <x:v>0</x:v>
      </x:c>
      <x:c r="O85" s="8" t="n">
        <x:f>J84</x:f>
        <x:v>-0.055168234392700646</x:v>
      </x:c>
      <x:c r="P85" s="8" t="n">
        <x:f>K84</x:f>
        <x:v>0.11033646878540129</x:v>
      </x:c>
    </x:row>
    <x:row r="86">
      <x:c r="A86" t="s">
        <x:v>47</x:v>
      </x:c>
      <x:c r="J86" t="s">
        <x:v>48</x:v>
      </x:c>
    </x:row>
    <x:row r="87">
      <x:c r="A87" t="s">
        <x:v>49</x:v>
      </x:c>
      <x:c r="J87" t="s">
        <x:v>50</x:v>
      </x:c>
      <x:c r="K87" t="s">
        <x:v>51</x:v>
      </x:c>
    </x:row>
    <x:row r="88">
      <x:c r="H88" t="s">
        <x:v>52</x:v>
      </x:c>
      <x:c r="J88" s="36" t="n">
        <x:f>(C187+C189+C191)/3</x:f>
        <x:v>0.3882918800607112</x:v>
      </x:c>
      <x:c r="K88" s="36" t="n">
        <x:f>(C188+C190+C192)/3</x:f>
        <x:v>-0.10683818110632703</x:v>
      </x:c>
    </x:row>
    <x:row r="89">
      <x:c r="H89" t="s">
        <x:v>53</x:v>
      </x:c>
      <x:c r="L89" t="s">
        <x:v>54</x:v>
      </x:c>
    </x:row>
    <x:row r="90">
      <x:c r="H90" s="12" t="n" cm="1">
        <x:f t="array" ref="H90:J92">P41*MMULT(I20:I22,E24:G24)</x:f>
        <x:v>-0.1666666666666667</x:v>
      </x:c>
      <x:c r="I90" s="13" t="n">
        <x:v>0.1666666666666667</x:v>
      </x:c>
      <x:c r="J90" s="14" t="n">
        <x:v>0</x:v>
      </x:c>
      <x:c r="K90">
        <x:v>1</x:v>
      </x:c>
      <x:c r="L90" s="12" t="n">
        <x:f t="array" ref="L90">$J$88*H90+$K$88*H95</x:f>
        <x:v>-0.06471531334345189</x:v>
      </x:c>
      <x:c r="M90" s="13" t="n">
        <x:f t="shared" ref="M90:N92" si="38">$J$88*I90+$K$88*I95</x:f>
        <x:v>0.08252167686117307</x:v>
      </x:c>
      <x:c r="N90" s="14">
        <x:f t="shared" si="38"/>
        <x:v>-1.7806363517721177E-2</x:v>
      </x:c>
    </x:row>
    <x:row r="91">
      <x:c r="H91" s="15" t="n">
        <x:v>-0.16666666666666666</x:v>
      </x:c>
      <x:c r="I91" s="8" t="n">
        <x:v>0.16666666666666666</x:v>
      </x:c>
      <x:c r="J91" s="16" t="n">
        <x:v>0</x:v>
      </x:c>
      <x:c r="K91">
        <x:v>2</x:v>
      </x:c>
      <x:c r="L91" s="15" t="n">
        <x:f t="shared" ref="L91:L92" si="39">$J$88*H91+$K$88*H96</x:f>
        <x:v>-0.06471531334345186</x:v>
      </x:c>
      <x:c r="M91" s="8">
        <x:f t="shared" si="38"/>
        <x:v>8.3705224717995103E-2</x:v>
      </x:c>
      <x:c r="N91" s="16">
        <x:f t="shared" si="38"/>
        <x:v>-1.780636351772117E-2</x:v>
      </x:c>
    </x:row>
    <x:row r="92">
      <x:c r="H92" s="17" t="n">
        <x:v>-0.16666666666666666</x:v>
      </x:c>
      <x:c r="I92" s="18" t="n">
        <x:v>0.16666666666666666</x:v>
      </x:c>
      <x:c r="J92" s="19" t="n">
        <x:v>0</x:v>
      </x:c>
      <x:c r="K92">
        <x:v>3</x:v>
      </x:c>
      <x:c r="L92" s="17">
        <x:f t="shared" si="39"/>
        <x:v>-6.5898861200273939E-2</x:v>
      </x:c>
      <x:c r="M92" s="18">
        <x:f t="shared" si="38"/>
        <x:v>8.3705224717995103E-2</x:v>
      </x:c>
      <x:c r="N92" s="19">
        <x:f t="shared" si="38"/>
        <x:v>-1.780636351772117E-2</x:v>
      </x:c>
    </x:row>
    <x:row r="94">
      <x:c r="H94" t="s">
        <x:v>55</x:v>
      </x:c>
      <x:c r="L94" s="12" t="n">
        <x:f>L90</x:f>
        <x:v>-0.06471531334345189</x:v>
      </x:c>
      <x:c r="M94" s="12" t="n">
        <x:f t="shared" ref="M94:N94" si="40">M90</x:f>
        <x:v>0.08252167686117307</x:v>
      </x:c>
      <x:c r="N94" s="12">
        <x:f t="shared" si="40"/>
        <x:v>-1.7806363517721177E-2</x:v>
      </x:c>
      <x:c r="O94" s="14">
        <x:v>0</x:v>
      </x:c>
      <x:c r="Q94" s="12" t="n">
        <x:f>L94+L106</x:f>
        <x:v>-0.08353846412866586</x:v>
      </x:c>
      <x:c r="R94" s="12" t="n">
        <x:f t="shared" ref="R94:T97" si="41">M94+M106</x:f>
        <x:v>0.08252167686117307</x:v>
      </x:c>
      <x:c r="S94" s="12">
        <x:f t="shared" si="41"/>
        <x:v>8.2485094747855744E-2</x:v>
      </x:c>
      <x:c r="T94" s="12">
        <x:f t="shared" si="41"/>
        <x:v>-8.1468307480362948E-2</x:v>
      </x:c>
    </x:row>
    <x:row r="95">
      <x:c r="H95" s="12" t="n" cm="1">
        <x:f t="array" ref="H95:J97">P15*MMULT(I20:I22,E25:G25)</x:f>
        <x:v>0</x:v>
      </x:c>
      <x:c r="I95" s="13" t="n">
        <x:v>-0.1666666666666667</x:v>
      </x:c>
      <x:c r="J95" s="14" t="n">
        <x:v>0.1666666666666667</x:v>
      </x:c>
      <x:c r="L95" s="12" t="n">
        <x:f t="shared" ref="L95:N96" si="42">L91</x:f>
        <x:v>-0.06471531334345186</x:v>
      </x:c>
      <x:c r="M95" s="12">
        <x:f t="shared" si="42"/>
        <x:v>8.3705224717995103E-2</x:v>
      </x:c>
      <x:c r="N95" s="12">
        <x:f t="shared" si="42"/>
        <x:v>-1.780636351772117E-2</x:v>
      </x:c>
      <x:c r="O95" s="16">
        <x:v>0</x:v>
      </x:c>
      <x:c r="Q95" s="12" t="n">
        <x:f t="shared" ref="Q95:Q97" si="43">L95+L107</x:f>
        <x:v>-0.06471531334345186</x:v>
      </x:c>
      <x:c r="R95" s="12">
        <x:f t="shared" si="41"/>
        <x:v>8.3705224717995103E-2</x:v>
      </x:c>
      <x:c r="S95" s="12">
        <x:f t="shared" si="41"/>
        <x:v>-1.780636351772117E-2</x:v>
      </x:c>
      <x:c r="T95" s="12">
        <x:f t="shared" si="41"/>
        <x:v>0</x:v>
      </x:c>
    </x:row>
    <x:row r="96">
      <x:c r="H96" s="15" t="n">
        <x:v>0</x:v>
      </x:c>
      <x:c r="I96" s="8" t="n">
        <x:v>-0.16666666666666666</x:v>
      </x:c>
      <x:c r="J96" s="16" t="n">
        <x:v>0.16666666666666666</x:v>
      </x:c>
      <x:c r="L96" s="12">
        <x:f t="shared" si="42"/>
        <x:v>-6.5898861200273939E-2</x:v>
      </x:c>
      <x:c r="M96" s="12">
        <x:f t="shared" si="42"/>
        <x:v>8.3705224717995103E-2</x:v>
      </x:c>
      <x:c r="N96" s="12">
        <x:f t="shared" si="42"/>
        <x:v>-1.780636351772117E-2</x:v>
      </x:c>
      <x:c r="O96" s="16">
        <x:v>0</x:v>
      </x:c>
      <x:c r="Q96" s="12">
        <x:f t="shared" si="43"/>
        <x:v>-8.4722011985487899E-2</x:v>
      </x:c>
      <x:c r="R96" s="12">
        <x:f t="shared" si="41"/>
        <x:v>8.3705224717995103E-2</x:v>
      </x:c>
      <x:c r="S96" s="12">
        <x:f t="shared" si="41"/>
        <x:v>8.2485094747855731E-2</x:v>
      </x:c>
      <x:c r="T96" s="12">
        <x:f t="shared" si="41"/>
        <x:v>-8.1468307480362934E-2</x:v>
      </x:c>
    </x:row>
    <x:row r="97">
      <x:c r="H97" s="17" t="n">
        <x:v>0</x:v>
      </x:c>
      <x:c r="I97" s="18" t="n">
        <x:v>-0.16666666666666666</x:v>
      </x:c>
      <x:c r="J97" s="19" t="n">
        <x:v>0.16666666666666666</x:v>
      </x:c>
      <x:c r="L97" s="17">
        <x:v>0</x:v>
      </x:c>
      <x:c r="M97" s="18">
        <x:v>0</x:v>
      </x:c>
      <x:c r="N97" s="18">
        <x:v>0</x:v>
      </x:c>
      <x:c r="O97" s="19">
        <x:v>0</x:v>
      </x:c>
      <x:c r="Q97" s="12">
        <x:f t="shared" si="43"/>
        <x:v>-1.8823150785213967E-2</x:v>
      </x:c>
      <x:c r="R97" s="12">
        <x:f t="shared" si="41"/>
        <x:v>0</x:v>
      </x:c>
      <x:c r="S97" s="12">
        <x:f t="shared" si="41"/>
        <x:v>0.10029145826557689</x:v>
      </x:c>
      <x:c r="T97" s="12">
        <x:f t="shared" si="41"/>
        <x:v>-8.1468307480362934E-2</x:v>
      </x:c>
    </x:row>
    <x:row r="99">
      <x:c r="J99" t="s">
        <x:v>50</x:v>
      </x:c>
      <x:c r="K99" t="s">
        <x:v>51</x:v>
      </x:c>
    </x:row>
    <x:row r="100">
      <x:c r="H100" t="s">
        <x:v>56</x:v>
      </x:c>
      <x:c r="J100" s="36" t="n">
        <x:f>(C187+C191+C193)/3</x:f>
        <x:v>0.594647462452529</x:v>
      </x:c>
      <x:c r="K100" s="36" t="n">
        <x:f>(C188+C192+C194)/3</x:f>
        <x:v>0.11293890471128382</x:v>
      </x:c>
    </x:row>
    <x:row r="101">
      <x:c r="H101" t="s">
        <x:v>53</x:v>
      </x:c>
      <x:c r="L101" t="s">
        <x:v>57</x:v>
      </x:c>
      <x:c r="Q101" t="s">
        <x:v>58</x:v>
      </x:c>
      <x:c r="R101" t="s">
        <x:v>37</x:v>
      </x:c>
    </x:row>
    <x:row r="102">
      <x:c r="H102" s="12" t="n" cm="1">
        <x:f t="array" ref="H102:J104">P41*MMULT(I46:I48,E50:G50)</x:f>
        <x:v>0</x:v>
      </x:c>
      <x:c r="I102" s="13" t="n">
        <x:v>0.1666666666666667</x:v>
      </x:c>
      <x:c r="J102" s="14" t="n">
        <x:v>-0.1666666666666667</x:v>
      </x:c>
      <x:c r="K102">
        <x:v>1</x:v>
      </x:c>
      <x:c r="L102" s="12" t="n">
        <x:f>$J$100*H102+$K$100*H107</x:f>
        <x:v>-0.018823150785213974</x:v>
      </x:c>
      <x:c r="M102" s="12" t="n">
        <x:f t="shared" ref="M102:N104" si="44">$J$100*I102+$K$100*I107</x:f>
        <x:v>0.09910791040875486</x:v>
      </x:c>
      <x:c r="N102" s="12">
        <x:f t="shared" si="44"/>
        <x:v>-8.1468307480362948E-2</x:v>
      </x:c>
      <x:c r="Q102" s="12" t="n">
        <x:f>Q94</x:f>
        <x:v>-0.08353846412866586</x:v>
      </x:c>
      <x:c r="R102" s="13" t="n">
        <x:f t="shared" ref="R102:T102" si="45">R94</x:f>
        <x:v>0.08252167686117307</x:v>
      </x:c>
      <x:c r="S102" s="13">
        <x:f t="shared" si="45"/>
        <x:v>8.2485094747855744E-2</x:v>
      </x:c>
      <x:c r="T102" s="13">
        <x:f t="shared" si="45"/>
        <x:v>-8.1468307480362948E-2</x:v>
      </x:c>
      <x:c r="U102" s="13">
        <x:v>0</x:v>
      </x:c>
      <x:c r="V102" s="13">
        <x:v>0</x:v>
      </x:c>
      <x:c r="W102" s="13">
        <x:v>0</x:v>
      </x:c>
      <x:c r="X102" s="14">
        <x:v>0</x:v>
      </x:c>
    </x:row>
    <x:row r="103">
      <x:c r="H103" s="15" t="n">
        <x:v>0</x:v>
      </x:c>
      <x:c r="I103" s="8" t="n">
        <x:v>0.16666666666666666</x:v>
      </x:c>
      <x:c r="J103" s="16" t="n">
        <x:v>-0.16666666666666666</x:v>
      </x:c>
      <x:c r="K103">
        <x:v>3</x:v>
      </x:c>
      <x:c r="L103" s="12" t="n">
        <x:f t="shared" ref="L103:L104" si="46">$J$100*H103+$K$100*H108</x:f>
        <x:v>-0.018823150785213967</x:v>
      </x:c>
      <x:c r="M103" s="12">
        <x:f t="shared" si="44"/>
        <x:v>0.10029145826557689</x:v>
      </x:c>
      <x:c r="N103" s="12">
        <x:f t="shared" si="44"/>
        <x:v>-8.1468307480362934E-2</x:v>
      </x:c>
      <x:c r="Q103" s="15" t="n">
        <x:f t="shared" ref="Q103:T105" si="47">Q95</x:f>
        <x:v>-0.06471531334345186</x:v>
      </x:c>
      <x:c r="R103" s="8">
        <x:f t="shared" si="47"/>
        <x:v>8.3705224717995103E-2</x:v>
      </x:c>
      <x:c r="S103" s="8">
        <x:f t="shared" si="47"/>
        <x:v>-1.780636351772117E-2</x:v>
      </x:c>
      <x:c r="T103" s="8">
        <x:f t="shared" si="47"/>
        <x:v>0</x:v>
      </x:c>
      <x:c r="U103" s="8">
        <x:v>0</x:v>
      </x:c>
      <x:c r="V103" s="8">
        <x:v>0</x:v>
      </x:c>
      <x:c r="W103" s="8">
        <x:v>0</x:v>
      </x:c>
      <x:c r="X103" s="16">
        <x:v>0</x:v>
      </x:c>
    </x:row>
    <x:row r="104">
      <x:c r="H104" s="17" t="n">
        <x:v>0</x:v>
      </x:c>
      <x:c r="I104" s="18" t="n">
        <x:v>0.16666666666666666</x:v>
      </x:c>
      <x:c r="J104" s="19" t="n">
        <x:v>-0.16666666666666666</x:v>
      </x:c>
      <x:c r="K104">
        <x:v>4</x:v>
      </x:c>
      <x:c r="L104" s="12">
        <x:f t="shared" si="46"/>
        <x:v>-1.8823150785213967E-2</x:v>
      </x:c>
      <x:c r="M104" s="12">
        <x:f t="shared" si="44"/>
        <x:v>0.10029145826557689</x:v>
      </x:c>
      <x:c r="N104" s="12">
        <x:f t="shared" si="44"/>
        <x:v>-8.1468307480362934E-2</x:v>
      </x:c>
      <x:c r="Q104" s="15">
        <x:f t="shared" si="47"/>
        <x:v>-8.4722011985487899E-2</x:v>
      </x:c>
      <x:c r="R104" s="8">
        <x:f t="shared" si="47"/>
        <x:v>8.3705224717995103E-2</x:v>
      </x:c>
      <x:c r="S104" s="8">
        <x:f t="shared" si="47"/>
        <x:v>8.2485094747855731E-2</x:v>
      </x:c>
      <x:c r="T104" s="8">
        <x:f t="shared" si="47"/>
        <x:v>-8.1468307480362934E-2</x:v>
      </x:c>
      <x:c r="U104" s="8">
        <x:v>0</x:v>
      </x:c>
      <x:c r="V104" s="8">
        <x:v>0</x:v>
      </x:c>
      <x:c r="W104" s="8">
        <x:v>0</x:v>
      </x:c>
      <x:c r="X104" s="16">
        <x:v>0</x:v>
      </x:c>
    </x:row>
    <x:row r="105">
      <x:c r="Q105" s="15">
        <x:f t="shared" si="47"/>
        <x:v>-1.8823150785213967E-2</x:v>
      </x:c>
      <x:c r="R105" s="8">
        <x:f t="shared" si="47"/>
        <x:v>0</x:v>
      </x:c>
      <x:c r="S105" s="8">
        <x:f t="shared" si="47"/>
        <x:v>0.10029145826557689</x:v>
      </x:c>
      <x:c r="T105" s="8">
        <x:f t="shared" si="47"/>
        <x:v>-8.1468307480362934E-2</x:v>
      </x:c>
      <x:c r="U105" s="8">
        <x:v>0</x:v>
      </x:c>
      <x:c r="V105" s="8">
        <x:v>0</x:v>
      </x:c>
      <x:c r="W105" s="8">
        <x:v>0</x:v>
      </x:c>
      <x:c r="X105" s="16">
        <x:v>0</x:v>
      </x:c>
    </x:row>
    <x:row r="106">
      <x:c r="H106" t="s">
        <x:v>55</x:v>
      </x:c>
      <x:c r="L106" s="12" t="n">
        <x:f>L102</x:f>
        <x:v>-0.018823150785213974</x:v>
      </x:c>
      <x:c r="M106" s="12">
        <x:v>0</x:v>
      </x:c>
      <x:c r="N106" s="12" t="n">
        <x:f>M102</x:f>
        <x:v>0.09910791040875486</x:v>
      </x:c>
      <x:c r="O106" s="12" t="n">
        <x:f>N102</x:f>
        <x:v>-0.08146830748036295</x:v>
      </x:c>
      <x:c r="Q106" s="15">
        <x:v>0</x:v>
      </x:c>
      <x:c r="R106" s="8">
        <x:v>0</x:v>
      </x:c>
      <x:c r="S106" s="8">
        <x:v>0</x:v>
      </x:c>
      <x:c r="T106" s="8">
        <x:v>0</x:v>
      </x:c>
      <x:c r="U106" s="8" t="n">
        <x:f>Q94</x:f>
        <x:v>-0.08353846412866586</x:v>
      </x:c>
      <x:c r="V106" s="8" t="n">
        <x:f t="shared" ref="V106:X109" si="48">R94</x:f>
        <x:v>0.08252167686117307</x:v>
      </x:c>
      <x:c r="W106" s="8">
        <x:f t="shared" si="48"/>
        <x:v>8.2485094747855744E-2</x:v>
      </x:c>
      <x:c r="X106" s="16">
        <x:f t="shared" si="48"/>
        <x:v>-8.1468307480362948E-2</x:v>
      </x:c>
    </x:row>
    <x:row r="107">
      <x:c r="H107" s="12" t="n" cm="1">
        <x:f t="array" ref="H107:J109">P41*MMULT(I46:I48,E51:G51)</x:f>
        <x:v>-0.1666666666666667</x:v>
      </x:c>
      <x:c r="I107" s="13" t="n">
        <x:v>0</x:v>
      </x:c>
      <x:c r="J107" s="14" t="n">
        <x:v>0.1666666666666667</x:v>
      </x:c>
      <x:c r="L107" s="12">
        <x:v>0</x:v>
      </x:c>
      <x:c r="M107" s="12">
        <x:v>0</x:v>
      </x:c>
      <x:c r="N107" s="12">
        <x:v>0</x:v>
      </x:c>
      <x:c r="O107" s="16">
        <x:v>0</x:v>
      </x:c>
      <x:c r="Q107" s="15">
        <x:v>0</x:v>
      </x:c>
      <x:c r="R107" s="8">
        <x:v>0</x:v>
      </x:c>
      <x:c r="S107" s="8">
        <x:v>0</x:v>
      </x:c>
      <x:c r="T107" s="8">
        <x:v>0</x:v>
      </x:c>
      <x:c r="U107" s="8" t="n">
        <x:f t="shared" ref="U107:U109" si="49">Q95</x:f>
        <x:v>-0.06471531334345186</x:v>
      </x:c>
      <x:c r="V107" s="8">
        <x:f t="shared" si="48"/>
        <x:v>8.3705224717995103E-2</x:v>
      </x:c>
      <x:c r="W107" s="8">
        <x:f t="shared" si="48"/>
        <x:v>-1.780636351772117E-2</x:v>
      </x:c>
      <x:c r="X107" s="16">
        <x:f t="shared" si="48"/>
        <x:v>0</x:v>
      </x:c>
    </x:row>
    <x:row r="108">
      <x:c r="H108" s="15" t="n">
        <x:v>-0.16666666666666666</x:v>
      </x:c>
      <x:c r="I108" s="8" t="n">
        <x:v>0</x:v>
      </x:c>
      <x:c r="J108" s="16" t="n">
        <x:v>0.16666666666666666</x:v>
      </x:c>
      <x:c r="L108" s="12" t="n">
        <x:f>L103</x:f>
        <x:v>-0.018823150785213967</x:v>
      </x:c>
      <x:c r="M108" s="12">
        <x:v>0</x:v>
      </x:c>
      <x:c r="N108" s="12" t="n">
        <x:f>M103</x:f>
        <x:v>0.1002914582655769</x:v>
      </x:c>
      <x:c r="O108" s="12" t="n">
        <x:f>N103</x:f>
        <x:v>-0.08146830748036293</x:v>
      </x:c>
      <x:c r="Q108" s="15">
        <x:v>0</x:v>
      </x:c>
      <x:c r="R108" s="8">
        <x:v>0</x:v>
      </x:c>
      <x:c r="S108" s="8">
        <x:v>0</x:v>
      </x:c>
      <x:c r="T108" s="8">
        <x:v>0</x:v>
      </x:c>
      <x:c r="U108" s="8">
        <x:f t="shared" si="49"/>
        <x:v>-8.4722011985487899E-2</x:v>
      </x:c>
      <x:c r="V108" s="8">
        <x:f t="shared" si="48"/>
        <x:v>8.3705224717995103E-2</x:v>
      </x:c>
      <x:c r="W108" s="8">
        <x:f t="shared" si="48"/>
        <x:v>8.2485094747855731E-2</x:v>
      </x:c>
      <x:c r="X108" s="16">
        <x:f t="shared" si="48"/>
        <x:v>-8.1468307480362934E-2</x:v>
      </x:c>
    </x:row>
    <x:row r="109">
      <x:c r="H109" s="17" t="n">
        <x:v>-0.16666666666666666</x:v>
      </x:c>
      <x:c r="I109" s="18" t="n">
        <x:v>0</x:v>
      </x:c>
      <x:c r="J109" s="19" t="n">
        <x:v>0.16666666666666666</x:v>
      </x:c>
      <x:c r="L109" s="12" t="n">
        <x:f>L104</x:f>
        <x:v>-0.018823150785213967</x:v>
      </x:c>
      <x:c r="M109" s="18">
        <x:v>0</x:v>
      </x:c>
      <x:c r="N109" s="12" t="n">
        <x:f>M104</x:f>
        <x:v>0.1002914582655769</x:v>
      </x:c>
      <x:c r="O109" s="12" t="n">
        <x:f>N104</x:f>
        <x:v>-0.08146830748036293</x:v>
      </x:c>
      <x:c r="Q109" s="17">
        <x:v>0</x:v>
      </x:c>
      <x:c r="R109" s="18">
        <x:v>0</x:v>
      </x:c>
      <x:c r="S109" s="18">
        <x:v>0</x:v>
      </x:c>
      <x:c r="T109" s="18">
        <x:v>0</x:v>
      </x:c>
      <x:c r="U109" s="18">
        <x:f t="shared" si="49"/>
        <x:v>-1.8823150785213967E-2</x:v>
      </x:c>
      <x:c r="V109" s="18">
        <x:v>0</x:v>
      </x:c>
      <x:c r="W109" s="18">
        <x:f t="shared" si="48"/>
        <x:v>0.10029145826557689</x:v>
      </x:c>
      <x:c r="X109" s="19">
        <x:f t="shared" si="48"/>
        <x:v>-8.1468307480362934E-2</x:v>
      </x:c>
    </x:row>
    <x:row r="113">
      <x:c r="K113" t="s">
        <x:v>60</x:v>
      </x:c>
    </x:row>
    <x:row r="114">
      <x:c r="K114" s="26">
        <x:v>1</x:v>
      </x:c>
      <x:c r="L114" s="26"/>
      <x:c r="M114" s="26">
        <x:v>2</x:v>
      </x:c>
      <x:c r="N114" s="26"/>
      <x:c r="O114" s="26">
        <x:v>3</x:v>
      </x:c>
    </x:row>
    <x:row r="115">
      <x:c r="K115" t="n">
        <x:f>O24</x:f>
        <x:v>-1</x:v>
      </x:c>
      <x:c r="L115" t="n">
        <x:f>P24</x:f>
        <x:v>0</x:v>
      </x:c>
      <x:c r="M115" t="n">
        <x:f>O25</x:f>
        <x:v>1</x:v>
      </x:c>
      <x:c r="N115" t="n">
        <x:f>P25</x:f>
        <x:v>-1</x:v>
      </x:c>
      <x:c r="O115" t="n">
        <x:f>O26</x:f>
        <x:v>0</x:v>
      </x:c>
      <x:c r="P115" t="n">
        <x:f>P26</x:f>
        <x:v>1</x:v>
      </x:c>
    </x:row>
    <x:row r="116">
      <x:c r="K116" t="s">
        <x:v>61</x:v>
      </x:c>
    </x:row>
    <x:row r="117">
      <x:c r="K117" s="21" t="n">
        <x:f t="array" ref="K117">K115*$P$15</x:f>
        <x:v>-0.5</x:v>
      </x:c>
      <x:c r="L117" s="24" t="n">
        <x:f t="shared" ref="L117:P117" si="50">L115*$P$15</x:f>
        <x:v>0</x:v>
      </x:c>
      <x:c r="M117" s="24">
        <x:f t="shared" si="50"/>
        <x:v>0.5</x:v>
      </x:c>
      <x:c r="N117" s="24">
        <x:f t="shared" si="50"/>
        <x:v>-0.5</x:v>
      </x:c>
      <x:c r="O117" s="24">
        <x:f t="shared" si="50"/>
        <x:v>0</x:v>
      </x:c>
      <x:c r="P117" s="25">
        <x:f t="shared" si="50"/>
        <x:v>0.5</x:v>
      </x:c>
    </x:row>
    <x:row r="119">
      <x:c r="K119" s="26">
        <x:v>1</x:v>
      </x:c>
      <x:c r="L119" s="26"/>
      <x:c r="M119" s="26">
        <x:v>3</x:v>
      </x:c>
      <x:c r="N119" s="26"/>
      <x:c r="O119" s="26">
        <x:v>4</x:v>
      </x:c>
    </x:row>
    <x:row r="120">
      <x:c r="K120" t="n">
        <x:f>O50</x:f>
        <x:v>0</x:v>
      </x:c>
      <x:c r="L120" t="n">
        <x:f>P50</x:f>
        <x:v>-1</x:v>
      </x:c>
      <x:c r="M120" t="n">
        <x:f>O51</x:f>
        <x:v>1</x:v>
      </x:c>
      <x:c r="N120" t="n">
        <x:f>P51</x:f>
        <x:v>0</x:v>
      </x:c>
      <x:c r="O120" t="n">
        <x:f>O52</x:f>
        <x:v>-1</x:v>
      </x:c>
      <x:c r="P120" t="n">
        <x:f>P52</x:f>
        <x:v>1</x:v>
      </x:c>
    </x:row>
    <x:row r="121">
      <x:c r="K121" t="s">
        <x:v>62</x:v>
      </x:c>
    </x:row>
    <x:row r="122">
      <x:c r="K122" s="21" t="n">
        <x:f>K120*$P$41</x:f>
        <x:v>0</x:v>
      </x:c>
      <x:c r="L122" s="24" t="n">
        <x:f t="shared" ref="L122:P122" si="51">L120*$P$41</x:f>
        <x:v>-0.5</x:v>
      </x:c>
      <x:c r="M122" s="24">
        <x:f t="shared" si="51"/>
        <x:v>0.5</x:v>
      </x:c>
      <x:c r="N122" s="24">
        <x:f t="shared" si="51"/>
        <x:v>0</x:v>
      </x:c>
      <x:c r="O122" s="24">
        <x:f t="shared" si="51"/>
        <x:v>-0.5</x:v>
      </x:c>
      <x:c r="P122" s="25">
        <x:f t="shared" si="51"/>
        <x:v>0.5</x:v>
      </x:c>
    </x:row>
    <x:row r="124">
      <x:c r="K124" t="s">
        <x:v>63</x:v>
      </x:c>
      <x:c r="L124" t="s">
        <x:v>64</x:v>
      </x:c>
      <x:c r="T124" t="s">
        <x:v>30</x:v>
      </x:c>
    </x:row>
    <x:row r="125">
      <x:c r="K125" s="12" t="n">
        <x:f>K117</x:f>
        <x:v>-0.5</x:v>
      </x:c>
      <x:c r="L125" s="12" t="n">
        <x:f t="shared" ref="L125:P125" si="52">L117</x:f>
        <x:v>0</x:v>
      </x:c>
      <x:c r="M125" s="12">
        <x:f t="shared" si="52"/>
        <x:v>0.5</x:v>
      </x:c>
      <x:c r="N125" s="12">
        <x:f t="shared" si="52"/>
        <x:v>-0.5</x:v>
      </x:c>
      <x:c r="O125" s="12">
        <x:f t="shared" si="52"/>
        <x:v>0</x:v>
      </x:c>
      <x:c r="P125" s="12">
        <x:f t="shared" si="52"/>
        <x:v>0.5</x:v>
      </x:c>
      <x:c r="Q125" s="27">
        <x:v>0</x:v>
      </x:c>
      <x:c r="R125" s="28">
        <x:v>0</x:v>
      </x:c>
      <x:c r="T125" s="12" t="n" cm="1">
        <x:f t="array" ref="T125:U132">TRANSPOSE(K125:R126)</x:f>
        <x:v>-0.5</x:v>
      </x:c>
      <x:c r="U125" s="14" t="n">
        <x:v>0</x:v>
      </x:c>
    </x:row>
    <x:row r="126">
      <x:c r="K126" s="17" t="n">
        <x:f>K122</x:f>
        <x:v>0</x:v>
      </x:c>
      <x:c r="L126" s="17" t="n">
        <x:f>L122</x:f>
        <x:v>-0.5</x:v>
      </x:c>
      <x:c r="M126" s="29">
        <x:v>0</x:v>
      </x:c>
      <x:c r="N126" s="29">
        <x:v>0</x:v>
      </x:c>
      <x:c r="O126" s="18" t="n">
        <x:f>M122</x:f>
        <x:v>0.5</x:v>
      </x:c>
      <x:c r="P126" s="18" t="n">
        <x:f t="shared" ref="P126:R126" si="53">N122</x:f>
        <x:v>0</x:v>
      </x:c>
      <x:c r="Q126" s="18">
        <x:f t="shared" si="53"/>
        <x:v>-0.5</x:v>
      </x:c>
      <x:c r="R126" s="18">
        <x:f t="shared" si="53"/>
        <x:v>0.5</x:v>
      </x:c>
      <x:c r="T126" s="15" t="n">
        <x:v>0</x:v>
      </x:c>
      <x:c r="U126" s="16" t="n">
        <x:v>-0.5</x:v>
      </x:c>
    </x:row>
    <x:row r="127">
      <x:c r="T127" s="15" t="n">
        <x:v>0.5</x:v>
      </x:c>
      <x:c r="U127" s="16" t="n">
        <x:v>0</x:v>
      </x:c>
    </x:row>
    <x:row r="128">
      <x:c r="T128" s="15" t="n">
        <x:v>-0.5</x:v>
      </x:c>
      <x:c r="U128" s="16" t="n">
        <x:v>0</x:v>
      </x:c>
    </x:row>
    <x:row r="129">
      <x:c r="T129" s="15" t="n">
        <x:v>0</x:v>
      </x:c>
      <x:c r="U129" s="16" t="n">
        <x:v>0.5</x:v>
      </x:c>
    </x:row>
    <x:row r="130">
      <x:c r="T130" s="15" t="n">
        <x:v>0.5</x:v>
      </x:c>
      <x:c r="U130" s="16" t="n">
        <x:v>0</x:v>
      </x:c>
    </x:row>
    <x:row r="131">
      <x:c r="T131" s="15" t="n">
        <x:v>0</x:v>
      </x:c>
      <x:c r="U131" s="16" t="n">
        <x:v>-0.5</x:v>
      </x:c>
    </x:row>
    <x:row r="132">
      <x:c r="T132" s="17" t="n">
        <x:v>0</x:v>
      </x:c>
      <x:c r="U132" s="19" t="n">
        <x:v>0.5</x:v>
      </x:c>
    </x:row>
    <x:row r="167">
      <x:c r="K167" t="s">
        <x:v>65</x:v>
      </x:c>
      <x:c r="L167" t="s">
        <x:v>66</x:v>
      </x:c>
    </x:row>
    <x:row r="168">
      <x:c r="K168" t="s">
        <x:v>67</x:v>
      </x:c>
      <x:c r="N168" t="s">
        <x:v>65</x:v>
      </x:c>
      <x:c r="Q168" t="s">
        <x:v>68</x:v>
      </x:c>
    </x:row>
    <x:row r="169">
      <x:c r="K169" s="12" t="n" cm="1">
        <x:f t="array" ref="K169:L176">MMULT(AL73:AS80,T125:U132)</x:f>
        <x:v>-1.5</x:v>
      </x:c>
      <x:c r="L169" s="14" t="n">
        <x:v>0</x:v>
      </x:c>
      <x:c r="N169" s="30" t="n" cm="1">
        <x:f t="array" ref="N169:O170">MMULT(K125:R126,K169:L176)</x:f>
        <x:v>4.5</x:v>
      </x:c>
      <x:c r="O169" s="31" t="n">
        <x:v>0</x:v>
      </x:c>
      <x:c r="Q169" t="n" cm="1">
        <x:f t="array" ref="Q169:R170">MINVERSE(N169:O170)</x:f>
        <x:v>0.222222222222222</x:v>
      </x:c>
      <x:c r="R169" t="n">
        <x:v>0</x:v>
      </x:c>
    </x:row>
    <x:row r="170">
      <x:c r="K170" s="15" t="n">
        <x:v>0</x:v>
      </x:c>
      <x:c r="L170" s="16" t="n">
        <x:v>-3</x:v>
      </x:c>
      <x:c r="N170" s="32" t="n">
        <x:v>0</x:v>
      </x:c>
      <x:c r="O170" s="33" t="n">
        <x:v>4.5</x:v>
      </x:c>
      <x:c r="Q170" t="n">
        <x:v>0</x:v>
      </x:c>
      <x:c r="R170" t="n">
        <x:v>0.222222222222222</x:v>
      </x:c>
    </x:row>
    <x:row r="171">
      <x:c r="K171" s="15" t="n">
        <x:v>1.5</x:v>
      </x:c>
      <x:c r="L171" s="16" t="n">
        <x:v>0</x:v>
      </x:c>
    </x:row>
    <x:row r="172">
      <x:c r="K172" s="15" t="n">
        <x:v>-3</x:v>
      </x:c>
      <x:c r="L172" s="16" t="n">
        <x:v>0</x:v>
      </x:c>
    </x:row>
    <x:row r="173">
      <x:c r="K173" s="15" t="n">
        <x:v>0</x:v>
      </x:c>
      <x:c r="L173" s="16" t="n">
        <x:v>1.5</x:v>
      </x:c>
    </x:row>
    <x:row r="174">
      <x:c r="K174" s="15" t="n">
        <x:v>3</x:v>
      </x:c>
      <x:c r="L174" s="16" t="n">
        <x:v>0</x:v>
      </x:c>
    </x:row>
    <x:row r="175">
      <x:c r="K175" s="15" t="n">
        <x:v>0</x:v>
      </x:c>
      <x:c r="L175" s="16" t="n">
        <x:v>-1.5</x:v>
      </x:c>
    </x:row>
    <x:row r="176">
      <x:c r="K176" s="17" t="n">
        <x:v>0</x:v>
      </x:c>
      <x:c r="L176" s="19" t="n">
        <x:v>3</x:v>
      </x:c>
    </x:row>
    <x:row r="187">
      <x:c r="A187" t="s">
        <x:v>69</x:v>
      </x:c>
      <x:c r="B187" t="s">
        <x:v>70</x:v>
      </x:c>
      <x:c r="C187" s="20" t="n">
        <x:f>'3 шаг'!N238</x:f>
        <x:v>0.8252817625081407</x:v>
      </x:c>
      <x:c r="D187" t="s">
        <x:v>2</x:v>
      </x:c>
      <x:c r="E187" s="11" t="n">
        <x:f>S3</x:f>
        <x:v>0.03</x:v>
      </x:c>
      <x:c r="F187" t="s">
        <x:v>71</x:v>
      </x:c>
      <x:c r="G187" s="20" t="n">
        <x:f>'для 2 треугольников'!G187</x:f>
        <x:v>0</x:v>
      </x:c>
    </x:row>
    <x:row r="188">
      <x:c r="B188" t="s">
        <x:v>72</x:v>
      </x:c>
      <x:c r="C188" s="20" t="n">
        <x:f>'3 шаг'!N239</x:f>
        <x:v>-0.3149259975690344</x:v>
      </x:c>
      <x:c r="G188" s="20" t="n">
        <x:f>'для 2 треугольников'!G188</x:f>
        <x:v>0</x:v>
      </x:c>
    </x:row>
    <x:row r="189">
      <x:c r="B189" t="s">
        <x:v>73</x:v>
      </x:c>
      <x:c r="C189" s="20" t="n">
        <x:f>'3 шаг'!N240</x:f>
        <x:v>0.17913153378664287</x:v>
      </x:c>
      <x:c r="G189" s="20" t="n">
        <x:f>'для 2 треугольников'!G189</x:f>
        <x:v>0</x:v>
      </x:c>
    </x:row>
    <x:row r="190">
      <x:c r="B190" t="s">
        <x:v>74</x:v>
      </x:c>
      <x:c r="C190" s="20" t="n">
        <x:f>'3 шаг'!N241</x:f>
        <x:v>-0.336521317947121</x:v>
      </x:c>
      <x:c r="G190" s="20" t="n">
        <x:f>'для 2 треугольников'!G190</x:f>
        <x:v>0</x:v>
      </x:c>
    </x:row>
    <x:row r="191">
      <x:c r="B191" t="s">
        <x:v>75</x:v>
      </x:c>
      <x:c r="C191" s="20" t="n">
        <x:f>'3 шаг'!N242</x:f>
        <x:v>0.1604623438873501</x:v>
      </x:c>
      <x:c r="G191" s="20" t="n">
        <x:f>'для 2 треугольников'!G191</x:f>
        <x:v>0</x:v>
      </x:c>
    </x:row>
    <x:row r="192">
      <x:c r="B192" t="s">
        <x:v>76</x:v>
      </x:c>
      <x:c r="C192" s="20" t="n">
        <x:f>'3 шаг'!N243</x:f>
        <x:v>0.3309327721971742</x:v>
      </x:c>
      <x:c r="G192" s="20" t="n">
        <x:f>'для 2 треугольников'!G192</x:f>
        <x:v>0</x:v>
      </x:c>
    </x:row>
    <x:row r="193">
      <x:c r="B193" t="s">
        <x:v>77</x:v>
      </x:c>
      <x:c r="C193" s="20" t="n">
        <x:f>'3 шаг'!N244</x:f>
        <x:v>0.7981982809620961</x:v>
      </x:c>
      <x:c r="G193" s="20" t="n">
        <x:f>'для 2 треугольников'!G193</x:f>
        <x:v>0</x:v>
      </x:c>
    </x:row>
    <x:row r="194">
      <x:c r="B194" t="s">
        <x:v>78</x:v>
      </x:c>
      <x:c r="C194" s="20" t="n">
        <x:f>'3 шаг'!N245</x:f>
        <x:v>0.32280993950571163</x:v>
      </x:c>
      <x:c r="G194" s="20" t="n">
        <x:f>'для 2 треугольников'!G194</x:f>
        <x:v>0</x:v>
      </x:c>
    </x:row>
    <x:row r="195">
      <x:c r="C195" t="s">
        <x:v>79</x:v>
      </x:c>
    </x:row>
    <x:row r="196">
      <x:c r="I196" t="s">
        <x:v>80</x:v>
      </x:c>
      <x:c r="K196" t="s">
        <x:v>81</x:v>
      </x:c>
      <x:c r="M196" t="str">
        <x:v>(-1)*K*un</x:v>
      </x:c>
      <x:c r="O196" t="s">
        <x:v>82</x:v>
      </x:c>
    </x:row>
    <x:row r="197">
      <x:c r="I197" s="20" t="n" cm="1">
        <x:f t="array" ref="I197:I204">MMULT(Q102:X109,C187:C194)</x:f>
        <x:v>-0.052739488578969894</x:v>
      </x:c>
      <x:c r="K197" s="20" t="n">
        <x:f>I197*(-1)</x:f>
        <x:v>0.052739488578969894</x:v>
      </x:c>
      <x:c r="M197" s="20" t="n" cm="1">
        <x:f t="array" ref="M197:M204">(-1)*MMULT(W77:AD84,C187:C194)</x:f>
        <x:v>-0.12717302270752168</x:v>
      </x:c>
      <x:c r="O197" s="20" t="n">
        <x:f>K197+M197+G187</x:f>
        <x:v>-0.07443353412855178</x:v>
      </x:c>
    </x:row>
    <x:row r="198">
      <x:c r="I198" s="34" t="n">
        <x:v>-0.08295900046149726</x:v>
      </x:c>
      <x:c r="K198" s="34" t="n">
        <x:f t="shared" ref="K198:K204" si="54">I198*(-1)</x:f>
        <x:v>0.08533966112971893</x:v>
      </x:c>
      <x:c r="M198" s="34" t="n">
        <x:v>0.09048214315208877</x:v>
      </x:c>
      <x:c r="O198" s="34" t="n">
        <x:f t="shared" ref="O198:O204" si="55">K198+M198+G188</x:f>
        <x:v>0.09451297724818193</x:v>
      </x:c>
    </x:row>
    <x:row r="199">
      <x:c r="I199" s="34" t="n">
        <x:v>-0.054088979029741094</x:v>
      </x:c>
      <x:c r="K199" s="34">
        <x:f t="shared" si="54"/>
        <x:v>5.5893885032540502E-2</x:v>
      </x:c>
      <x:c r="M199" s="34" t="n">
        <x:v>-0.05582281056900277</x:v>
      </x:c>
      <x:c r="O199" s="34">
        <x:f t="shared" si="55"/>
        <x:v>5.0311603975640225E-2</x:v>
      </x:c>
    </x:row>
    <x:row r="200">
      <x:c r="I200" s="34" t="n">
        <x:v>0.02984678189304702</x:v>
      </x:c>
      <x:c r="K200" s="34">
        <x:f t="shared" si="54"/>
        <x:v>-2.9445776097178404E-2</x:v>
      </x:c>
      <x:c r="M200" s="34" t="n">
        <x:v>0.09254228205043033</x:v>
      </x:c>
      <x:c r="O200" s="34">
        <x:f t="shared" si="55"/>
        <x:v>-2.007401825009112E-2</x:v>
      </x:c>
    </x:row>
    <x:row r="201">
      <x:c r="I201" s="34" t="n">
        <x:v>0.05344503095455777</x:v>
      </x:c>
      <x:c r="K201" s="34">
        <x:f t="shared" si="54"/>
        <x:v>-5.3646790864635405E-2</x:v>
      </x:c>
      <x:c r="M201" s="34" t="n">
        <x:v>0.018387737406567472</x:v>
      </x:c>
      <x:c r="O201" s="34">
        <x:f t="shared" si="55"/>
        <x:v>-5.1806591027790713E-2</x:v>
      </x:c>
    </x:row>
    <x:row r="202">
      <x:c r="I202" s="34" t="n">
        <x:v>0.003103422448787741</x:v>
      </x:c>
      <x:c r="K202" s="34">
        <x:f t="shared" si="54"/>
        <x:v>-2.9135075855792197E-3</x:v>
      </x:c>
      <x:c r="M202" s="34" t="n">
        <x:v>0.016431344017335155</x:v>
      </x:c>
      <x:c r="O202" s="34">
        <x:f t="shared" si="55"/>
        <x:v>-1.2690005647017554E-3</x:v>
      </x:c>
    </x:row>
    <x:row r="203">
      <x:c r="I203" s="34" t="n">
        <x:v>0.05364679086463539</x:v>
      </x:c>
      <x:c r="K203" s="34">
        <x:f t="shared" si="54"/>
        <x:v>-5.3646790864635391E-2</x:v>
      </x:c>
      <x:c r="M203" s="34" t="n">
        <x:v>-0.05211697381807946</x:v>
      </x:c>
      <x:c r="O203" s="34">
        <x:f t="shared" si="55"/>
        <x:v>-5.8858488246443338E-2</x:v>
      </x:c>
    </x:row>
    <x:row r="204">
      <x:c r="I204" s="35" t="n">
        <x:v>0.05073328327905616</x:v>
      </x:c>
      <x:c r="K204" s="35">
        <x:f t="shared" si="54"/>
        <x:v>-5.0733283279056157E-2</x:v>
      </x:c>
      <x:c r="M204" s="35" t="n">
        <x:v>0.017269905240857877</x:v>
      </x:c>
      <x:c r="O204" s="35">
        <x:f t="shared" si="55"/>
        <x:v>-4.9006292754970371E-2</x:v>
      </x:c>
    </x:row>
    <x:row r="207">
      <x:c r="I207" t="s">
        <x:v>83</x:v>
      </x:c>
      <x:c r="K207" t="s">
        <x:v>84</x:v>
      </x:c>
      <x:c r="M207" t="s">
        <x:v>85</x:v>
      </x:c>
    </x:row>
    <x:row r="208">
      <x:c r="I208" t="n" cm="1">
        <x:f t="array" ref="I208:I215">MMULT(AL73:AS80,O197:O204)</x:f>
        <x:v>-0.22330060238565533</x:v>
      </x:c>
      <x:c r="K208" t="n">
        <x:f t="array" ref="K208">$E$187*I208</x:f>
        <x:v>-0.006699018071569659</x:v>
      </x:c>
      <x:c r="M208" s="20" t="n">
        <x:f>C187+K208</x:f>
        <x:v>0.818582744436571</x:v>
      </x:c>
    </x:row>
    <x:row r="209">
      <x:c r="I209" t="n">
        <x:v>0.5670778634890916</x:v>
      </x:c>
      <x:c r="K209" t="n">
        <x:f t="shared" ref="K209:K215" si="56">$E$187*I209</x:f>
        <x:v>0.017012335904672743</x:v>
      </x:c>
      <x:c r="M209" s="34" t="n">
        <x:f t="shared" ref="M209:M215" si="57">C188+K209</x:f>
        <x:v>-0.2979136616643616</x:v>
      </x:c>
    </x:row>
    <x:row r="210">
      <x:c r="I210" t="n">
        <x:v>0.15093481192692068</x:v>
      </x:c>
      <x:c r="K210">
        <x:f t="shared" si="56"/>
        <x:v>4.5280443578076196E-3</x:v>
      </x:c>
      <x:c r="M210" s="34">
        <x:f t="shared" si="57"/>
        <x:v>0.1836595781444505</x:v>
      </x:c>
    </x:row>
    <x:row r="211">
      <x:c r="I211" t="n">
        <x:v>-0.12044410950054672</x:v>
      </x:c>
      <x:c r="K211">
        <x:f t="shared" si="56"/>
        <x:v>-3.613323285016401E-3</x:v>
      </x:c>
      <x:c r="M211" s="34">
        <x:f t="shared" si="57"/>
        <x:v>-0.34013464123213738</x:v>
      </x:c>
    </x:row>
    <x:row r="212">
      <x:c r="I212" t="n">
        <x:v>-0.15541977308337213</x:v>
      </x:c>
      <x:c r="K212">
        <x:f t="shared" si="56"/>
        <x:v>-4.6625931925011622E-3</x:v>
      </x:c>
      <x:c r="M212" s="34">
        <x:f t="shared" si="57"/>
        <x:v>0.15579975069484892</x:v>
      </x:c>
    </x:row>
    <x:row r="213">
      <x:c r="I213" t="n">
        <x:v>-0.0076140033882105326</x:v>
      </x:c>
      <x:c r="K213">
        <x:f t="shared" si="56"/>
        <x:v>-2.2842010164631592E-4</x:v>
      </x:c>
      <x:c r="M213" s="34">
        <x:f t="shared" si="57"/>
        <x:v>0.3307043520955279</x:v>
      </x:c>
    </x:row>
    <x:row r="214">
      <x:c r="I214" t="n">
        <x:v>-0.17657546473933</x:v>
      </x:c>
      <x:c r="K214">
        <x:f t="shared" si="56"/>
        <x:v>-5.2972639421799E-3</x:v>
      </x:c>
      <x:c r="M214" s="34">
        <x:f t="shared" si="57"/>
        <x:v>0.79290101701991622</x:v>
      </x:c>
    </x:row>
    <x:row r="215">
      <x:c r="I215" t="n">
        <x:v>-0.2940377565298222</x:v>
      </x:c>
      <x:c r="K215">
        <x:f t="shared" si="56"/>
        <x:v>-8.8211326958946654E-3</x:v>
      </x:c>
      <x:c r="M215" s="35">
        <x:f t="shared" si="57"/>
        <x:v>0.31398880680981694</x:v>
      </x:c>
    </x:row>
    <x:row r="218">
      <x:c r="I218" t="s">
        <x:v>86</x:v>
      </x:c>
    </x:row>
    <x:row r="219">
      <x:c r="I219" t="n" cm="1">
        <x:f t="array" ref="I219:I220">MMULT(K125:R126,M208:M215)</x:f>
        <x:v>0.017957913517772428</x:v>
      </x:c>
    </x:row>
    <x:row r="220">
      <x:c r="I220" t="n">
        <x:v>-0.012599398925444372</x:v>
      </x:c>
    </x:row>
    <x:row r="224">
      <x:c r="H224" t="s">
        <x:v>87</x:v>
      </x:c>
    </x:row>
    <x:row r="225">
      <x:c r="H225" t="n" cm="1">
        <x:f t="array" ref="H225:H226">MMULT(Q169:R170,I219:I220)/$E$187</x:f>
        <x:v>0.13302158161312896</x:v>
      </x:c>
      <x:c r="J225" s="40" t="s">
        <x:v>88</x:v>
      </x:c>
      <x:c r="M225" t="n">
        <x:f>H225+(7.5-($H$225+$H$226)/2)</x:f>
        <x:v>7.613175231271173</x:v>
      </x:c>
    </x:row>
    <x:row r="226">
      <x:c r="H226" t="n">
        <x:v>-0.09332888092921747</x:v>
      </x:c>
      <x:c r="J226" s="40" t="s">
        <x:v>89</x:v>
      </x:c>
      <x:c r="M226" t="n">
        <x:f>H226+(7.5-($H$225+$H$226)/2)</x:f>
        <x:v>7.386824768728827</x:v>
      </x:c>
    </x:row>
    <x:row r="237">
      <x:c r="J237" t="s">
        <x:v>90</x:v>
      </x:c>
      <x:c r="L237" t="s">
        <x:v>91</x:v>
      </x:c>
      <x:c r="N237" t="s">
        <x:v>92</x:v>
      </x:c>
      <x:c r="P237" s="38" t="s">
        <x:v>108</x:v>
      </x:c>
    </x:row>
    <x:row r="238">
      <x:c r="J238" s="20" t="n" cm="1">
        <x:f t="array" ref="J238:J245">MMULT(T125:U132,H225:H226)</x:f>
        <x:v>-0.06651079080656448</x:v>
      </x:c>
      <x:c r="L238" s="20" t="n" cm="1">
        <x:f t="array" ref="L238:L245">MMULT(AL73:AS80,J238:J245)</x:f>
        <x:v>-0.19953237241969346</x:v>
      </x:c>
      <x:c r="N238" t="n">
        <x:f t="array" ref="N238">M208-$E$187*L238</x:f>
        <x:v>0.8245687156091618</x:v>
      </x:c>
      <x:c r="P238" t="n">
        <x:f>N238-'3 шаг'!N238</x:f>
        <x:v>-0.0007130468989788863</x:v>
      </x:c>
      <x:c r="Q238" t="n">
        <x:f>ABS(P238)</x:f>
        <x:v>0.0007130468989788863</x:v>
      </x:c>
      <x:c r="R238" t="n">
        <x:f>MAX(Q238:Q245)</x:f>
        <x:v>0.009497063583994714</x:v>
      </x:c>
    </x:row>
    <x:row r="239">
      <x:c r="J239" s="34" t="n">
        <x:v>0.046664440464608735</x:v>
      </x:c>
      <x:c r="L239" s="34" t="n">
        <x:v>0.2799866427876524</x:v>
      </x:c>
      <x:c r="N239" t="n">
        <x:f t="shared" ref="N239:N245" si="58">M209-$E$187*L239</x:f>
        <x:v>-0.3063132609479912</x:v>
      </x:c>
      <x:c r="P239" t="n">
        <x:f>N239-'3 шаг'!N239</x:f>
        <x:v>0.008612736621043171</x:v>
      </x:c>
      <x:c r="Q239" t="n">
        <x:f t="shared" ref="Q239:Q245" si="59">ABS(P239)</x:f>
        <x:v>0.008612736621043171</x:v>
      </x:c>
    </x:row>
    <x:row r="240">
      <x:c r="J240" s="34" t="n">
        <x:v>0.06651079080656448</x:v>
      </x:c>
      <x:c r="L240" s="34" t="n">
        <x:v>0.19953237241969346</x:v>
      </x:c>
      <x:c r="N240">
        <x:f t="shared" si="58"/>
        <x:v>0.18298471993611257</x:v>
      </x:c>
      <x:c r="P240" t="n">
        <x:f>N240-'3 шаг'!N240</x:f>
        <x:v>0.003853186149469695</x:v>
      </x:c>
      <x:c r="Q240">
        <x:f t="shared" si="59"/>
        <x:v>3.8531861494696951E-3</x:v>
      </x:c>
    </x:row>
    <x:row r="241">
      <x:c r="J241" s="34" t="n">
        <x:v>-0.06651079080656448</x:v>
      </x:c>
      <x:c r="L241" s="34" t="n">
        <x:v>-0.3990647448393869</x:v>
      </x:c>
      <x:c r="N241">
        <x:f t="shared" si="58"/>
        <x:v>-0.33878492481546152</x:v>
      </x:c>
      <x:c r="P241" t="n">
        <x:f>N241-'3 шаг'!N241</x:f>
        <x:v>-0.0022636068683405397</x:v>
      </x:c>
      <x:c r="Q241">
        <x:f t="shared" si="59"/>
        <x:v>2.2636068683405397E-3</x:v>
      </x:c>
    </x:row>
    <x:row r="242">
      <x:c r="J242" s="34" t="n">
        <x:v>-0.046664440464608735</x:v>
      </x:c>
      <x:c r="L242" s="34" t="n">
        <x:v>-0.1399933213938262</x:v>
      </x:c>
      <x:c r="N242">
        <x:f t="shared" si="58"/>
        <x:v>0.15999955033666372</x:v>
      </x:c>
      <x:c r="P242" t="n">
        <x:f>N242-'3 шаг'!N242</x:f>
        <x:v>-0.0004627935506863745</x:v>
      </x:c>
      <x:c r="Q242">
        <x:f t="shared" si="59"/>
        <x:v>4.6279355068637451E-4</x:v>
      </x:c>
    </x:row>
    <x:row r="243">
      <x:c r="J243" s="34" t="n">
        <x:v>0.06651079080656448</x:v>
      </x:c>
      <x:c r="L243" s="34" t="n">
        <x:v>0.3990647448393869</x:v>
      </x:c>
      <x:c r="N243">
        <x:f t="shared" si="58"/>
        <x:v>0.32935463567885204</x:v>
      </x:c>
      <x:c r="P243" t="n">
        <x:f>N243-'3 шаг'!N243</x:f>
        <x:v>-0.0015781365183221707</x:v>
      </x:c>
      <x:c r="Q243">
        <x:f t="shared" si="59"/>
        <x:v>1.5781365183221707E-3</x:v>
      </x:c>
    </x:row>
    <x:row r="244">
      <x:c r="J244" s="34" t="n">
        <x:v>0.046664440464608735</x:v>
      </x:c>
      <x:c r="L244" s="34" t="n">
        <x:v>0.1399933213938262</x:v>
      </x:c>
      <x:c r="N244">
        <x:f t="shared" si="58"/>
        <x:v>0.78870121737810139</x:v>
      </x:c>
      <x:c r="P244" t="n">
        <x:f>N244-'3 шаг'!N244</x:f>
        <x:v>-0.009497063583994714</x:v>
      </x:c>
      <x:c r="Q244">
        <x:f t="shared" si="59"/>
        <x:v>9.4970635839947137E-3</x:v>
      </x:c>
    </x:row>
    <x:row r="245">
      <x:c r="J245" s="35" t="n">
        <x:v>-0.046664440464608735</x:v>
      </x:c>
      <x:c r="L245" s="35" t="n">
        <x:v>-0.2799866427876524</x:v>
      </x:c>
      <x:c r="N245">
        <x:f t="shared" si="58"/>
        <x:v>0.32238840609344654</x:v>
      </x:c>
      <x:c r="P245" t="n">
        <x:f>N245-'3 шаг'!N245</x:f>
        <x:v>-0.0004215334122650849</x:v>
      </x:c>
      <x:c r="Q245">
        <x:f t="shared" si="59"/>
        <x:v>4.2153341226508489E-4</x:v>
      </x:c>
    </x:row>
    <x:row r="248">
      <x:c r="B248" t="s">
        <x:v>93</x:v>
      </x:c>
    </x:row>
    <x:row r="272">
      <x:c r="H272" t="s">
        <x:v>94</x:v>
      </x:c>
      <x:c r="J272" t="s">
        <x:v>95</x:v>
      </x:c>
    </x:row>
    <x:row r="273">
      <x:c r="G273" t="s">
        <x:v>96</x:v>
      </x:c>
      <x:c r="H273" s="20" t="n">
        <x:f>E24*C187+F24*C189+G24*C191</x:f>
        <x:v>-0.6461502287214977</x:v>
      </x:c>
      <x:c r="J273" s="20" t="n">
        <x:f>E50*C187+F50*C191+G50*C193</x:f>
        <x:v>-0.637735937074746</x:v>
      </x:c>
    </x:row>
    <x:row r="274">
      <x:c r="G274" t="s">
        <x:v>97</x:v>
      </x:c>
      <x:c r="H274" s="34" t="n">
        <x:f>E25*C187+F25*C189+G25*C191</x:f>
        <x:v>-0.018669189899292782</x:v>
      </x:c>
      <x:c r="J274" s="34" t="n">
        <x:f>E51*C187+F51*C191+G51*C193</x:f>
        <x:v>-0.027083481546044563</x:v>
      </x:c>
    </x:row>
    <x:row r="275">
      <x:c r="G275" t="s">
        <x:v>98</x:v>
      </x:c>
      <x:c r="H275" s="34" t="n">
        <x:f>E24*C188+F24*C190+G24*C192</x:f>
        <x:v>-0.02159532037808659</x:v>
      </x:c>
      <x:c r="J275" s="34" t="n">
        <x:f>E50*C188+F50*C192+G50*C194</x:f>
        <x:v>0.008122832691462578</x:v>
      </x:c>
    </x:row>
    <x:row r="276">
      <x:c r="G276" t="s">
        <x:v>99</x:v>
      </x:c>
      <x:c r="H276" s="34" t="n">
        <x:f>E25*C188+F25*C190+G25*C192</x:f>
        <x:v>0.6674540901442951</x:v>
      </x:c>
      <x:c r="J276" s="34" t="n">
        <x:f>E51*C188+F51*C192+G51*C194</x:f>
        <x:v>0.637735937074746</x:v>
      </x:c>
    </x:row>
    <x:row r="284">
      <x:c r="H284" t="s">
        <x:v>100</x:v>
      </x:c>
    </x:row>
    <x:row r="285">
      <x:c r="H285" t="n">
        <x:f>(2*H273^2+2*H276^2+(H274+H275)^2)^0.5</x:f>
        <x:v>1.3143939256715478</x:v>
      </x:c>
      <x:c r="J285" t="n">
        <x:f>(2*J273^2+2*J276^2+(J274+J275)^2)^0.5</x:f>
        <x:v>1.275612797031844</x:v>
      </x:c>
    </x:row>
    <x:row r="287" ht="20.399999618530273">
      <x:c r="G287" s="37" t="s">
        <x:v>101</x:v>
      </x:c>
      <x:c r="H287" t="n">
        <x:f>(G11+G12+G13)/3</x:f>
        <x:v>0.3333333333333333</x:v>
      </x:c>
      <x:c r="J287" t="n">
        <x:f>(G37+G38+G39)/3</x:f>
        <x:v>0.6666666666666666</x:v>
      </x:c>
    </x:row>
    <x:row r="288" ht="20.399999618530273">
      <x:c r="G288" s="39" t="s">
        <x:v>102</x:v>
      </x:c>
      <x:c r="H288" t="n">
        <x:f>1</x:f>
        <x:v>1</x:v>
      </x:c>
      <x:c r="J288" t="n">
        <x:f>1</x:f>
        <x:v>1</x:v>
      </x:c>
    </x:row>
    <x:row r="289">
      <x:c r="G289" t="s">
        <x:v>103</x:v>
      </x:c>
      <x:c r="H289" t="n">
        <x:f>MIN(0.4*H287,0.09*H288)</x:f>
        <x:v>0.09</x:v>
      </x:c>
      <x:c r="J289" t="n">
        <x:f>MIN(0.4*J287,0.09*J288)</x:f>
        <x:v>0.09</x:v>
      </x:c>
    </x:row>
    <x:row r="290">
      <x:c r="G290" t="s">
        <x:v>104</x:v>
      </x:c>
      <x:c r="H290" t="n">
        <x:f>H289^2</x:f>
        <x:v>0.0081</x:v>
      </x:c>
      <x:c r="J290" t="n">
        <x:f>J289^2</x:f>
        <x:v>0.0081</x:v>
      </x:c>
    </x:row>
    <x:row r="291">
      <x:c r="G291" s="38" t="s">
        <x:v>105</x:v>
      </x:c>
      <x:c r="H291" t="n">
        <x:f>$S$2*H290*H285</x:f>
        <x:v>0.010646590797939537</x:v>
      </x:c>
      <x:c r="J291" t="n">
        <x:f>$S$2*J290*J285</x:f>
        <x:v>0.010332463655957936</x:v>
      </x:c>
    </x:row>
    <x:row r="294">
      <x:c r="G294" t="s">
        <x:v>106</x:v>
      </x:c>
      <x:c r="H294" t="n">
        <x:f>$S$4+H291</x:f>
        <x:v>0.11064659079793954</x:v>
      </x:c>
      <x:c r="J294" t="n">
        <x:f>$S$4+J291</x:f>
        <x:v>0.11033246365595795</x:v>
      </x:c>
    </x:row>
  </x:sheetData>
  <x:pageMargins left="0.7" right="0.7" top="0.75" bottom="0.75" header="0.3" footer="0.3"/>
  <x:drawing xmlns:r="http://schemas.openxmlformats.org/officeDocument/2006/relationships" r:id="Rb5e27e6d2ae341d8"/>
</x:worksheet>
</file>

<file path=xl/worksheets/sheet5.xml><?xml version="1.0" encoding="utf-8"?>
<x:worksheet xmlns:x="http://schemas.openxmlformats.org/spreadsheetml/2006/main">
  <x:sheetFormatPr defaultRowHeight="14.399999618530273"/>
  <x:cols>
    <x:col min="8" max="8" width="12.6640625" customWidth="1"/>
    <x:col min="9" max="9" width="11.109375" customWidth="1"/>
    <x:col min="10" max="10" width="12.6640625" customWidth="1"/>
    <x:col min="12" max="12" width="12.6640625" customWidth="1"/>
  </x:cols>
  <x:sheetData>
    <x:row r="2">
      <x:c r="R2" t="s">
        <x:v>0</x:v>
      </x:c>
      <x:c r="S2">
        <x:v>1</x:v>
      </x:c>
    </x:row>
    <x:row r="3">
      <x:c r="R3" t="s">
        <x:v>2</x:v>
      </x:c>
      <x:c r="S3">
        <x:v>0.03</x:v>
      </x:c>
    </x:row>
    <x:row r="4">
      <x:c r="D4" t="s">
        <x:v>3</x:v>
      </x:c>
      <x:c r="E4" t="s">
        <x:v>4</x:v>
      </x:c>
      <x:c r="R4" t="s">
        <x:v>5</x:v>
      </x:c>
      <x:c r="S4">
        <x:v>0.1</x:v>
      </x:c>
      <x:c r="U4" t="s">
        <x:v>6</x:v>
      </x:c>
    </x:row>
    <x:row r="5">
      <x:c r="C5">
        <x:v>1</x:v>
      </x:c>
      <x:c r="D5" s="12">
        <x:v>0</x:v>
      </x:c>
      <x:c r="E5" s="14">
        <x:v>0</x:v>
      </x:c>
    </x:row>
    <x:row r="6">
      <x:c r="C6">
        <x:v>2</x:v>
      </x:c>
      <x:c r="D6" s="15">
        <x:v>1</x:v>
      </x:c>
      <x:c r="E6" s="16">
        <x:v>0</x:v>
      </x:c>
    </x:row>
    <x:row r="7">
      <x:c r="C7">
        <x:v>3</x:v>
      </x:c>
      <x:c r="D7" s="15">
        <x:v>1</x:v>
      </x:c>
      <x:c r="E7" s="16">
        <x:v>1</x:v>
      </x:c>
    </x:row>
    <x:row r="8">
      <x:c r="C8">
        <x:v>4</x:v>
      </x:c>
      <x:c r="D8" s="17">
        <x:v>0</x:v>
      </x:c>
      <x:c r="E8" s="19">
        <x:v>1</x:v>
      </x:c>
    </x:row>
    <x:row r="10">
      <x:c r="B10" t="s">
        <x:v>7</x:v>
      </x:c>
      <x:c r="F10" t="s">
        <x:v>3</x:v>
      </x:c>
      <x:c r="G10" t="s">
        <x:v>4</x:v>
      </x:c>
    </x:row>
    <x:row r="11">
      <x:c r="E11">
        <x:v>1</x:v>
      </x:c>
      <x:c r="F11" s="12" t="n">
        <x:f t="shared" ref="F11:G13" si="0">D5</x:f>
        <x:v>0</x:v>
      </x:c>
      <x:c r="G11" s="14">
        <x:f t="shared" si="0"/>
        <x:v>0</x:v>
      </x:c>
    </x:row>
    <x:row r="12">
      <x:c r="B12" t="s">
        <x:v>8</x:v>
      </x:c>
      <x:c r="E12">
        <x:v>2</x:v>
      </x:c>
      <x:c r="F12" s="15">
        <x:f t="shared" si="0"/>
        <x:v>1</x:v>
      </x:c>
      <x:c r="G12" s="16">
        <x:f t="shared" si="0"/>
        <x:v>0</x:v>
      </x:c>
    </x:row>
    <x:row r="13">
      <x:c r="B13" s="4"/>
      <x:c r="C13" s="4"/>
      <x:c r="D13" s="4"/>
      <x:c r="E13">
        <x:v>3</x:v>
      </x:c>
      <x:c r="F13" s="17">
        <x:f t="shared" si="0"/>
        <x:v>1</x:v>
      </x:c>
      <x:c r="G13" s="19">
        <x:f t="shared" si="0"/>
        <x:v>1</x:v>
      </x:c>
      <x:c r="K13" s="4"/>
      <x:c r="L13" s="4"/>
      <x:c r="M13" s="4"/>
      <x:c r="N13" s="4"/>
    </x:row>
    <x:row r="14" ht="15">
      <x:c r="B14" t="s">
        <x:v>9</x:v>
      </x:c>
      <x:c r="C14" t="s">
        <x:v>10</x:v>
      </x:c>
      <x:c r="E14" t="s">
        <x:v>11</x:v>
      </x:c>
      <x:c r="J14" t="s">
        <x:v>12</x:v>
      </x:c>
      <x:c r="K14" s="4"/>
      <x:c r="N14" t="s">
        <x:v>13</x:v>
      </x:c>
      <x:c r="P14" t="s">
        <x:v>14</x:v>
      </x:c>
      <x:c r="R14" s="22" t="s">
        <x:v>15</x:v>
      </x:c>
      <x:c r="U14" t="s">
        <x:v>16</x:v>
      </x:c>
    </x:row>
    <x:row r="15">
      <x:c r="B15" s="5" t="s">
        <x:v>17</x:v>
      </x:c>
      <x:c r="C15" s="4" t="n">
        <x:f>1/3</x:f>
        <x:v>0.3333333333333333</x:v>
      </x:c>
      <x:c r="D15" s="4"/>
      <x:c r="E15" s="6">
        <x:v>-1</x:v>
      </x:c>
      <x:c r="F15" s="7">
        <x:v>1</x:v>
      </x:c>
      <x:c r="G15" s="1">
        <x:v>0</x:v>
      </x:c>
      <x:c r="H15" s="8"/>
      <x:c r="J15" s="6" t="n" cm="1">
        <x:f t="array" ref="J15:K16">MMULT(E15:G16,F11:G13)</x:f>
        <x:v>1</x:v>
      </x:c>
      <x:c r="K15" s="1" t="n">
        <x:v>0</x:v>
      </x:c>
      <x:c r="L15" s="8"/>
      <x:c r="N15" t="n">
        <x:f>MDETERM(J15:K16)</x:f>
        <x:v>1</x:v>
      </x:c>
      <x:c r="P15" t="n">
        <x:f>N15*0.5</x:f>
        <x:v>0.5</x:v>
      </x:c>
      <x:c r="Q15" t="s">
        <x:v>18</x:v>
      </x:c>
      <x:c r="U15" s="11" t="n" cm="1">
        <x:f t="array" ref="U15:V16">MINVERSE(J15:K16)</x:f>
        <x:v>1</x:v>
      </x:c>
      <x:c r="V15" s="11" t="n">
        <x:v>0</x:v>
      </x:c>
    </x:row>
    <x:row r="16" ht="15">
      <x:c r="B16" s="5" t="s">
        <x:v>19</x:v>
      </x:c>
      <x:c r="C16" s="4" t="n">
        <x:f>1/3</x:f>
        <x:v>0.3333333333333333</x:v>
      </x:c>
      <x:c r="D16" s="4"/>
      <x:c r="E16" s="9">
        <x:v>-1</x:v>
      </x:c>
      <x:c r="F16" s="10">
        <x:v>0</x:v>
      </x:c>
      <x:c r="G16" s="3">
        <x:v>1</x:v>
      </x:c>
      <x:c r="H16" s="8"/>
      <x:c r="J16" s="9" t="n">
        <x:v>1</x:v>
      </x:c>
      <x:c r="K16" s="3" t="n">
        <x:v>1</x:v>
      </x:c>
      <x:c r="L16" s="8"/>
      <x:c r="U16" s="11" t="n">
        <x:v>-1</x:v>
      </x:c>
      <x:c r="V16" s="11" t="n">
        <x:v>1</x:v>
      </x:c>
    </x:row>
    <x:row r="17">
      <x:c r="B17" s="5"/>
      <x:c r="C17" s="4"/>
      <x:c r="D17" s="4"/>
      <x:c r="E17" s="8"/>
      <x:c r="F17" s="8"/>
      <x:c r="G17" s="8"/>
      <x:c r="H17" s="8"/>
      <x:c r="J17" s="8"/>
      <x:c r="K17" s="8"/>
      <x:c r="L17" s="8"/>
    </x:row>
    <x:row r="19">
      <x:c r="E19" s="4" t="s">
        <x:v>20</x:v>
      </x:c>
      <x:c r="F19" s="4" t="s">
        <x:v>21</x:v>
      </x:c>
      <x:c r="G19" s="4" t="s">
        <x:v>22</x:v>
      </x:c>
      <x:c r="H19" s="4"/>
      <x:c r="I19" s="4" t="s">
        <x:v>23</x:v>
      </x:c>
      <x:c r="J19" s="4"/>
      <x:c r="K19" s="4" t="s">
        <x:v>24</x:v>
      </x:c>
      <x:c r="L19" s="4"/>
      <x:c r="O19" t="s">
        <x:v>25</x:v>
      </x:c>
    </x:row>
    <x:row r="20">
      <x:c r="E20" s="4" t="n">
        <x:f>1-C15-C16</x:f>
        <x:v>0.3333333333333334</x:v>
      </x:c>
      <x:c r="F20" s="4" t="n">
        <x:f>C15</x:f>
        <x:v>0.3333333333333333</x:v>
      </x:c>
      <x:c r="G20" s="4" t="n">
        <x:f>C16</x:f>
        <x:v>0.3333333333333333</x:v>
      </x:c>
      <x:c r="H20" s="4"/>
      <x:c r="I20" t="n" cm="1">
        <x:f t="array" ref="I20:I22">TRANSPOSE(E20:G20)</x:f>
        <x:v>0.3333333333333334</x:v>
      </x:c>
      <x:c r="K20" t="n" cm="1">
        <x:f t="array" ref="K20:M22">MMULT(I20:I22,E20:G20)</x:f>
        <x:v>0.11111111111111117</x:v>
      </x:c>
      <x:c r="L20" t="n">
        <x:v>0.11111111111111113</x:v>
      </x:c>
      <x:c r="M20" t="n">
        <x:v>0.11111111111111113</x:v>
      </x:c>
      <x:c r="O20" t="n">
        <x:f>K20*$P$15</x:f>
        <x:v>0.05555555555555559</x:v>
      </x:c>
      <x:c r="P20" t="n">
        <x:f t="shared" ref="P20:Q22" si="1">L20*$P$15</x:f>
        <x:v>0.055555555555555566</x:v>
      </x:c>
      <x:c r="Q20">
        <x:f t="shared" si="1"/>
        <x:v>5.5555555555555566E-2</x:v>
      </x:c>
    </x:row>
    <x:row r="21">
      <x:c r="E21" t="s">
        <x:v>26</x:v>
      </x:c>
      <x:c r="I21" t="n">
        <x:v>0.3333333333333333</x:v>
      </x:c>
      <x:c r="K21" t="n">
        <x:v>0.11111111111111113</x:v>
      </x:c>
      <x:c r="L21" t="n">
        <x:v>0.1111111111111111</x:v>
      </x:c>
      <x:c r="M21" t="n">
        <x:v>0.1111111111111111</x:v>
      </x:c>
      <x:c r="O21" t="n">
        <x:f t="shared" ref="O21:O22" si="2">K21*$P$15</x:f>
        <x:v>0.055555555555555566</x:v>
      </x:c>
      <x:c r="P21">
        <x:f t="shared" si="1"/>
        <x:v>5.5555555555555552E-2</x:v>
      </x:c>
      <x:c r="Q21">
        <x:f t="shared" si="1"/>
        <x:v>5.5555555555555552E-2</x:v>
      </x:c>
    </x:row>
    <x:row r="22">
      <x:c r="E22" s="4" t="n">
        <x:f>SUM(E20:G20)</x:f>
        <x:v>1</x:v>
      </x:c>
      <x:c r="I22" t="n">
        <x:v>0.3333333333333333</x:v>
      </x:c>
      <x:c r="K22" t="n">
        <x:v>0.11111111111111113</x:v>
      </x:c>
      <x:c r="L22" t="n">
        <x:v>0.1111111111111111</x:v>
      </x:c>
      <x:c r="M22" t="n">
        <x:v>0.1111111111111111</x:v>
      </x:c>
      <x:c r="O22">
        <x:f t="shared" si="2"/>
        <x:v>5.5555555555555566E-2</x:v>
      </x:c>
      <x:c r="P22">
        <x:f t="shared" si="1"/>
        <x:v>5.5555555555555552E-2</x:v>
      </x:c>
      <x:c r="Q22">
        <x:f t="shared" si="1"/>
        <x:v>5.5555555555555552E-2</x:v>
      </x:c>
    </x:row>
    <x:row r="23">
      <x:c r="V23" t="s">
        <x:v>28</x:v>
      </x:c>
    </x:row>
    <x:row r="24">
      <x:c r="E24" s="11" t="n" cm="1">
        <x:f t="array" ref="E24:E25">MMULT($U$15:$V$16,E15:E16)</x:f>
        <x:v>-1</x:v>
      </x:c>
      <x:c r="F24" s="11" t="n" cm="1">
        <x:f t="array" ref="F24:F25">MMULT($U$15:$V$16,F15:F16)</x:f>
        <x:v>1</x:v>
      </x:c>
      <x:c r="G24" s="11" t="n" cm="1">
        <x:f t="array" ref="G24:G25">MMULT($U$15:$V$16,G15:G16)</x:f>
        <x:v>0</x:v>
      </x:c>
      <x:c r="O24" s="12" t="n" cm="1">
        <x:f t="array" ref="O24:P26">TRANSPOSE(E24:G25)</x:f>
        <x:v>-1</x:v>
      </x:c>
      <x:c r="P24" s="14" t="n">
        <x:v>0</x:v>
      </x:c>
      <x:c r="R24" s="12" t="n" cm="1">
        <x:f t="array" ref="R24:T26">MMULT(O24:P26,E24:G25)</x:f>
        <x:v>1</x:v>
      </x:c>
      <x:c r="S24" s="13" t="n">
        <x:v>-1</x:v>
      </x:c>
      <x:c r="T24" s="14" t="n">
        <x:v>0</x:v>
      </x:c>
      <x:c r="V24" s="12" t="n">
        <x:f>R24*$P$15</x:f>
        <x:v>0.5</x:v>
      </x:c>
      <x:c r="W24" s="13" t="n">
        <x:f t="shared" ref="W24:X26" si="3">S24*$P$15</x:f>
        <x:v>-0.5</x:v>
      </x:c>
      <x:c r="X24" s="14">
        <x:f t="shared" si="3"/>
        <x:v>0</x:v>
      </x:c>
    </x:row>
    <x:row r="25">
      <x:c r="D25" s="4"/>
      <x:c r="E25" s="11" t="n">
        <x:v>0</x:v>
      </x:c>
      <x:c r="F25" s="11" t="n">
        <x:v>-1</x:v>
      </x:c>
      <x:c r="G25" s="11" t="n">
        <x:v>1</x:v>
      </x:c>
      <x:c r="O25" s="15" t="n">
        <x:v>1</x:v>
      </x:c>
      <x:c r="P25" s="16" t="n">
        <x:v>-1</x:v>
      </x:c>
      <x:c r="R25" s="15" t="n">
        <x:v>-1</x:v>
      </x:c>
      <x:c r="S25" s="8" t="n">
        <x:v>2</x:v>
      </x:c>
      <x:c r="T25" s="16" t="n">
        <x:v>-1</x:v>
      </x:c>
      <x:c r="V25" s="15" t="n">
        <x:f t="shared" ref="V25:V26" si="4">R25*$P$15</x:f>
        <x:v>-0.5</x:v>
      </x:c>
      <x:c r="W25" s="8">
        <x:f t="shared" si="3"/>
        <x:v>1</x:v>
      </x:c>
      <x:c r="X25" s="16">
        <x:f t="shared" si="3"/>
        <x:v>-0.5</x:v>
      </x:c>
    </x:row>
    <x:row r="26">
      <x:c r="D26" s="4"/>
      <x:c r="O26" s="17" t="n">
        <x:v>0</x:v>
      </x:c>
      <x:c r="P26" s="19" t="n">
        <x:v>1</x:v>
      </x:c>
      <x:c r="R26" s="17" t="n">
        <x:v>0</x:v>
      </x:c>
      <x:c r="S26" s="18" t="n">
        <x:v>-1</x:v>
      </x:c>
      <x:c r="T26" s="19" t="n">
        <x:v>1</x:v>
      </x:c>
      <x:c r="V26" s="17">
        <x:f t="shared" si="4"/>
        <x:v>0</x:v>
      </x:c>
      <x:c r="W26" s="18">
        <x:f t="shared" si="3"/>
        <x:v>-0.5</x:v>
      </x:c>
      <x:c r="X26" s="19">
        <x:f t="shared" si="3"/>
        <x:v>0.5</x:v>
      </x:c>
    </x:row>
    <x:row r="27">
      <x:c r="D27" s="4"/>
      <x:c r="E27" t="s">
        <x:v>29</x:v>
      </x:c>
      <x:c r="L27" t="s">
        <x:v>30</x:v>
      </x:c>
      <x:c r="P27" t="s">
        <x:v>31</x:v>
      </x:c>
      <x:c r="W27" t="s">
        <x:v>32</x:v>
      </x:c>
    </x:row>
    <x:row r="28">
      <x:c r="E28" s="12" t="n">
        <x:f>E24</x:f>
        <x:v>-1</x:v>
      </x:c>
      <x:c r="F28" s="13">
        <x:v>0</x:v>
      </x:c>
      <x:c r="G28" s="13" t="n">
        <x:f>F24</x:f>
        <x:v>1</x:v>
      </x:c>
      <x:c r="H28" s="13">
        <x:v>0</x:v>
      </x:c>
      <x:c r="I28" s="13" t="n">
        <x:f>G24</x:f>
        <x:v>0</x:v>
      </x:c>
      <x:c r="J28" s="14">
        <x:v>0</x:v>
      </x:c>
      <x:c r="L28" s="12" t="n" cm="1">
        <x:f t="array" ref="L28:N33">TRANSPOSE(E28:J30)</x:f>
        <x:v>-1</x:v>
      </x:c>
      <x:c r="M28" s="13" t="n">
        <x:v>0</x:v>
      </x:c>
      <x:c r="N28" s="14" t="n">
        <x:v>0</x:v>
      </x:c>
      <x:c r="P28" s="12" t="n" cm="1">
        <x:f t="array" ref="P28:U33">MMULT(L28:N33,E28:J30)</x:f>
        <x:v>1</x:v>
      </x:c>
      <x:c r="Q28" s="13" t="n">
        <x:v>0</x:v>
      </x:c>
      <x:c r="R28" s="13" t="n">
        <x:v>-1</x:v>
      </x:c>
      <x:c r="S28" s="13" t="n">
        <x:v>0</x:v>
      </x:c>
      <x:c r="T28" s="13" t="n">
        <x:v>0</x:v>
      </x:c>
      <x:c r="U28" s="14" t="n">
        <x:v>0</x:v>
      </x:c>
      <x:c r="W28" s="12" t="n">
        <x:f>P28*$P$15</x:f>
        <x:v>0.5</x:v>
      </x:c>
      <x:c r="X28" s="13" t="n">
        <x:f t="shared" ref="X28:AB33" si="5">Q28*$P$15</x:f>
        <x:v>0</x:v>
      </x:c>
      <x:c r="Y28" s="13">
        <x:f t="shared" si="5"/>
        <x:v>-0.5</x:v>
      </x:c>
      <x:c r="Z28" s="13">
        <x:f t="shared" si="5"/>
        <x:v>0</x:v>
      </x:c>
      <x:c r="AA28" s="13">
        <x:f t="shared" si="5"/>
        <x:v>0</x:v>
      </x:c>
      <x:c r="AB28" s="14">
        <x:f t="shared" si="5"/>
        <x:v>0</x:v>
      </x:c>
    </x:row>
    <x:row r="29">
      <x:c r="E29" s="15">
        <x:v>0</x:v>
      </x:c>
      <x:c r="F29" s="8" t="n">
        <x:f>E25</x:f>
        <x:v>0</x:v>
      </x:c>
      <x:c r="G29" s="8">
        <x:v>0</x:v>
      </x:c>
      <x:c r="H29" s="8" t="n">
        <x:f>F25</x:f>
        <x:v>-1</x:v>
      </x:c>
      <x:c r="I29" s="8">
        <x:v>0</x:v>
      </x:c>
      <x:c r="J29" s="16" t="n">
        <x:f>G25</x:f>
        <x:v>1</x:v>
      </x:c>
      <x:c r="L29" s="15" t="n">
        <x:v>0</x:v>
      </x:c>
      <x:c r="M29" s="8" t="n">
        <x:v>0</x:v>
      </x:c>
      <x:c r="N29" s="16" t="n">
        <x:v>-1</x:v>
      </x:c>
      <x:c r="P29" s="15" t="n">
        <x:v>0</x:v>
      </x:c>
      <x:c r="Q29" s="8" t="n">
        <x:v>1</x:v>
      </x:c>
      <x:c r="R29" s="8" t="n">
        <x:v>1</x:v>
      </x:c>
      <x:c r="S29" s="8" t="n">
        <x:v>-1</x:v>
      </x:c>
      <x:c r="T29" s="8" t="n">
        <x:v>-1</x:v>
      </x:c>
      <x:c r="U29" s="16" t="n">
        <x:v>0</x:v>
      </x:c>
      <x:c r="W29" s="15" t="n">
        <x:f t="shared" ref="W29:W33" si="6">P29*$P$15</x:f>
        <x:v>0</x:v>
      </x:c>
      <x:c r="X29" s="8">
        <x:f t="shared" si="5"/>
        <x:v>0.5</x:v>
      </x:c>
      <x:c r="Y29" s="8">
        <x:f t="shared" si="5"/>
        <x:v>0.5</x:v>
      </x:c>
      <x:c r="Z29" s="8">
        <x:f t="shared" si="5"/>
        <x:v>-0.5</x:v>
      </x:c>
      <x:c r="AA29" s="8">
        <x:f t="shared" si="5"/>
        <x:v>-0.5</x:v>
      </x:c>
      <x:c r="AB29" s="16">
        <x:f t="shared" si="5"/>
        <x:v>0</x:v>
      </x:c>
    </x:row>
    <x:row r="30">
      <x:c r="E30" s="17" t="n">
        <x:f>E25</x:f>
        <x:v>0</x:v>
      </x:c>
      <x:c r="F30" s="18" t="n">
        <x:f>E24</x:f>
        <x:v>-1</x:v>
      </x:c>
      <x:c r="G30" s="18" t="n">
        <x:f>F25</x:f>
        <x:v>-1</x:v>
      </x:c>
      <x:c r="H30" s="18" t="n">
        <x:f>F24</x:f>
        <x:v>1</x:v>
      </x:c>
      <x:c r="I30" s="18" t="n">
        <x:f>G25</x:f>
        <x:v>1</x:v>
      </x:c>
      <x:c r="J30" s="19" t="n">
        <x:f>G24</x:f>
        <x:v>0</x:v>
      </x:c>
      <x:c r="L30" s="15" t="n">
        <x:v>1</x:v>
      </x:c>
      <x:c r="M30" s="8" t="n">
        <x:v>0</x:v>
      </x:c>
      <x:c r="N30" s="16" t="n">
        <x:v>-1</x:v>
      </x:c>
      <x:c r="P30" s="15" t="n">
        <x:v>-1</x:v>
      </x:c>
      <x:c r="Q30" s="8" t="n">
        <x:v>1</x:v>
      </x:c>
      <x:c r="R30" s="8" t="n">
        <x:v>2</x:v>
      </x:c>
      <x:c r="S30" s="8" t="n">
        <x:v>-1</x:v>
      </x:c>
      <x:c r="T30" s="8" t="n">
        <x:v>-1</x:v>
      </x:c>
      <x:c r="U30" s="16" t="n">
        <x:v>0</x:v>
      </x:c>
      <x:c r="W30" s="15">
        <x:f t="shared" si="6"/>
        <x:v>-0.5</x:v>
      </x:c>
      <x:c r="X30" s="8">
        <x:f t="shared" si="5"/>
        <x:v>0.5</x:v>
      </x:c>
      <x:c r="Y30" s="8">
        <x:f t="shared" si="5"/>
        <x:v>1</x:v>
      </x:c>
      <x:c r="Z30" s="8">
        <x:f t="shared" si="5"/>
        <x:v>-0.5</x:v>
      </x:c>
      <x:c r="AA30" s="8">
        <x:f t="shared" si="5"/>
        <x:v>-0.5</x:v>
      </x:c>
      <x:c r="AB30" s="16">
        <x:f t="shared" si="5"/>
        <x:v>0</x:v>
      </x:c>
    </x:row>
    <x:row r="31">
      <x:c r="L31" s="15" t="n">
        <x:v>0</x:v>
      </x:c>
      <x:c r="M31" s="8" t="n">
        <x:v>-1</x:v>
      </x:c>
      <x:c r="N31" s="16" t="n">
        <x:v>1</x:v>
      </x:c>
      <x:c r="P31" s="15" t="n">
        <x:v>0</x:v>
      </x:c>
      <x:c r="Q31" s="8" t="n">
        <x:v>-1</x:v>
      </x:c>
      <x:c r="R31" s="8" t="n">
        <x:v>-1</x:v>
      </x:c>
      <x:c r="S31" s="8" t="n">
        <x:v>2</x:v>
      </x:c>
      <x:c r="T31" s="8" t="n">
        <x:v>1</x:v>
      </x:c>
      <x:c r="U31" s="16" t="n">
        <x:v>-1</x:v>
      </x:c>
      <x:c r="W31" s="15">
        <x:f t="shared" si="6"/>
        <x:v>0</x:v>
      </x:c>
      <x:c r="X31" s="8">
        <x:f t="shared" si="5"/>
        <x:v>-0.5</x:v>
      </x:c>
      <x:c r="Y31" s="8">
        <x:f t="shared" si="5"/>
        <x:v>-0.5</x:v>
      </x:c>
      <x:c r="Z31" s="8">
        <x:f t="shared" si="5"/>
        <x:v>1</x:v>
      </x:c>
      <x:c r="AA31" s="8">
        <x:f t="shared" si="5"/>
        <x:v>0.5</x:v>
      </x:c>
      <x:c r="AB31" s="16">
        <x:f t="shared" si="5"/>
        <x:v>-0.5</x:v>
      </x:c>
    </x:row>
    <x:row r="32">
      <x:c r="L32" s="15" t="n">
        <x:v>0</x:v>
      </x:c>
      <x:c r="M32" s="8" t="n">
        <x:v>0</x:v>
      </x:c>
      <x:c r="N32" s="16" t="n">
        <x:v>1</x:v>
      </x:c>
      <x:c r="P32" s="15" t="n">
        <x:v>0</x:v>
      </x:c>
      <x:c r="Q32" s="8" t="n">
        <x:v>-1</x:v>
      </x:c>
      <x:c r="R32" s="8" t="n">
        <x:v>-1</x:v>
      </x:c>
      <x:c r="S32" s="8" t="n">
        <x:v>1</x:v>
      </x:c>
      <x:c r="T32" s="8" t="n">
        <x:v>1</x:v>
      </x:c>
      <x:c r="U32" s="16" t="n">
        <x:v>0</x:v>
      </x:c>
      <x:c r="W32" s="15">
        <x:f t="shared" si="6"/>
        <x:v>0</x:v>
      </x:c>
      <x:c r="X32" s="8">
        <x:f t="shared" si="5"/>
        <x:v>-0.5</x:v>
      </x:c>
      <x:c r="Y32" s="8">
        <x:f t="shared" si="5"/>
        <x:v>-0.5</x:v>
      </x:c>
      <x:c r="Z32" s="8">
        <x:f t="shared" si="5"/>
        <x:v>0.5</x:v>
      </x:c>
      <x:c r="AA32" s="8">
        <x:f t="shared" si="5"/>
        <x:v>0.5</x:v>
      </x:c>
      <x:c r="AB32" s="16">
        <x:f t="shared" si="5"/>
        <x:v>0</x:v>
      </x:c>
    </x:row>
    <x:row r="33">
      <x:c r="L33" s="17" t="n">
        <x:v>0</x:v>
      </x:c>
      <x:c r="M33" s="18" t="n">
        <x:v>1</x:v>
      </x:c>
      <x:c r="N33" s="19" t="n">
        <x:v>0</x:v>
      </x:c>
      <x:c r="P33" s="17" t="n">
        <x:v>0</x:v>
      </x:c>
      <x:c r="Q33" s="18" t="n">
        <x:v>0</x:v>
      </x:c>
      <x:c r="R33" s="18" t="n">
        <x:v>0</x:v>
      </x:c>
      <x:c r="S33" s="18" t="n">
        <x:v>-1</x:v>
      </x:c>
      <x:c r="T33" s="18" t="n">
        <x:v>0</x:v>
      </x:c>
      <x:c r="U33" s="19" t="n">
        <x:v>1</x:v>
      </x:c>
      <x:c r="W33" s="17">
        <x:f t="shared" si="6"/>
        <x:v>0</x:v>
      </x:c>
      <x:c r="X33" s="18">
        <x:f t="shared" si="5"/>
        <x:v>0</x:v>
      </x:c>
      <x:c r="Y33" s="18">
        <x:f t="shared" si="5"/>
        <x:v>0</x:v>
      </x:c>
      <x:c r="Z33" s="18">
        <x:f t="shared" si="5"/>
        <x:v>-0.5</x:v>
      </x:c>
      <x:c r="AA33" s="18">
        <x:f t="shared" si="5"/>
        <x:v>0</x:v>
      </x:c>
      <x:c r="AB33" s="19">
        <x:f t="shared" si="5"/>
        <x:v>0.5</x:v>
      </x:c>
    </x:row>
    <x:row r="36">
      <x:c r="B36" t="s">
        <x:v>33</x:v>
      </x:c>
      <x:c r="F36" t="s">
        <x:v>3</x:v>
      </x:c>
      <x:c r="G36" t="s">
        <x:v>4</x:v>
      </x:c>
    </x:row>
    <x:row r="37">
      <x:c r="E37">
        <x:v>1</x:v>
      </x:c>
      <x:c r="F37" s="12" t="n">
        <x:f>D5</x:f>
        <x:v>0</x:v>
      </x:c>
      <x:c r="G37" s="12" t="n">
        <x:f>E5</x:f>
        <x:v>0</x:v>
      </x:c>
    </x:row>
    <x:row r="38">
      <x:c r="B38" t="s">
        <x:v>8</x:v>
      </x:c>
      <x:c r="E38">
        <x:v>3</x:v>
      </x:c>
      <x:c r="F38" s="15" t="n">
        <x:f>D7</x:f>
        <x:v>1</x:v>
      </x:c>
      <x:c r="G38" s="15" t="n">
        <x:f>E7</x:f>
        <x:v>1</x:v>
      </x:c>
    </x:row>
    <x:row r="39">
      <x:c r="B39" s="4"/>
      <x:c r="C39" s="4"/>
      <x:c r="D39" s="4"/>
      <x:c r="E39">
        <x:v>4</x:v>
      </x:c>
      <x:c r="F39" s="17" t="n">
        <x:f>D8</x:f>
        <x:v>0</x:v>
      </x:c>
      <x:c r="G39" s="17" t="n">
        <x:f>E8</x:f>
        <x:v>1</x:v>
      </x:c>
      <x:c r="K39" s="4"/>
      <x:c r="L39" s="4"/>
      <x:c r="M39" s="4"/>
      <x:c r="N39" s="4"/>
    </x:row>
    <x:row r="40" ht="15">
      <x:c r="B40" t="s">
        <x:v>9</x:v>
      </x:c>
      <x:c r="C40" t="s">
        <x:v>10</x:v>
      </x:c>
      <x:c r="E40" t="s">
        <x:v>11</x:v>
      </x:c>
      <x:c r="J40" t="s">
        <x:v>12</x:v>
      </x:c>
      <x:c r="K40" s="4"/>
      <x:c r="N40" t="s">
        <x:v>13</x:v>
      </x:c>
      <x:c r="P40" t="s">
        <x:v>14</x:v>
      </x:c>
      <x:c r="R40" s="22" t="s">
        <x:v>15</x:v>
      </x:c>
      <x:c r="U40" t="s">
        <x:v>16</x:v>
      </x:c>
    </x:row>
    <x:row r="41">
      <x:c r="B41" s="5" t="s">
        <x:v>17</x:v>
      </x:c>
      <x:c r="C41" s="4" t="n">
        <x:f>1/3</x:f>
        <x:v>0.3333333333333333</x:v>
      </x:c>
      <x:c r="D41" s="4"/>
      <x:c r="E41" s="6">
        <x:v>-1</x:v>
      </x:c>
      <x:c r="F41" s="7">
        <x:v>1</x:v>
      </x:c>
      <x:c r="G41" s="1">
        <x:v>0</x:v>
      </x:c>
      <x:c r="H41" s="8"/>
      <x:c r="J41" s="6" t="n" cm="1">
        <x:f t="array" ref="J41:K42">MMULT(E41:G42,F37:G39)</x:f>
        <x:v>1</x:v>
      </x:c>
      <x:c r="K41" s="1" t="n">
        <x:v>1</x:v>
      </x:c>
      <x:c r="L41" s="8"/>
      <x:c r="N41" t="n">
        <x:f>MDETERM(J41:K42)</x:f>
        <x:v>1</x:v>
      </x:c>
      <x:c r="P41" t="n">
        <x:f>N41*0.5</x:f>
        <x:v>0.5</x:v>
      </x:c>
      <x:c r="Q41" t="s">
        <x:v>18</x:v>
      </x:c>
      <x:c r="U41" s="11" t="n" cm="1">
        <x:f t="array" ref="U41:V42">MINVERSE(J41:K42)</x:f>
        <x:v>1</x:v>
      </x:c>
      <x:c r="V41" s="11" t="n">
        <x:v>-1</x:v>
      </x:c>
    </x:row>
    <x:row r="42" ht="15">
      <x:c r="B42" s="5" t="s">
        <x:v>19</x:v>
      </x:c>
      <x:c r="C42" s="4" t="n">
        <x:f>1/3</x:f>
        <x:v>0.3333333333333333</x:v>
      </x:c>
      <x:c r="D42" s="4"/>
      <x:c r="E42" s="9">
        <x:v>-1</x:v>
      </x:c>
      <x:c r="F42" s="10">
        <x:v>0</x:v>
      </x:c>
      <x:c r="G42" s="3">
        <x:v>1</x:v>
      </x:c>
      <x:c r="H42" s="8"/>
      <x:c r="J42" s="9" t="n">
        <x:v>0</x:v>
      </x:c>
      <x:c r="K42" s="3" t="n">
        <x:v>1</x:v>
      </x:c>
      <x:c r="L42" s="8"/>
      <x:c r="U42" s="11" t="n">
        <x:v>0</x:v>
      </x:c>
      <x:c r="V42" s="11" t="n">
        <x:v>1</x:v>
      </x:c>
    </x:row>
    <x:row r="43">
      <x:c r="B43" s="5"/>
      <x:c r="C43" s="4"/>
      <x:c r="D43" s="4"/>
      <x:c r="E43" s="8"/>
      <x:c r="F43" s="8"/>
      <x:c r="G43" s="8"/>
      <x:c r="H43" s="8"/>
      <x:c r="J43" s="8"/>
      <x:c r="K43" s="8"/>
      <x:c r="L43" s="8"/>
    </x:row>
    <x:row r="45">
      <x:c r="E45" s="4" t="s">
        <x:v>20</x:v>
      </x:c>
      <x:c r="F45" s="4" t="s">
        <x:v>21</x:v>
      </x:c>
      <x:c r="G45" s="4" t="s">
        <x:v>22</x:v>
      </x:c>
      <x:c r="H45" s="4"/>
      <x:c r="I45" s="4" t="s">
        <x:v>23</x:v>
      </x:c>
      <x:c r="J45" s="4"/>
      <x:c r="K45" s="4" t="s">
        <x:v>24</x:v>
      </x:c>
      <x:c r="L45" s="4"/>
      <x:c r="O45" t="s">
        <x:v>25</x:v>
      </x:c>
    </x:row>
    <x:row r="46">
      <x:c r="E46" s="4" t="n">
        <x:f>1-C41-C42</x:f>
        <x:v>0.3333333333333334</x:v>
      </x:c>
      <x:c r="F46" s="4" t="n">
        <x:f>C41</x:f>
        <x:v>0.3333333333333333</x:v>
      </x:c>
      <x:c r="G46" s="4" t="n">
        <x:f>C42</x:f>
        <x:v>0.3333333333333333</x:v>
      </x:c>
      <x:c r="H46" s="4"/>
      <x:c r="I46" t="n" cm="1">
        <x:f t="array" ref="I46:I48">TRANSPOSE(E46:G46)</x:f>
        <x:v>0.3333333333333334</x:v>
      </x:c>
      <x:c r="K46" t="n" cm="1">
        <x:f t="array" ref="K46:M48">MMULT(I46:I48,E46:G46)</x:f>
        <x:v>0.11111111111111117</x:v>
      </x:c>
      <x:c r="L46" t="n">
        <x:v>0.11111111111111113</x:v>
      </x:c>
      <x:c r="M46" t="n">
        <x:v>0.11111111111111113</x:v>
      </x:c>
      <x:c r="O46" t="n">
        <x:f>K46*$P$15</x:f>
        <x:v>0.05555555555555559</x:v>
      </x:c>
      <x:c r="P46" t="n">
        <x:f t="shared" ref="P46:Q48" si="7">L46*$P$15</x:f>
        <x:v>0.055555555555555566</x:v>
      </x:c>
      <x:c r="Q46">
        <x:f t="shared" si="7"/>
        <x:v>5.5555555555555566E-2</x:v>
      </x:c>
    </x:row>
    <x:row r="47">
      <x:c r="E47" t="s">
        <x:v>26</x:v>
      </x:c>
      <x:c r="I47" t="n">
        <x:v>0.3333333333333333</x:v>
      </x:c>
      <x:c r="K47" t="n">
        <x:v>0.11111111111111113</x:v>
      </x:c>
      <x:c r="L47" t="n">
        <x:v>0.1111111111111111</x:v>
      </x:c>
      <x:c r="M47" t="n">
        <x:v>0.1111111111111111</x:v>
      </x:c>
      <x:c r="O47" t="n">
        <x:f t="shared" ref="O47:O48" si="8">K47*$P$15</x:f>
        <x:v>0.055555555555555566</x:v>
      </x:c>
      <x:c r="P47">
        <x:f t="shared" si="7"/>
        <x:v>5.5555555555555552E-2</x:v>
      </x:c>
      <x:c r="Q47">
        <x:f t="shared" si="7"/>
        <x:v>5.5555555555555552E-2</x:v>
      </x:c>
    </x:row>
    <x:row r="48">
      <x:c r="E48" s="4" t="n">
        <x:f>SUM(E46:G46)</x:f>
        <x:v>1</x:v>
      </x:c>
      <x:c r="I48" t="n">
        <x:v>0.3333333333333333</x:v>
      </x:c>
      <x:c r="K48" t="n">
        <x:v>0.11111111111111113</x:v>
      </x:c>
      <x:c r="L48" t="n">
        <x:v>0.1111111111111111</x:v>
      </x:c>
      <x:c r="M48" t="n">
        <x:v>0.1111111111111111</x:v>
      </x:c>
      <x:c r="O48">
        <x:f t="shared" si="8"/>
        <x:v>5.5555555555555566E-2</x:v>
      </x:c>
      <x:c r="P48">
        <x:f t="shared" si="7"/>
        <x:v>5.5555555555555552E-2</x:v>
      </x:c>
      <x:c r="Q48">
        <x:f t="shared" si="7"/>
        <x:v>5.5555555555555552E-2</x:v>
      </x:c>
    </x:row>
    <x:row r="49">
      <x:c r="V49" t="s">
        <x:v>34</x:v>
      </x:c>
    </x:row>
    <x:row r="50">
      <x:c r="E50" s="11" t="n" cm="1">
        <x:f t="array" ref="E50:E51">MMULT($U$41:$V$42,E41:E42)</x:f>
        <x:v>0</x:v>
      </x:c>
      <x:c r="F50" s="11" t="n" cm="1">
        <x:f t="array" ref="F50:F51">MMULT($U$41:$V$42,F41:F42)</x:f>
        <x:v>1</x:v>
      </x:c>
      <x:c r="G50" s="11" t="n" cm="1">
        <x:f t="array" ref="G50:G51">MMULT($U$41:$V$42,G41:G42)</x:f>
        <x:v>-1</x:v>
      </x:c>
      <x:c r="O50" s="12" t="n" cm="1">
        <x:f t="array" ref="O50:P52">TRANSPOSE(E50:G51)</x:f>
        <x:v>0</x:v>
      </x:c>
      <x:c r="P50" s="14" t="n">
        <x:v>-1</x:v>
      </x:c>
      <x:c r="R50" s="12" t="n" cm="1">
        <x:f t="array" ref="R50:T52">MMULT(O50:P52,E50:G51)</x:f>
        <x:v>1</x:v>
      </x:c>
      <x:c r="S50" s="13" t="n">
        <x:v>0</x:v>
      </x:c>
      <x:c r="T50" s="14" t="n">
        <x:v>-1</x:v>
      </x:c>
      <x:c r="V50" s="12" t="n">
        <x:f>R50*$P$41</x:f>
        <x:v>0.5</x:v>
      </x:c>
      <x:c r="W50" s="13" t="n">
        <x:f t="shared" ref="W50:X52" si="9">S50*$P$41</x:f>
        <x:v>0</x:v>
      </x:c>
      <x:c r="X50" s="14">
        <x:f t="shared" si="9"/>
        <x:v>-0.5</x:v>
      </x:c>
    </x:row>
    <x:row r="51">
      <x:c r="D51" s="4"/>
      <x:c r="E51" s="11" t="n">
        <x:v>-1</x:v>
      </x:c>
      <x:c r="F51" s="11" t="n">
        <x:v>0</x:v>
      </x:c>
      <x:c r="G51" s="11" t="n">
        <x:v>1</x:v>
      </x:c>
      <x:c r="O51" s="15" t="n">
        <x:v>1</x:v>
      </x:c>
      <x:c r="P51" s="16" t="n">
        <x:v>0</x:v>
      </x:c>
      <x:c r="R51" s="15" t="n">
        <x:v>0</x:v>
      </x:c>
      <x:c r="S51" s="8" t="n">
        <x:v>1</x:v>
      </x:c>
      <x:c r="T51" s="16" t="n">
        <x:v>-1</x:v>
      </x:c>
      <x:c r="V51" s="12" t="n">
        <x:f>R51*$P$41</x:f>
        <x:v>0</x:v>
      </x:c>
      <x:c r="W51" s="8">
        <x:f t="shared" si="9"/>
        <x:v>0.5</x:v>
      </x:c>
      <x:c r="X51" s="16">
        <x:f t="shared" si="9"/>
        <x:v>-0.5</x:v>
      </x:c>
    </x:row>
    <x:row r="52">
      <x:c r="D52" s="4"/>
      <x:c r="O52" s="17" t="n">
        <x:v>-1</x:v>
      </x:c>
      <x:c r="P52" s="19" t="n">
        <x:v>1</x:v>
      </x:c>
      <x:c r="R52" s="17" t="n">
        <x:v>-1</x:v>
      </x:c>
      <x:c r="S52" s="18" t="n">
        <x:v>-1</x:v>
      </x:c>
      <x:c r="T52" s="19" t="n">
        <x:v>2</x:v>
      </x:c>
      <x:c r="V52" s="17" t="n">
        <x:f t="shared" ref="V52" si="10">R52*$P$41</x:f>
        <x:v>-0.5</x:v>
      </x:c>
      <x:c r="W52" s="18">
        <x:f t="shared" si="9"/>
        <x:v>-0.5</x:v>
      </x:c>
      <x:c r="X52" s="19">
        <x:f t="shared" si="9"/>
        <x:v>1</x:v>
      </x:c>
    </x:row>
    <x:row r="53">
      <x:c r="D53" s="4"/>
      <x:c r="E53" t="s">
        <x:v>29</x:v>
      </x:c>
      <x:c r="L53" t="s">
        <x:v>30</x:v>
      </x:c>
      <x:c r="P53" t="s">
        <x:v>31</x:v>
      </x:c>
      <x:c r="W53" t="s">
        <x:v>32</x:v>
      </x:c>
    </x:row>
    <x:row r="54">
      <x:c r="E54" s="12" t="n">
        <x:f>E50</x:f>
        <x:v>0</x:v>
      </x:c>
      <x:c r="F54" s="13">
        <x:v>0</x:v>
      </x:c>
      <x:c r="G54" s="13" t="n">
        <x:f>F50</x:f>
        <x:v>1</x:v>
      </x:c>
      <x:c r="H54" s="13">
        <x:v>0</x:v>
      </x:c>
      <x:c r="I54" s="13" t="n">
        <x:f>G50</x:f>
        <x:v>-1</x:v>
      </x:c>
      <x:c r="J54" s="14">
        <x:v>0</x:v>
      </x:c>
      <x:c r="L54" s="12" t="n" cm="1">
        <x:f t="array" ref="L54:N59">TRANSPOSE(E54:J56)</x:f>
        <x:v>0</x:v>
      </x:c>
      <x:c r="M54" s="13" t="n">
        <x:v>0</x:v>
      </x:c>
      <x:c r="N54" s="14" t="n">
        <x:v>-1</x:v>
      </x:c>
      <x:c r="P54" s="12" t="n" cm="1">
        <x:f t="array" ref="P54:U59">MMULT(L54:N59,E54:J56)</x:f>
        <x:v>1</x:v>
      </x:c>
      <x:c r="Q54" s="13" t="n">
        <x:v>0</x:v>
      </x:c>
      <x:c r="R54" s="13" t="n">
        <x:v>0</x:v>
      </x:c>
      <x:c r="S54" s="13" t="n">
        <x:v>-1</x:v>
      </x:c>
      <x:c r="T54" s="13" t="n">
        <x:v>-1</x:v>
      </x:c>
      <x:c r="U54" s="14" t="n">
        <x:v>1</x:v>
      </x:c>
      <x:c r="W54" s="12" t="n">
        <x:f>P54*$P$41</x:f>
        <x:v>0.5</x:v>
      </x:c>
      <x:c r="X54" s="12" t="n">
        <x:f t="shared" ref="X54:AB59" si="11">Q54*$P$41</x:f>
        <x:v>0</x:v>
      </x:c>
      <x:c r="Y54" s="12">
        <x:f t="shared" si="11"/>
        <x:v>0</x:v>
      </x:c>
      <x:c r="Z54" s="12">
        <x:f t="shared" si="11"/>
        <x:v>-0.5</x:v>
      </x:c>
      <x:c r="AA54" s="12">
        <x:f t="shared" si="11"/>
        <x:v>-0.5</x:v>
      </x:c>
      <x:c r="AB54" s="12">
        <x:f t="shared" si="11"/>
        <x:v>0.5</x:v>
      </x:c>
    </x:row>
    <x:row r="55">
      <x:c r="E55" s="15">
        <x:v>0</x:v>
      </x:c>
      <x:c r="F55" s="8" t="n">
        <x:f t="array" ref="F55">E51</x:f>
        <x:v>-1</x:v>
      </x:c>
      <x:c r="G55" s="8">
        <x:v>0</x:v>
      </x:c>
      <x:c r="H55" s="8" t="n">
        <x:f>F51</x:f>
        <x:v>0</x:v>
      </x:c>
      <x:c r="I55" s="8">
        <x:v>0</x:v>
      </x:c>
      <x:c r="J55" s="16" t="n">
        <x:f>G51</x:f>
        <x:v>1</x:v>
      </x:c>
      <x:c r="L55" s="15" t="n">
        <x:v>0</x:v>
      </x:c>
      <x:c r="M55" s="8" t="n">
        <x:v>-1</x:v>
      </x:c>
      <x:c r="N55" s="16" t="n">
        <x:v>0</x:v>
      </x:c>
      <x:c r="P55" s="15" t="n">
        <x:v>0</x:v>
      </x:c>
      <x:c r="Q55" s="8" t="n">
        <x:v>1</x:v>
      </x:c>
      <x:c r="R55" s="8" t="n">
        <x:v>0</x:v>
      </x:c>
      <x:c r="S55" s="8" t="n">
        <x:v>0</x:v>
      </x:c>
      <x:c r="T55" s="8" t="n">
        <x:v>0</x:v>
      </x:c>
      <x:c r="U55" s="16" t="n">
        <x:v>-1</x:v>
      </x:c>
      <x:c r="W55" s="12" t="n">
        <x:f t="shared" ref="W55:W59" si="12">P55*$P$41</x:f>
        <x:v>0</x:v>
      </x:c>
      <x:c r="X55" s="12">
        <x:f t="shared" si="11"/>
        <x:v>0.5</x:v>
      </x:c>
      <x:c r="Y55" s="12">
        <x:f t="shared" si="11"/>
        <x:v>0</x:v>
      </x:c>
      <x:c r="Z55" s="12">
        <x:f t="shared" si="11"/>
        <x:v>0</x:v>
      </x:c>
      <x:c r="AA55" s="12">
        <x:f t="shared" si="11"/>
        <x:v>0</x:v>
      </x:c>
      <x:c r="AB55" s="12">
        <x:f t="shared" si="11"/>
        <x:v>-0.5</x:v>
      </x:c>
    </x:row>
    <x:row r="56">
      <x:c r="E56" s="17" t="n">
        <x:f>E51</x:f>
        <x:v>-1</x:v>
      </x:c>
      <x:c r="F56" s="18" t="n">
        <x:f>E50</x:f>
        <x:v>0</x:v>
      </x:c>
      <x:c r="G56" s="18" t="n">
        <x:f>F51</x:f>
        <x:v>0</x:v>
      </x:c>
      <x:c r="H56" s="18" t="n">
        <x:f>F50</x:f>
        <x:v>1</x:v>
      </x:c>
      <x:c r="I56" s="18" t="n">
        <x:f>G51</x:f>
        <x:v>1</x:v>
      </x:c>
      <x:c r="J56" s="19" t="n">
        <x:f>G50</x:f>
        <x:v>-1</x:v>
      </x:c>
      <x:c r="L56" s="15" t="n">
        <x:v>1</x:v>
      </x:c>
      <x:c r="M56" s="8" t="n">
        <x:v>0</x:v>
      </x:c>
      <x:c r="N56" s="16" t="n">
        <x:v>0</x:v>
      </x:c>
      <x:c r="P56" s="15" t="n">
        <x:v>0</x:v>
      </x:c>
      <x:c r="Q56" s="8" t="n">
        <x:v>0</x:v>
      </x:c>
      <x:c r="R56" s="8" t="n">
        <x:v>1</x:v>
      </x:c>
      <x:c r="S56" s="8" t="n">
        <x:v>0</x:v>
      </x:c>
      <x:c r="T56" s="8" t="n">
        <x:v>-1</x:v>
      </x:c>
      <x:c r="U56" s="16" t="n">
        <x:v>0</x:v>
      </x:c>
      <x:c r="W56" s="12">
        <x:f t="shared" si="12"/>
        <x:v>0</x:v>
      </x:c>
      <x:c r="X56" s="12">
        <x:f t="shared" si="11"/>
        <x:v>0</x:v>
      </x:c>
      <x:c r="Y56" s="12">
        <x:f t="shared" si="11"/>
        <x:v>0.5</x:v>
      </x:c>
      <x:c r="Z56" s="12">
        <x:f t="shared" si="11"/>
        <x:v>0</x:v>
      </x:c>
      <x:c r="AA56" s="12">
        <x:f t="shared" si="11"/>
        <x:v>-0.5</x:v>
      </x:c>
      <x:c r="AB56" s="12">
        <x:f t="shared" si="11"/>
        <x:v>0</x:v>
      </x:c>
    </x:row>
    <x:row r="57">
      <x:c r="L57" s="15" t="n">
        <x:v>0</x:v>
      </x:c>
      <x:c r="M57" s="8" t="n">
        <x:v>0</x:v>
      </x:c>
      <x:c r="N57" s="16" t="n">
        <x:v>1</x:v>
      </x:c>
      <x:c r="P57" s="15" t="n">
        <x:v>-1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16" t="n">
        <x:v>-1</x:v>
      </x:c>
      <x:c r="W57" s="12">
        <x:f t="shared" si="12"/>
        <x:v>-0.5</x:v>
      </x:c>
      <x:c r="X57" s="12">
        <x:f t="shared" si="11"/>
        <x:v>0</x:v>
      </x:c>
      <x:c r="Y57" s="12">
        <x:f t="shared" si="11"/>
        <x:v>0</x:v>
      </x:c>
      <x:c r="Z57" s="12">
        <x:f t="shared" si="11"/>
        <x:v>0.5</x:v>
      </x:c>
      <x:c r="AA57" s="12">
        <x:f t="shared" si="11"/>
        <x:v>0.5</x:v>
      </x:c>
      <x:c r="AB57" s="12">
        <x:f t="shared" si="11"/>
        <x:v>-0.5</x:v>
      </x:c>
    </x:row>
    <x:row r="58">
      <x:c r="L58" s="15" t="n">
        <x:v>-1</x:v>
      </x:c>
      <x:c r="M58" s="8" t="n">
        <x:v>0</x:v>
      </x:c>
      <x:c r="N58" s="16" t="n">
        <x:v>1</x:v>
      </x:c>
      <x:c r="P58" s="15" t="n">
        <x:v>-1</x:v>
      </x:c>
      <x:c r="Q58" s="8" t="n">
        <x:v>0</x:v>
      </x:c>
      <x:c r="R58" s="8" t="n">
        <x:v>-1</x:v>
      </x:c>
      <x:c r="S58" s="8" t="n">
        <x:v>1</x:v>
      </x:c>
      <x:c r="T58" s="8" t="n">
        <x:v>2</x:v>
      </x:c>
      <x:c r="U58" s="16" t="n">
        <x:v>-1</x:v>
      </x:c>
      <x:c r="W58" s="12">
        <x:f t="shared" si="12"/>
        <x:v>-0.5</x:v>
      </x:c>
      <x:c r="X58" s="12">
        <x:f t="shared" si="11"/>
        <x:v>0</x:v>
      </x:c>
      <x:c r="Y58" s="12">
        <x:f t="shared" si="11"/>
        <x:v>-0.5</x:v>
      </x:c>
      <x:c r="Z58" s="12">
        <x:f t="shared" si="11"/>
        <x:v>0.5</x:v>
      </x:c>
      <x:c r="AA58" s="12">
        <x:f t="shared" si="11"/>
        <x:v>1</x:v>
      </x:c>
      <x:c r="AB58" s="12">
        <x:f t="shared" si="11"/>
        <x:v>-0.5</x:v>
      </x:c>
    </x:row>
    <x:row r="59">
      <x:c r="L59" s="17" t="n">
        <x:v>0</x:v>
      </x:c>
      <x:c r="M59" s="18" t="n">
        <x:v>1</x:v>
      </x:c>
      <x:c r="N59" s="19" t="n">
        <x:v>-1</x:v>
      </x:c>
      <x:c r="P59" s="17" t="n">
        <x:v>1</x:v>
      </x:c>
      <x:c r="Q59" s="18" t="n">
        <x:v>-1</x:v>
      </x:c>
      <x:c r="R59" s="18" t="n">
        <x:v>0</x:v>
      </x:c>
      <x:c r="S59" s="18" t="n">
        <x:v>-1</x:v>
      </x:c>
      <x:c r="T59" s="18" t="n">
        <x:v>-1</x:v>
      </x:c>
      <x:c r="U59" s="19" t="n">
        <x:v>2</x:v>
      </x:c>
      <x:c r="W59" s="12">
        <x:f t="shared" si="12"/>
        <x:v>0.5</x:v>
      </x:c>
      <x:c r="X59" s="12">
        <x:f t="shared" si="11"/>
        <x:v>-0.5</x:v>
      </x:c>
      <x:c r="Y59" s="12">
        <x:f t="shared" si="11"/>
        <x:v>0</x:v>
      </x:c>
      <x:c r="Z59" s="12">
        <x:f t="shared" si="11"/>
        <x:v>-0.5</x:v>
      </x:c>
      <x:c r="AA59" s="12">
        <x:f t="shared" si="11"/>
        <x:v>-0.5</x:v>
      </x:c>
      <x:c r="AB59" s="12">
        <x:f t="shared" si="11"/>
        <x:v>1</x:v>
      </x:c>
    </x:row>
    <x:row r="60">
      <x:c r="A60" s="22" t="s">
        <x:v>111</x:v>
      </x:c>
    </x:row>
    <x:row r="61">
      <x:c r="M61" t="s">
        <x:v>36</x:v>
      </x:c>
      <x:c r="N61" t="s">
        <x:v>37</x:v>
      </x:c>
    </x:row>
    <x:row r="62">
      <x:c r="I62" t="s">
        <x:v>38</x:v>
      </x:c>
      <x:c r="R62" t="s">
        <x:v>39</x:v>
      </x:c>
      <x:c r="W62" t="s">
        <x:v>40</x:v>
      </x:c>
      <x:c r="AA62" t="s">
        <x:v>41</x:v>
      </x:c>
      <x:c r="AC62" t="s">
        <x:v>36</x:v>
      </x:c>
    </x:row>
    <x:row r="63">
      <x:c r="H63">
        <x:v>1</x:v>
      </x:c>
      <x:c r="I63" s="12" t="n">
        <x:f>O20</x:f>
        <x:v>0.05555555555555559</x:v>
      </x:c>
      <x:c r="J63" s="13" t="n">
        <x:f t="shared" ref="I63:K65" si="13">P20</x:f>
        <x:v>0.055555555555555566</x:v>
      </x:c>
      <x:c r="K63" s="14">
        <x:f t="shared" si="13"/>
        <x:v>5.5555555555555566E-2</x:v>
      </x:c>
      <x:c r="R63" s="12" t="n">
        <x:f>I63</x:f>
        <x:v>0.05555555555555559</x:v>
      </x:c>
      <x:c r="S63" s="13" t="n">
        <x:f t="shared" ref="S63:T65" si="14">J63</x:f>
        <x:v>0.055555555555555566</x:v>
      </x:c>
      <x:c r="T63" s="13">
        <x:f t="shared" si="14"/>
        <x:v>5.5555555555555566E-2</x:v>
      </x:c>
      <x:c r="U63" s="14">
        <x:v>0</x:v>
      </x:c>
      <x:c r="W63" s="12" t="n">
        <x:f>R63+R69</x:f>
        <x:v>0.11111111111111117</x:v>
      </x:c>
      <x:c r="X63" s="13" t="n">
        <x:f t="shared" ref="X63:Z66" si="15">S63+S69</x:f>
        <x:v>0.055555555555555566</x:v>
      </x:c>
      <x:c r="Y63" s="13">
        <x:f t="shared" si="15"/>
        <x:v>0.11111111111111113</x:v>
      </x:c>
      <x:c r="Z63" s="14">
        <x:f t="shared" si="15"/>
        <x:v>5.5555555555555566E-2</x:v>
      </x:c>
      <x:c r="AA63" s="23" t="n">
        <x:f>SUM(W63:Z63)</x:f>
        <x:v>0.3333333333333335</x:v>
      </x:c>
      <x:c r="AC63" s="12" t="n">
        <x:f t="shared" ref="AC63:AF66" si="16">W63</x:f>
        <x:v>0.11111111111111117</x:v>
      </x:c>
      <x:c r="AD63" s="13">
        <x:f t="shared" si="16"/>
        <x:v>5.5555555555555566E-2</x:v>
      </x:c>
      <x:c r="AE63" s="13">
        <x:f t="shared" si="16"/>
        <x:v>0.11111111111111113</x:v>
      </x:c>
      <x:c r="AF63" s="13">
        <x:f t="shared" si="16"/>
        <x:v>5.5555555555555566E-2</x:v>
      </x:c>
      <x:c r="AG63" s="13">
        <x:v>0</x:v>
      </x:c>
      <x:c r="AH63" s="13">
        <x:v>0</x:v>
      </x:c>
      <x:c r="AI63" s="13">
        <x:v>0</x:v>
      </x:c>
      <x:c r="AJ63" s="14">
        <x:v>0</x:v>
      </x:c>
      <x:c r="AL63" s="12" t="n">
        <x:f>AA63</x:f>
        <x:v>0.3333333333333335</x:v>
      </x:c>
      <x:c r="AM63" s="13">
        <x:v>0</x:v>
      </x:c>
      <x:c r="AN63" s="13">
        <x:v>0</x:v>
      </x:c>
      <x:c r="AO63" s="13">
        <x:v>0</x:v>
      </x:c>
      <x:c r="AP63" s="13">
        <x:v>0</x:v>
      </x:c>
      <x:c r="AQ63" s="13">
        <x:v>0</x:v>
      </x:c>
      <x:c r="AR63" s="13">
        <x:v>0</x:v>
      </x:c>
      <x:c r="AS63" s="14">
        <x:v>0</x:v>
      </x:c>
    </x:row>
    <x:row r="64">
      <x:c r="H64">
        <x:v>2</x:v>
      </x:c>
      <x:c r="I64" s="15">
        <x:f t="shared" si="13"/>
        <x:v>5.5555555555555566E-2</x:v>
      </x:c>
      <x:c r="J64" s="8">
        <x:f t="shared" si="13"/>
        <x:v>5.5555555555555552E-2</x:v>
      </x:c>
      <x:c r="K64" s="16">
        <x:f t="shared" si="13"/>
        <x:v>5.5555555555555552E-2</x:v>
      </x:c>
      <x:c r="R64" s="15" t="n">
        <x:f t="shared" ref="R64:R65" si="17">I64</x:f>
        <x:v>0.055555555555555566</x:v>
      </x:c>
      <x:c r="S64" s="8">
        <x:f t="shared" si="14"/>
        <x:v>5.5555555555555552E-2</x:v>
      </x:c>
      <x:c r="T64" s="8">
        <x:f t="shared" si="14"/>
        <x:v>5.5555555555555552E-2</x:v>
      </x:c>
      <x:c r="U64" s="16">
        <x:v>0</x:v>
      </x:c>
      <x:c r="W64" s="15" t="n">
        <x:f t="shared" ref="W64:W66" si="18">R64+R70</x:f>
        <x:v>0.055555555555555566</x:v>
      </x:c>
      <x:c r="X64" s="8">
        <x:f t="shared" si="15"/>
        <x:v>5.5555555555555552E-2</x:v>
      </x:c>
      <x:c r="Y64" s="8">
        <x:f t="shared" si="15"/>
        <x:v>5.5555555555555552E-2</x:v>
      </x:c>
      <x:c r="Z64" s="16">
        <x:f t="shared" si="15"/>
        <x:v>0</x:v>
      </x:c>
      <x:c r="AA64" s="23" t="n">
        <x:f t="shared" ref="AA64:AA66" si="19">SUM(W64:Z64)</x:f>
        <x:v>0.16666666666666669</x:v>
      </x:c>
      <x:c r="AC64" s="15">
        <x:f t="shared" si="16"/>
        <x:v>5.5555555555555566E-2</x:v>
      </x:c>
      <x:c r="AD64" s="8">
        <x:f t="shared" si="16"/>
        <x:v>5.5555555555555552E-2</x:v>
      </x:c>
      <x:c r="AE64" s="8">
        <x:f t="shared" si="16"/>
        <x:v>5.5555555555555552E-2</x:v>
      </x:c>
      <x:c r="AF64" s="8">
        <x:f t="shared" si="16"/>
        <x:v>0</x:v>
      </x:c>
      <x:c r="AG64" s="8">
        <x:v>0</x:v>
      </x:c>
      <x:c r="AH64" s="8">
        <x:v>0</x:v>
      </x:c>
      <x:c r="AI64" s="8">
        <x:v>0</x:v>
      </x:c>
      <x:c r="AJ64" s="16">
        <x:v>0</x:v>
      </x:c>
      <x:c r="AL64" s="15">
        <x:v>0</x:v>
      </x:c>
      <x:c r="AM64" s="8" t="n">
        <x:f>AA64</x:f>
        <x:v>0.16666666666666669</x:v>
      </x:c>
      <x:c r="AN64" s="8">
        <x:v>0</x:v>
      </x:c>
      <x:c r="AO64" s="8">
        <x:v>0</x:v>
      </x:c>
      <x:c r="AP64" s="8">
        <x:v>0</x:v>
      </x:c>
      <x:c r="AQ64" s="8">
        <x:v>0</x:v>
      </x:c>
      <x:c r="AR64" s="8">
        <x:v>0</x:v>
      </x:c>
      <x:c r="AS64" s="16">
        <x:v>0</x:v>
      </x:c>
    </x:row>
    <x:row r="65">
      <x:c r="H65">
        <x:v>3</x:v>
      </x:c>
      <x:c r="I65" s="17">
        <x:f t="shared" si="13"/>
        <x:v>5.5555555555555566E-2</x:v>
      </x:c>
      <x:c r="J65" s="18">
        <x:f t="shared" si="13"/>
        <x:v>5.5555555555555552E-2</x:v>
      </x:c>
      <x:c r="K65" s="19">
        <x:f t="shared" si="13"/>
        <x:v>5.5555555555555552E-2</x:v>
      </x:c>
      <x:c r="R65" s="15">
        <x:f t="shared" si="17"/>
        <x:v>5.5555555555555566E-2</x:v>
      </x:c>
      <x:c r="S65" s="8">
        <x:f t="shared" si="14"/>
        <x:v>5.5555555555555552E-2</x:v>
      </x:c>
      <x:c r="T65" s="8">
        <x:f t="shared" si="14"/>
        <x:v>5.5555555555555552E-2</x:v>
      </x:c>
      <x:c r="U65" s="16">
        <x:v>0</x:v>
      </x:c>
      <x:c r="W65" s="15">
        <x:f t="shared" si="18"/>
        <x:v>0.11111111111111113</x:v>
      </x:c>
      <x:c r="X65" s="8">
        <x:f t="shared" si="15"/>
        <x:v>5.5555555555555552E-2</x:v>
      </x:c>
      <x:c r="Y65" s="8">
        <x:f t="shared" si="15"/>
        <x:v>0.1111111111111111</x:v>
      </x:c>
      <x:c r="Z65" s="16">
        <x:f t="shared" si="15"/>
        <x:v>5.5555555555555552E-2</x:v>
      </x:c>
      <x:c r="AA65" s="23">
        <x:f t="shared" si="19"/>
        <x:v>0.33333333333333337</x:v>
      </x:c>
      <x:c r="AC65" s="15">
        <x:f t="shared" si="16"/>
        <x:v>0.11111111111111113</x:v>
      </x:c>
      <x:c r="AD65" s="8">
        <x:f t="shared" si="16"/>
        <x:v>5.5555555555555552E-2</x:v>
      </x:c>
      <x:c r="AE65" s="8">
        <x:f t="shared" si="16"/>
        <x:v>0.1111111111111111</x:v>
      </x:c>
      <x:c r="AF65" s="8">
        <x:f t="shared" si="16"/>
        <x:v>5.5555555555555552E-2</x:v>
      </x:c>
      <x:c r="AG65" s="8">
        <x:v>0</x:v>
      </x:c>
      <x:c r="AH65" s="8">
        <x:v>0</x:v>
      </x:c>
      <x:c r="AI65" s="8">
        <x:v>0</x:v>
      </x:c>
      <x:c r="AJ65" s="16">
        <x:v>0</x:v>
      </x:c>
      <x:c r="AL65" s="15">
        <x:v>0</x:v>
      </x:c>
      <x:c r="AM65" s="8">
        <x:v>0</x:v>
      </x:c>
      <x:c r="AN65" s="8" t="n">
        <x:f>AA65</x:f>
        <x:v>0.33333333333333337</x:v>
      </x:c>
      <x:c r="AO65" s="8">
        <x:v>0</x:v>
      </x:c>
      <x:c r="AP65" s="8">
        <x:v>0</x:v>
      </x:c>
      <x:c r="AQ65" s="8">
        <x:v>0</x:v>
      </x:c>
      <x:c r="AR65" s="8">
        <x:v>0</x:v>
      </x:c>
      <x:c r="AS65" s="16">
        <x:v>0</x:v>
      </x:c>
    </x:row>
    <x:row r="66">
      <x:c r="R66" s="17">
        <x:v>0</x:v>
      </x:c>
      <x:c r="S66" s="18">
        <x:v>0</x:v>
      </x:c>
      <x:c r="T66" s="18">
        <x:v>0</x:v>
      </x:c>
      <x:c r="U66" s="19">
        <x:v>0</x:v>
      </x:c>
      <x:c r="W66" s="17">
        <x:f t="shared" si="18"/>
        <x:v>5.5555555555555566E-2</x:v>
      </x:c>
      <x:c r="X66" s="18">
        <x:f t="shared" si="15"/>
        <x:v>0</x:v>
      </x:c>
      <x:c r="Y66" s="18">
        <x:f t="shared" si="15"/>
        <x:v>5.5555555555555552E-2</x:v>
      </x:c>
      <x:c r="Z66" s="19">
        <x:f t="shared" si="15"/>
        <x:v>5.5555555555555552E-2</x:v>
      </x:c>
      <x:c r="AA66" s="23">
        <x:f t="shared" si="19"/>
        <x:v>0.16666666666666669</x:v>
      </x:c>
      <x:c r="AC66" s="15">
        <x:f t="shared" si="16"/>
        <x:v>5.5555555555555566E-2</x:v>
      </x:c>
      <x:c r="AD66" s="8">
        <x:f t="shared" si="16"/>
        <x:v>0</x:v>
      </x:c>
      <x:c r="AE66" s="8">
        <x:f t="shared" si="16"/>
        <x:v>5.5555555555555552E-2</x:v>
      </x:c>
      <x:c r="AF66" s="8">
        <x:f t="shared" si="16"/>
        <x:v>5.5555555555555552E-2</x:v>
      </x:c>
      <x:c r="AG66" s="8">
        <x:v>0</x:v>
      </x:c>
      <x:c r="AH66" s="8">
        <x:v>0</x:v>
      </x:c>
      <x:c r="AI66" s="8">
        <x:v>0</x:v>
      </x:c>
      <x:c r="AJ66" s="16">
        <x:v>0</x:v>
      </x:c>
      <x:c r="AL66" s="15">
        <x:v>0</x:v>
      </x:c>
      <x:c r="AM66" s="8">
        <x:v>0</x:v>
      </x:c>
      <x:c r="AN66" s="8">
        <x:v>0</x:v>
      </x:c>
      <x:c r="AO66" s="8" t="n">
        <x:f>AA66</x:f>
        <x:v>0.16666666666666669</x:v>
      </x:c>
      <x:c r="AP66" s="8">
        <x:v>0</x:v>
      </x:c>
      <x:c r="AQ66" s="8">
        <x:v>0</x:v>
      </x:c>
      <x:c r="AR66" s="8">
        <x:v>0</x:v>
      </x:c>
      <x:c r="AS66" s="16">
        <x:v>0</x:v>
      </x:c>
    </x:row>
    <x:row r="67">
      <x:c r="I67" t="s">
        <x:v>42</x:v>
      </x:c>
      <x:c r="AC67" s="15">
        <x:v>0</x:v>
      </x:c>
      <x:c r="AD67" s="8">
        <x:v>0</x:v>
      </x:c>
      <x:c r="AE67" s="8">
        <x:v>0</x:v>
      </x:c>
      <x:c r="AF67" s="8">
        <x:v>0</x:v>
      </x:c>
      <x:c r="AG67" s="8" t="n">
        <x:f t="shared" ref="AG67:AJ70" si="20">W63</x:f>
        <x:v>0.11111111111111117</x:v>
      </x:c>
      <x:c r="AH67" s="8">
        <x:f t="shared" si="20"/>
        <x:v>5.5555555555555566E-2</x:v>
      </x:c>
      <x:c r="AI67" s="8">
        <x:f t="shared" si="20"/>
        <x:v>0.11111111111111113</x:v>
      </x:c>
      <x:c r="AJ67" s="16">
        <x:f t="shared" si="20"/>
        <x:v>5.5555555555555566E-2</x:v>
      </x:c>
      <x:c r="AL67" s="15">
        <x:v>0</x:v>
      </x:c>
      <x:c r="AM67" s="8">
        <x:v>0</x:v>
      </x:c>
      <x:c r="AN67" s="8">
        <x:v>0</x:v>
      </x:c>
      <x:c r="AO67" s="8">
        <x:v>0</x:v>
      </x:c>
      <x:c r="AP67" s="8" t="n">
        <x:f>AA63</x:f>
        <x:v>0.3333333333333335</x:v>
      </x:c>
      <x:c r="AQ67" s="8">
        <x:v>0</x:v>
      </x:c>
      <x:c r="AR67" s="8">
        <x:v>0</x:v>
      </x:c>
      <x:c r="AS67" s="16">
        <x:v>0</x:v>
      </x:c>
    </x:row>
    <x:row r="68">
      <x:c r="H68">
        <x:v>1</x:v>
      </x:c>
      <x:c r="I68" s="12" t="n">
        <x:f t="shared" ref="I68:K70" si="21">O46</x:f>
        <x:v>0.05555555555555559</x:v>
      </x:c>
      <x:c r="J68" s="13">
        <x:f t="shared" si="21"/>
        <x:v>5.5555555555555566E-2</x:v>
      </x:c>
      <x:c r="K68" s="14">
        <x:f t="shared" si="21"/>
        <x:v>5.5555555555555566E-2</x:v>
      </x:c>
      <x:c r="R68" t="s">
        <x:v>43</x:v>
      </x:c>
      <x:c r="AC68" s="15">
        <x:v>0</x:v>
      </x:c>
      <x:c r="AD68" s="8">
        <x:v>0</x:v>
      </x:c>
      <x:c r="AE68" s="8">
        <x:v>0</x:v>
      </x:c>
      <x:c r="AF68" s="8">
        <x:v>0</x:v>
      </x:c>
      <x:c r="AG68" s="8">
        <x:f t="shared" si="20"/>
        <x:v>5.5555555555555566E-2</x:v>
      </x:c>
      <x:c r="AH68" s="8">
        <x:f t="shared" si="20"/>
        <x:v>5.5555555555555552E-2</x:v>
      </x:c>
      <x:c r="AI68" s="8">
        <x:f t="shared" si="20"/>
        <x:v>5.5555555555555552E-2</x:v>
      </x:c>
      <x:c r="AJ68" s="16">
        <x:f t="shared" si="20"/>
        <x:v>0</x:v>
      </x:c>
      <x:c r="AL68" s="15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 t="n">
        <x:f>AA64</x:f>
        <x:v>0.16666666666666669</x:v>
      </x:c>
      <x:c r="AR68" s="8">
        <x:v>0</x:v>
      </x:c>
      <x:c r="AS68" s="16">
        <x:v>0</x:v>
      </x:c>
    </x:row>
    <x:row r="69">
      <x:c r="H69">
        <x:v>3</x:v>
      </x:c>
      <x:c r="I69" s="15">
        <x:f t="shared" si="21"/>
        <x:v>5.5555555555555566E-2</x:v>
      </x:c>
      <x:c r="J69" s="8">
        <x:f t="shared" si="21"/>
        <x:v>5.5555555555555552E-2</x:v>
      </x:c>
      <x:c r="K69" s="16">
        <x:f t="shared" si="21"/>
        <x:v>5.5555555555555552E-2</x:v>
      </x:c>
      <x:c r="R69" s="12" t="n">
        <x:f>I68</x:f>
        <x:v>0.05555555555555559</x:v>
      </x:c>
      <x:c r="S69" s="13">
        <x:v>0</x:v>
      </x:c>
      <x:c r="T69" s="13" t="n">
        <x:f>J68</x:f>
        <x:v>0.055555555555555566</x:v>
      </x:c>
      <x:c r="U69" s="14" t="n">
        <x:f>K68</x:f>
        <x:v>0.055555555555555566</x:v>
      </x:c>
      <x:c r="AC69" s="15">
        <x:v>0</x:v>
      </x:c>
      <x:c r="AD69" s="8">
        <x:v>0</x:v>
      </x:c>
      <x:c r="AE69" s="8">
        <x:v>0</x:v>
      </x:c>
      <x:c r="AF69" s="8">
        <x:v>0</x:v>
      </x:c>
      <x:c r="AG69" s="8">
        <x:f t="shared" si="20"/>
        <x:v>0.11111111111111113</x:v>
      </x:c>
      <x:c r="AH69" s="8">
        <x:f t="shared" si="20"/>
        <x:v>5.5555555555555552E-2</x:v>
      </x:c>
      <x:c r="AI69" s="8">
        <x:f t="shared" si="20"/>
        <x:v>0.1111111111111111</x:v>
      </x:c>
      <x:c r="AJ69" s="16">
        <x:f t="shared" si="20"/>
        <x:v>5.5555555555555552E-2</x:v>
      </x:c>
      <x:c r="AL69" s="15">
        <x:v>0</x:v>
      </x:c>
      <x:c r="AM69" s="8">
        <x:v>0</x:v>
      </x:c>
      <x:c r="AN69" s="8">
        <x:v>0</x:v>
      </x:c>
      <x:c r="AO69" s="8">
        <x:v>0</x:v>
      </x:c>
      <x:c r="AP69" s="8">
        <x:v>0</x:v>
      </x:c>
      <x:c r="AQ69" s="8">
        <x:v>0</x:v>
      </x:c>
      <x:c r="AR69" s="8" t="n">
        <x:f>AA65</x:f>
        <x:v>0.33333333333333337</x:v>
      </x:c>
      <x:c r="AS69" s="16">
        <x:v>0</x:v>
      </x:c>
    </x:row>
    <x:row r="70">
      <x:c r="H70">
        <x:v>4</x:v>
      </x:c>
      <x:c r="I70" s="17">
        <x:f t="shared" si="21"/>
        <x:v>5.5555555555555566E-2</x:v>
      </x:c>
      <x:c r="J70" s="18">
        <x:f t="shared" si="21"/>
        <x:v>5.5555555555555552E-2</x:v>
      </x:c>
      <x:c r="K70" s="19">
        <x:f t="shared" si="21"/>
        <x:v>5.5555555555555552E-2</x:v>
      </x:c>
      <x:c r="R70" s="15">
        <x:v>0</x:v>
      </x:c>
      <x:c r="S70" s="8">
        <x:v>0</x:v>
      </x:c>
      <x:c r="T70" s="8">
        <x:v>0</x:v>
      </x:c>
      <x:c r="U70" s="16">
        <x:v>0</x:v>
      </x:c>
      <x:c r="AC70" s="17">
        <x:v>0</x:v>
      </x:c>
      <x:c r="AD70" s="18">
        <x:v>0</x:v>
      </x:c>
      <x:c r="AE70" s="18">
        <x:v>0</x:v>
      </x:c>
      <x:c r="AF70" s="18">
        <x:v>0</x:v>
      </x:c>
      <x:c r="AG70" s="18">
        <x:f t="shared" si="20"/>
        <x:v>5.5555555555555566E-2</x:v>
      </x:c>
      <x:c r="AH70" s="18">
        <x:f t="shared" si="20"/>
        <x:v>0</x:v>
      </x:c>
      <x:c r="AI70" s="18">
        <x:f t="shared" si="20"/>
        <x:v>5.5555555555555552E-2</x:v>
      </x:c>
      <x:c r="AJ70" s="19">
        <x:f t="shared" si="20"/>
        <x:v>5.5555555555555552E-2</x:v>
      </x:c>
      <x:c r="AL70" s="17">
        <x:v>0</x:v>
      </x:c>
      <x:c r="AM70" s="18">
        <x:v>0</x:v>
      </x:c>
      <x:c r="AN70" s="18">
        <x:v>0</x:v>
      </x:c>
      <x:c r="AO70" s="18">
        <x:v>0</x:v>
      </x:c>
      <x:c r="AP70" s="18">
        <x:v>0</x:v>
      </x:c>
      <x:c r="AQ70" s="18">
        <x:v>0</x:v>
      </x:c>
      <x:c r="AR70" s="18">
        <x:v>0</x:v>
      </x:c>
      <x:c r="AS70" s="19" t="n">
        <x:f>AA66</x:f>
        <x:v>0.16666666666666669</x:v>
      </x:c>
    </x:row>
    <x:row r="71">
      <x:c r="R71" s="15" t="n">
        <x:f>I69</x:f>
        <x:v>0.055555555555555566</x:v>
      </x:c>
      <x:c r="S71" s="8">
        <x:v>0</x:v>
      </x:c>
      <x:c r="T71" s="8" t="n">
        <x:f>J69</x:f>
        <x:v>0.05555555555555555</x:v>
      </x:c>
      <x:c r="U71" s="16" t="n">
        <x:f>K69</x:f>
        <x:v>0.05555555555555555</x:v>
      </x:c>
    </x:row>
    <x:row r="72">
      <x:c r="R72" s="17" t="n">
        <x:f>I70</x:f>
        <x:v>0.055555555555555566</x:v>
      </x:c>
      <x:c r="S72" s="18">
        <x:v>0</x:v>
      </x:c>
      <x:c r="T72" s="18" t="n">
        <x:f>J70</x:f>
        <x:v>0.05555555555555555</x:v>
      </x:c>
      <x:c r="U72" s="19" t="n">
        <x:f>K70</x:f>
        <x:v>0.05555555555555555</x:v>
      </x:c>
      <x:c r="AL72" t="s">
        <x:v>44</x:v>
      </x:c>
    </x:row>
    <x:row r="73">
      <x:c r="AL73" t="n" cm="1">
        <x:f t="array" ref="AL73:AS80">MINVERSE(AL63:AS70)</x:f>
        <x:v>3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</x:row>
    <x:row r="74">
      <x:c r="AL74" t="n">
        <x:v>0</x:v>
      </x:c>
      <x:c r="AM74" t="n">
        <x:v>6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</x:row>
    <x:row r="75">
      <x:c r="AL75" t="n">
        <x:v>0</x:v>
      </x:c>
      <x:c r="AM75" t="n">
        <x:v>0</x:v>
      </x:c>
      <x:c r="AN75" t="n">
        <x:v>3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</x:row>
    <x:row r="76">
      <x:c r="I76" t="s">
        <x:v>28</x:v>
      </x:c>
      <x:c r="W76" t="s">
        <x:v>107</x:v>
      </x:c>
      <x:c r="X76" t="s">
        <x:v>37</x:v>
      </x:c>
      <x:c r="AL76" t="n">
        <x:v>0</x:v>
      </x:c>
      <x:c r="AM76" t="n">
        <x:v>0</x:v>
      </x:c>
      <x:c r="AN76" t="n">
        <x:v>0</x:v>
      </x:c>
      <x:c r="AO76" t="n">
        <x:v>6</x:v>
      </x:c>
      <x:c r="AP76" t="n">
        <x:v>0</x:v>
      </x:c>
      <x:c r="AQ76" t="n">
        <x:v>0</x:v>
      </x:c>
      <x:c r="AR76" t="n">
        <x:v>0</x:v>
      </x:c>
      <x:c r="AS76" t="n">
        <x:v>0</x:v>
      </x:c>
    </x:row>
    <x:row r="77">
      <x:c r="H77">
        <x:v>1</x:v>
      </x:c>
      <x:c r="I77" s="12" t="n">
        <x:f>V24*$H$294</x:f>
        <x:v>0.05531022256629755</x:v>
      </x:c>
      <x:c r="J77" s="12" t="n">
        <x:f t="shared" ref="J77:K77" si="22">W24*$H$294</x:f>
        <x:v>-0.05531022256629755</x:v>
      </x:c>
      <x:c r="K77" s="12">
        <x:f t="shared" si="22"/>
        <x:v>0</x:v>
      </x:c>
      <x:c r="M77" s="12" t="n">
        <x:f>I77</x:f>
        <x:v>0.05531022256629755</x:v>
      </x:c>
      <x:c r="N77" s="12" t="n">
        <x:f t="shared" ref="N77:O79" si="23">J77</x:f>
        <x:v>-0.05531022256629755</x:v>
      </x:c>
      <x:c r="O77" s="12">
        <x:f t="shared" si="23"/>
        <x:v>0</x:v>
      </x:c>
      <x:c r="P77" s="14">
        <x:v>0</x:v>
      </x:c>
      <x:c r="R77" s="12" t="n">
        <x:f>M77+M82</x:f>
        <x:v>0.11040405108358192</x:v>
      </x:c>
      <x:c r="S77" s="13" t="n">
        <x:f t="shared" ref="S77:U80" si="24">N77+N82</x:f>
        <x:v>-0.05531022256629755</x:v>
      </x:c>
      <x:c r="T77" s="13">
        <x:f t="shared" si="24"/>
        <x:v>0</x:v>
      </x:c>
      <x:c r="U77" s="14">
        <x:f t="shared" si="24"/>
        <x:v>-5.5097434008159724E-2</x:v>
      </x:c>
      <x:c r="W77" s="12" t="n">
        <x:f>R77</x:f>
        <x:v>0.11040405108358192</x:v>
      </x:c>
      <x:c r="X77" s="13" t="n">
        <x:f t="shared" ref="X77:Z80" si="25">S77</x:f>
        <x:v>-0.05531022256629755</x:v>
      </x:c>
      <x:c r="Y77" s="13">
        <x:f t="shared" si="25"/>
        <x:v>0</x:v>
      </x:c>
      <x:c r="Z77" s="13">
        <x:f t="shared" si="25"/>
        <x:v>-5.5097434008159724E-2</x:v>
      </x:c>
      <x:c r="AA77" s="13">
        <x:v>0</x:v>
      </x:c>
      <x:c r="AB77" s="13">
        <x:v>0</x:v>
      </x:c>
      <x:c r="AC77" s="13">
        <x:v>0</x:v>
      </x:c>
      <x:c r="AD77" s="14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3</x:v>
      </x:c>
      <x:c r="AQ77" t="n">
        <x:v>0</x:v>
      </x:c>
      <x:c r="AR77" t="n">
        <x:v>0</x:v>
      </x:c>
      <x:c r="AS77" t="n">
        <x:v>0</x:v>
      </x:c>
    </x:row>
    <x:row r="78">
      <x:c r="H78">
        <x:v>2</x:v>
      </x:c>
      <x:c r="I78" s="12" t="n">
        <x:f t="shared" ref="I78:I79" si="26">V25*$H$294</x:f>
        <x:v>-0.05531022256629755</x:v>
      </x:c>
      <x:c r="J78" s="12" t="n">
        <x:f t="shared" ref="J78:J79" si="27">W25*$H$294</x:f>
        <x:v>0.1106204451325951</x:v>
      </x:c>
      <x:c r="K78" s="12" t="n">
        <x:f t="shared" ref="K78:K79" si="28">X25*$H$294</x:f>
        <x:v>-0.05531022256629755</x:v>
      </x:c>
      <x:c r="M78" s="12" t="n">
        <x:f t="shared" ref="M78:M79" si="29">I78</x:f>
        <x:v>-0.05531022256629755</x:v>
      </x:c>
      <x:c r="N78" s="12">
        <x:f t="shared" si="23"/>
        <x:v>0.11083317798733028</x:v>
      </x:c>
      <x:c r="O78" s="12">
        <x:f t="shared" si="23"/>
        <x:v>-5.5416588993665139E-2</x:v>
      </x:c>
      <x:c r="P78" s="16">
        <x:v>0</x:v>
      </x:c>
      <x:c r="R78" s="15" t="n">
        <x:f t="shared" ref="R78:R80" si="30">M78+M83</x:f>
        <x:v>-0.05531022256629755</x:v>
      </x:c>
      <x:c r="S78" s="8">
        <x:f t="shared" si="24"/>
        <x:v>0.11083317798733028</x:v>
      </x:c>
      <x:c r="T78" s="8">
        <x:f t="shared" si="24"/>
        <x:v>-5.5416588993665139E-2</x:v>
      </x:c>
      <x:c r="U78" s="16">
        <x:f t="shared" si="24"/>
        <x:v>0</x:v>
      </x:c>
      <x:c r="W78" s="15" t="n">
        <x:f t="shared" ref="W78:W80" si="31">R78</x:f>
        <x:v>-0.05531022256629755</x:v>
      </x:c>
      <x:c r="X78" s="8">
        <x:f t="shared" si="25"/>
        <x:v>0.11083317798733028</x:v>
      </x:c>
      <x:c r="Y78" s="8">
        <x:f t="shared" si="25"/>
        <x:v>-5.5416588993665139E-2</x:v>
      </x:c>
      <x:c r="Z78" s="8">
        <x:f t="shared" si="25"/>
        <x:v>0</x:v>
      </x:c>
      <x:c r="AA78" s="8">
        <x:v>0</x:v>
      </x:c>
      <x:c r="AB78" s="8">
        <x:v>0</x:v>
      </x:c>
      <x:c r="AC78" s="8">
        <x:v>0</x:v>
      </x:c>
      <x:c r="AD78" s="16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6</x:v>
      </x:c>
      <x:c r="AR78" t="n">
        <x:v>0</x:v>
      </x:c>
      <x:c r="AS78" t="n">
        <x:v>0</x:v>
      </x:c>
    </x:row>
    <x:row r="79">
      <x:c r="H79">
        <x:v>3</x:v>
      </x:c>
      <x:c r="I79" s="12">
        <x:f t="shared" si="26"/>
        <x:v>0</x:v>
      </x:c>
      <x:c r="J79" s="12">
        <x:f t="shared" si="27"/>
        <x:v>-5.5416588993665139E-2</x:v>
      </x:c>
      <x:c r="K79" s="12">
        <x:f t="shared" si="28"/>
        <x:v>5.5416588993665139E-2</x:v>
      </x:c>
      <x:c r="M79" s="12">
        <x:f t="shared" si="29"/>
        <x:v>0</x:v>
      </x:c>
      <x:c r="N79" s="12">
        <x:f t="shared" si="23"/>
        <x:v>-5.5416588993665139E-2</x:v>
      </x:c>
      <x:c r="O79" s="12">
        <x:f t="shared" si="23"/>
        <x:v>5.5416588993665139E-2</x:v>
      </x:c>
      <x:c r="P79" s="16">
        <x:v>0</x:v>
      </x:c>
      <x:c r="R79" s="15">
        <x:f t="shared" si="30"/>
        <x:v>0</x:v>
      </x:c>
      <x:c r="S79" s="8">
        <x:f t="shared" si="24"/>
        <x:v>-5.5416588993665139E-2</x:v>
      </x:c>
      <x:c r="T79" s="8">
        <x:f t="shared" si="24"/>
        <x:v>0.11051402300182486</x:v>
      </x:c>
      <x:c r="U79" s="16">
        <x:f t="shared" si="24"/>
        <x:v>-5.5097434008159724E-2</x:v>
      </x:c>
      <x:c r="W79" s="15">
        <x:f t="shared" si="31"/>
        <x:v>0</x:v>
      </x:c>
      <x:c r="X79" s="8">
        <x:f t="shared" si="25"/>
        <x:v>-5.5416588993665139E-2</x:v>
      </x:c>
      <x:c r="Y79" s="8">
        <x:f t="shared" si="25"/>
        <x:v>0.11051402300182486</x:v>
      </x:c>
      <x:c r="Z79" s="8">
        <x:f t="shared" si="25"/>
        <x:v>-5.5097434008159724E-2</x:v>
      </x:c>
      <x:c r="AA79" s="8">
        <x:v>0</x:v>
      </x:c>
      <x:c r="AB79" s="8">
        <x:v>0</x:v>
      </x:c>
      <x:c r="AC79" s="8">
        <x:v>0</x:v>
      </x:c>
      <x:c r="AD79" s="16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3</x:v>
      </x:c>
      <x:c r="AS79" t="n">
        <x:v>0</x:v>
      </x:c>
    </x:row>
    <x:row r="80">
      <x:c r="M80" s="17">
        <x:v>0</x:v>
      </x:c>
      <x:c r="N80" s="18">
        <x:v>0</x:v>
      </x:c>
      <x:c r="O80" s="18">
        <x:v>0</x:v>
      </x:c>
      <x:c r="P80" s="19">
        <x:v>0</x:v>
      </x:c>
      <x:c r="R80" s="17">
        <x:f t="shared" si="30"/>
        <x:v>-5.5097434008159724E-2</x:v>
      </x:c>
      <x:c r="S80" s="18">
        <x:f t="shared" si="24"/>
        <x:v>0</x:v>
      </x:c>
      <x:c r="T80" s="18">
        <x:f t="shared" si="24"/>
        <x:v>-5.5097434008159724E-2</x:v>
      </x:c>
      <x:c r="U80" s="19">
        <x:f t="shared" si="24"/>
        <x:v>0.11019486801631945</x:v>
      </x:c>
      <x:c r="W80" s="15">
        <x:f t="shared" si="31"/>
        <x:v>-5.5097434008159724E-2</x:v>
      </x:c>
      <x:c r="X80" s="8">
        <x:f t="shared" si="25"/>
        <x:v>0</x:v>
      </x:c>
      <x:c r="Y80" s="8">
        <x:f t="shared" si="25"/>
        <x:v>-5.5097434008159724E-2</x:v>
      </x:c>
      <x:c r="Z80" s="8">
        <x:f t="shared" si="25"/>
        <x:v>0.11019486801631945</x:v>
      </x:c>
      <x:c r="AA80" s="8">
        <x:v>0</x:v>
      </x:c>
      <x:c r="AB80" s="8">
        <x:v>0</x:v>
      </x:c>
      <x:c r="AC80" s="8">
        <x:v>0</x:v>
      </x:c>
      <x:c r="AD80" s="16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6</x:v>
      </x:c>
    </x:row>
    <x:row r="81">
      <x:c r="I81" t="s">
        <x:v>34</x:v>
      </x:c>
      <x:c r="W81" s="15">
        <x:v>0</x:v>
      </x:c>
      <x:c r="X81" s="8">
        <x:v>0</x:v>
      </x:c>
      <x:c r="Y81" s="8">
        <x:v>0</x:v>
      </x:c>
      <x:c r="Z81" s="8">
        <x:v>0</x:v>
      </x:c>
      <x:c r="AA81" s="8" t="n">
        <x:f>R77</x:f>
        <x:v>0.11040405108358192</x:v>
      </x:c>
      <x:c r="AB81" s="8" t="n">
        <x:f t="shared" ref="AB81:AD84" si="32">S77</x:f>
        <x:v>-0.05531022256629755</x:v>
      </x:c>
      <x:c r="AC81" s="8">
        <x:f t="shared" si="32"/>
        <x:v>0</x:v>
      </x:c>
      <x:c r="AD81" s="16">
        <x:f t="shared" si="32"/>
        <x:v>-5.5097434008159724E-2</x:v>
      </x:c>
    </x:row>
    <x:row r="82">
      <x:c r="H82">
        <x:v>1</x:v>
      </x:c>
      <x:c r="I82" s="12" t="n">
        <x:f>V50*$J$294</x:f>
        <x:v>0.05509382851728437</x:v>
      </x:c>
      <x:c r="J82" s="12" t="n">
        <x:f t="shared" ref="J82:K82" si="33">W50*$J$294</x:f>
        <x:v>0</x:v>
      </x:c>
      <x:c r="K82" s="12">
        <x:f t="shared" si="33"/>
        <x:v>-5.5097434008159724E-2</x:v>
      </x:c>
      <x:c r="M82" s="12" t="n">
        <x:f>I82</x:f>
        <x:v>0.05509382851728437</x:v>
      </x:c>
      <x:c r="N82" s="13">
        <x:v>0</x:v>
      </x:c>
      <x:c r="O82" s="13" t="n">
        <x:f>J82</x:f>
        <x:v>0</x:v>
      </x:c>
      <x:c r="P82" s="13" t="n">
        <x:f>K82</x:f>
        <x:v>-0.055097434008159724</x:v>
      </x:c>
      <x:c r="W82" s="15">
        <x:v>0</x:v>
      </x:c>
      <x:c r="X82" s="8">
        <x:v>0</x:v>
      </x:c>
      <x:c r="Y82" s="8">
        <x:v>0</x:v>
      </x:c>
      <x:c r="Z82" s="8">
        <x:v>0</x:v>
      </x:c>
      <x:c r="AA82" s="8" t="n">
        <x:f t="shared" ref="AA82:AA84" si="34">R78</x:f>
        <x:v>-0.05531022256629755</x:v>
      </x:c>
      <x:c r="AB82" s="8">
        <x:f t="shared" si="32"/>
        <x:v>0.11083317798733028</x:v>
      </x:c>
      <x:c r="AC82" s="8">
        <x:f t="shared" si="32"/>
        <x:v>-5.5416588993665139E-2</x:v>
      </x:c>
      <x:c r="AD82" s="16">
        <x:f t="shared" si="32"/>
        <x:v>0</x:v>
      </x:c>
    </x:row>
    <x:row r="83">
      <x:c r="H83">
        <x:v>3</x:v>
      </x:c>
      <x:c r="I83" s="12" t="n">
        <x:f t="shared" ref="I83:I84" si="35">V51*$J$294</x:f>
        <x:v>0</x:v>
      </x:c>
      <x:c r="J83" s="12" t="n">
        <x:f t="shared" ref="J83:J84" si="36">W51*$J$294</x:f>
        <x:v>0.05509382851728437</x:v>
      </x:c>
      <x:c r="K83" s="12" t="n">
        <x:f t="shared" ref="K83:K84" si="37">X51*$J$294</x:f>
        <x:v>-0.05509382851728437</x:v>
      </x:c>
      <x:c r="M83" s="15">
        <x:v>0</x:v>
      </x:c>
      <x:c r="N83" s="8">
        <x:v>0</x:v>
      </x:c>
      <x:c r="O83" s="8">
        <x:v>0</x:v>
      </x:c>
      <x:c r="P83" s="16">
        <x:v>0</x:v>
      </x:c>
      <x:c r="W83" s="15">
        <x:v>0</x:v>
      </x:c>
      <x:c r="X83" s="8">
        <x:v>0</x:v>
      </x:c>
      <x:c r="Y83" s="8">
        <x:v>0</x:v>
      </x:c>
      <x:c r="Z83" s="8">
        <x:v>0</x:v>
      </x:c>
      <x:c r="AA83" s="8">
        <x:f t="shared" si="34"/>
        <x:v>0</x:v>
      </x:c>
      <x:c r="AB83" s="8">
        <x:f t="shared" si="32"/>
        <x:v>-5.5416588993665139E-2</x:v>
      </x:c>
      <x:c r="AC83" s="8">
        <x:f t="shared" si="32"/>
        <x:v>0.11051402300182486</x:v>
      </x:c>
      <x:c r="AD83" s="16">
        <x:f t="shared" si="32"/>
        <x:v>-5.5097434008159724E-2</x:v>
      </x:c>
    </x:row>
    <x:row r="84">
      <x:c r="H84">
        <x:v>4</x:v>
      </x:c>
      <x:c r="I84" s="12">
        <x:f t="shared" si="35"/>
        <x:v>-5.5097434008159724E-2</x:v>
      </x:c>
      <x:c r="J84" s="12">
        <x:f t="shared" si="36"/>
        <x:v>-5.5097434008159724E-2</x:v>
      </x:c>
      <x:c r="K84" s="12">
        <x:f t="shared" si="37"/>
        <x:v>0.11019486801631945</x:v>
      </x:c>
      <x:c r="M84" s="15">
        <x:v>0</x:v>
      </x:c>
      <x:c r="N84" s="23">
        <x:v>0</x:v>
      </x:c>
      <x:c r="O84" s="8" t="n">
        <x:f>J83</x:f>
        <x:v>0.05509382851728437</x:v>
      </x:c>
      <x:c r="P84" s="8" t="n">
        <x:f>K83</x:f>
        <x:v>-0.05509382851728437</x:v>
      </x:c>
      <x:c r="W84" s="17">
        <x:v>0</x:v>
      </x:c>
      <x:c r="X84" s="18">
        <x:v>0</x:v>
      </x:c>
      <x:c r="Y84" s="18">
        <x:v>0</x:v>
      </x:c>
      <x:c r="Z84" s="18">
        <x:v>0</x:v>
      </x:c>
      <x:c r="AA84" s="18">
        <x:f t="shared" si="34"/>
        <x:v>-5.5097434008159724E-2</x:v>
      </x:c>
      <x:c r="AB84" s="18">
        <x:f t="shared" si="32"/>
        <x:v>0</x:v>
      </x:c>
      <x:c r="AC84" s="18">
        <x:f t="shared" si="32"/>
        <x:v>-5.5097434008159724E-2</x:v>
      </x:c>
      <x:c r="AD84" s="19">
        <x:f t="shared" si="32"/>
        <x:v>0.11019486801631945</x:v>
      </x:c>
    </x:row>
    <x:row r="85">
      <x:c r="M85" s="15" t="n">
        <x:f>I84</x:f>
        <x:v>-0.055097434008159724</x:v>
      </x:c>
      <x:c r="N85" s="18">
        <x:v>0</x:v>
      </x:c>
      <x:c r="O85" s="8" t="n">
        <x:f>J84</x:f>
        <x:v>-0.055097434008159724</x:v>
      </x:c>
      <x:c r="P85" s="8" t="n">
        <x:f>K84</x:f>
        <x:v>0.11019486801631945</x:v>
      </x:c>
    </x:row>
    <x:row r="86">
      <x:c r="A86" t="s">
        <x:v>47</x:v>
      </x:c>
      <x:c r="J86" t="s">
        <x:v>48</x:v>
      </x:c>
    </x:row>
    <x:row r="87">
      <x:c r="A87" t="s">
        <x:v>49</x:v>
      </x:c>
      <x:c r="J87" t="s">
        <x:v>50</x:v>
      </x:c>
      <x:c r="K87" t="s">
        <x:v>51</x:v>
      </x:c>
    </x:row>
    <x:row r="88">
      <x:c r="H88" t="s">
        <x:v>52</x:v>
      </x:c>
      <x:c r="J88" s="36" t="n">
        <x:f>(C187+C189+C191)/3</x:f>
        <x:v>0.3891843286273127</x:v>
      </x:c>
      <x:c r="K88" s="36" t="n">
        <x:f>(C188+C190+C192)/3</x:f>
        <x:v>-0.10524785002820025</x:v>
      </x:c>
    </x:row>
    <x:row r="89">
      <x:c r="H89" t="s">
        <x:v>53</x:v>
      </x:c>
      <x:c r="L89" t="s">
        <x:v>54</x:v>
      </x:c>
    </x:row>
    <x:row r="90">
      <x:c r="H90" s="12" t="n" cm="1">
        <x:f t="array" ref="H90:J92">P41*MMULT(I20:I22,E24:G24)</x:f>
        <x:v>-0.1666666666666667</x:v>
      </x:c>
      <x:c r="I90" s="13" t="n">
        <x:v>0.1666666666666667</x:v>
      </x:c>
      <x:c r="J90" s="14" t="n">
        <x:v>0</x:v>
      </x:c>
      <x:c r="K90">
        <x:v>1</x:v>
      </x:c>
      <x:c r="L90" s="12" t="n">
        <x:f t="array" ref="L90">$J$88*H90+$K$88*H95</x:f>
        <x:v>-0.0648640547712188</x:v>
      </x:c>
      <x:c r="M90" s="13" t="n">
        <x:f t="shared" ref="M90:N92" si="38">$J$88*I90+$K$88*I95</x:f>
        <x:v>0.08240536310925219</x:v>
      </x:c>
      <x:c r="N90" s="14">
        <x:f t="shared" si="38"/>
        <x:v>-1.7541308338033381E-2</x:v>
      </x:c>
    </x:row>
    <x:row r="91">
      <x:c r="H91" s="15" t="n">
        <x:v>-0.16666666666666666</x:v>
      </x:c>
      <x:c r="I91" s="8" t="n">
        <x:v>0.16666666666666666</x:v>
      </x:c>
      <x:c r="J91" s="16" t="n">
        <x:v>0</x:v>
      </x:c>
      <x:c r="K91">
        <x:v>2</x:v>
      </x:c>
      <x:c r="L91" s="15" t="n">
        <x:f t="shared" ref="L91:L92" si="39">$J$88*H91+$K$88*H96</x:f>
        <x:v>-0.06486405477121879</x:v>
      </x:c>
      <x:c r="M91" s="8">
        <x:f t="shared" si="38"/>
        <x:v>8.3880672265989067E-2</x:v>
      </x:c>
      <x:c r="N91" s="16">
        <x:f t="shared" si="38"/>
        <x:v>-1.7541308338033374E-2</x:v>
      </x:c>
    </x:row>
    <x:row r="92">
      <x:c r="H92" s="17" t="n">
        <x:v>-0.16666666666666666</x:v>
      </x:c>
      <x:c r="I92" s="18" t="n">
        <x:v>0.16666666666666666</x:v>
      </x:c>
      <x:c r="J92" s="19" t="n">
        <x:v>0</x:v>
      </x:c>
      <x:c r="K92">
        <x:v>3</x:v>
      </x:c>
      <x:c r="L92" s="17">
        <x:f t="shared" si="39"/>
        <x:v>-6.6339363927955697E-2</x:v>
      </x:c>
      <x:c r="M92" s="18">
        <x:f t="shared" si="38"/>
        <x:v>8.3880672265989067E-2</x:v>
      </x:c>
      <x:c r="N92" s="19">
        <x:f t="shared" si="38"/>
        <x:v>-1.7541308338033374E-2</x:v>
      </x:c>
    </x:row>
    <x:row r="94">
      <x:c r="H94" t="s">
        <x:v>55</x:v>
      </x:c>
      <x:c r="L94" s="12" t="n">
        <x:f>L90</x:f>
        <x:v>-0.0648640547712188</x:v>
      </x:c>
      <x:c r="M94" s="12" t="n">
        <x:f t="shared" ref="M94:N94" si="40">M90</x:f>
        <x:v>0.08240536310925219</x:v>
      </x:c>
      <x:c r="N94" s="12">
        <x:f t="shared" si="40"/>
        <x:v>-1.7541308338033381E-2</x:v>
      </x:c>
      <x:c r="O94" s="14">
        <x:v>0</x:v>
      </x:c>
      <x:c r="Q94" s="12" t="n">
        <x:f>L94+L106</x:f>
        <x:v>-0.08405459815034699</x:v>
      </x:c>
      <x:c r="R94" s="12" t="n">
        <x:f t="shared" ref="R94:T97" si="41">M94+M106</x:f>
        <x:v>0.08240536310925219</x:v>
      </x:c>
      <x:c r="S94" s="12">
        <x:f t="shared" si="41"/>
        <x:v>8.244897211447727E-2</x:v>
      </x:c>
      <x:c r="T94" s="12">
        <x:f t="shared" si="41"/>
        <x:v>-8.0799737073382463E-2</x:v>
      </x:c>
    </x:row>
    <x:row r="95">
      <x:c r="H95" s="12" t="n" cm="1">
        <x:f t="array" ref="H95:J97">P15*MMULT(I20:I22,E25:G25)</x:f>
        <x:v>0</x:v>
      </x:c>
      <x:c r="I95" s="13" t="n">
        <x:v>-0.1666666666666667</x:v>
      </x:c>
      <x:c r="J95" s="14" t="n">
        <x:v>0.1666666666666667</x:v>
      </x:c>
      <x:c r="L95" s="12" t="n">
        <x:f t="shared" ref="L95:N96" si="42">L91</x:f>
        <x:v>-0.06486405477121879</x:v>
      </x:c>
      <x:c r="M95" s="12">
        <x:f t="shared" si="42"/>
        <x:v>8.3880672265989067E-2</x:v>
      </x:c>
      <x:c r="N95" s="12">
        <x:f t="shared" si="42"/>
        <x:v>-1.7541308338033374E-2</x:v>
      </x:c>
      <x:c r="O95" s="16">
        <x:v>0</x:v>
      </x:c>
      <x:c r="Q95" s="12" t="n">
        <x:f t="shared" ref="Q95:Q97" si="43">L95+L107</x:f>
        <x:v>-0.06486405477121879</x:v>
      </x:c>
      <x:c r="R95" s="12">
        <x:f t="shared" si="41"/>
        <x:v>8.3880672265989067E-2</x:v>
      </x:c>
      <x:c r="S95" s="12">
        <x:f t="shared" si="41"/>
        <x:v>-1.7541308338033374E-2</x:v>
      </x:c>
      <x:c r="T95" s="12">
        <x:f t="shared" si="41"/>
        <x:v>0</x:v>
      </x:c>
    </x:row>
    <x:row r="96">
      <x:c r="H96" s="15" t="n">
        <x:v>0</x:v>
      </x:c>
      <x:c r="I96" s="8" t="n">
        <x:v>-0.16666666666666666</x:v>
      </x:c>
      <x:c r="J96" s="16" t="n">
        <x:v>0.16666666666666666</x:v>
      </x:c>
      <x:c r="L96" s="12">
        <x:f t="shared" si="42"/>
        <x:v>-6.6339363927955697E-2</x:v>
      </x:c>
      <x:c r="M96" s="12">
        <x:f t="shared" si="42"/>
        <x:v>8.3880672265989067E-2</x:v>
      </x:c>
      <x:c r="N96" s="12">
        <x:f t="shared" si="42"/>
        <x:v>-1.7541308338033374E-2</x:v>
      </x:c>
      <x:c r="O96" s="16">
        <x:v>0</x:v>
      </x:c>
      <x:c r="Q96" s="12">
        <x:f t="shared" si="43"/>
        <x:v>-8.5529907307083874E-2</x:v>
      </x:c>
      <x:c r="R96" s="12">
        <x:f t="shared" si="41"/>
        <x:v>8.3880672265989067E-2</x:v>
      </x:c>
      <x:c r="S96" s="12">
        <x:f t="shared" si="41"/>
        <x:v>8.2448972114477256E-2</x:v>
      </x:c>
      <x:c r="T96" s="12">
        <x:f t="shared" si="41"/>
        <x:v>-8.0799737073382449E-2</x:v>
      </x:c>
    </x:row>
    <x:row r="97">
      <x:c r="H97" s="17" t="n">
        <x:v>0</x:v>
      </x:c>
      <x:c r="I97" s="18" t="n">
        <x:v>-0.16666666666666666</x:v>
      </x:c>
      <x:c r="J97" s="19" t="n">
        <x:v>0.16666666666666666</x:v>
      </x:c>
      <x:c r="L97" s="17">
        <x:v>0</x:v>
      </x:c>
      <x:c r="M97" s="18">
        <x:v>0</x:v>
      </x:c>
      <x:c r="N97" s="18">
        <x:v>0</x:v>
      </x:c>
      <x:c r="O97" s="19">
        <x:v>0</x:v>
      </x:c>
      <x:c r="Q97" s="12">
        <x:f t="shared" si="43"/>
        <x:v>-1.9190543379128185E-2</x:v>
      </x:c>
      <x:c r="R97" s="12">
        <x:f t="shared" si="41"/>
        <x:v>0</x:v>
      </x:c>
      <x:c r="S97" s="12">
        <x:f t="shared" si="41"/>
        <x:v>9.9990280452510627E-2</x:v>
      </x:c>
      <x:c r="T97" s="12">
        <x:f t="shared" si="41"/>
        <x:v>-8.0799737073382449E-2</x:v>
      </x:c>
    </x:row>
    <x:row r="99">
      <x:c r="J99" t="s">
        <x:v>50</x:v>
      </x:c>
      <x:c r="K99" t="s">
        <x:v>51</x:v>
      </x:c>
    </x:row>
    <x:row r="100">
      <x:c r="H100" t="s">
        <x:v>56</x:v>
      </x:c>
      <x:c r="J100" s="36" t="n">
        <x:f>(C187+C191+C193)/3</x:f>
        <x:v>0.5910898277746423</x:v>
      </x:c>
      <x:c r="K100" s="36" t="n">
        <x:f>(C188+C192+C194)/3</x:f>
        <x:v>0.11514326027476912</x:v>
      </x:c>
    </x:row>
    <x:row r="101">
      <x:c r="H101" t="s">
        <x:v>53</x:v>
      </x:c>
      <x:c r="L101" t="s">
        <x:v>57</x:v>
      </x:c>
      <x:c r="Q101" t="s">
        <x:v>58</x:v>
      </x:c>
      <x:c r="R101" t="s">
        <x:v>37</x:v>
      </x:c>
    </x:row>
    <x:row r="102">
      <x:c r="H102" s="12" t="n" cm="1">
        <x:f t="array" ref="H102:J104">P41*MMULT(I46:I48,E50:G50)</x:f>
        <x:v>0</x:v>
      </x:c>
      <x:c r="I102" s="13" t="n">
        <x:v>0.1666666666666667</x:v>
      </x:c>
      <x:c r="J102" s="14" t="n">
        <x:v>-0.1666666666666667</x:v>
      </x:c>
      <x:c r="K102">
        <x:v>1</x:v>
      </x:c>
      <x:c r="L102" s="12" t="n">
        <x:f>$J$100*H102+$K$100*H107</x:f>
        <x:v>-0.01919054337912819</x:v>
      </x:c>
      <x:c r="M102" s="12" t="n">
        <x:f t="shared" ref="M102:N104" si="44">$J$100*I102+$K$100*I107</x:f>
        <x:v>0.09851497129577373</x:v>
      </x:c>
      <x:c r="N102" s="12">
        <x:f t="shared" si="44"/>
        <x:v>-8.0799737073382463E-2</x:v>
      </x:c>
      <x:c r="Q102" s="12" t="n">
        <x:f>Q94</x:f>
        <x:v>-0.08405459815034699</x:v>
      </x:c>
      <x:c r="R102" s="13" t="n">
        <x:f t="shared" ref="R102:T102" si="45">R94</x:f>
        <x:v>0.08240536310925219</x:v>
      </x:c>
      <x:c r="S102" s="13">
        <x:f t="shared" si="45"/>
        <x:v>8.244897211447727E-2</x:v>
      </x:c>
      <x:c r="T102" s="13">
        <x:f t="shared" si="45"/>
        <x:v>-8.0799737073382463E-2</x:v>
      </x:c>
      <x:c r="U102" s="13">
        <x:v>0</x:v>
      </x:c>
      <x:c r="V102" s="13">
        <x:v>0</x:v>
      </x:c>
      <x:c r="W102" s="13">
        <x:v>0</x:v>
      </x:c>
      <x:c r="X102" s="14">
        <x:v>0</x:v>
      </x:c>
    </x:row>
    <x:row r="103">
      <x:c r="H103" s="15" t="n">
        <x:v>0</x:v>
      </x:c>
      <x:c r="I103" s="8" t="n">
        <x:v>0.16666666666666666</x:v>
      </x:c>
      <x:c r="J103" s="16" t="n">
        <x:v>-0.16666666666666666</x:v>
      </x:c>
      <x:c r="K103">
        <x:v>3</x:v>
      </x:c>
      <x:c r="L103" s="12" t="n">
        <x:f t="shared" ref="L103:L104" si="46">$J$100*H103+$K$100*H108</x:f>
        <x:v>-0.019190543379128185</x:v>
      </x:c>
      <x:c r="M103" s="12">
        <x:f t="shared" si="44"/>
        <x:v>9.9990280452510627E-2</x:v>
      </x:c>
      <x:c r="N103" s="12">
        <x:f t="shared" si="44"/>
        <x:v>-8.0799737073382449E-2</x:v>
      </x:c>
      <x:c r="Q103" s="15" t="n">
        <x:f t="shared" ref="Q103:T105" si="47">Q95</x:f>
        <x:v>-0.06486405477121879</x:v>
      </x:c>
      <x:c r="R103" s="8">
        <x:f t="shared" si="47"/>
        <x:v>8.3880672265989067E-2</x:v>
      </x:c>
      <x:c r="S103" s="8">
        <x:f t="shared" si="47"/>
        <x:v>-1.7541308338033374E-2</x:v>
      </x:c>
      <x:c r="T103" s="8">
        <x:f t="shared" si="47"/>
        <x:v>0</x:v>
      </x:c>
      <x:c r="U103" s="8">
        <x:v>0</x:v>
      </x:c>
      <x:c r="V103" s="8">
        <x:v>0</x:v>
      </x:c>
      <x:c r="W103" s="8">
        <x:v>0</x:v>
      </x:c>
      <x:c r="X103" s="16">
        <x:v>0</x:v>
      </x:c>
    </x:row>
    <x:row r="104">
      <x:c r="H104" s="17" t="n">
        <x:v>0</x:v>
      </x:c>
      <x:c r="I104" s="18" t="n">
        <x:v>0.16666666666666666</x:v>
      </x:c>
      <x:c r="J104" s="19" t="n">
        <x:v>-0.16666666666666666</x:v>
      </x:c>
      <x:c r="K104">
        <x:v>4</x:v>
      </x:c>
      <x:c r="L104" s="12">
        <x:f t="shared" si="46"/>
        <x:v>-1.9190543379128185E-2</x:v>
      </x:c>
      <x:c r="M104" s="12">
        <x:f t="shared" si="44"/>
        <x:v>9.9990280452510627E-2</x:v>
      </x:c>
      <x:c r="N104" s="12">
        <x:f t="shared" si="44"/>
        <x:v>-8.0799737073382449E-2</x:v>
      </x:c>
      <x:c r="Q104" s="15">
        <x:f t="shared" si="47"/>
        <x:v>-8.5529907307083874E-2</x:v>
      </x:c>
      <x:c r="R104" s="8">
        <x:f t="shared" si="47"/>
        <x:v>8.3880672265989067E-2</x:v>
      </x:c>
      <x:c r="S104" s="8">
        <x:f t="shared" si="47"/>
        <x:v>8.2448972114477256E-2</x:v>
      </x:c>
      <x:c r="T104" s="8">
        <x:f t="shared" si="47"/>
        <x:v>-8.0799737073382449E-2</x:v>
      </x:c>
      <x:c r="U104" s="8">
        <x:v>0</x:v>
      </x:c>
      <x:c r="V104" s="8">
        <x:v>0</x:v>
      </x:c>
      <x:c r="W104" s="8">
        <x:v>0</x:v>
      </x:c>
      <x:c r="X104" s="16">
        <x:v>0</x:v>
      </x:c>
    </x:row>
    <x:row r="105">
      <x:c r="Q105" s="15">
        <x:f t="shared" si="47"/>
        <x:v>-1.9190543379128185E-2</x:v>
      </x:c>
      <x:c r="R105" s="8">
        <x:f t="shared" si="47"/>
        <x:v>0</x:v>
      </x:c>
      <x:c r="S105" s="8">
        <x:f t="shared" si="47"/>
        <x:v>9.9990280452510627E-2</x:v>
      </x:c>
      <x:c r="T105" s="8">
        <x:f t="shared" si="47"/>
        <x:v>-8.0799737073382449E-2</x:v>
      </x:c>
      <x:c r="U105" s="8">
        <x:v>0</x:v>
      </x:c>
      <x:c r="V105" s="8">
        <x:v>0</x:v>
      </x:c>
      <x:c r="W105" s="8">
        <x:v>0</x:v>
      </x:c>
      <x:c r="X105" s="16">
        <x:v>0</x:v>
      </x:c>
    </x:row>
    <x:row r="106">
      <x:c r="H106" t="s">
        <x:v>55</x:v>
      </x:c>
      <x:c r="L106" s="12" t="n">
        <x:f>L102</x:f>
        <x:v>-0.01919054337912819</x:v>
      </x:c>
      <x:c r="M106" s="12">
        <x:v>0</x:v>
      </x:c>
      <x:c r="N106" s="12" t="n">
        <x:f>M102</x:f>
        <x:v>0.09851497129577373</x:v>
      </x:c>
      <x:c r="O106" s="12" t="n">
        <x:f>N102</x:f>
        <x:v>-0.08079973707338246</x:v>
      </x:c>
      <x:c r="Q106" s="15">
        <x:v>0</x:v>
      </x:c>
      <x:c r="R106" s="8">
        <x:v>0</x:v>
      </x:c>
      <x:c r="S106" s="8">
        <x:v>0</x:v>
      </x:c>
      <x:c r="T106" s="8">
        <x:v>0</x:v>
      </x:c>
      <x:c r="U106" s="8" t="n">
        <x:f>Q94</x:f>
        <x:v>-0.08405459815034699</x:v>
      </x:c>
      <x:c r="V106" s="8" t="n">
        <x:f t="shared" ref="V106:X109" si="48">R94</x:f>
        <x:v>0.08240536310925219</x:v>
      </x:c>
      <x:c r="W106" s="8">
        <x:f t="shared" si="48"/>
        <x:v>8.244897211447727E-2</x:v>
      </x:c>
      <x:c r="X106" s="16">
        <x:f t="shared" si="48"/>
        <x:v>-8.0799737073382463E-2</x:v>
      </x:c>
    </x:row>
    <x:row r="107">
      <x:c r="H107" s="12" t="n" cm="1">
        <x:f t="array" ref="H107:J109">P41*MMULT(I46:I48,E51:G51)</x:f>
        <x:v>-0.1666666666666667</x:v>
      </x:c>
      <x:c r="I107" s="13" t="n">
        <x:v>0</x:v>
      </x:c>
      <x:c r="J107" s="14" t="n">
        <x:v>0.1666666666666667</x:v>
      </x:c>
      <x:c r="L107" s="12">
        <x:v>0</x:v>
      </x:c>
      <x:c r="M107" s="12">
        <x:v>0</x:v>
      </x:c>
      <x:c r="N107" s="12">
        <x:v>0</x:v>
      </x:c>
      <x:c r="O107" s="16">
        <x:v>0</x:v>
      </x:c>
      <x:c r="Q107" s="15">
        <x:v>0</x:v>
      </x:c>
      <x:c r="R107" s="8">
        <x:v>0</x:v>
      </x:c>
      <x:c r="S107" s="8">
        <x:v>0</x:v>
      </x:c>
      <x:c r="T107" s="8">
        <x:v>0</x:v>
      </x:c>
      <x:c r="U107" s="8" t="n">
        <x:f t="shared" ref="U107:U109" si="49">Q95</x:f>
        <x:v>-0.06486405477121879</x:v>
      </x:c>
      <x:c r="V107" s="8">
        <x:f t="shared" si="48"/>
        <x:v>8.3880672265989067E-2</x:v>
      </x:c>
      <x:c r="W107" s="8">
        <x:f t="shared" si="48"/>
        <x:v>-1.7541308338033374E-2</x:v>
      </x:c>
      <x:c r="X107" s="16">
        <x:f t="shared" si="48"/>
        <x:v>0</x:v>
      </x:c>
    </x:row>
    <x:row r="108">
      <x:c r="H108" s="15" t="n">
        <x:v>-0.16666666666666666</x:v>
      </x:c>
      <x:c r="I108" s="8" t="n">
        <x:v>0</x:v>
      </x:c>
      <x:c r="J108" s="16" t="n">
        <x:v>0.16666666666666666</x:v>
      </x:c>
      <x:c r="L108" s="12" t="n">
        <x:f>L103</x:f>
        <x:v>-0.019190543379128185</x:v>
      </x:c>
      <x:c r="M108" s="12">
        <x:v>0</x:v>
      </x:c>
      <x:c r="N108" s="12" t="n">
        <x:f>M103</x:f>
        <x:v>0.09999028045251063</x:v>
      </x:c>
      <x:c r="O108" s="12" t="n">
        <x:f>N103</x:f>
        <x:v>-0.08079973707338245</x:v>
      </x:c>
      <x:c r="Q108" s="15">
        <x:v>0</x:v>
      </x:c>
      <x:c r="R108" s="8">
        <x:v>0</x:v>
      </x:c>
      <x:c r="S108" s="8">
        <x:v>0</x:v>
      </x:c>
      <x:c r="T108" s="8">
        <x:v>0</x:v>
      </x:c>
      <x:c r="U108" s="8">
        <x:f t="shared" si="49"/>
        <x:v>-8.5529907307083874E-2</x:v>
      </x:c>
      <x:c r="V108" s="8">
        <x:f t="shared" si="48"/>
        <x:v>8.3880672265989067E-2</x:v>
      </x:c>
      <x:c r="W108" s="8">
        <x:f t="shared" si="48"/>
        <x:v>8.2448972114477256E-2</x:v>
      </x:c>
      <x:c r="X108" s="16">
        <x:f t="shared" si="48"/>
        <x:v>-8.0799737073382449E-2</x:v>
      </x:c>
    </x:row>
    <x:row r="109">
      <x:c r="H109" s="17" t="n">
        <x:v>-0.16666666666666666</x:v>
      </x:c>
      <x:c r="I109" s="18" t="n">
        <x:v>0</x:v>
      </x:c>
      <x:c r="J109" s="19" t="n">
        <x:v>0.16666666666666666</x:v>
      </x:c>
      <x:c r="L109" s="12" t="n">
        <x:f>L104</x:f>
        <x:v>-0.019190543379128185</x:v>
      </x:c>
      <x:c r="M109" s="18">
        <x:v>0</x:v>
      </x:c>
      <x:c r="N109" s="12" t="n">
        <x:f>M104</x:f>
        <x:v>0.09999028045251063</x:v>
      </x:c>
      <x:c r="O109" s="12" t="n">
        <x:f>N104</x:f>
        <x:v>-0.08079973707338245</x:v>
      </x:c>
      <x:c r="Q109" s="17">
        <x:v>0</x:v>
      </x:c>
      <x:c r="R109" s="18">
        <x:v>0</x:v>
      </x:c>
      <x:c r="S109" s="18">
        <x:v>0</x:v>
      </x:c>
      <x:c r="T109" s="18">
        <x:v>0</x:v>
      </x:c>
      <x:c r="U109" s="18">
        <x:f t="shared" si="49"/>
        <x:v>-1.9190543379128185E-2</x:v>
      </x:c>
      <x:c r="V109" s="18">
        <x:v>0</x:v>
      </x:c>
      <x:c r="W109" s="18">
        <x:f t="shared" si="48"/>
        <x:v>9.9990280452510627E-2</x:v>
      </x:c>
      <x:c r="X109" s="19">
        <x:f t="shared" si="48"/>
        <x:v>-8.0799737073382449E-2</x:v>
      </x:c>
    </x:row>
    <x:row r="113">
      <x:c r="K113" t="s">
        <x:v>60</x:v>
      </x:c>
    </x:row>
    <x:row r="114">
      <x:c r="K114" s="26">
        <x:v>1</x:v>
      </x:c>
      <x:c r="L114" s="26"/>
      <x:c r="M114" s="26">
        <x:v>2</x:v>
      </x:c>
      <x:c r="N114" s="26"/>
      <x:c r="O114" s="26">
        <x:v>3</x:v>
      </x:c>
    </x:row>
    <x:row r="115">
      <x:c r="K115" t="n">
        <x:f>O24</x:f>
        <x:v>-1</x:v>
      </x:c>
      <x:c r="L115" t="n">
        <x:f>P24</x:f>
        <x:v>0</x:v>
      </x:c>
      <x:c r="M115" t="n">
        <x:f>O25</x:f>
        <x:v>1</x:v>
      </x:c>
      <x:c r="N115" t="n">
        <x:f>P25</x:f>
        <x:v>-1</x:v>
      </x:c>
      <x:c r="O115" t="n">
        <x:f>O26</x:f>
        <x:v>0</x:v>
      </x:c>
      <x:c r="P115" t="n">
        <x:f>P26</x:f>
        <x:v>1</x:v>
      </x:c>
    </x:row>
    <x:row r="116">
      <x:c r="K116" t="s">
        <x:v>61</x:v>
      </x:c>
    </x:row>
    <x:row r="117">
      <x:c r="K117" s="21" t="n">
        <x:f t="array" ref="K117">K115*$P$15</x:f>
        <x:v>-0.5</x:v>
      </x:c>
      <x:c r="L117" s="24" t="n">
        <x:f t="shared" ref="L117:P117" si="50">L115*$P$15</x:f>
        <x:v>0</x:v>
      </x:c>
      <x:c r="M117" s="24">
        <x:f t="shared" si="50"/>
        <x:v>0.5</x:v>
      </x:c>
      <x:c r="N117" s="24">
        <x:f t="shared" si="50"/>
        <x:v>-0.5</x:v>
      </x:c>
      <x:c r="O117" s="24">
        <x:f t="shared" si="50"/>
        <x:v>0</x:v>
      </x:c>
      <x:c r="P117" s="25">
        <x:f t="shared" si="50"/>
        <x:v>0.5</x:v>
      </x:c>
    </x:row>
    <x:row r="119">
      <x:c r="K119" s="26">
        <x:v>1</x:v>
      </x:c>
      <x:c r="L119" s="26"/>
      <x:c r="M119" s="26">
        <x:v>3</x:v>
      </x:c>
      <x:c r="N119" s="26"/>
      <x:c r="O119" s="26">
        <x:v>4</x:v>
      </x:c>
    </x:row>
    <x:row r="120">
      <x:c r="K120" t="n">
        <x:f>O50</x:f>
        <x:v>0</x:v>
      </x:c>
      <x:c r="L120" t="n">
        <x:f>P50</x:f>
        <x:v>-1</x:v>
      </x:c>
      <x:c r="M120" t="n">
        <x:f>O51</x:f>
        <x:v>1</x:v>
      </x:c>
      <x:c r="N120" t="n">
        <x:f>P51</x:f>
        <x:v>0</x:v>
      </x:c>
      <x:c r="O120" t="n">
        <x:f>O52</x:f>
        <x:v>-1</x:v>
      </x:c>
      <x:c r="P120" t="n">
        <x:f>P52</x:f>
        <x:v>1</x:v>
      </x:c>
    </x:row>
    <x:row r="121">
      <x:c r="K121" t="s">
        <x:v>62</x:v>
      </x:c>
    </x:row>
    <x:row r="122">
      <x:c r="K122" s="21" t="n">
        <x:f>K120*$P$41</x:f>
        <x:v>0</x:v>
      </x:c>
      <x:c r="L122" s="24" t="n">
        <x:f t="shared" ref="L122:P122" si="51">L120*$P$41</x:f>
        <x:v>-0.5</x:v>
      </x:c>
      <x:c r="M122" s="24">
        <x:f t="shared" si="51"/>
        <x:v>0.5</x:v>
      </x:c>
      <x:c r="N122" s="24">
        <x:f t="shared" si="51"/>
        <x:v>0</x:v>
      </x:c>
      <x:c r="O122" s="24">
        <x:f t="shared" si="51"/>
        <x:v>-0.5</x:v>
      </x:c>
      <x:c r="P122" s="25">
        <x:f t="shared" si="51"/>
        <x:v>0.5</x:v>
      </x:c>
    </x:row>
    <x:row r="124">
      <x:c r="K124" t="s">
        <x:v>63</x:v>
      </x:c>
      <x:c r="L124" t="s">
        <x:v>64</x:v>
      </x:c>
      <x:c r="T124" t="s">
        <x:v>30</x:v>
      </x:c>
    </x:row>
    <x:row r="125">
      <x:c r="K125" s="12" t="n">
        <x:f>K117</x:f>
        <x:v>-0.5</x:v>
      </x:c>
      <x:c r="L125" s="12" t="n">
        <x:f t="shared" ref="L125:P125" si="52">L117</x:f>
        <x:v>0</x:v>
      </x:c>
      <x:c r="M125" s="12">
        <x:f t="shared" si="52"/>
        <x:v>0.5</x:v>
      </x:c>
      <x:c r="N125" s="12">
        <x:f t="shared" si="52"/>
        <x:v>-0.5</x:v>
      </x:c>
      <x:c r="O125" s="12">
        <x:f t="shared" si="52"/>
        <x:v>0</x:v>
      </x:c>
      <x:c r="P125" s="12">
        <x:f t="shared" si="52"/>
        <x:v>0.5</x:v>
      </x:c>
      <x:c r="Q125" s="27">
        <x:v>0</x:v>
      </x:c>
      <x:c r="R125" s="28">
        <x:v>0</x:v>
      </x:c>
      <x:c r="T125" s="12" t="n" cm="1">
        <x:f t="array" ref="T125:U132">TRANSPOSE(K125:R126)</x:f>
        <x:v>-0.5</x:v>
      </x:c>
      <x:c r="U125" s="14" t="n">
        <x:v>0</x:v>
      </x:c>
    </x:row>
    <x:row r="126">
      <x:c r="K126" s="17" t="n">
        <x:f>K122</x:f>
        <x:v>0</x:v>
      </x:c>
      <x:c r="L126" s="17" t="n">
        <x:f>L122</x:f>
        <x:v>-0.5</x:v>
      </x:c>
      <x:c r="M126" s="29">
        <x:v>0</x:v>
      </x:c>
      <x:c r="N126" s="29">
        <x:v>0</x:v>
      </x:c>
      <x:c r="O126" s="18" t="n">
        <x:f>M122</x:f>
        <x:v>0.5</x:v>
      </x:c>
      <x:c r="P126" s="18" t="n">
        <x:f t="shared" ref="P126:R126" si="53">N122</x:f>
        <x:v>0</x:v>
      </x:c>
      <x:c r="Q126" s="18">
        <x:f t="shared" si="53"/>
        <x:v>-0.5</x:v>
      </x:c>
      <x:c r="R126" s="18">
        <x:f t="shared" si="53"/>
        <x:v>0.5</x:v>
      </x:c>
      <x:c r="T126" s="15" t="n">
        <x:v>0</x:v>
      </x:c>
      <x:c r="U126" s="16" t="n">
        <x:v>-0.5</x:v>
      </x:c>
    </x:row>
    <x:row r="127">
      <x:c r="T127" s="15" t="n">
        <x:v>0.5</x:v>
      </x:c>
      <x:c r="U127" s="16" t="n">
        <x:v>0</x:v>
      </x:c>
    </x:row>
    <x:row r="128">
      <x:c r="T128" s="15" t="n">
        <x:v>-0.5</x:v>
      </x:c>
      <x:c r="U128" s="16" t="n">
        <x:v>0</x:v>
      </x:c>
    </x:row>
    <x:row r="129">
      <x:c r="T129" s="15" t="n">
        <x:v>0</x:v>
      </x:c>
      <x:c r="U129" s="16" t="n">
        <x:v>0.5</x:v>
      </x:c>
    </x:row>
    <x:row r="130">
      <x:c r="T130" s="15" t="n">
        <x:v>0.5</x:v>
      </x:c>
      <x:c r="U130" s="16" t="n">
        <x:v>0</x:v>
      </x:c>
    </x:row>
    <x:row r="131">
      <x:c r="T131" s="15" t="n">
        <x:v>0</x:v>
      </x:c>
      <x:c r="U131" s="16" t="n">
        <x:v>-0.5</x:v>
      </x:c>
    </x:row>
    <x:row r="132">
      <x:c r="T132" s="17" t="n">
        <x:v>0</x:v>
      </x:c>
      <x:c r="U132" s="19" t="n">
        <x:v>0.5</x:v>
      </x:c>
    </x:row>
    <x:row r="167">
      <x:c r="K167" t="s">
        <x:v>65</x:v>
      </x:c>
      <x:c r="L167" t="s">
        <x:v>66</x:v>
      </x:c>
    </x:row>
    <x:row r="168">
      <x:c r="K168" t="s">
        <x:v>67</x:v>
      </x:c>
      <x:c r="N168" t="s">
        <x:v>65</x:v>
      </x:c>
      <x:c r="Q168" t="s">
        <x:v>68</x:v>
      </x:c>
    </x:row>
    <x:row r="169">
      <x:c r="K169" s="12" t="n" cm="1">
        <x:f t="array" ref="K169:L176">MMULT(AL73:AS80,T125:U132)</x:f>
        <x:v>-1.5</x:v>
      </x:c>
      <x:c r="L169" s="14" t="n">
        <x:v>0</x:v>
      </x:c>
      <x:c r="N169" s="30" t="n" cm="1">
        <x:f t="array" ref="N169:O170">MMULT(K125:R126,K169:L176)</x:f>
        <x:v>4.5</x:v>
      </x:c>
      <x:c r="O169" s="31" t="n">
        <x:v>0</x:v>
      </x:c>
      <x:c r="Q169" t="n" cm="1">
        <x:f t="array" ref="Q169:R170">MINVERSE(N169:O170)</x:f>
        <x:v>0.222222222222222</x:v>
      </x:c>
      <x:c r="R169" t="n">
        <x:v>0</x:v>
      </x:c>
    </x:row>
    <x:row r="170">
      <x:c r="K170" s="15" t="n">
        <x:v>0</x:v>
      </x:c>
      <x:c r="L170" s="16" t="n">
        <x:v>-3</x:v>
      </x:c>
      <x:c r="N170" s="32" t="n">
        <x:v>0</x:v>
      </x:c>
      <x:c r="O170" s="33" t="n">
        <x:v>4.5</x:v>
      </x:c>
      <x:c r="Q170" t="n">
        <x:v>0</x:v>
      </x:c>
      <x:c r="R170" t="n">
        <x:v>0.222222222222222</x:v>
      </x:c>
    </x:row>
    <x:row r="171">
      <x:c r="K171" s="15" t="n">
        <x:v>1.5</x:v>
      </x:c>
      <x:c r="L171" s="16" t="n">
        <x:v>0</x:v>
      </x:c>
    </x:row>
    <x:row r="172">
      <x:c r="K172" s="15" t="n">
        <x:v>-3</x:v>
      </x:c>
      <x:c r="L172" s="16" t="n">
        <x:v>0</x:v>
      </x:c>
    </x:row>
    <x:row r="173">
      <x:c r="K173" s="15" t="n">
        <x:v>0</x:v>
      </x:c>
      <x:c r="L173" s="16" t="n">
        <x:v>1.5</x:v>
      </x:c>
    </x:row>
    <x:row r="174">
      <x:c r="K174" s="15" t="n">
        <x:v>3</x:v>
      </x:c>
      <x:c r="L174" s="16" t="n">
        <x:v>0</x:v>
      </x:c>
    </x:row>
    <x:row r="175">
      <x:c r="K175" s="15" t="n">
        <x:v>0</x:v>
      </x:c>
      <x:c r="L175" s="16" t="n">
        <x:v>-1.5</x:v>
      </x:c>
    </x:row>
    <x:row r="176">
      <x:c r="K176" s="17" t="n">
        <x:v>0</x:v>
      </x:c>
      <x:c r="L176" s="19" t="n">
        <x:v>3</x:v>
      </x:c>
    </x:row>
    <x:row r="187">
      <x:c r="A187" t="s">
        <x:v>69</x:v>
      </x:c>
      <x:c r="B187" t="s">
        <x:v>70</x:v>
      </x:c>
      <x:c r="C187" s="20" t="n">
        <x:f>'4 шаг'!N238</x:f>
        <x:v>0.8245687156091618</x:v>
      </x:c>
      <x:c r="D187" t="s">
        <x:v>2</x:v>
      </x:c>
      <x:c r="E187" s="11" t="n">
        <x:f>S3</x:f>
        <x:v>0.03</x:v>
      </x:c>
      <x:c r="F187" t="s">
        <x:v>71</x:v>
      </x:c>
      <x:c r="G187" s="20" t="n">
        <x:f>'для 2 треугольников'!G187</x:f>
        <x:v>0</x:v>
      </x:c>
    </x:row>
    <x:row r="188">
      <x:c r="B188" t="s">
        <x:v>72</x:v>
      </x:c>
      <x:c r="C188" s="20" t="n">
        <x:f>'4 шаг'!N239</x:f>
        <x:v>-0.3063132609479912</x:v>
      </x:c>
      <x:c r="G188" s="20" t="n">
        <x:f>'для 2 треугольников'!G188</x:f>
        <x:v>0</x:v>
      </x:c>
    </x:row>
    <x:row r="189">
      <x:c r="B189" t="s">
        <x:v>73</x:v>
      </x:c>
      <x:c r="C189" s="20" t="n">
        <x:f>'4 шаг'!N240</x:f>
        <x:v>0.18298471993611257</x:v>
      </x:c>
      <x:c r="G189" s="20" t="n">
        <x:f>'для 2 треугольников'!G189</x:f>
        <x:v>0</x:v>
      </x:c>
    </x:row>
    <x:row r="190">
      <x:c r="B190" t="s">
        <x:v>74</x:v>
      </x:c>
      <x:c r="C190" s="20" t="n">
        <x:f>'4 шаг'!N241</x:f>
        <x:v>-0.3387849248154615</x:v>
      </x:c>
      <x:c r="G190" s="20" t="n">
        <x:f>'для 2 треугольников'!G190</x:f>
        <x:v>0</x:v>
      </x:c>
    </x:row>
    <x:row r="191">
      <x:c r="B191" t="s">
        <x:v>75</x:v>
      </x:c>
      <x:c r="C191" s="20" t="n">
        <x:f>'4 шаг'!N242</x:f>
        <x:v>0.15999955033666372</x:v>
      </x:c>
      <x:c r="G191" s="20" t="n">
        <x:f>'для 2 треугольников'!G191</x:f>
        <x:v>0</x:v>
      </x:c>
    </x:row>
    <x:row r="192">
      <x:c r="B192" t="s">
        <x:v>76</x:v>
      </x:c>
      <x:c r="C192" s="20" t="n">
        <x:f>'4 шаг'!N243</x:f>
        <x:v>0.32935463567885204</x:v>
      </x:c>
      <x:c r="G192" s="20" t="n">
        <x:f>'для 2 треугольников'!G192</x:f>
        <x:v>0</x:v>
      </x:c>
    </x:row>
    <x:row r="193">
      <x:c r="B193" t="s">
        <x:v>77</x:v>
      </x:c>
      <x:c r="C193" s="20" t="n">
        <x:f>'4 шаг'!N244</x:f>
        <x:v>0.7887012173781014</x:v>
      </x:c>
      <x:c r="G193" s="20" t="n">
        <x:f>'для 2 треугольников'!G193</x:f>
        <x:v>0</x:v>
      </x:c>
    </x:row>
    <x:row r="194">
      <x:c r="B194" t="s">
        <x:v>78</x:v>
      </x:c>
      <x:c r="C194" s="20" t="n">
        <x:f>'4 шаг'!N245</x:f>
        <x:v>0.32238840609344654</x:v>
      </x:c>
      <x:c r="G194" s="20" t="n">
        <x:f>'для 2 треугольников'!G194</x:f>
        <x:v>0</x:v>
      </x:c>
    </x:row>
    <x:row r="195">
      <x:c r="C195" t="s">
        <x:v>79</x:v>
      </x:c>
    </x:row>
    <x:row r="196">
      <x:c r="I196" t="s">
        <x:v>80</x:v>
      </x:c>
      <x:c r="K196" t="s">
        <x:v>81</x:v>
      </x:c>
      <x:c r="M196" t="str">
        <x:v>(-1)*K*un</x:v>
      </x:c>
      <x:c r="O196" t="s">
        <x:v>82</x:v>
      </x:c>
    </x:row>
    <x:row r="197">
      <x:c r="I197" s="20" t="n" cm="1">
        <x:f t="array" ref="I197:I204">MMULT(Q102:X109,C187:C194)</x:f>
        <x:v>-0.05209001261057127</x:v>
      </x:c>
      <x:c r="K197" s="20" t="n">
        <x:f>I197*(-1)</x:f>
        <x:v>0.05209001261057127</x:v>
      </x:c>
      <x:c r="M197" s="20" t="n" cm="1">
        <x:f t="array" ref="M197:M204">(-1)*MMULT(W77:AD84,C187:C194)</x:f>
        <x:v>-0.12664416127605846</x:v>
      </x:c>
      <x:c r="O197" s="20" t="n">
        <x:f>K197+M197+G187</x:f>
        <x:v>-0.07455414866548718</x:v>
      </x:c>
    </x:row>
    <x:row r="198">
      <x:c r="I198" s="34" t="n">
        <x:v>-0.08238842397775907</x:v>
      </x:c>
      <x:c r="K198" s="34" t="n">
        <x:f t="shared" ref="K198:K204" si="54">I198*(-1)</x:f>
        <x:v>0.08536659703324632</x:v>
      </x:c>
      <x:c r="M198" s="34" t="n">
        <x:v>0.08969714036889757</x:v>
      </x:c>
      <x:c r="O198" s="34" t="n">
        <x:f t="shared" ref="O198:O204" si="55">K198+M198+G188</x:f>
        <x:v>0.0944922435950954</x:v>
      </x:c>
    </x:row>
    <x:row r="199">
      <x:c r="I199" s="34" t="n">
        <x:v>-0.053758413145774744</x:v>
      </x:c>
      <x:c r="K199" s="34">
        <x:f t="shared" si="54"/>
        <x:v>5.6029708143424742E-2</x:v>
      </x:c>
      <x:c r="M199" s="34" t="n">
        <x:v>-0.055863393671245404</x:v>
      </x:c>
      <x:c r="O199" s="34">
        <x:f t="shared" si="55"/>
        <x:v>5.04433687763002E-2</x:v>
      </x:c>
    </x:row>
    <x:row r="200">
      <x:c r="I200" s="34" t="n">
        <x:v>0.02984650460848131</x:v>
      </x:c>
      <x:c r="K200" s="34">
        <x:f t="shared" si="54"/>
        <x:v>-2.9336888889821586E-2</x:v>
      </x:c>
      <x:c r="M200" s="34" t="n">
        <x:v>0.09284596900060885</x:v>
      </x:c>
      <x:c r="O200" s="34">
        <x:f t="shared" si="55"/>
        <x:v>-1.9905977641731798E-2</x:v>
      </x:c>
    </x:row>
    <x:row r="201">
      <x:c r="I201" s="34" t="n">
        <x:v>0.0526705966674508</x:v>
      </x:c>
      <x:c r="K201" s="34">
        <x:f t="shared" si="54"/>
        <x:v>-5.2920447775596083E-2</x:v>
      </x:c>
      <x:c r="M201" s="34" t="n">
        <x:v>0.01831485360364946</x:v>
      </x:c>
      <x:c r="O201" s="34">
        <x:f t="shared" si="55"/>
        <x:v>-5.1087218733384579E-2</x:v>
      </x:c>
    </x:row>
    <x:row r="202">
      <x:c r="I202" s="34" t="n">
        <x:v>0.0034134174176427227</x:v>
      </x:c>
      <x:c r="K202" s="34">
        <x:f t="shared" si="54"/>
        <x:v>-3.1773686159572555E-3</x:v>
      </x:c>
      <x:c r="M202" s="34" t="n">
        <x:v>0.01605332098472746</x:v>
      </x:c>
      <x:c r="O202" s="34">
        <x:f t="shared" si="55"/>
        <x:v>-1.5703346594295366E-3</x:v>
      </x:c>
    </x:row>
    <x:row r="203">
      <x:c r="I203" s="34" t="n">
        <x:v>0.05292044777559609</x:v>
      </x:c>
      <x:c r="K203" s="34">
        <x:f t="shared" si="54"/>
        <x:v>-5.292044777559609E-2</x:v>
      </x:c>
      <x:c r="M203" s="34" t="n">
        <x:v>-0.05114806007058803</x:v>
      </x:c>
      <x:c r="O203" s="34">
        <x:f t="shared" si="55"/>
        <x:v>-5.8035253782654894E-2</x:v>
      </x:c>
    </x:row>
    <x:row r="204">
      <x:c r="I204" s="35" t="n">
        <x:v>0.04974307915963883</x:v>
      </x:c>
      <x:c r="K204" s="35">
        <x:f t="shared" si="54"/>
        <x:v>-4.9743079159638832E-2</x:v>
      </x:c>
      <x:c r="M204" s="35" t="n">
        <x:v>0.016745430083195796</x:v>
      </x:c>
      <x:c r="O204" s="35">
        <x:f t="shared" si="55"/>
        <x:v>-4.8068536151319251E-2</x:v>
      </x:c>
    </x:row>
    <x:row r="207">
      <x:c r="I207" t="s">
        <x:v>83</x:v>
      </x:c>
      <x:c r="K207" t="s">
        <x:v>84</x:v>
      </x:c>
      <x:c r="M207" t="s">
        <x:v>85</x:v>
      </x:c>
    </x:row>
    <x:row r="208">
      <x:c r="I208" t="n" cm="1">
        <x:f t="array" ref="I208:I215">MMULT(AL73:AS80,O197:O204)</x:f>
        <x:v>-0.22366244599646154</x:v>
      </x:c>
      <x:c r="K208" t="n">
        <x:f t="array" ref="K208">$E$187*I208</x:f>
        <x:v>-0.006709873379893846</x:v>
      </x:c>
      <x:c r="M208" s="20" t="n">
        <x:f>C187+K208</x:f>
        <x:v>0.817858842229268</x:v>
      </x:c>
    </x:row>
    <x:row r="209">
      <x:c r="I209" t="n">
        <x:v>0.5669534615705724</x:v>
      </x:c>
      <x:c r="K209" t="n">
        <x:f t="shared" ref="K209:K215" si="56">$E$187*I209</x:f>
        <x:v>0.017008603847117165</x:v>
      </x:c>
      <x:c r="M209" s="34" t="n">
        <x:f t="shared" ref="M209:M215" si="57">C188+K209</x:f>
        <x:v>-0.28930465710087405</x:v>
      </x:c>
    </x:row>
    <x:row r="210">
      <x:c r="I210" t="n">
        <x:v>0.1513301063289006</x:v>
      </x:c>
      <x:c r="K210">
        <x:f t="shared" si="56"/>
        <x:v>4.5399031898670167E-3</x:v>
      </x:c>
      <x:c r="M210" s="34">
        <x:f t="shared" si="57"/>
        <x:v>0.18752462312597959</x:v>
      </x:c>
    </x:row>
    <x:row r="211">
      <x:c r="I211" t="n">
        <x:v>-0.11943586585039079</x:v>
      </x:c>
      <x:c r="K211">
        <x:f t="shared" si="56"/>
        <x:v>-3.5830759755117233E-3</x:v>
      </x:c>
      <x:c r="M211" s="34">
        <x:f t="shared" si="57"/>
        <x:v>-0.34236800079097324</x:v>
      </x:c>
    </x:row>
    <x:row r="212">
      <x:c r="I212" t="n">
        <x:v>-0.15326165620015375</x:v>
      </x:c>
      <x:c r="K212">
        <x:f t="shared" si="56"/>
        <x:v>-4.5978496860046101E-3</x:v>
      </x:c>
      <x:c r="M212" s="34">
        <x:f t="shared" si="57"/>
        <x:v>0.15540170065065911</x:v>
      </x:c>
    </x:row>
    <x:row r="213">
      <x:c r="I213" t="n">
        <x:v>-0.00942200795657722</x:v>
      </x:c>
      <x:c r="K213">
        <x:f t="shared" si="56"/>
        <x:v>-2.8266023869731653E-4</x:v>
      </x:c>
      <x:c r="M213" s="34">
        <x:f t="shared" si="57"/>
        <x:v>0.32907197544015471</x:v>
      </x:c>
    </x:row>
    <x:row r="214">
      <x:c r="I214" t="n">
        <x:v>-0.17410576134796468</x:v>
      </x:c>
      <x:c r="K214">
        <x:f t="shared" si="56"/>
        <x:v>-5.2231728404389397E-3</x:v>
      </x:c>
      <x:c r="M214" s="34">
        <x:f t="shared" si="57"/>
        <x:v>0.78347804453766245</x:v>
      </x:c>
    </x:row>
    <x:row r="215">
      <x:c r="I215" t="n">
        <x:v>-0.2884112169079155</x:v>
      </x:c>
      <x:c r="K215">
        <x:f t="shared" si="56"/>
        <x:v>-8.6523365072374622E-3</x:v>
      </x:c>
      <x:c r="M215" s="35">
        <x:f t="shared" si="57"/>
        <x:v>0.31373606958620909</x:v>
      </x:c>
    </x:row>
    <x:row r="218">
      <x:c r="I218" t="s">
        <x:v>86</x:v>
      </x:c>
    </x:row>
    <x:row r="219">
      <x:c r="I219" t="n" cm="1">
        <x:f t="array" ref="I219:I220">MMULT(K125:R126,M208:M215)</x:f>
        <x:v>0.020552878563919796</x:v>
      </x:c>
    </x:row>
    <x:row r="220">
      <x:c r="I220" t="n">
        <x:v>-0.0125178085999601</x:v>
      </x:c>
    </x:row>
    <x:row r="224">
      <x:c r="H224" t="s">
        <x:v>87</x:v>
      </x:c>
    </x:row>
    <x:row r="225">
      <x:c r="H225" t="n" cm="1">
        <x:f t="array" ref="H225:H226">MMULT(Q169:R170,I219:I220)/$E$187</x:f>
        <x:v>0.15224354491792427</x:v>
      </x:c>
      <x:c r="J225" s="40" t="s">
        <x:v>88</x:v>
      </x:c>
      <x:c r="M225" t="n">
        <x:f>H225+(7.5-($H$225+$H$226)/2)</x:f>
        <x:v>7.622484026532889</x:v>
      </x:c>
    </x:row>
    <x:row r="226">
      <x:c r="H226" t="n">
        <x:v>-0.0927245081478525</x:v>
      </x:c>
      <x:c r="J226" s="40" t="s">
        <x:v>89</x:v>
      </x:c>
      <x:c r="M226" t="n">
        <x:f>H226+(7.5-($H$225+$H$226)/2)</x:f>
        <x:v>7.377515973467112</x:v>
      </x:c>
    </x:row>
    <x:row r="237">
      <x:c r="J237" t="s">
        <x:v>90</x:v>
      </x:c>
      <x:c r="L237" t="s">
        <x:v>91</x:v>
      </x:c>
      <x:c r="N237" t="s">
        <x:v>92</x:v>
      </x:c>
      <x:c r="P237" s="38" t="s">
        <x:v>108</x:v>
      </x:c>
    </x:row>
    <x:row r="238">
      <x:c r="J238" s="20" t="n" cm="1">
        <x:f t="array" ref="J238:J245">MMULT(T125:U132,H225:H226)</x:f>
        <x:v>-0.07612177245896214</x:v>
      </x:c>
      <x:c r="L238" s="20" t="n" cm="1">
        <x:f t="array" ref="L238:L245">MMULT(AL73:AS80,J238:J245)</x:f>
        <x:v>-0.22836531737688642</x:v>
      </x:c>
      <x:c r="N238" s="2" t="n">
        <x:f t="array" ref="N238">M208-$E$187*L238</x:f>
        <x:v>0.8247098017505745</x:v>
      </x:c>
      <x:c r="P238" t="n">
        <x:f>N238-'4 шаг'!N238</x:f>
        <x:v>0.00014108614141272735</x:v>
      </x:c>
      <x:c r="Q238" t="n">
        <x:f>ABS(P238)</x:f>
        <x:v>0.00014108614141272735</x:v>
      </x:c>
      <x:c r="R238" t="n">
        <x:f>MAX(Q238:Q245)</x:f>
        <x:v>0.009395775707092269</x:v>
      </x:c>
    </x:row>
    <x:row r="239">
      <x:c r="J239" s="34" t="n">
        <x:v>0.04636225407392625</x:v>
      </x:c>
      <x:c r="L239" s="34" t="n">
        <x:v>0.27817352444355753</x:v>
      </x:c>
      <x:c r="N239" s="2" t="n">
        <x:f t="shared" ref="N239:N245" si="58">M209-$E$187*L239</x:f>
        <x:v>-0.29764986283418077</x:v>
      </x:c>
      <x:c r="P239" t="n">
        <x:f>N239-'4 шаг'!N239</x:f>
        <x:v>0.00866339811381045</x:v>
      </x:c>
      <x:c r="Q239" t="n">
        <x:f t="shared" ref="Q239:Q245" si="59">ABS(P239)</x:f>
        <x:v>0.00866339811381045</x:v>
      </x:c>
    </x:row>
    <x:row r="240">
      <x:c r="J240" s="34" t="n">
        <x:v>0.07612177245896214</x:v>
      </x:c>
      <x:c r="L240" s="34" t="n">
        <x:v>0.22836531737688642</x:v>
      </x:c>
      <x:c r="N240" s="2">
        <x:f t="shared" si="58"/>
        <x:v>0.18686379565037517</x:v>
      </x:c>
      <x:c r="P240" t="n">
        <x:f>N240-'4 шаг'!N240</x:f>
        <x:v>0.003879075714262603</x:v>
      </x:c>
      <x:c r="Q240">
        <x:f t="shared" si="59"/>
        <x:v>3.8790757142626031E-3</x:v>
      </x:c>
    </x:row>
    <x:row r="241">
      <x:c r="J241" s="34" t="n">
        <x:v>-0.07612177245896214</x:v>
      </x:c>
      <x:c r="L241" s="34" t="n">
        <x:v>-0.45673063475377285</x:v>
      </x:c>
      <x:c r="N241" s="2">
        <x:f t="shared" si="58"/>
        <x:v>-0.3410463458397644</x:v>
      </x:c>
      <x:c r="P241" t="n">
        <x:f>N241-'4 шаг'!N241</x:f>
        <x:v>-0.0022614210243028787</x:v>
      </x:c>
      <x:c r="Q241">
        <x:f t="shared" si="59"/>
        <x:v>2.2614210243028787E-3</x:v>
      </x:c>
    </x:row>
    <x:row r="242">
      <x:c r="J242" s="34" t="n">
        <x:v>-0.04636225407392625</x:v>
      </x:c>
      <x:c r="L242" s="34" t="n">
        <x:v>-0.13908676222177876</x:v>
      </x:c>
      <x:c r="N242" s="2">
        <x:f t="shared" si="58"/>
        <x:v>0.15957430351731247</x:v>
      </x:c>
      <x:c r="P242" t="n">
        <x:f>N242-'4 шаг'!N242</x:f>
        <x:v>-0.00042524681935124375</x:v>
      </x:c>
      <x:c r="Q242">
        <x:f t="shared" si="59"/>
        <x:v>4.2524681935124375E-4</x:v>
      </x:c>
    </x:row>
    <x:row r="243">
      <x:c r="J243" s="34" t="n">
        <x:v>0.07612177245896214</x:v>
      </x:c>
      <x:c r="L243" s="34" t="n">
        <x:v>0.45673063475377285</x:v>
      </x:c>
      <x:c r="N243" s="2">
        <x:f t="shared" si="58"/>
        <x:v>0.32775032048894587</x:v>
      </x:c>
      <x:c r="P243" t="n">
        <x:f>N243-'4 шаг'!N243</x:f>
        <x:v>-0.0016043151899061692</x:v>
      </x:c>
      <x:c r="Q243">
        <x:f t="shared" si="59"/>
        <x:v>1.6043151899061692E-3</x:v>
      </x:c>
    </x:row>
    <x:row r="244">
      <x:c r="J244" s="34" t="n">
        <x:v>0.04636225407392625</x:v>
      </x:c>
      <x:c r="L244" s="34" t="n">
        <x:v>0.13908676222177876</x:v>
      </x:c>
      <x:c r="N244" s="2">
        <x:f t="shared" si="58"/>
        <x:v>0.77930544167100912</x:v>
      </x:c>
      <x:c r="P244" t="n">
        <x:f>N244-'4 шаг'!N244</x:f>
        <x:v>-0.009395775707092269</x:v>
      </x:c>
      <x:c r="Q244">
        <x:f t="shared" si="59"/>
        <x:v>9.3957757070922687E-3</x:v>
      </x:c>
    </x:row>
    <x:row r="245">
      <x:c r="J245" s="35" t="n">
        <x:v>-0.04636225407392625</x:v>
      </x:c>
      <x:c r="L245" s="35" t="n">
        <x:v>-0.27817352444355753</x:v>
      </x:c>
      <x:c r="N245" s="2">
        <x:f t="shared" si="58"/>
        <x:v>0.3220812753195158</x:v>
      </x:c>
      <x:c r="P245" t="n">
        <x:f>N245-'4 шаг'!N245</x:f>
        <x:v>-0.0003071307739307416</x:v>
      </x:c>
      <x:c r="Q245">
        <x:f t="shared" si="59"/>
        <x:v>3.0713077393074162E-4</x:v>
      </x:c>
    </x:row>
    <x:row r="248">
      <x:c r="B248" t="s">
        <x:v>112</x:v>
      </x:c>
    </x:row>
    <x:row r="272">
      <x:c r="H272" t="s">
        <x:v>94</x:v>
      </x:c>
      <x:c r="J272" t="s">
        <x:v>95</x:v>
      </x:c>
    </x:row>
    <x:row r="273">
      <x:c r="G273" t="s">
        <x:v>96</x:v>
      </x:c>
      <x:c r="H273" s="20" t="n">
        <x:f>E24*C187+F24*C189+G24*C191</x:f>
        <x:v>-0.6415839956730492</x:v>
      </x:c>
      <x:c r="J273" s="20" t="n">
        <x:f>E50*C187+F50*C191+G50*C193</x:f>
        <x:v>-0.6287016670414377</x:v>
      </x:c>
    </x:row>
    <x:row r="274">
      <x:c r="G274" t="s">
        <x:v>97</x:v>
      </x:c>
      <x:c r="H274" s="34" t="n">
        <x:f>E25*C187+F25*C189+G25*C191</x:f>
        <x:v>-0.02298516959944885</x:v>
      </x:c>
      <x:c r="J274" s="34" t="n">
        <x:f>E51*C187+F51*C191+G51*C193</x:f>
        <x:v>-0.03586749823106039</x:v>
      </x:c>
    </x:row>
    <x:row r="275">
      <x:c r="G275" t="s">
        <x:v>98</x:v>
      </x:c>
      <x:c r="H275" s="34" t="n">
        <x:f>E24*C188+F24*C190+G24*C192</x:f>
        <x:v>-0.0324716638674703</x:v>
      </x:c>
      <x:c r="J275" s="34" t="n">
        <x:f>E50*C188+F50*C192+G50*C194</x:f>
        <x:v>0.006966229585405492</x:v>
      </x:c>
    </x:row>
    <x:row r="276">
      <x:c r="G276" t="s">
        <x:v>99</x:v>
      </x:c>
      <x:c r="H276" s="34" t="n">
        <x:f>E25*C188+F25*C190+G25*C192</x:f>
        <x:v>0.6681395604943136</x:v>
      </x:c>
      <x:c r="J276" s="34" t="n">
        <x:f>E51*C188+F51*C192+G51*C194</x:f>
        <x:v>0.6287016670414378</x:v>
      </x:c>
    </x:row>
    <x:row r="284">
      <x:c r="H284" t="s">
        <x:v>100</x:v>
      </x:c>
    </x:row>
    <x:row r="285">
      <x:c r="H285" t="n">
        <x:f>(2*H273^2+2*H276^2+(H274+H275)^2)^0.5</x:f>
        <x:v>1.3111660657524802</x:v>
      </x:c>
      <x:c r="J285" t="n">
        <x:f>(2*J273^2+2*J276^2+(J274+J275)^2)^0.5</x:f>
        <x:v>1.2577354363665119</x:v>
      </x:c>
    </x:row>
    <x:row r="287" ht="20.399999618530273">
      <x:c r="G287" s="37" t="s">
        <x:v>101</x:v>
      </x:c>
      <x:c r="H287" t="n">
        <x:f>(G11+G12+G13)/3</x:f>
        <x:v>0.3333333333333333</x:v>
      </x:c>
      <x:c r="J287" t="n">
        <x:f>(G37+G38+G39)/3</x:f>
        <x:v>0.6666666666666666</x:v>
      </x:c>
    </x:row>
    <x:row r="288" ht="20.399999618530273">
      <x:c r="G288" s="39" t="s">
        <x:v>102</x:v>
      </x:c>
      <x:c r="H288" t="n">
        <x:f>1</x:f>
        <x:v>1</x:v>
      </x:c>
      <x:c r="J288" t="n">
        <x:f>1</x:f>
        <x:v>1</x:v>
      </x:c>
    </x:row>
    <x:row r="289">
      <x:c r="G289" t="s">
        <x:v>103</x:v>
      </x:c>
      <x:c r="H289" t="n">
        <x:f>MIN(0.4*H287,0.09*H288)</x:f>
        <x:v>0.09</x:v>
      </x:c>
      <x:c r="J289" t="n">
        <x:f>MIN(0.4*J287,0.09*J288)</x:f>
        <x:v>0.09</x:v>
      </x:c>
    </x:row>
    <x:row r="290">
      <x:c r="G290" t="s">
        <x:v>104</x:v>
      </x:c>
      <x:c r="H290" t="n">
        <x:f>H289^2</x:f>
        <x:v>0.0081</x:v>
      </x:c>
      <x:c r="J290" t="n">
        <x:f>J289^2</x:f>
        <x:v>0.0081</x:v>
      </x:c>
    </x:row>
    <x:row r="291">
      <x:c r="G291" s="38" t="s">
        <x:v>105</x:v>
      </x:c>
      <x:c r="H291" t="n">
        <x:f>$S$2*H290*H285</x:f>
        <x:v>0.010620445132595089</x:v>
      </x:c>
      <x:c r="J291" t="n">
        <x:f>$S$2*J290*J285</x:f>
        <x:v>0.010187657034568745</x:v>
      </x:c>
    </x:row>
    <x:row r="294">
      <x:c r="G294" t="s">
        <x:v>106</x:v>
      </x:c>
      <x:c r="H294" t="n">
        <x:f>$S$4+H291</x:f>
        <x:v>0.1106204451325951</x:v>
      </x:c>
      <x:c r="J294" t="n">
        <x:f>$S$4+J291</x:f>
        <x:v>0.11018765703456875</x:v>
      </x:c>
    </x:row>
  </x:sheetData>
  <x:pageMargins left="0.7" right="0.7" top="0.75" bottom="0.75" header="0.3" footer="0.3"/>
  <x:drawing xmlns:r="http://schemas.openxmlformats.org/officeDocument/2006/relationships" r:id="R1a77ba27f07e46b7"/>
</x:worksheet>
</file>