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98.xml" ContentType="application/vnd.ms-excel.person+xml"/>
  <Override PartName="/xl/persons/person2.xml" ContentType="application/vnd.ms-excel.person+xml"/>
  <Override PartName="/xl/persons/person26.xml" ContentType="application/vnd.ms-excel.person+xml"/>
  <Override PartName="/xl/persons/person47.xml" ContentType="application/vnd.ms-excel.person+xml"/>
  <Override PartName="/xl/persons/person68.xml" ContentType="application/vnd.ms-excel.person+xml"/>
  <Override PartName="/xl/persons/person120.xml" ContentType="application/vnd.ms-excel.person+xml"/>
  <Override PartName="/xl/persons/person140.xml" ContentType="application/vnd.ms-excel.person+xml"/>
  <Override PartName="/xl/persons/person151.xml" ContentType="application/vnd.ms-excel.person+xml"/>
  <Override PartName="/xl/persons/person172.xml" ContentType="application/vnd.ms-excel.person+xml"/>
  <Override PartName="/xl/persons/person185.xml" ContentType="application/vnd.ms-excel.person+xml"/>
  <Override PartName="/xl/persons/person206.xml" ContentType="application/vnd.ms-excel.person+xml"/>
  <Override PartName="/xl/persons/person91.xml" ContentType="application/vnd.ms-excel.person+xml"/>
  <Override PartName="/xl/persons/person11.xml" ContentType="application/vnd.ms-excel.person+xml"/>
  <Override PartName="/xl/persons/person15.xml" ContentType="application/vnd.ms-excel.person+xml"/>
  <Override PartName="/xl/persons/person36.xml" ContentType="application/vnd.ms-excel.person+xml"/>
  <Override PartName="/xl/persons/person57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78.xml" ContentType="application/vnd.ms-excel.person+xml"/>
  <Override PartName="/xl/persons/person144.xml" ContentType="application/vnd.ms-excel.person+xml"/>
  <Override PartName="/xl/persons/person161.xml" ContentType="application/vnd.ms-excel.person+xml"/>
  <Override PartName="/xl/persons/person196.xml" ContentType="application/vnd.ms-excel.person+xml"/>
  <Override PartName="/xl/persons/person30.xml" ContentType="application/vnd.ms-excel.person+xml"/>
  <Override PartName="/xl/persons/person7.xml" ContentType="application/vnd.ms-excel.person+xml"/>
  <Override PartName="/xl/persons/person48.xml" ContentType="application/vnd.ms-excel.person+xml"/>
  <Override PartName="/xl/persons/person102.xml" ContentType="application/vnd.ms-excel.person+xml"/>
  <Override PartName="/xl/persons/person123.xml" ContentType="application/vnd.ms-excel.person+xml"/>
  <Override PartName="/xl/persons/person69.xml" ContentType="application/vnd.ms-excel.person+xml"/>
  <Override PartName="/xl/persons/person134.xml" ContentType="application/vnd.ms-excel.person+xml"/>
  <Override PartName="/xl/persons/person155.xml" ContentType="application/vnd.ms-excel.person+xml"/>
  <Override PartName="/xl/persons/person176.xml" ContentType="application/vnd.ms-excel.person+xml"/>
  <Override PartName="/xl/persons/person190.xml" ContentType="application/vnd.ms-excel.person+xml"/>
  <Override PartName="/xl/persons/person211.xml" ContentType="application/vnd.ms-excel.person+xml"/>
  <Override PartName="/xl/persons/person16.xml" ContentType="application/vnd.ms-excel.person+xml"/>
  <Override PartName="/xl/persons/person92.xml" ContentType="application/vnd.ms-excel.person+xml"/>
  <Override PartName="/xl/persons/person113.xml" ContentType="application/vnd.ms-excel.person+xml"/>
  <Override PartName="/xl/persons/person38.xml" ContentType="application/vnd.ms-excel.person+xml"/>
  <Override PartName="/xl/persons/person59.xml" ContentType="application/vnd.ms-excel.person+xml"/>
  <Override PartName="/xl/persons/person80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166.xml" ContentType="application/vnd.ms-excel.person+xml"/>
  <Override PartName="/xl/persons/person201.xml" ContentType="application/vnd.ms-excel.person+xml"/>
  <Override PartName="/xl/persons/person107.xml" ContentType="application/vnd.ms-excel.person+xml"/>
  <Override PartName="/xl/persons/person4.xml" ContentType="application/vnd.ms-excel.person+xml"/>
  <Override PartName="/xl/persons/person139.xml" ContentType="application/vnd.ms-excel.person+xml"/>
  <Override PartName="/xl/persons/person71.xml" ContentType="application/vnd.ms-excel.person+xml"/>
  <Override PartName="/xl/persons/person50.xml" ContentType="application/vnd.ms-excel.person+xml"/>
  <Override PartName="/xl/persons/person27.xml" ContentType="application/vnd.ms-excel.person+xml"/>
  <Override PartName="/xl/persons/person114.xml" ContentType="application/vnd.ms-excel.person+xml"/>
  <Override PartName="/xl/persons/person.xml" ContentType="application/vnd.ms-excel.person+xml"/>
  <Override PartName="/xl/persons/person200.xml" ContentType="application/vnd.ms-excel.person+xml"/>
  <Override PartName="/xl/persons/person189.xml" ContentType="application/vnd.ms-excel.person+xml"/>
  <Override PartName="/xl/persons/person165.xml" ContentType="application/vnd.ms-excel.person+xml"/>
  <Override PartName="/xl/persons/person93.xml" ContentType="application/vnd.ms-excel.person+xml"/>
  <Override PartName="/xl/persons/person106.xml" ContentType="application/vnd.ms-excel.person+xml"/>
  <Override PartName="/xl/persons/person82.xml" ContentType="application/vnd.ms-excel.person+xml"/>
  <Override PartName="/xl/persons/person18.xml" ContentType="application/vnd.ms-excel.person+xml"/>
  <Override PartName="/xl/persons/person37.xml" ContentType="application/vnd.ms-excel.person+xml"/>
  <Override PartName="/xl/persons/person60.xml" ContentType="application/vnd.ms-excel.person+xml"/>
  <Override PartName="/xl/persons/person125.xml" ContentType="application/vnd.ms-excel.person+xml"/>
  <Override PartName="/xl/persons/person210.xml" ContentType="application/vnd.ms-excel.person+xml"/>
  <Override PartName="/xl/persons/person175.xml" ContentType="application/vnd.ms-excel.person+xml"/>
  <Override PartName="/xl/persons/person150.xml" ContentType="application/vnd.ms-excel.person+xml"/>
  <Override PartName="/xl/persons/person117.xml" ContentType="application/vnd.ms-excel.person+xml"/>
  <Override PartName="/xl/persons/person95.xml" ContentType="application/vnd.ms-excel.person+xml"/>
  <Override PartName="/xl/persons/person5.xml" ContentType="application/vnd.ms-excel.person+xml"/>
  <Override PartName="/xl/persons/person28.xml" ContentType="application/vnd.ms-excel.person+xml"/>
  <Override PartName="/xl/persons/person49.xml" ContentType="application/vnd.ms-excel.person+xml"/>
  <Override PartName="/xl/persons/person70.xml" ContentType="application/vnd.ms-excel.person+xml"/>
  <Override PartName="/xl/persons/person216.xml" ContentType="application/vnd.ms-excel.person+xml"/>
  <Override PartName="/xl/persons/person199.xml" ContentType="application/vnd.ms-excel.person+xml"/>
  <Override PartName="/xl/persons/person188.xml" ContentType="application/vnd.ms-excel.person+xml"/>
  <Override PartName="/xl/persons/person160.xml" ContentType="application/vnd.ms-excel.person+xml"/>
  <Override PartName="/xl/persons/person138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61.xml" ContentType="application/vnd.ms-excel.person+xml"/>
  <Override PartName="/xl/persons/person83.xml" ContentType="application/vnd.ms-excel.person+xml"/>
  <Override PartName="/xl/persons/person209.xml" ContentType="application/vnd.ms-excel.person+xml"/>
  <Override PartName="/xl/persons/person171.xml" ContentType="application/vnd.ms-excel.person+xml"/>
  <Override PartName="/xl/persons/person149.xml" ContentType="application/vnd.ms-excel.person+xml"/>
  <Override PartName="/xl/persons/person128.xml" ContentType="application/vnd.ms-excel.person+xml"/>
  <Override PartName="/xl/persons/person104.xml" ContentType="application/vnd.ms-excel.person+xml"/>
  <Override PartName="/xl/persons/person81.xml" ContentType="application/vnd.ms-excel.person+xml"/>
  <Override PartName="/xl/persons/person215.xml" ContentType="application/vnd.ms-excel.person+xml"/>
  <Override PartName="/xl/persons/person191.xml" ContentType="application/vnd.ms-excel.person+xml"/>
  <Override PartName="/xl/persons/person141.xml" ContentType="application/vnd.ms-excel.person+xml"/>
  <Override PartName="/xl/persons/person121.xml" ContentType="application/vnd.ms-excel.person+xml"/>
  <Override PartName="/xl/persons/person99.xml" ContentType="application/vnd.ms-excel.person+xml"/>
  <Override PartName="/xl/persons/person6.xml" ContentType="application/vnd.ms-excel.person+xml"/>
  <Override PartName="/xl/persons/person29.xml" ContentType="application/vnd.ms-excel.person+xml"/>
  <Override PartName="/xl/persons/person51.xml" ContentType="application/vnd.ms-excel.person+xml"/>
  <Override PartName="/xl/persons/person198.xml" ContentType="application/vnd.ms-excel.person+xml"/>
  <Override PartName="/xl/persons/person187.xml" ContentType="application/vnd.ms-excel.person+xml"/>
  <Override PartName="/xl/persons/person163.xml" ContentType="application/vnd.ms-excel.person+xml"/>
  <Override PartName="/xl/persons/person159.xml" ContentType="application/vnd.ms-excel.person+xml"/>
  <Override PartName="/xl/persons/person135.xml" ContentType="application/vnd.ms-excel.person+xml"/>
  <Override PartName="/xl/persons/person116.xml" ContentType="application/vnd.ms-excel.person+xml"/>
  <Override PartName="/xl/persons/person1.xml" ContentType="application/vnd.ms-excel.person+xml"/>
  <Override PartName="/xl/persons/person24.xml" ContentType="application/vnd.ms-excel.person+xml"/>
  <Override PartName="/xl/persons/person46.xml" ContentType="application/vnd.ms-excel.person+xml"/>
  <Override PartName="/xl/persons/person67.xml" ContentType="application/vnd.ms-excel.person+xml"/>
  <Override PartName="/xl/persons/person72.xml" ContentType="application/vnd.ms-excel.person+xml"/>
  <Override PartName="/xl/persons/person94.xml" ContentType="application/vnd.ms-excel.person+xml"/>
  <Override PartName="/xl/persons/person208.xml" ContentType="application/vnd.ms-excel.person+xml"/>
  <Override PartName="/xl/persons/person207.xml" ContentType="application/vnd.ms-excel.person+xml"/>
  <Override PartName="/xl/persons/person186.xml" ContentType="application/vnd.ms-excel.person+xml"/>
  <Override PartName="/xl/persons/person173.xml" ContentType="application/vnd.ms-excel.person+xml"/>
  <Override PartName="/xl/persons/person111.xml" ContentType="application/vnd.ms-excel.person+xml"/>
  <Override PartName="/xl/persons/person19.xml" ContentType="application/vnd.ms-excel.person+xml"/>
  <Override PartName="/xl/persons/person40.xml" ContentType="application/vnd.ms-excel.person+xml"/>
  <Override PartName="/xl/persons/person89.xml" ContentType="application/vnd.ms-excel.person+xml"/>
  <Override PartName="/xl/persons/person170.xml" ContentType="application/vnd.ms-excel.person+xml"/>
  <Override PartName="/xl/persons/person152.xml" ContentType="application/vnd.ms-excel.person+xml"/>
  <Override PartName="/xl/persons/person148.xml" ContentType="application/vnd.ms-excel.person+xml"/>
  <Override PartName="/xl/persons/person132.xml" ContentType="application/vnd.ms-excel.person+xml"/>
  <Override PartName="/xl/persons/person127.xml" ContentType="application/vnd.ms-excel.person+xml"/>
  <Override PartName="/xl/persons/person86.xml" ContentType="application/vnd.ms-excel.person+xml"/>
  <Override PartName="/xl/persons/person85.xml" ContentType="application/vnd.ms-excel.person+xml"/>
  <Override PartName="/xl/persons/person79.xml" ContentType="application/vnd.ms-excel.person+xml"/>
  <Override PartName="/xl/persons/person63.xml" ContentType="application/vnd.ms-excel.person+xml"/>
  <Override PartName="/xl/persons/person58.xml" ContentType="application/vnd.ms-excel.person+xml"/>
  <Override PartName="/xl/persons/person14.xml" ContentType="application/vnd.ms-excel.person+xml"/>
  <Override PartName="/xl/persons/person35.xml" ContentType="application/vnd.ms-excel.person+xml"/>
  <Override PartName="/xl/persons/person103.xml" ContentType="application/vnd.ms-excel.person+xml"/>
  <Override PartName="/xl/persons/person197.xml" ContentType="application/vnd.ms-excel.person+xml"/>
  <Override PartName="/xl/persons/person195.xml" ContentType="application/vnd.ms-excel.person+xml"/>
  <Override PartName="/xl/persons/person162.xml" ContentType="application/vnd.ms-excel.person+xml"/>
  <Override PartName="/xl/persons/person214.xml" ContentType="application/vnd.ms-excel.person+xml"/>
  <Override PartName="/xl/persons/person8.xml" ContentType="application/vnd.ms-excel.person+xml"/>
  <Override PartName="/xl/persons/person158.xml" ContentType="application/vnd.ms-excel.person+xml"/>
  <Override PartName="/xl/persons/person137.xml" ContentType="application/vnd.ms-excel.person+xml"/>
  <Override PartName="/xl/persons/person31.xml" ContentType="application/vnd.ms-excel.person+xml"/>
  <Override PartName="/xl/persons/person52.xml" ContentType="application/vnd.ms-excel.person+xml"/>
  <Override PartName="/xl/persons/person73.xml" ContentType="application/vnd.ms-excel.person+xml"/>
  <Override PartName="/xl/persons/person96.xml" ContentType="application/vnd.ms-excel.person+xml"/>
  <Override PartName="/xl/persons/person115.xml" ContentType="application/vnd.ms-excel.person+xml"/>
  <Override PartName="/xl/persons/person184.xml" ContentType="application/vnd.ms-excel.person+xml"/>
  <Override PartName="/xl/persons/person180.xml" ContentType="application/vnd.ms-excel.person+xml"/>
  <Override PartName="/xl/persons/person205.xml" ContentType="application/vnd.ms-excel.person+xml"/>
  <Override PartName="/xl/persons/person10.xml" ContentType="application/vnd.ms-excel.person+xml"/>
  <Override PartName="/xl/persons/person20.xml" ContentType="application/vnd.ms-excel.person+xml"/>
  <Override PartName="/xl/persons/person42.xml" ContentType="application/vnd.ms-excel.person+xml"/>
  <Override PartName="/xl/persons/person62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26.xml" ContentType="application/vnd.ms-excel.person+xml"/>
  <Override PartName="/xl/persons/person169.xml" ContentType="application/vnd.ms-excel.person+xml"/>
  <Override PartName="/xl/persons/person147.xml" ContentType="application/vnd.ms-excel.person+xml"/>
  <Override PartName="/xl/persons/person74.xml" ContentType="application/vnd.ms-excel.person+xml"/>
  <Override PartName="/xl/persons/person213.xml" ContentType="application/vnd.ms-excel.person+xml"/>
  <Override PartName="/xl/persons/person194.xml" ContentType="application/vnd.ms-excel.person+xml"/>
  <Override PartName="/xl/persons/person34.xml" ContentType="application/vnd.ms-excel.person+xml"/>
  <Override PartName="/xl/persons/person13.xml" ContentType="application/vnd.ms-excel.person+xml"/>
  <Override PartName="/xl/persons/person53.xml" ContentType="application/vnd.ms-excel.person+xml"/>
  <Override PartName="/xl/persons/person97.xml" ContentType="application/vnd.ms-excel.person+xml"/>
  <Override PartName="/xl/persons/person118.xml" ContentType="application/vnd.ms-excel.person+xml"/>
  <Override PartName="/xl/persons/person179.xml" ContentType="application/vnd.ms-excel.person+xml"/>
  <Override PartName="/xl/persons/person157.xml" ContentType="application/vnd.ms-excel.person+xml"/>
  <Override PartName="/xl/persons/person64.xml" ContentType="application/vnd.ms-excel.person+xml"/>
  <Override PartName="/xl/persons/person136.xml" ContentType="application/vnd.ms-excel.person+xml"/>
  <Override PartName="/xl/persons/person204.xml" ContentType="application/vnd.ms-excel.person+xml"/>
  <Override PartName="/xl/persons/person183.xml" ContentType="application/vnd.ms-excel.person+xml"/>
  <Override PartName="/xl/persons/person21.xml" ContentType="application/vnd.ms-excel.person+xml"/>
  <Override PartName="/xl/persons/person43.xml" ContentType="application/vnd.ms-excel.person+xml"/>
  <Override PartName="/xl/persons/person87.xml" ContentType="application/vnd.ms-excel.person+xml"/>
  <Override PartName="/xl/persons/person108.xml" ContentType="application/vnd.ms-excel.person+xml"/>
  <Override PartName="/xl/persons/person168.xml" ContentType="application/vnd.ms-excel.person+xml"/>
  <Override PartName="/xl/persons/person54.xml" ContentType="application/vnd.ms-excel.person+xml"/>
  <Override PartName="/xl/persons/person75.xml" ContentType="application/vnd.ms-excel.person+xml"/>
  <Override PartName="/xl/persons/person129.xml" ContentType="application/vnd.ms-excel.person+xml"/>
  <Override PartName="/xl/persons/person146.xml" ContentType="application/vnd.ms-excel.person+xml"/>
  <Override PartName="/xl/persons/person212.xml" ContentType="application/vnd.ms-excel.person+xml"/>
  <Override PartName="/xl/persons/person193.xml" ContentType="application/vnd.ms-excel.person+xml"/>
  <Override PartName="/xl/persons/person101.xml" ContentType="application/vnd.ms-excel.person+xml"/>
  <Override PartName="/xl/persons/person9.xml" ContentType="application/vnd.ms-excel.person+xml"/>
  <Override PartName="/xl/persons/person32.xml" ContentType="application/vnd.ms-excel.person+xml"/>
  <Override PartName="/xl/persons/person178.xml" ContentType="application/vnd.ms-excel.person+xml"/>
  <Override PartName="/xl/persons/person143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56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0.xml" ContentType="application/vnd.ms-excel.person+xml"/>
  <Override PartName="/xl/persons/person23.xml" ContentType="application/vnd.ms-excel.person+xml"/>
  <Override PartName="/xl/persons/person154.xml" ContentType="application/vnd.ms-excel.person+xml"/>
  <Override PartName="/xl/persons/person109.xml" ContentType="application/vnd.ms-excel.person+xml"/>
  <Override PartName="/xl/persons/person88.xml" ContentType="application/vnd.ms-excel.person+xml"/>
  <Override PartName="/xl/persons/person33.xml" ContentType="application/vnd.ms-excel.person+xml"/>
  <Override PartName="/xl/persons/person130.xml" ContentType="application/vnd.ms-excel.person+xml"/>
  <Override PartName="/xl/persons/person167.xml" ContentType="application/vnd.ms-excel.person+xml"/>
  <Override PartName="/xl/persons/person192.xml" ContentType="application/vnd.ms-excel.person+xml"/>
  <Override PartName="/xl/persons/person77.xml" ContentType="application/vnd.ms-excel.person+xml"/>
  <Override PartName="/xl/persons/person55.xml" ContentType="application/vnd.ms-excel.person+xml"/>
  <Override PartName="/xl/persons/person12.xml" ContentType="application/vnd.ms-excel.person+xml"/>
  <Override PartName="/xl/persons/person164.xml" ContentType="application/vnd.ms-excel.person+xml"/>
  <Override PartName="/xl/persons/person142.xml" ContentType="application/vnd.ms-excel.person+xml"/>
  <Override PartName="/xl/persons/person122.xml" ContentType="application/vnd.ms-excel.person+xml"/>
  <Override PartName="/xl/persons/person100.xml" ContentType="application/vnd.ms-excel.person+xml"/>
  <Override PartName="/xl/persons/person25.xml" ContentType="application/vnd.ms-excel.person+xml"/>
  <Override PartName="/xl/persons/person45.xml" ContentType="application/vnd.ms-excel.person+xml"/>
  <Override PartName="/xl/persons/person65.xml" ContentType="application/vnd.ms-excel.person+xml"/>
  <Override PartName="/xl/persons/person177.xml" ContentType="application/vnd.ms-excel.person+xml"/>
  <Override PartName="/xl/persons/person181.xml" ContentType="application/vnd.ms-excel.person+xml"/>
  <Override PartName="/xl/persons/person3.xml" ContentType="application/vnd.ms-excel.person+xml"/>
  <Override PartName="/xl/persons/person202.xml" ContentType="application/vnd.ms-excel.person+xml"/>
  <Override PartName="/xl/persons/person153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90.xml" ContentType="application/vnd.ms-excel.person+xml"/>
  <Override PartName="/xl/persons/person17.xml" ContentType="application/vnd.ms-excel.person+xml"/>
  <Override PartName="/xl/persons/person174.xml" ContentType="application/vnd.ms-excel.person+xml"/>
  <Override PartName="/xl/persons/person39.xml" ContentType="application/vnd.ms-excel.person+xml"/>
  <Override PartName="/xl/persons/person56.xml" ContentType="application/vnd.ms-excel.person+xml"/>
  <Override PartName="/xl/persons/person7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lly\PycharmProjects\- Stock TA &amp; Predict (Jupyter)\"/>
    </mc:Choice>
  </mc:AlternateContent>
  <xr:revisionPtr revIDLastSave="0" documentId="13_ncr:1_{000D4CCB-F641-4F8F-823C-FDA9845BFA95}" xr6:coauthVersionLast="47" xr6:coauthVersionMax="47" xr10:uidLastSave="{00000000-0000-0000-0000-000000000000}"/>
  <bookViews>
    <workbookView xWindow="-120" yWindow="-16560" windowWidth="29040" windowHeight="15720" xr2:uid="{00000000-000D-0000-FFFF-FFFF00000000}"/>
  </bookViews>
  <sheets>
    <sheet name="US Stocks" sheetId="2" r:id="rId1"/>
  </sheets>
  <definedNames>
    <definedName name="_xlnm.Print_Area" localSheetId="0">'US Stocks'!$A$1:$EV$44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L37" i="2" l="1"/>
  <c r="DW37" i="2"/>
  <c r="DH37" i="2"/>
  <c r="CS37" i="2"/>
  <c r="CD37" i="2"/>
  <c r="BO37" i="2"/>
  <c r="AZ37" i="2"/>
  <c r="AK37" i="2"/>
  <c r="ET22" i="2" l="1"/>
  <c r="ER22" i="2"/>
  <c r="ET32" i="2"/>
  <c r="ER32" i="2"/>
  <c r="EP32" i="2"/>
  <c r="EN32" i="2"/>
  <c r="EL32" i="2"/>
  <c r="EE32" i="2"/>
  <c r="EC32" i="2"/>
  <c r="EA32" i="2"/>
  <c r="DY32" i="2"/>
  <c r="DW32" i="2"/>
  <c r="DP32" i="2"/>
  <c r="DN32" i="2"/>
  <c r="DL32" i="2"/>
  <c r="DJ32" i="2"/>
  <c r="DH32" i="2"/>
  <c r="DA32" i="2"/>
  <c r="CY32" i="2"/>
  <c r="CW32" i="2"/>
  <c r="CU32" i="2"/>
  <c r="CS32" i="2"/>
  <c r="CL32" i="2"/>
  <c r="CJ32" i="2"/>
  <c r="CH32" i="2"/>
  <c r="CF32" i="2"/>
  <c r="CD32" i="2"/>
  <c r="BW32" i="2"/>
  <c r="BU32" i="2"/>
  <c r="BS32" i="2"/>
  <c r="BQ32" i="2"/>
  <c r="BO32" i="2"/>
  <c r="BH32" i="2"/>
  <c r="BF32" i="2"/>
  <c r="BD32" i="2"/>
  <c r="BB32" i="2"/>
  <c r="AZ32" i="2"/>
  <c r="AS32" i="2"/>
  <c r="AQ32" i="2"/>
  <c r="AO32" i="2"/>
  <c r="AM32" i="2"/>
  <c r="AK32" i="2"/>
  <c r="AD32" i="2"/>
  <c r="AB32" i="2"/>
  <c r="Z32" i="2"/>
  <c r="X32" i="2"/>
  <c r="V32" i="2"/>
  <c r="O32" i="2"/>
  <c r="M32" i="2"/>
  <c r="K32" i="2"/>
  <c r="I32" i="2"/>
  <c r="G32" i="2"/>
  <c r="B32" i="2"/>
  <c r="ET31" i="2"/>
  <c r="ER31" i="2"/>
  <c r="EP31" i="2"/>
  <c r="EN31" i="2"/>
  <c r="EL31" i="2"/>
  <c r="EE31" i="2"/>
  <c r="EC31" i="2"/>
  <c r="EA31" i="2"/>
  <c r="DY31" i="2"/>
  <c r="DW31" i="2"/>
  <c r="DP31" i="2"/>
  <c r="DN31" i="2"/>
  <c r="DL31" i="2"/>
  <c r="DJ31" i="2"/>
  <c r="DH31" i="2"/>
  <c r="DA31" i="2"/>
  <c r="CY31" i="2"/>
  <c r="CW31" i="2"/>
  <c r="CU31" i="2"/>
  <c r="CS31" i="2"/>
  <c r="CL31" i="2"/>
  <c r="CJ31" i="2"/>
  <c r="CH31" i="2"/>
  <c r="CF31" i="2"/>
  <c r="CD31" i="2"/>
  <c r="BW31" i="2"/>
  <c r="BU31" i="2"/>
  <c r="BS31" i="2"/>
  <c r="BQ31" i="2"/>
  <c r="BO31" i="2"/>
  <c r="BH31" i="2"/>
  <c r="BF31" i="2"/>
  <c r="BD31" i="2"/>
  <c r="BB31" i="2"/>
  <c r="AZ31" i="2"/>
  <c r="AS31" i="2"/>
  <c r="AQ31" i="2"/>
  <c r="AO31" i="2"/>
  <c r="AM31" i="2"/>
  <c r="AK31" i="2"/>
  <c r="AD31" i="2"/>
  <c r="AB31" i="2"/>
  <c r="Z31" i="2"/>
  <c r="X31" i="2"/>
  <c r="V31" i="2"/>
  <c r="O31" i="2"/>
  <c r="M31" i="2"/>
  <c r="K31" i="2"/>
  <c r="I31" i="2"/>
  <c r="G31" i="2"/>
  <c r="B31" i="2"/>
  <c r="ET30" i="2"/>
  <c r="ER30" i="2"/>
  <c r="EP30" i="2"/>
  <c r="EN30" i="2"/>
  <c r="EL30" i="2"/>
  <c r="EE30" i="2"/>
  <c r="EC30" i="2"/>
  <c r="EA30" i="2"/>
  <c r="DY30" i="2"/>
  <c r="DW30" i="2"/>
  <c r="DP30" i="2"/>
  <c r="DN30" i="2"/>
  <c r="DL30" i="2"/>
  <c r="DJ30" i="2"/>
  <c r="DH30" i="2"/>
  <c r="DA30" i="2"/>
  <c r="CY30" i="2"/>
  <c r="CW30" i="2"/>
  <c r="CU30" i="2"/>
  <c r="CS30" i="2"/>
  <c r="CL30" i="2"/>
  <c r="CJ30" i="2"/>
  <c r="CH30" i="2"/>
  <c r="CF30" i="2"/>
  <c r="CD30" i="2"/>
  <c r="BW30" i="2"/>
  <c r="BU30" i="2"/>
  <c r="BS30" i="2"/>
  <c r="BQ30" i="2"/>
  <c r="BO30" i="2"/>
  <c r="BH30" i="2"/>
  <c r="BF30" i="2"/>
  <c r="BD30" i="2"/>
  <c r="BB30" i="2"/>
  <c r="AZ30" i="2"/>
  <c r="AS30" i="2"/>
  <c r="AQ30" i="2"/>
  <c r="AO30" i="2"/>
  <c r="AM30" i="2"/>
  <c r="AK30" i="2"/>
  <c r="AD30" i="2"/>
  <c r="AB30" i="2"/>
  <c r="Z30" i="2"/>
  <c r="X30" i="2"/>
  <c r="V30" i="2"/>
  <c r="O30" i="2"/>
  <c r="M30" i="2"/>
  <c r="K30" i="2"/>
  <c r="I30" i="2"/>
  <c r="G30" i="2"/>
  <c r="B30" i="2"/>
  <c r="ET29" i="2"/>
  <c r="ER29" i="2"/>
  <c r="EP29" i="2"/>
  <c r="EN29" i="2"/>
  <c r="EL29" i="2"/>
  <c r="EE29" i="2"/>
  <c r="EC29" i="2"/>
  <c r="EA29" i="2"/>
  <c r="DY29" i="2"/>
  <c r="DW29" i="2"/>
  <c r="DP29" i="2"/>
  <c r="DN29" i="2"/>
  <c r="DL29" i="2"/>
  <c r="DJ29" i="2"/>
  <c r="DH29" i="2"/>
  <c r="DA29" i="2"/>
  <c r="CY29" i="2"/>
  <c r="CW29" i="2"/>
  <c r="CU29" i="2"/>
  <c r="CS29" i="2"/>
  <c r="CL29" i="2"/>
  <c r="CJ29" i="2"/>
  <c r="CH29" i="2"/>
  <c r="CF29" i="2"/>
  <c r="CD29" i="2"/>
  <c r="BW29" i="2"/>
  <c r="BU29" i="2"/>
  <c r="BS29" i="2"/>
  <c r="BQ29" i="2"/>
  <c r="BO29" i="2"/>
  <c r="BH29" i="2"/>
  <c r="BF29" i="2"/>
  <c r="BD29" i="2"/>
  <c r="BB29" i="2"/>
  <c r="AZ29" i="2"/>
  <c r="AS29" i="2"/>
  <c r="AQ29" i="2"/>
  <c r="AO29" i="2"/>
  <c r="AM29" i="2"/>
  <c r="AK29" i="2"/>
  <c r="AD29" i="2"/>
  <c r="AB29" i="2"/>
  <c r="Z29" i="2"/>
  <c r="X29" i="2"/>
  <c r="V29" i="2"/>
  <c r="O29" i="2"/>
  <c r="M29" i="2"/>
  <c r="K29" i="2"/>
  <c r="I29" i="2"/>
  <c r="G29" i="2"/>
  <c r="B29" i="2"/>
  <c r="ET28" i="2"/>
  <c r="ER28" i="2"/>
  <c r="EP28" i="2"/>
  <c r="EN28" i="2"/>
  <c r="EL28" i="2"/>
  <c r="EE28" i="2"/>
  <c r="EC28" i="2"/>
  <c r="EA28" i="2"/>
  <c r="DY28" i="2"/>
  <c r="DW28" i="2"/>
  <c r="DP28" i="2"/>
  <c r="DN28" i="2"/>
  <c r="DL28" i="2"/>
  <c r="DJ28" i="2"/>
  <c r="DH28" i="2"/>
  <c r="DA28" i="2"/>
  <c r="CY28" i="2"/>
  <c r="CW28" i="2"/>
  <c r="CU28" i="2"/>
  <c r="CS28" i="2"/>
  <c r="CL28" i="2"/>
  <c r="CJ28" i="2"/>
  <c r="CH28" i="2"/>
  <c r="CF28" i="2"/>
  <c r="CD28" i="2"/>
  <c r="BW28" i="2"/>
  <c r="BU28" i="2"/>
  <c r="BS28" i="2"/>
  <c r="BQ28" i="2"/>
  <c r="BO28" i="2"/>
  <c r="BH28" i="2"/>
  <c r="BF28" i="2"/>
  <c r="BD28" i="2"/>
  <c r="BB28" i="2"/>
  <c r="AZ28" i="2"/>
  <c r="AS28" i="2"/>
  <c r="AQ28" i="2"/>
  <c r="AO28" i="2"/>
  <c r="AM28" i="2"/>
  <c r="AK28" i="2"/>
  <c r="AD28" i="2"/>
  <c r="AB28" i="2"/>
  <c r="Z28" i="2"/>
  <c r="X28" i="2"/>
  <c r="V28" i="2"/>
  <c r="O28" i="2"/>
  <c r="M28" i="2"/>
  <c r="K28" i="2"/>
  <c r="I28" i="2"/>
  <c r="G28" i="2"/>
  <c r="B28" i="2"/>
  <c r="B40" i="2"/>
  <c r="B39" i="2"/>
  <c r="B38" i="2"/>
  <c r="B37" i="2"/>
  <c r="B36" i="2"/>
  <c r="ET24" i="2"/>
  <c r="ER24" i="2"/>
  <c r="EP24" i="2"/>
  <c r="EN24" i="2"/>
  <c r="EL24" i="2"/>
  <c r="EE24" i="2"/>
  <c r="EC24" i="2"/>
  <c r="EA24" i="2"/>
  <c r="DY24" i="2"/>
  <c r="DW24" i="2"/>
  <c r="DP24" i="2"/>
  <c r="DN24" i="2"/>
  <c r="DL24" i="2"/>
  <c r="DJ24" i="2"/>
  <c r="DH24" i="2"/>
  <c r="DA24" i="2"/>
  <c r="CY24" i="2"/>
  <c r="CW24" i="2"/>
  <c r="CU24" i="2"/>
  <c r="CS24" i="2"/>
  <c r="CL24" i="2"/>
  <c r="CJ24" i="2"/>
  <c r="CH24" i="2"/>
  <c r="CF24" i="2"/>
  <c r="CD24" i="2"/>
  <c r="BW24" i="2"/>
  <c r="BU24" i="2"/>
  <c r="BS24" i="2"/>
  <c r="BQ24" i="2"/>
  <c r="BO24" i="2"/>
  <c r="BH24" i="2"/>
  <c r="BF24" i="2"/>
  <c r="BD24" i="2"/>
  <c r="BB24" i="2"/>
  <c r="AZ24" i="2"/>
  <c r="AS24" i="2"/>
  <c r="AQ24" i="2"/>
  <c r="AO24" i="2"/>
  <c r="AM24" i="2"/>
  <c r="AK24" i="2"/>
  <c r="AD24" i="2"/>
  <c r="AB24" i="2"/>
  <c r="Z24" i="2"/>
  <c r="X24" i="2"/>
  <c r="V24" i="2"/>
  <c r="O24" i="2"/>
  <c r="M24" i="2"/>
  <c r="K24" i="2"/>
  <c r="I24" i="2"/>
  <c r="G24" i="2"/>
  <c r="B24" i="2"/>
  <c r="ET26" i="2"/>
  <c r="ER26" i="2"/>
  <c r="EP26" i="2"/>
  <c r="EN26" i="2"/>
  <c r="EL26" i="2"/>
  <c r="EE26" i="2"/>
  <c r="EC26" i="2"/>
  <c r="EA26" i="2"/>
  <c r="DY26" i="2"/>
  <c r="DW26" i="2"/>
  <c r="DP26" i="2"/>
  <c r="DN26" i="2"/>
  <c r="DL26" i="2"/>
  <c r="DJ26" i="2"/>
  <c r="DH26" i="2"/>
  <c r="DA26" i="2"/>
  <c r="CY26" i="2"/>
  <c r="CW26" i="2"/>
  <c r="CU26" i="2"/>
  <c r="CS26" i="2"/>
  <c r="CL26" i="2"/>
  <c r="CJ26" i="2"/>
  <c r="CH26" i="2"/>
  <c r="CF26" i="2"/>
  <c r="CD26" i="2"/>
  <c r="BW26" i="2"/>
  <c r="BU26" i="2"/>
  <c r="BS26" i="2"/>
  <c r="BQ26" i="2"/>
  <c r="BO26" i="2"/>
  <c r="BH26" i="2"/>
  <c r="BF26" i="2"/>
  <c r="BD26" i="2"/>
  <c r="BB26" i="2"/>
  <c r="AZ26" i="2"/>
  <c r="AS26" i="2"/>
  <c r="AQ26" i="2"/>
  <c r="AO26" i="2"/>
  <c r="AM26" i="2"/>
  <c r="AK26" i="2"/>
  <c r="AD26" i="2"/>
  <c r="AB26" i="2"/>
  <c r="Z26" i="2"/>
  <c r="X26" i="2"/>
  <c r="V26" i="2"/>
  <c r="O26" i="2"/>
  <c r="M26" i="2"/>
  <c r="K26" i="2"/>
  <c r="I26" i="2"/>
  <c r="G26" i="2"/>
  <c r="B26" i="2"/>
  <c r="ET25" i="2"/>
  <c r="ER25" i="2"/>
  <c r="EP25" i="2"/>
  <c r="EN25" i="2"/>
  <c r="EL25" i="2"/>
  <c r="EE25" i="2"/>
  <c r="EC25" i="2"/>
  <c r="EA25" i="2"/>
  <c r="DY25" i="2"/>
  <c r="DW25" i="2"/>
  <c r="DP25" i="2"/>
  <c r="DN25" i="2"/>
  <c r="DL25" i="2"/>
  <c r="DJ25" i="2"/>
  <c r="DH25" i="2"/>
  <c r="DA25" i="2"/>
  <c r="CY25" i="2"/>
  <c r="CW25" i="2"/>
  <c r="CU25" i="2"/>
  <c r="CS25" i="2"/>
  <c r="CL25" i="2"/>
  <c r="CJ25" i="2"/>
  <c r="CH25" i="2"/>
  <c r="CF25" i="2"/>
  <c r="CD25" i="2"/>
  <c r="BW25" i="2"/>
  <c r="BU25" i="2"/>
  <c r="BS25" i="2"/>
  <c r="BQ25" i="2"/>
  <c r="BO25" i="2"/>
  <c r="BH25" i="2"/>
  <c r="BF25" i="2"/>
  <c r="BD25" i="2"/>
  <c r="BB25" i="2"/>
  <c r="AZ25" i="2"/>
  <c r="AS25" i="2"/>
  <c r="AQ25" i="2"/>
  <c r="AO25" i="2"/>
  <c r="AM25" i="2"/>
  <c r="AK25" i="2"/>
  <c r="AD25" i="2"/>
  <c r="AB25" i="2"/>
  <c r="Z25" i="2"/>
  <c r="X25" i="2"/>
  <c r="V25" i="2"/>
  <c r="O25" i="2"/>
  <c r="M25" i="2"/>
  <c r="K25" i="2"/>
  <c r="I25" i="2"/>
  <c r="G25" i="2"/>
  <c r="B25" i="2"/>
  <c r="ET23" i="2"/>
  <c r="ER23" i="2"/>
  <c r="EP23" i="2"/>
  <c r="EN23" i="2"/>
  <c r="EL23" i="2"/>
  <c r="EE23" i="2"/>
  <c r="EC23" i="2"/>
  <c r="EA23" i="2"/>
  <c r="DY23" i="2"/>
  <c r="DW23" i="2"/>
  <c r="DP23" i="2"/>
  <c r="DN23" i="2"/>
  <c r="DL23" i="2"/>
  <c r="DJ23" i="2"/>
  <c r="DH23" i="2"/>
  <c r="DA23" i="2"/>
  <c r="CY23" i="2"/>
  <c r="CW23" i="2"/>
  <c r="CU23" i="2"/>
  <c r="CS23" i="2"/>
  <c r="CL23" i="2"/>
  <c r="CJ23" i="2"/>
  <c r="CH23" i="2"/>
  <c r="CF23" i="2"/>
  <c r="CD23" i="2"/>
  <c r="BW23" i="2"/>
  <c r="BU23" i="2"/>
  <c r="BS23" i="2"/>
  <c r="BQ23" i="2"/>
  <c r="BO23" i="2"/>
  <c r="BH23" i="2"/>
  <c r="BF23" i="2"/>
  <c r="BD23" i="2"/>
  <c r="BB23" i="2"/>
  <c r="AZ23" i="2"/>
  <c r="AS23" i="2"/>
  <c r="AQ23" i="2"/>
  <c r="AO23" i="2"/>
  <c r="AM23" i="2"/>
  <c r="AK23" i="2"/>
  <c r="AD23" i="2"/>
  <c r="AB23" i="2"/>
  <c r="Z23" i="2"/>
  <c r="X23" i="2"/>
  <c r="V23" i="2"/>
  <c r="O23" i="2"/>
  <c r="M23" i="2"/>
  <c r="K23" i="2"/>
  <c r="I23" i="2"/>
  <c r="G23" i="2"/>
  <c r="B23" i="2"/>
  <c r="EP22" i="2"/>
  <c r="EN22" i="2"/>
  <c r="EL22" i="2"/>
  <c r="EE22" i="2"/>
  <c r="EC22" i="2"/>
  <c r="EA22" i="2"/>
  <c r="DY22" i="2"/>
  <c r="DW22" i="2"/>
  <c r="DP22" i="2"/>
  <c r="DN22" i="2"/>
  <c r="DL22" i="2"/>
  <c r="DJ22" i="2"/>
  <c r="DH22" i="2"/>
  <c r="DA22" i="2"/>
  <c r="CY22" i="2"/>
  <c r="CW22" i="2"/>
  <c r="CU22" i="2"/>
  <c r="CS22" i="2"/>
  <c r="CL22" i="2"/>
  <c r="CJ22" i="2"/>
  <c r="CH22" i="2"/>
  <c r="CF22" i="2"/>
  <c r="CD22" i="2"/>
  <c r="BW22" i="2"/>
  <c r="BU22" i="2"/>
  <c r="BS22" i="2"/>
  <c r="BQ22" i="2"/>
  <c r="BO22" i="2"/>
  <c r="BH22" i="2"/>
  <c r="BF22" i="2"/>
  <c r="BD22" i="2"/>
  <c r="BB22" i="2"/>
  <c r="AZ22" i="2"/>
  <c r="AS22" i="2"/>
  <c r="AQ22" i="2"/>
  <c r="AO22" i="2"/>
  <c r="AM22" i="2"/>
  <c r="AK22" i="2"/>
  <c r="AD22" i="2"/>
  <c r="AB22" i="2"/>
  <c r="Z22" i="2"/>
  <c r="X22" i="2"/>
  <c r="V22" i="2"/>
  <c r="O22" i="2"/>
  <c r="M22" i="2"/>
  <c r="K22" i="2"/>
  <c r="I22" i="2"/>
  <c r="G22" i="2"/>
  <c r="B22" i="2"/>
  <c r="EV43" i="2"/>
  <c r="EG43" i="2"/>
  <c r="DR43" i="2"/>
  <c r="DC43" i="2"/>
  <c r="CN43" i="2"/>
  <c r="BY43" i="2"/>
  <c r="BJ43" i="2"/>
  <c r="AU43" i="2"/>
  <c r="AF43" i="2"/>
  <c r="Q43" i="2"/>
  <c r="B41" i="2" l="1"/>
  <c r="ET20" i="2" l="1"/>
  <c r="ER20" i="2"/>
  <c r="EP20" i="2"/>
  <c r="EN20" i="2"/>
  <c r="EL20" i="2"/>
  <c r="EE20" i="2"/>
  <c r="EC20" i="2"/>
  <c r="EA20" i="2"/>
  <c r="DY20" i="2"/>
  <c r="DW20" i="2"/>
  <c r="DP20" i="2"/>
  <c r="DN20" i="2"/>
  <c r="DL20" i="2"/>
  <c r="DJ20" i="2"/>
  <c r="DH20" i="2"/>
  <c r="DA20" i="2"/>
  <c r="CY20" i="2"/>
  <c r="CW20" i="2"/>
  <c r="CU20" i="2"/>
  <c r="CS20" i="2"/>
  <c r="CL20" i="2"/>
  <c r="CJ20" i="2"/>
  <c r="CH20" i="2"/>
  <c r="CF20" i="2"/>
  <c r="CD20" i="2"/>
  <c r="BW20" i="2"/>
  <c r="BU20" i="2"/>
  <c r="BS20" i="2"/>
  <c r="BQ20" i="2"/>
  <c r="BO20" i="2"/>
  <c r="BH20" i="2"/>
  <c r="BF20" i="2"/>
  <c r="BD20" i="2"/>
  <c r="BB20" i="2"/>
  <c r="AZ20" i="2"/>
  <c r="AS20" i="2"/>
  <c r="AQ20" i="2"/>
  <c r="AO20" i="2"/>
  <c r="AM20" i="2"/>
  <c r="AK20" i="2"/>
  <c r="AD20" i="2"/>
  <c r="AB20" i="2"/>
  <c r="Z20" i="2"/>
  <c r="X20" i="2"/>
  <c r="V20" i="2"/>
  <c r="O20" i="2"/>
  <c r="M20" i="2"/>
  <c r="K20" i="2"/>
  <c r="I20" i="2"/>
  <c r="G20" i="2"/>
  <c r="B20" i="2"/>
  <c r="ET19" i="2"/>
  <c r="ER19" i="2"/>
  <c r="EP19" i="2"/>
  <c r="EN19" i="2"/>
  <c r="EL19" i="2"/>
  <c r="EE19" i="2"/>
  <c r="EC19" i="2"/>
  <c r="EA19" i="2"/>
  <c r="DY19" i="2"/>
  <c r="DW19" i="2"/>
  <c r="DP19" i="2"/>
  <c r="DN19" i="2"/>
  <c r="DL19" i="2"/>
  <c r="DJ19" i="2"/>
  <c r="DH19" i="2"/>
  <c r="CL19" i="2"/>
  <c r="CJ19" i="2"/>
  <c r="CH19" i="2"/>
  <c r="CF19" i="2"/>
  <c r="CD19" i="2"/>
  <c r="BW19" i="2"/>
  <c r="BU19" i="2"/>
  <c r="BS19" i="2"/>
  <c r="BQ19" i="2"/>
  <c r="BO19" i="2"/>
  <c r="BH19" i="2"/>
  <c r="BF19" i="2"/>
  <c r="BD19" i="2"/>
  <c r="BB19" i="2"/>
  <c r="AZ19" i="2"/>
  <c r="AS19" i="2"/>
  <c r="AQ19" i="2"/>
  <c r="AO19" i="2"/>
  <c r="AM19" i="2"/>
  <c r="AK19" i="2"/>
  <c r="AD19" i="2"/>
  <c r="AB19" i="2"/>
  <c r="Z19" i="2"/>
  <c r="X19" i="2"/>
  <c r="V19" i="2"/>
  <c r="O19" i="2"/>
  <c r="M19" i="2"/>
  <c r="K19" i="2"/>
  <c r="I19" i="2"/>
  <c r="G19" i="2"/>
  <c r="B19" i="2"/>
  <c r="ET18" i="2"/>
  <c r="ER18" i="2"/>
  <c r="EP18" i="2"/>
  <c r="EN18" i="2"/>
  <c r="EL18" i="2"/>
  <c r="EE18" i="2"/>
  <c r="EC18" i="2"/>
  <c r="EA18" i="2"/>
  <c r="DY18" i="2"/>
  <c r="DW18" i="2"/>
  <c r="DP18" i="2"/>
  <c r="DN18" i="2"/>
  <c r="DL18" i="2"/>
  <c r="DJ18" i="2"/>
  <c r="DH18" i="2"/>
  <c r="DA18" i="2"/>
  <c r="CY18" i="2"/>
  <c r="CW18" i="2"/>
  <c r="CU18" i="2"/>
  <c r="CS18" i="2"/>
  <c r="CL18" i="2"/>
  <c r="CJ18" i="2"/>
  <c r="CH18" i="2"/>
  <c r="CF18" i="2"/>
  <c r="CD18" i="2"/>
  <c r="BW18" i="2"/>
  <c r="BU18" i="2"/>
  <c r="BS18" i="2"/>
  <c r="BQ18" i="2"/>
  <c r="BO18" i="2"/>
  <c r="BH18" i="2"/>
  <c r="BF18" i="2"/>
  <c r="BD18" i="2"/>
  <c r="BB18" i="2"/>
  <c r="AZ18" i="2"/>
  <c r="AS18" i="2"/>
  <c r="AQ18" i="2"/>
  <c r="AO18" i="2"/>
  <c r="AM18" i="2"/>
  <c r="AK18" i="2"/>
  <c r="AD18" i="2"/>
  <c r="AB18" i="2"/>
  <c r="Z18" i="2"/>
  <c r="X18" i="2"/>
  <c r="V18" i="2"/>
  <c r="O18" i="2"/>
  <c r="M18" i="2"/>
  <c r="K18" i="2"/>
  <c r="I18" i="2"/>
  <c r="G18" i="2"/>
  <c r="B18" i="2"/>
  <c r="ET17" i="2"/>
  <c r="ER17" i="2"/>
  <c r="EP17" i="2"/>
  <c r="EN17" i="2"/>
  <c r="EL17" i="2"/>
  <c r="EE17" i="2"/>
  <c r="EC17" i="2"/>
  <c r="EA17" i="2"/>
  <c r="DY17" i="2"/>
  <c r="DW17" i="2"/>
  <c r="DP17" i="2"/>
  <c r="DN17" i="2"/>
  <c r="DL17" i="2"/>
  <c r="DJ17" i="2"/>
  <c r="DH17" i="2"/>
  <c r="DA17" i="2"/>
  <c r="CY17" i="2"/>
  <c r="CW17" i="2"/>
  <c r="CU17" i="2"/>
  <c r="CS17" i="2"/>
  <c r="CL17" i="2"/>
  <c r="CJ17" i="2"/>
  <c r="CH17" i="2"/>
  <c r="CF17" i="2"/>
  <c r="CD17" i="2"/>
  <c r="BW17" i="2"/>
  <c r="BU17" i="2"/>
  <c r="BS17" i="2"/>
  <c r="BQ17" i="2"/>
  <c r="BO17" i="2"/>
  <c r="BH17" i="2"/>
  <c r="BF17" i="2"/>
  <c r="BD17" i="2"/>
  <c r="BB17" i="2"/>
  <c r="AZ17" i="2"/>
  <c r="AS17" i="2"/>
  <c r="AQ17" i="2"/>
  <c r="AO17" i="2"/>
  <c r="AM17" i="2"/>
  <c r="AK17" i="2"/>
  <c r="AD17" i="2"/>
  <c r="AB17" i="2"/>
  <c r="Z17" i="2"/>
  <c r="X17" i="2"/>
  <c r="V17" i="2"/>
  <c r="O17" i="2"/>
  <c r="M17" i="2"/>
  <c r="K17" i="2"/>
  <c r="I17" i="2"/>
  <c r="G17" i="2"/>
  <c r="B17" i="2"/>
  <c r="ET16" i="2"/>
  <c r="ER16" i="2"/>
  <c r="EP16" i="2"/>
  <c r="EN16" i="2"/>
  <c r="EL16" i="2"/>
  <c r="EE16" i="2"/>
  <c r="EC16" i="2"/>
  <c r="EA16" i="2"/>
  <c r="DY16" i="2"/>
  <c r="DW16" i="2"/>
  <c r="DP16" i="2"/>
  <c r="DN16" i="2"/>
  <c r="DL16" i="2"/>
  <c r="DJ16" i="2"/>
  <c r="DH16" i="2"/>
  <c r="DA16" i="2"/>
  <c r="CY16" i="2"/>
  <c r="CW16" i="2"/>
  <c r="CU16" i="2"/>
  <c r="CS16" i="2"/>
  <c r="CL16" i="2"/>
  <c r="CJ16" i="2"/>
  <c r="CH16" i="2"/>
  <c r="CF16" i="2"/>
  <c r="CD16" i="2"/>
  <c r="BW16" i="2"/>
  <c r="BU16" i="2"/>
  <c r="BS16" i="2"/>
  <c r="BQ16" i="2"/>
  <c r="BO16" i="2"/>
  <c r="BH16" i="2"/>
  <c r="BF16" i="2"/>
  <c r="BD16" i="2"/>
  <c r="BB16" i="2"/>
  <c r="AZ16" i="2"/>
  <c r="AS16" i="2"/>
  <c r="AQ16" i="2"/>
  <c r="AO16" i="2"/>
  <c r="AM16" i="2"/>
  <c r="AK16" i="2"/>
  <c r="AD16" i="2"/>
  <c r="AB16" i="2"/>
  <c r="Z16" i="2"/>
  <c r="X16" i="2"/>
  <c r="V16" i="2"/>
  <c r="O16" i="2"/>
  <c r="M16" i="2"/>
  <c r="K16" i="2"/>
  <c r="I16" i="2"/>
  <c r="G16" i="2"/>
  <c r="B16" i="2"/>
  <c r="CU6" i="2"/>
  <c r="ET14" i="2"/>
  <c r="ER14" i="2"/>
  <c r="EP14" i="2"/>
  <c r="EN14" i="2"/>
  <c r="EL14" i="2"/>
  <c r="EE14" i="2"/>
  <c r="EC14" i="2"/>
  <c r="EA14" i="2"/>
  <c r="DY14" i="2"/>
  <c r="DW14" i="2"/>
  <c r="DP14" i="2"/>
  <c r="DN14" i="2"/>
  <c r="DL14" i="2"/>
  <c r="DJ14" i="2"/>
  <c r="DH14" i="2"/>
  <c r="DA14" i="2"/>
  <c r="CY14" i="2"/>
  <c r="CW14" i="2"/>
  <c r="CU14" i="2"/>
  <c r="CS14" i="2"/>
  <c r="CL14" i="2"/>
  <c r="CJ14" i="2"/>
  <c r="CH14" i="2"/>
  <c r="CF14" i="2"/>
  <c r="CD14" i="2"/>
  <c r="BW14" i="2"/>
  <c r="BU14" i="2"/>
  <c r="BS14" i="2"/>
  <c r="BQ14" i="2"/>
  <c r="BO14" i="2"/>
  <c r="BH14" i="2"/>
  <c r="BF14" i="2"/>
  <c r="BD14" i="2"/>
  <c r="BB14" i="2"/>
  <c r="AZ14" i="2"/>
  <c r="AS14" i="2"/>
  <c r="AQ14" i="2"/>
  <c r="AO14" i="2"/>
  <c r="AM14" i="2"/>
  <c r="AK14" i="2"/>
  <c r="AD14" i="2"/>
  <c r="AB14" i="2"/>
  <c r="Z14" i="2"/>
  <c r="X14" i="2"/>
  <c r="V14" i="2"/>
  <c r="O14" i="2"/>
  <c r="M14" i="2"/>
  <c r="K14" i="2"/>
  <c r="I14" i="2"/>
  <c r="G14" i="2"/>
  <c r="B14" i="2"/>
  <c r="ET13" i="2"/>
  <c r="ER13" i="2"/>
  <c r="EP13" i="2"/>
  <c r="EN13" i="2"/>
  <c r="EL13" i="2"/>
  <c r="EE13" i="2"/>
  <c r="EC13" i="2"/>
  <c r="EA13" i="2"/>
  <c r="DY13" i="2"/>
  <c r="DW13" i="2"/>
  <c r="DP13" i="2"/>
  <c r="DN13" i="2"/>
  <c r="DL13" i="2"/>
  <c r="DJ13" i="2"/>
  <c r="DH13" i="2"/>
  <c r="DA13" i="2"/>
  <c r="CY13" i="2"/>
  <c r="CW13" i="2"/>
  <c r="CU13" i="2"/>
  <c r="CS13" i="2"/>
  <c r="CL13" i="2"/>
  <c r="CJ13" i="2"/>
  <c r="CH13" i="2"/>
  <c r="CF13" i="2"/>
  <c r="CD13" i="2"/>
  <c r="BW13" i="2"/>
  <c r="BU13" i="2"/>
  <c r="BS13" i="2"/>
  <c r="BQ13" i="2"/>
  <c r="BO13" i="2"/>
  <c r="BH13" i="2"/>
  <c r="BF13" i="2"/>
  <c r="BD13" i="2"/>
  <c r="BB13" i="2"/>
  <c r="AZ13" i="2"/>
  <c r="AS13" i="2"/>
  <c r="AQ13" i="2"/>
  <c r="AO13" i="2"/>
  <c r="AM13" i="2"/>
  <c r="AK13" i="2"/>
  <c r="AD13" i="2"/>
  <c r="AB13" i="2"/>
  <c r="Z13" i="2"/>
  <c r="X13" i="2"/>
  <c r="V13" i="2"/>
  <c r="O13" i="2"/>
  <c r="M13" i="2"/>
  <c r="K13" i="2"/>
  <c r="I13" i="2"/>
  <c r="G13" i="2"/>
  <c r="B13" i="2"/>
  <c r="ET12" i="2"/>
  <c r="ER12" i="2"/>
  <c r="EP12" i="2"/>
  <c r="EN12" i="2"/>
  <c r="EL12" i="2"/>
  <c r="EE12" i="2"/>
  <c r="EC12" i="2"/>
  <c r="EA12" i="2"/>
  <c r="DY12" i="2"/>
  <c r="DW12" i="2"/>
  <c r="DP12" i="2"/>
  <c r="DN12" i="2"/>
  <c r="DL12" i="2"/>
  <c r="DJ12" i="2"/>
  <c r="DH12" i="2"/>
  <c r="DA12" i="2"/>
  <c r="CY12" i="2"/>
  <c r="CW12" i="2"/>
  <c r="CU12" i="2"/>
  <c r="CS12" i="2"/>
  <c r="CL12" i="2"/>
  <c r="CJ12" i="2"/>
  <c r="CH12" i="2"/>
  <c r="CF12" i="2"/>
  <c r="CD12" i="2"/>
  <c r="BW12" i="2"/>
  <c r="BU12" i="2"/>
  <c r="BS12" i="2"/>
  <c r="BQ12" i="2"/>
  <c r="BO12" i="2"/>
  <c r="BH12" i="2"/>
  <c r="BF12" i="2"/>
  <c r="BD12" i="2"/>
  <c r="BB12" i="2"/>
  <c r="AZ12" i="2"/>
  <c r="AS12" i="2"/>
  <c r="AQ12" i="2"/>
  <c r="AO12" i="2"/>
  <c r="AM12" i="2"/>
  <c r="AK12" i="2"/>
  <c r="AD12" i="2"/>
  <c r="AB12" i="2"/>
  <c r="Z12" i="2"/>
  <c r="X12" i="2"/>
  <c r="V12" i="2"/>
  <c r="O12" i="2"/>
  <c r="M12" i="2"/>
  <c r="K12" i="2"/>
  <c r="I12" i="2"/>
  <c r="G12" i="2"/>
  <c r="B12" i="2"/>
  <c r="ET11" i="2"/>
  <c r="ER11" i="2"/>
  <c r="EP11" i="2"/>
  <c r="EN11" i="2"/>
  <c r="EL11" i="2"/>
  <c r="EE11" i="2"/>
  <c r="EC11" i="2"/>
  <c r="EA11" i="2"/>
  <c r="DY11" i="2"/>
  <c r="DW11" i="2"/>
  <c r="DP11" i="2"/>
  <c r="DN11" i="2"/>
  <c r="DL11" i="2"/>
  <c r="DJ11" i="2"/>
  <c r="DH11" i="2"/>
  <c r="DA11" i="2"/>
  <c r="CY11" i="2"/>
  <c r="CW11" i="2"/>
  <c r="CU11" i="2"/>
  <c r="CS11" i="2"/>
  <c r="CL11" i="2"/>
  <c r="CJ11" i="2"/>
  <c r="CH11" i="2"/>
  <c r="CF11" i="2"/>
  <c r="CD11" i="2"/>
  <c r="BW11" i="2"/>
  <c r="BU11" i="2"/>
  <c r="BS11" i="2"/>
  <c r="BQ11" i="2"/>
  <c r="BO11" i="2"/>
  <c r="BH11" i="2"/>
  <c r="BF11" i="2"/>
  <c r="BD11" i="2"/>
  <c r="BB11" i="2"/>
  <c r="AZ11" i="2"/>
  <c r="AS11" i="2"/>
  <c r="AQ11" i="2"/>
  <c r="AO11" i="2"/>
  <c r="AM11" i="2"/>
  <c r="AK11" i="2"/>
  <c r="AD11" i="2"/>
  <c r="AB11" i="2"/>
  <c r="Z11" i="2"/>
  <c r="X11" i="2"/>
  <c r="V11" i="2"/>
  <c r="O11" i="2"/>
  <c r="M11" i="2"/>
  <c r="K11" i="2"/>
  <c r="I11" i="2"/>
  <c r="G11" i="2"/>
  <c r="B11" i="2"/>
  <c r="ET10" i="2"/>
  <c r="ER10" i="2"/>
  <c r="EP10" i="2"/>
  <c r="EN10" i="2"/>
  <c r="EL10" i="2"/>
  <c r="EE10" i="2"/>
  <c r="EC10" i="2"/>
  <c r="EA10" i="2"/>
  <c r="DY10" i="2"/>
  <c r="DW10" i="2"/>
  <c r="DP10" i="2"/>
  <c r="DN10" i="2"/>
  <c r="DL10" i="2"/>
  <c r="DJ10" i="2"/>
  <c r="DH10" i="2"/>
  <c r="DA10" i="2"/>
  <c r="CY10" i="2"/>
  <c r="CW10" i="2"/>
  <c r="CU10" i="2"/>
  <c r="CS10" i="2"/>
  <c r="CL10" i="2"/>
  <c r="CJ10" i="2"/>
  <c r="CH10" i="2"/>
  <c r="CF10" i="2"/>
  <c r="CD10" i="2"/>
  <c r="BW10" i="2"/>
  <c r="BU10" i="2"/>
  <c r="BS10" i="2"/>
  <c r="BQ10" i="2"/>
  <c r="BO10" i="2"/>
  <c r="BH10" i="2"/>
  <c r="BF10" i="2"/>
  <c r="BD10" i="2"/>
  <c r="BB10" i="2"/>
  <c r="AZ10" i="2"/>
  <c r="AS10" i="2"/>
  <c r="AQ10" i="2"/>
  <c r="AO10" i="2"/>
  <c r="AM10" i="2"/>
  <c r="AK10" i="2"/>
  <c r="AD10" i="2"/>
  <c r="AB10" i="2"/>
  <c r="Z10" i="2"/>
  <c r="X10" i="2"/>
  <c r="V10" i="2"/>
  <c r="O10" i="2"/>
  <c r="M10" i="2"/>
  <c r="K10" i="2"/>
  <c r="I10" i="2"/>
  <c r="G10" i="2"/>
  <c r="B10" i="2"/>
  <c r="AS4" i="2"/>
  <c r="ES40" i="2"/>
  <c r="ES34" i="2"/>
  <c r="ET8" i="2"/>
  <c r="ET7" i="2"/>
  <c r="ET6" i="2"/>
  <c r="ET5" i="2"/>
  <c r="ET4" i="2"/>
  <c r="ED40" i="2"/>
  <c r="ED34" i="2"/>
  <c r="EE8" i="2"/>
  <c r="EE7" i="2"/>
  <c r="EE6" i="2"/>
  <c r="EE5" i="2"/>
  <c r="EE4" i="2"/>
  <c r="DO40" i="2"/>
  <c r="DO34" i="2"/>
  <c r="DP8" i="2"/>
  <c r="DP7" i="2"/>
  <c r="DP6" i="2"/>
  <c r="DP5" i="2"/>
  <c r="DP4" i="2"/>
  <c r="CZ40" i="2"/>
  <c r="CZ34" i="2"/>
  <c r="DA8" i="2"/>
  <c r="DA7" i="2"/>
  <c r="DA6" i="2"/>
  <c r="DA5" i="2"/>
  <c r="DA4" i="2"/>
  <c r="CK40" i="2"/>
  <c r="CK34" i="2"/>
  <c r="CL8" i="2"/>
  <c r="CL7" i="2"/>
  <c r="CL6" i="2"/>
  <c r="CL5" i="2"/>
  <c r="CL4" i="2"/>
  <c r="BV40" i="2"/>
  <c r="BV34" i="2"/>
  <c r="BW8" i="2"/>
  <c r="BW7" i="2"/>
  <c r="BW6" i="2"/>
  <c r="BW5" i="2"/>
  <c r="BG40" i="2"/>
  <c r="BG34" i="2"/>
  <c r="BH8" i="2"/>
  <c r="BH7" i="2"/>
  <c r="BH6" i="2"/>
  <c r="BH5" i="2"/>
  <c r="BH4" i="2"/>
  <c r="AR40" i="2"/>
  <c r="AR34" i="2"/>
  <c r="AS8" i="2"/>
  <c r="AS7" i="2"/>
  <c r="AS6" i="2"/>
  <c r="AS5" i="2"/>
  <c r="AC40" i="2"/>
  <c r="AC34" i="2"/>
  <c r="AD8" i="2"/>
  <c r="AD7" i="2"/>
  <c r="AD6" i="2"/>
  <c r="AD5" i="2"/>
  <c r="AD4" i="2"/>
  <c r="N40" i="2"/>
  <c r="N34" i="2"/>
  <c r="O8" i="2"/>
  <c r="O7" i="2"/>
  <c r="O6" i="2"/>
  <c r="O5" i="2"/>
  <c r="O4" i="2"/>
  <c r="ER8" i="2" l="1"/>
  <c r="EP8" i="2"/>
  <c r="EN8" i="2"/>
  <c r="EL8" i="2"/>
  <c r="EC8" i="2"/>
  <c r="EA8" i="2"/>
  <c r="DY8" i="2"/>
  <c r="DW8" i="2"/>
  <c r="DN8" i="2"/>
  <c r="DL8" i="2"/>
  <c r="DJ8" i="2"/>
  <c r="DH8" i="2"/>
  <c r="CY8" i="2"/>
  <c r="CW8" i="2"/>
  <c r="CU8" i="2"/>
  <c r="CS8" i="2"/>
  <c r="CJ8" i="2"/>
  <c r="CH8" i="2"/>
  <c r="CF8" i="2"/>
  <c r="CD8" i="2"/>
  <c r="BU8" i="2"/>
  <c r="BS8" i="2"/>
  <c r="BQ8" i="2"/>
  <c r="BO8" i="2"/>
  <c r="BF8" i="2"/>
  <c r="BD8" i="2"/>
  <c r="BB8" i="2"/>
  <c r="AZ8" i="2"/>
  <c r="AQ8" i="2"/>
  <c r="AO8" i="2"/>
  <c r="AM8" i="2"/>
  <c r="AK8" i="2"/>
  <c r="AB8" i="2"/>
  <c r="Z8" i="2"/>
  <c r="X8" i="2"/>
  <c r="V8" i="2"/>
  <c r="M8" i="2"/>
  <c r="K8" i="2"/>
  <c r="I8" i="2"/>
  <c r="G8" i="2"/>
  <c r="B8" i="2"/>
  <c r="ER7" i="2"/>
  <c r="EP7" i="2"/>
  <c r="EN7" i="2"/>
  <c r="EL7" i="2"/>
  <c r="EC7" i="2"/>
  <c r="EA7" i="2"/>
  <c r="DY7" i="2"/>
  <c r="DW7" i="2"/>
  <c r="DN7" i="2"/>
  <c r="DL7" i="2"/>
  <c r="DJ7" i="2"/>
  <c r="DH7" i="2"/>
  <c r="CY7" i="2"/>
  <c r="CW7" i="2"/>
  <c r="CU7" i="2"/>
  <c r="CS7" i="2"/>
  <c r="CJ7" i="2"/>
  <c r="CH7" i="2"/>
  <c r="CF7" i="2"/>
  <c r="CD7" i="2"/>
  <c r="BU7" i="2"/>
  <c r="BS7" i="2"/>
  <c r="BQ7" i="2"/>
  <c r="BO7" i="2"/>
  <c r="BF7" i="2"/>
  <c r="BD7" i="2"/>
  <c r="BB7" i="2"/>
  <c r="AZ7" i="2"/>
  <c r="AQ7" i="2"/>
  <c r="AO7" i="2"/>
  <c r="AM7" i="2"/>
  <c r="AK7" i="2"/>
  <c r="AB7" i="2"/>
  <c r="Z7" i="2"/>
  <c r="X7" i="2"/>
  <c r="V7" i="2"/>
  <c r="M7" i="2"/>
  <c r="K7" i="2"/>
  <c r="I7" i="2"/>
  <c r="G7" i="2"/>
  <c r="B7" i="2"/>
  <c r="ER6" i="2"/>
  <c r="EP6" i="2"/>
  <c r="EN6" i="2"/>
  <c r="EL6" i="2"/>
  <c r="EC6" i="2"/>
  <c r="EA6" i="2"/>
  <c r="DY6" i="2"/>
  <c r="DW6" i="2"/>
  <c r="DN6" i="2"/>
  <c r="DL6" i="2"/>
  <c r="DJ6" i="2"/>
  <c r="DH6" i="2"/>
  <c r="CY6" i="2"/>
  <c r="CW6" i="2"/>
  <c r="CS6" i="2"/>
  <c r="CJ6" i="2"/>
  <c r="CH6" i="2"/>
  <c r="CF6" i="2"/>
  <c r="CD6" i="2"/>
  <c r="BU6" i="2"/>
  <c r="BS6" i="2"/>
  <c r="BQ6" i="2"/>
  <c r="BO6" i="2"/>
  <c r="BF6" i="2"/>
  <c r="BD6" i="2"/>
  <c r="BB6" i="2"/>
  <c r="AZ6" i="2"/>
  <c r="AQ6" i="2"/>
  <c r="AO6" i="2"/>
  <c r="AM6" i="2"/>
  <c r="AK6" i="2"/>
  <c r="AB6" i="2"/>
  <c r="Z6" i="2"/>
  <c r="X6" i="2"/>
  <c r="V6" i="2"/>
  <c r="M6" i="2"/>
  <c r="K6" i="2"/>
  <c r="I6" i="2"/>
  <c r="G6" i="2"/>
  <c r="B6" i="2"/>
  <c r="ER5" i="2"/>
  <c r="EP5" i="2"/>
  <c r="EN5" i="2"/>
  <c r="EL5" i="2"/>
  <c r="EC5" i="2"/>
  <c r="EA5" i="2"/>
  <c r="DY5" i="2"/>
  <c r="DW5" i="2"/>
  <c r="DN5" i="2"/>
  <c r="DL5" i="2"/>
  <c r="DJ5" i="2"/>
  <c r="DH5" i="2"/>
  <c r="CY5" i="2"/>
  <c r="CW5" i="2"/>
  <c r="CU5" i="2"/>
  <c r="CS5" i="2"/>
  <c r="CJ5" i="2"/>
  <c r="CH5" i="2"/>
  <c r="CF5" i="2"/>
  <c r="CD5" i="2"/>
  <c r="BU5" i="2"/>
  <c r="BS5" i="2"/>
  <c r="BQ5" i="2"/>
  <c r="BO5" i="2"/>
  <c r="BF5" i="2"/>
  <c r="BD5" i="2"/>
  <c r="BB5" i="2"/>
  <c r="AZ5" i="2"/>
  <c r="AQ5" i="2"/>
  <c r="AO5" i="2"/>
  <c r="AM5" i="2"/>
  <c r="AK5" i="2"/>
  <c r="AB5" i="2"/>
  <c r="Z5" i="2"/>
  <c r="X5" i="2"/>
  <c r="V5" i="2"/>
  <c r="M5" i="2"/>
  <c r="K5" i="2"/>
  <c r="I5" i="2"/>
  <c r="G5" i="2"/>
  <c r="B5" i="2"/>
  <c r="ER4" i="2"/>
  <c r="EP4" i="2"/>
  <c r="EN4" i="2"/>
  <c r="EL4" i="2"/>
  <c r="EC4" i="2"/>
  <c r="EA4" i="2"/>
  <c r="DY4" i="2"/>
  <c r="DW4" i="2"/>
  <c r="DN4" i="2"/>
  <c r="DL4" i="2"/>
  <c r="DJ4" i="2"/>
  <c r="DH4" i="2"/>
  <c r="CY4" i="2"/>
  <c r="CW4" i="2"/>
  <c r="CU4" i="2"/>
  <c r="CS4" i="2"/>
  <c r="CJ4" i="2"/>
  <c r="CH4" i="2"/>
  <c r="CF4" i="2"/>
  <c r="CD4" i="2"/>
  <c r="BU4" i="2"/>
  <c r="BS4" i="2"/>
  <c r="BQ4" i="2"/>
  <c r="BO4" i="2"/>
  <c r="BF4" i="2"/>
  <c r="BD4" i="2"/>
  <c r="BB4" i="2"/>
  <c r="AZ4" i="2"/>
  <c r="AQ4" i="2"/>
  <c r="AO4" i="2"/>
  <c r="AM4" i="2"/>
  <c r="AK4" i="2"/>
  <c r="AB4" i="2"/>
  <c r="Z4" i="2"/>
  <c r="X4" i="2"/>
  <c r="V4" i="2"/>
  <c r="M4" i="2"/>
  <c r="K4" i="2"/>
  <c r="I4" i="2"/>
  <c r="G4" i="2"/>
  <c r="B4" i="2"/>
  <c r="EK40" i="2"/>
  <c r="EK34" i="2"/>
  <c r="DV40" i="2"/>
  <c r="DV34" i="2"/>
  <c r="DG40" i="2"/>
  <c r="DG34" i="2"/>
  <c r="CR40" i="2"/>
  <c r="CR34" i="2"/>
  <c r="CC40" i="2"/>
  <c r="CC34" i="2"/>
  <c r="BN40" i="2"/>
  <c r="BN34" i="2"/>
  <c r="AY40" i="2"/>
  <c r="AY34" i="2"/>
  <c r="AJ40" i="2"/>
  <c r="AJ34" i="2"/>
  <c r="U40" i="2"/>
  <c r="U34" i="2"/>
  <c r="ET40" i="2" l="1"/>
  <c r="ET37" i="2"/>
  <c r="ET34" i="2"/>
  <c r="EE40" i="2"/>
  <c r="EE37" i="2"/>
  <c r="EE34" i="2"/>
  <c r="DP40" i="2"/>
  <c r="DP34" i="2"/>
  <c r="DP37" i="2"/>
  <c r="DA40" i="2"/>
  <c r="DA37" i="2"/>
  <c r="DA34" i="2"/>
  <c r="CL40" i="2"/>
  <c r="CL37" i="2"/>
  <c r="CL34" i="2"/>
  <c r="BW40" i="2"/>
  <c r="BW37" i="2"/>
  <c r="BW34" i="2"/>
  <c r="BH40" i="2"/>
  <c r="BH34" i="2"/>
  <c r="BH37" i="2"/>
  <c r="AS40" i="2"/>
  <c r="AS37" i="2"/>
  <c r="AS34" i="2"/>
  <c r="AD40" i="2"/>
  <c r="AD37" i="2"/>
  <c r="AD34" i="2"/>
  <c r="O40" i="2"/>
  <c r="O37" i="2"/>
  <c r="O34" i="2"/>
  <c r="EE39" i="2" l="1"/>
  <c r="ET39" i="2"/>
  <c r="DP39" i="2"/>
  <c r="CL39" i="2"/>
  <c r="DA39" i="2"/>
  <c r="AS39" i="2"/>
  <c r="BH39" i="2"/>
  <c r="BW39" i="2"/>
  <c r="AD39" i="2"/>
  <c r="EQ40" i="2"/>
  <c r="EO40" i="2"/>
  <c r="EM40" i="2"/>
  <c r="EB40" i="2"/>
  <c r="DZ40" i="2"/>
  <c r="DX40" i="2"/>
  <c r="DM40" i="2"/>
  <c r="DK40" i="2"/>
  <c r="DI40" i="2"/>
  <c r="CX40" i="2"/>
  <c r="CV40" i="2"/>
  <c r="CT40" i="2"/>
  <c r="CI40" i="2"/>
  <c r="CG40" i="2"/>
  <c r="CE40" i="2"/>
  <c r="BT40" i="2"/>
  <c r="BR40" i="2"/>
  <c r="BP40" i="2"/>
  <c r="BE40" i="2"/>
  <c r="BC40" i="2"/>
  <c r="BA40" i="2"/>
  <c r="AP40" i="2"/>
  <c r="AN40" i="2"/>
  <c r="AL40" i="2"/>
  <c r="EJ40" i="2"/>
  <c r="EJ34" i="2"/>
  <c r="DU40" i="2"/>
  <c r="DU34" i="2"/>
  <c r="DF40" i="2"/>
  <c r="DF34" i="2"/>
  <c r="CQ40" i="2"/>
  <c r="CQ34" i="2"/>
  <c r="CB40" i="2"/>
  <c r="CB34" i="2"/>
  <c r="BM40" i="2"/>
  <c r="BM34" i="2"/>
  <c r="AX40" i="2"/>
  <c r="AX34" i="2"/>
  <c r="AI40" i="2"/>
  <c r="AI34" i="2"/>
  <c r="T40" i="2"/>
  <c r="T34" i="2"/>
  <c r="E40" i="2"/>
  <c r="E34" i="2"/>
  <c r="EQ34" i="2"/>
  <c r="EO34" i="2"/>
  <c r="EM34" i="2"/>
  <c r="EB34" i="2"/>
  <c r="DZ34" i="2"/>
  <c r="DX34" i="2"/>
  <c r="DM34" i="2"/>
  <c r="DK34" i="2"/>
  <c r="DI34" i="2"/>
  <c r="CX34" i="2"/>
  <c r="CV34" i="2"/>
  <c r="CT34" i="2"/>
  <c r="CI34" i="2"/>
  <c r="CG34" i="2"/>
  <c r="CE34" i="2"/>
  <c r="BT34" i="2"/>
  <c r="BR34" i="2"/>
  <c r="BP34" i="2"/>
  <c r="BE34" i="2"/>
  <c r="BC34" i="2"/>
  <c r="BA34" i="2"/>
  <c r="AP34" i="2"/>
  <c r="AN34" i="2"/>
  <c r="AL34" i="2"/>
  <c r="AA40" i="2"/>
  <c r="Y40" i="2"/>
  <c r="W40" i="2"/>
  <c r="AA34" i="2"/>
  <c r="Y34" i="2"/>
  <c r="W34" i="2"/>
  <c r="J40" i="2"/>
  <c r="J34" i="2"/>
  <c r="L40" i="2"/>
  <c r="H40" i="2"/>
  <c r="L34" i="2"/>
  <c r="H34" i="2"/>
  <c r="F40" i="2"/>
  <c r="F34" i="2"/>
  <c r="CB37" i="2" l="1"/>
  <c r="CQ37" i="2"/>
  <c r="EJ37" i="2"/>
  <c r="DF37" i="2"/>
  <c r="DU37" i="2"/>
  <c r="AX37" i="2"/>
  <c r="BM37" i="2"/>
  <c r="T37" i="2"/>
  <c r="AI37" i="2"/>
  <c r="DH34" i="2" l="1"/>
  <c r="AK34" i="2"/>
  <c r="CD34" i="2"/>
  <c r="BO34" i="2"/>
  <c r="DW34" i="2"/>
  <c r="AZ34" i="2"/>
  <c r="EL34" i="2"/>
  <c r="CS34" i="2"/>
  <c r="M40" i="2"/>
  <c r="EC40" i="2"/>
  <c r="CJ40" i="2"/>
  <c r="EL40" i="2"/>
  <c r="BU40" i="2"/>
  <c r="AZ40" i="2"/>
  <c r="CH40" i="2"/>
  <c r="BF40" i="2"/>
  <c r="EP40" i="2"/>
  <c r="DL40" i="2"/>
  <c r="DH40" i="2"/>
  <c r="CD40" i="2"/>
  <c r="CU40" i="2"/>
  <c r="BB40" i="2"/>
  <c r="BO40" i="2"/>
  <c r="DN40" i="2"/>
  <c r="ER40" i="2"/>
  <c r="AM40" i="2"/>
  <c r="DY40" i="2"/>
  <c r="CW40" i="2"/>
  <c r="DW40" i="2"/>
  <c r="EN40" i="2"/>
  <c r="DJ40" i="2"/>
  <c r="CF40" i="2"/>
  <c r="AQ40" i="2"/>
  <c r="BD40" i="2"/>
  <c r="EA40" i="2"/>
  <c r="BS40" i="2"/>
  <c r="AO40" i="2"/>
  <c r="G40" i="2"/>
  <c r="BQ40" i="2"/>
  <c r="AK40" i="2"/>
  <c r="CS40" i="2"/>
  <c r="CY40" i="2"/>
  <c r="EN34" i="2"/>
  <c r="ER37" i="2"/>
  <c r="EP37" i="2"/>
  <c r="EN37" i="2"/>
  <c r="EP34" i="2"/>
  <c r="ER34" i="2"/>
  <c r="DY34" i="2"/>
  <c r="EC37" i="2"/>
  <c r="EC34" i="2"/>
  <c r="EA37" i="2"/>
  <c r="DY37" i="2"/>
  <c r="EA34" i="2"/>
  <c r="DJ34" i="2"/>
  <c r="DN37" i="2"/>
  <c r="DL37" i="2"/>
  <c r="DJ37" i="2"/>
  <c r="DN34" i="2"/>
  <c r="DL34" i="2"/>
  <c r="CU34" i="2"/>
  <c r="CY37" i="2"/>
  <c r="CW37" i="2"/>
  <c r="CU37" i="2"/>
  <c r="CY34" i="2"/>
  <c r="CW34" i="2"/>
  <c r="CF34" i="2"/>
  <c r="CJ37" i="2"/>
  <c r="CH37" i="2"/>
  <c r="CF37" i="2"/>
  <c r="CJ34" i="2"/>
  <c r="CH34" i="2"/>
  <c r="BQ34" i="2"/>
  <c r="BU37" i="2"/>
  <c r="BS37" i="2"/>
  <c r="BQ37" i="2"/>
  <c r="BU34" i="2"/>
  <c r="BS34" i="2"/>
  <c r="BB34" i="2"/>
  <c r="BF37" i="2"/>
  <c r="BD37" i="2"/>
  <c r="BB37" i="2"/>
  <c r="BD34" i="2"/>
  <c r="BF34" i="2"/>
  <c r="AM34" i="2"/>
  <c r="AQ37" i="2"/>
  <c r="AO37" i="2"/>
  <c r="AM37" i="2"/>
  <c r="AQ34" i="2"/>
  <c r="AO34" i="2"/>
  <c r="AB40" i="2"/>
  <c r="Z34" i="2"/>
  <c r="Z40" i="2"/>
  <c r="V34" i="2"/>
  <c r="AB37" i="2"/>
  <c r="X34" i="2"/>
  <c r="X37" i="2"/>
  <c r="X40" i="2"/>
  <c r="Z37" i="2"/>
  <c r="V40" i="2"/>
  <c r="V37" i="2"/>
  <c r="AB34" i="2"/>
  <c r="G37" i="2"/>
  <c r="G34" i="2"/>
  <c r="K40" i="2"/>
  <c r="M37" i="2"/>
  <c r="I37" i="2"/>
  <c r="M34" i="2"/>
  <c r="K37" i="2"/>
  <c r="K34" i="2"/>
  <c r="I34" i="2"/>
  <c r="I40" i="2"/>
  <c r="E37" i="2"/>
  <c r="O39" i="2" l="1"/>
  <c r="BF39" i="2"/>
  <c r="ER39" i="2"/>
  <c r="EP39" i="2"/>
  <c r="CJ39" i="2"/>
  <c r="DL39" i="2"/>
  <c r="EA39" i="2"/>
  <c r="EN39" i="2"/>
  <c r="EC39" i="2"/>
  <c r="DY39" i="2"/>
  <c r="DJ39" i="2"/>
  <c r="DN39" i="2"/>
  <c r="CW39" i="2"/>
  <c r="CH39" i="2"/>
  <c r="AQ39" i="2"/>
  <c r="CY39" i="2"/>
  <c r="AO39" i="2"/>
  <c r="BS39" i="2"/>
  <c r="CF39" i="2"/>
  <c r="CU39" i="2"/>
  <c r="Z39" i="2"/>
  <c r="BQ39" i="2"/>
  <c r="BB39" i="2"/>
  <c r="BU39" i="2"/>
  <c r="AM39" i="2"/>
  <c r="BD39" i="2"/>
  <c r="AB39" i="2"/>
  <c r="X39" i="2"/>
  <c r="V39" i="2"/>
  <c r="G39" i="2"/>
  <c r="M39" i="2"/>
  <c r="I39" i="2"/>
  <c r="K39" i="2"/>
  <c r="CS39" i="2"/>
  <c r="AK39" i="2"/>
  <c r="EL39" i="2"/>
  <c r="DH39" i="2"/>
  <c r="BO39" i="2"/>
  <c r="AZ39" i="2"/>
  <c r="CD39" i="2"/>
  <c r="DW39" i="2"/>
</calcChain>
</file>

<file path=xl/sharedStrings.xml><?xml version="1.0" encoding="utf-8"?>
<sst xmlns="http://schemas.openxmlformats.org/spreadsheetml/2006/main" count="341" uniqueCount="59">
  <si>
    <t>Date</t>
    <phoneticPr fontId="1" type="noConversion"/>
  </si>
  <si>
    <t>Mkt Price</t>
    <phoneticPr fontId="1" type="noConversion"/>
  </si>
  <si>
    <t>KDJ</t>
    <phoneticPr fontId="1" type="noConversion"/>
  </si>
  <si>
    <t>Tech Indicator</t>
    <phoneticPr fontId="1" type="noConversion"/>
  </si>
  <si>
    <t>BB</t>
    <phoneticPr fontId="1" type="noConversion"/>
  </si>
  <si>
    <t>RSI</t>
    <phoneticPr fontId="1" type="noConversion"/>
  </si>
  <si>
    <t>MACD</t>
    <phoneticPr fontId="1" type="noConversion"/>
  </si>
  <si>
    <t>BIAS</t>
    <phoneticPr fontId="1" type="noConversion"/>
  </si>
  <si>
    <t>DMI</t>
    <phoneticPr fontId="1" type="noConversion"/>
  </si>
  <si>
    <t>Buy
/ Sell
Order</t>
    <phoneticPr fontId="1" type="noConversion"/>
  </si>
  <si>
    <t>Buy</t>
    <phoneticPr fontId="1" type="noConversion"/>
  </si>
  <si>
    <t>Sell</t>
    <phoneticPr fontId="1" type="noConversion"/>
  </si>
  <si>
    <t>BB,BIAS</t>
    <phoneticPr fontId="1" type="noConversion"/>
  </si>
  <si>
    <t>RSI,BIAS</t>
    <phoneticPr fontId="1" type="noConversion"/>
  </si>
  <si>
    <t>KDJ,BB,BIAS</t>
    <phoneticPr fontId="1" type="noConversion"/>
  </si>
  <si>
    <t>Buy/Sell</t>
    <phoneticPr fontId="1" type="noConversion"/>
  </si>
  <si>
    <t>KDJ/MACD</t>
    <phoneticPr fontId="1" type="noConversion"/>
  </si>
  <si>
    <t xml:space="preserve">Est Price (XgBoost) </t>
    <phoneticPr fontId="1" type="noConversion"/>
  </si>
  <si>
    <t>Est Accu %</t>
    <phoneticPr fontId="1" type="noConversion"/>
  </si>
  <si>
    <t>Century</t>
    <phoneticPr fontId="1" type="noConversion"/>
  </si>
  <si>
    <t>Mean =</t>
    <phoneticPr fontId="1" type="noConversion"/>
  </si>
  <si>
    <t>Range =</t>
    <phoneticPr fontId="1" type="noConversion"/>
  </si>
  <si>
    <t>Apple (AAPL)</t>
    <phoneticPr fontId="1" type="noConversion"/>
  </si>
  <si>
    <t>AMD (AMD)</t>
    <phoneticPr fontId="1" type="noConversion"/>
  </si>
  <si>
    <t>Advanced Semiconductor (ASML)</t>
    <phoneticPr fontId="1" type="noConversion"/>
  </si>
  <si>
    <t>Intel (INTC)</t>
    <phoneticPr fontId="1" type="noConversion"/>
  </si>
  <si>
    <t>Google (GOOG)</t>
    <phoneticPr fontId="1" type="noConversion"/>
  </si>
  <si>
    <t>Meta (META)</t>
    <phoneticPr fontId="1" type="noConversion"/>
  </si>
  <si>
    <t>Microsoft (MSFT)</t>
    <phoneticPr fontId="1" type="noConversion"/>
  </si>
  <si>
    <t>Nvidia (NVDA)</t>
    <phoneticPr fontId="1" type="noConversion"/>
  </si>
  <si>
    <t>Tesla (TSLA)</t>
    <phoneticPr fontId="1" type="noConversion"/>
  </si>
  <si>
    <t>Taiwan Semiconductor (TSM)</t>
    <phoneticPr fontId="1" type="noConversion"/>
  </si>
  <si>
    <t xml:space="preserve">Est Price (LSTM) </t>
    <phoneticPr fontId="1" type="noConversion"/>
  </si>
  <si>
    <t>xx</t>
    <phoneticPr fontId="1" type="noConversion"/>
  </si>
  <si>
    <t>Max =</t>
    <phoneticPr fontId="1" type="noConversion"/>
  </si>
  <si>
    <t>Min =</t>
    <phoneticPr fontId="1" type="noConversion"/>
  </si>
  <si>
    <t>Rate Chg =</t>
    <phoneticPr fontId="1" type="noConversion"/>
  </si>
  <si>
    <t xml:space="preserve">Est Price (GRU) </t>
    <phoneticPr fontId="1" type="noConversion"/>
  </si>
  <si>
    <t xml:space="preserve">Est Price (LSTM-Att) </t>
    <phoneticPr fontId="1" type="noConversion"/>
  </si>
  <si>
    <t xml:space="preserve">Est Price (LSTM-Features) </t>
    <phoneticPr fontId="1" type="noConversion"/>
  </si>
  <si>
    <t>BB/RSI</t>
    <phoneticPr fontId="1" type="noConversion"/>
  </si>
  <si>
    <t>MACD/Sell</t>
    <phoneticPr fontId="1" type="noConversion"/>
  </si>
  <si>
    <t>Sell</t>
    <phoneticPr fontId="1" type="noConversion"/>
  </si>
  <si>
    <t>RSI</t>
    <phoneticPr fontId="1" type="noConversion"/>
  </si>
  <si>
    <t>Sell</t>
    <phoneticPr fontId="1" type="noConversion"/>
  </si>
  <si>
    <t>BB</t>
    <phoneticPr fontId="1" type="noConversion"/>
  </si>
  <si>
    <t>BB,BIAS</t>
    <phoneticPr fontId="1" type="noConversion"/>
  </si>
  <si>
    <t>BIAS</t>
    <phoneticPr fontId="1" type="noConversion"/>
  </si>
  <si>
    <t>=</t>
    <phoneticPr fontId="1" type="noConversion"/>
  </si>
  <si>
    <t>XgB</t>
    <phoneticPr fontId="1" type="noConversion"/>
  </si>
  <si>
    <t>GRU</t>
    <phoneticPr fontId="1" type="noConversion"/>
  </si>
  <si>
    <t>LSTM</t>
    <phoneticPr fontId="1" type="noConversion"/>
  </si>
  <si>
    <t>LSTM-ATT</t>
    <phoneticPr fontId="1" type="noConversion"/>
  </si>
  <si>
    <t>TTL=</t>
    <phoneticPr fontId="1" type="noConversion"/>
  </si>
  <si>
    <t>Best Estimation
(2024/9/16 ~ ) :</t>
    <phoneticPr fontId="1" type="noConversion"/>
  </si>
  <si>
    <t>LSTM-FEAT</t>
    <phoneticPr fontId="1" type="noConversion"/>
  </si>
  <si>
    <t>DMI/RSI,KDJ</t>
    <phoneticPr fontId="1" type="noConversion"/>
  </si>
  <si>
    <t>Sell</t>
    <phoneticPr fontId="1" type="noConversion"/>
  </si>
  <si>
    <t>MACD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</si>
</sst>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-&quot;$&quot;* #,##0.00_-;\-&quot;$&quot;* #,##0.00_-;_-&quot;$&quot;* &quot;-&quot;??_-;_-@_-"/>
    <numFmt numFmtId="178" formatCode="d/m/yyyy;@"/>
    <numFmt numFmtId="181" formatCode="#,##0.00;[Red]\-#,##0.00"/>
    <numFmt numFmtId="183" formatCode="#,##0_ ;[Red]\-#,##0\ "/>
    <numFmt numFmtId="184" formatCode="0_);[Red]\(0\)"/>
    <numFmt numFmtId="187" formatCode="0.00_);[Red]\(0.00\)"/>
  </numFmts>
  <fonts count="1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5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2"/>
      <color rgb="FFFA7D00"/>
      <name val="新細明體"/>
      <family val="2"/>
      <charset val="136"/>
      <scheme val="minor"/>
    </font>
    <font>
      <b/>
      <sz val="11"/>
      <name val="新細明體"/>
      <family val="2"/>
      <charset val="136"/>
      <scheme val="minor"/>
    </font>
    <font>
      <sz val="10"/>
      <color theme="2" tint="-9.9978637043366805E-2"/>
      <name val="Arial"/>
      <family val="2"/>
    </font>
    <font>
      <sz val="11"/>
      <color theme="2" tint="-9.9978637043366805E-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9" tint="-0.249977111117893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dashed">
        <color auto="1"/>
      </top>
      <bottom/>
      <diagonal/>
    </border>
    <border>
      <left style="thin">
        <color rgb="FF0000FF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rgb="FF0000FF"/>
      </left>
      <right/>
      <top/>
      <bottom style="thin">
        <color auto="1"/>
      </bottom>
      <diagonal/>
    </border>
    <border>
      <left style="thick">
        <color indexed="64"/>
      </left>
      <right style="thin">
        <color rgb="FF0000FF"/>
      </right>
      <top style="thick">
        <color indexed="64"/>
      </top>
      <bottom style="thin">
        <color rgb="FF0000FF"/>
      </bottom>
      <diagonal/>
    </border>
    <border>
      <left/>
      <right style="thin">
        <color rgb="FF0000FF"/>
      </right>
      <top style="thick">
        <color indexed="64"/>
      </top>
      <bottom style="thin">
        <color rgb="FF0000FF"/>
      </bottom>
      <diagonal/>
    </border>
    <border>
      <left style="thick">
        <color indexed="64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auto="1"/>
      </right>
      <top/>
      <bottom style="thick">
        <color indexed="64"/>
      </bottom>
      <diagonal/>
    </border>
    <border>
      <left/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/>
      <right style="thick">
        <color indexed="64"/>
      </right>
      <top style="thin">
        <color rgb="FF0000FF"/>
      </top>
      <bottom/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dashed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dashed">
        <color auto="1"/>
      </top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auto="1"/>
      </right>
      <top/>
      <bottom style="thin">
        <color indexed="64"/>
      </bottom>
      <diagonal/>
    </border>
    <border>
      <left style="thick">
        <color indexed="64"/>
      </left>
      <right style="dashed">
        <color indexed="64"/>
      </right>
      <top style="thin">
        <color indexed="64"/>
      </top>
      <bottom/>
      <diagonal/>
    </border>
    <border>
      <left style="thick">
        <color indexed="64"/>
      </left>
      <right style="dashed">
        <color indexed="64"/>
      </right>
      <top/>
      <bottom/>
      <diagonal/>
    </border>
    <border>
      <left style="thick">
        <color indexed="64"/>
      </left>
      <right style="dashed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</borders>
  <cellStyleXfs count="4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6" borderId="47" applyNumberFormat="0" applyAlignment="0" applyProtection="0">
      <alignment vertical="center"/>
    </xf>
  </cellStyleXfs>
  <cellXfs count="176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78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8" fontId="3" fillId="0" borderId="2" xfId="0" applyNumberFormat="1" applyFont="1" applyBorder="1" applyAlignment="1">
      <alignment horizontal="center" vertical="center" wrapText="1"/>
    </xf>
    <xf numFmtId="178" fontId="3" fillId="0" borderId="7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181" fontId="5" fillId="2" borderId="1" xfId="1" applyNumberFormat="1" applyFont="1" applyFill="1" applyBorder="1" applyAlignment="1">
      <alignment horizontal="right" vertical="center"/>
    </xf>
    <xf numFmtId="0" fontId="6" fillId="0" borderId="0" xfId="0" applyFont="1">
      <alignment vertical="center"/>
    </xf>
    <xf numFmtId="181" fontId="5" fillId="0" borderId="2" xfId="0" applyNumberFormat="1" applyFon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 shrinkToFit="1"/>
    </xf>
    <xf numFmtId="181" fontId="7" fillId="0" borderId="2" xfId="0" applyNumberFormat="1" applyFont="1" applyBorder="1" applyAlignment="1">
      <alignment horizontal="center" vertical="center"/>
    </xf>
    <xf numFmtId="183" fontId="5" fillId="0" borderId="1" xfId="0" applyNumberFormat="1" applyFont="1" applyBorder="1" applyAlignment="1">
      <alignment horizontal="right" vertical="center"/>
    </xf>
    <xf numFmtId="181" fontId="7" fillId="0" borderId="1" xfId="0" applyNumberFormat="1" applyFont="1" applyBorder="1" applyAlignment="1">
      <alignment horizontal="center" vertical="center" shrinkToFit="1"/>
    </xf>
    <xf numFmtId="181" fontId="8" fillId="0" borderId="2" xfId="0" applyNumberFormat="1" applyFont="1" applyBorder="1" applyAlignment="1">
      <alignment horizontal="center" vertical="center"/>
    </xf>
    <xf numFmtId="181" fontId="8" fillId="0" borderId="1" xfId="0" applyNumberFormat="1" applyFont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wrapText="1"/>
    </xf>
    <xf numFmtId="0" fontId="11" fillId="0" borderId="19" xfId="0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40" fontId="4" fillId="0" borderId="10" xfId="0" applyNumberFormat="1" applyFont="1" applyBorder="1" applyAlignment="1">
      <alignment horizontal="center" vertical="center" wrapText="1"/>
    </xf>
    <xf numFmtId="178" fontId="11" fillId="0" borderId="25" xfId="0" applyNumberFormat="1" applyFont="1" applyBorder="1" applyAlignment="1">
      <alignment horizontal="right" vertical="center"/>
    </xf>
    <xf numFmtId="0" fontId="11" fillId="0" borderId="22" xfId="0" applyFont="1" applyBorder="1" applyAlignment="1">
      <alignment horizontal="right" vertical="center"/>
    </xf>
    <xf numFmtId="181" fontId="9" fillId="0" borderId="1" xfId="1" applyNumberFormat="1" applyFont="1" applyFill="1" applyBorder="1" applyAlignment="1">
      <alignment horizontal="right" vertical="center"/>
    </xf>
    <xf numFmtId="181" fontId="12" fillId="0" borderId="1" xfId="1" applyNumberFormat="1" applyFont="1" applyFill="1" applyBorder="1" applyAlignment="1">
      <alignment horizontal="right" vertical="center"/>
    </xf>
    <xf numFmtId="181" fontId="7" fillId="2" borderId="1" xfId="1" applyNumberFormat="1" applyFont="1" applyFill="1" applyBorder="1" applyAlignment="1">
      <alignment horizontal="right" vertical="center"/>
    </xf>
    <xf numFmtId="10" fontId="5" fillId="2" borderId="1" xfId="2" applyNumberFormat="1" applyFont="1" applyFill="1" applyBorder="1" applyAlignment="1">
      <alignment horizontal="right" vertical="center"/>
    </xf>
    <xf numFmtId="187" fontId="5" fillId="2" borderId="1" xfId="2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178" fontId="5" fillId="4" borderId="21" xfId="0" applyNumberFormat="1" applyFont="1" applyFill="1" applyBorder="1" applyAlignment="1">
      <alignment horizontal="center" vertical="center"/>
    </xf>
    <xf numFmtId="181" fontId="5" fillId="4" borderId="1" xfId="1" applyNumberFormat="1" applyFont="1" applyFill="1" applyBorder="1" applyAlignment="1">
      <alignment horizontal="right" vertical="center"/>
    </xf>
    <xf numFmtId="181" fontId="5" fillId="4" borderId="2" xfId="0" applyNumberFormat="1" applyFont="1" applyFill="1" applyBorder="1" applyAlignment="1">
      <alignment horizontal="center" vertical="center"/>
    </xf>
    <xf numFmtId="181" fontId="5" fillId="4" borderId="1" xfId="0" applyNumberFormat="1" applyFont="1" applyFill="1" applyBorder="1" applyAlignment="1">
      <alignment horizontal="center" vertical="center" shrinkToFit="1"/>
    </xf>
    <xf numFmtId="187" fontId="5" fillId="4" borderId="1" xfId="1" applyNumberFormat="1" applyFont="1" applyFill="1" applyBorder="1" applyAlignment="1">
      <alignment horizontal="right" vertical="center"/>
    </xf>
    <xf numFmtId="183" fontId="5" fillId="4" borderId="1" xfId="0" applyNumberFormat="1" applyFont="1" applyFill="1" applyBorder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181" fontId="10" fillId="0" borderId="1" xfId="1" applyNumberFormat="1" applyFont="1" applyFill="1" applyBorder="1" applyAlignment="1">
      <alignment horizontal="right" vertical="center"/>
    </xf>
    <xf numFmtId="10" fontId="5" fillId="0" borderId="1" xfId="2" applyNumberFormat="1" applyFont="1" applyFill="1" applyBorder="1" applyAlignment="1">
      <alignment horizontal="right" vertical="center"/>
    </xf>
    <xf numFmtId="40" fontId="4" fillId="0" borderId="36" xfId="0" applyNumberFormat="1" applyFont="1" applyBorder="1" applyAlignment="1">
      <alignment horizontal="right" vertical="center"/>
    </xf>
    <xf numFmtId="10" fontId="4" fillId="0" borderId="28" xfId="2" applyNumberFormat="1" applyFont="1" applyFill="1" applyBorder="1" applyAlignment="1">
      <alignment vertical="center"/>
    </xf>
    <xf numFmtId="10" fontId="10" fillId="0" borderId="1" xfId="2" applyNumberFormat="1" applyFont="1" applyFill="1" applyBorder="1" applyAlignment="1">
      <alignment horizontal="right" vertical="center"/>
    </xf>
    <xf numFmtId="40" fontId="4" fillId="0" borderId="30" xfId="0" applyNumberFormat="1" applyFont="1" applyBorder="1" applyAlignment="1">
      <alignment horizontal="right" vertical="center"/>
    </xf>
    <xf numFmtId="187" fontId="7" fillId="2" borderId="1" xfId="2" applyNumberFormat="1" applyFont="1" applyFill="1" applyBorder="1" applyAlignment="1">
      <alignment horizontal="right" vertical="center"/>
    </xf>
    <xf numFmtId="178" fontId="11" fillId="0" borderId="4" xfId="0" applyNumberFormat="1" applyFont="1" applyBorder="1" applyAlignment="1">
      <alignment horizontal="right" vertical="center"/>
    </xf>
    <xf numFmtId="10" fontId="4" fillId="0" borderId="44" xfId="2" applyNumberFormat="1" applyFont="1" applyFill="1" applyBorder="1" applyAlignment="1">
      <alignment vertical="center"/>
    </xf>
    <xf numFmtId="0" fontId="11" fillId="0" borderId="17" xfId="0" applyFont="1" applyBorder="1" applyAlignment="1">
      <alignment horizontal="right" vertical="center"/>
    </xf>
    <xf numFmtId="0" fontId="11" fillId="0" borderId="32" xfId="0" applyFont="1" applyBorder="1" applyAlignment="1">
      <alignment horizontal="right" vertical="center"/>
    </xf>
    <xf numFmtId="0" fontId="10" fillId="0" borderId="3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181" fontId="5" fillId="7" borderId="2" xfId="0" applyNumberFormat="1" applyFont="1" applyFill="1" applyBorder="1" applyAlignment="1">
      <alignment horizontal="center" vertical="center"/>
    </xf>
    <xf numFmtId="181" fontId="5" fillId="7" borderId="1" xfId="0" applyNumberFormat="1" applyFont="1" applyFill="1" applyBorder="1" applyAlignment="1">
      <alignment horizontal="center" vertical="center" shrinkToFit="1"/>
    </xf>
    <xf numFmtId="181" fontId="5" fillId="7" borderId="1" xfId="1" applyNumberFormat="1" applyFont="1" applyFill="1" applyBorder="1" applyAlignment="1">
      <alignment horizontal="right" vertical="center"/>
    </xf>
    <xf numFmtId="187" fontId="5" fillId="7" borderId="1" xfId="1" applyNumberFormat="1" applyFont="1" applyFill="1" applyBorder="1" applyAlignment="1">
      <alignment horizontal="right" vertical="center"/>
    </xf>
    <xf numFmtId="183" fontId="5" fillId="7" borderId="1" xfId="0" applyNumberFormat="1" applyFont="1" applyFill="1" applyBorder="1" applyAlignment="1">
      <alignment horizontal="right" vertical="center"/>
    </xf>
    <xf numFmtId="0" fontId="5" fillId="7" borderId="0" xfId="0" applyFont="1" applyFill="1" applyAlignment="1">
      <alignment horizontal="right" vertical="center"/>
    </xf>
    <xf numFmtId="0" fontId="10" fillId="0" borderId="12" xfId="0" applyFont="1" applyBorder="1" applyAlignment="1">
      <alignment horizontal="right" vertical="center"/>
    </xf>
    <xf numFmtId="178" fontId="10" fillId="0" borderId="1" xfId="0" applyNumberFormat="1" applyFont="1" applyBorder="1" applyAlignment="1">
      <alignment horizontal="center" vertical="center" wrapText="1"/>
    </xf>
    <xf numFmtId="38" fontId="10" fillId="0" borderId="1" xfId="0" applyNumberFormat="1" applyFont="1" applyBorder="1" applyAlignment="1">
      <alignment horizontal="center" vertical="center" wrapText="1"/>
    </xf>
    <xf numFmtId="187" fontId="13" fillId="2" borderId="1" xfId="2" applyNumberFormat="1" applyFont="1" applyFill="1" applyBorder="1" applyAlignment="1">
      <alignment horizontal="right" vertical="center"/>
    </xf>
    <xf numFmtId="178" fontId="11" fillId="0" borderId="0" xfId="0" applyNumberFormat="1" applyFont="1" applyAlignment="1">
      <alignment horizontal="right" vertical="center"/>
    </xf>
    <xf numFmtId="178" fontId="3" fillId="0" borderId="26" xfId="0" applyNumberFormat="1" applyFont="1" applyBorder="1" applyAlignment="1">
      <alignment horizontal="center" vertical="center"/>
    </xf>
    <xf numFmtId="178" fontId="3" fillId="0" borderId="19" xfId="0" applyNumberFormat="1" applyFont="1" applyBorder="1" applyAlignment="1">
      <alignment horizontal="center" vertical="center"/>
    </xf>
    <xf numFmtId="178" fontId="3" fillId="0" borderId="9" xfId="0" applyNumberFormat="1" applyFont="1" applyBorder="1" applyAlignment="1">
      <alignment horizontal="right" vertical="center"/>
    </xf>
    <xf numFmtId="178" fontId="3" fillId="0" borderId="19" xfId="0" applyNumberFormat="1" applyFont="1" applyBorder="1" applyAlignment="1">
      <alignment horizontal="right" vertical="center"/>
    </xf>
    <xf numFmtId="178" fontId="3" fillId="0" borderId="9" xfId="0" applyNumberFormat="1" applyFont="1" applyBorder="1" applyAlignment="1">
      <alignment horizontal="center" vertical="center"/>
    </xf>
    <xf numFmtId="178" fontId="3" fillId="0" borderId="10" xfId="0" applyNumberFormat="1" applyFont="1" applyBorder="1" applyAlignment="1">
      <alignment horizontal="center" vertical="center"/>
    </xf>
    <xf numFmtId="178" fontId="6" fillId="0" borderId="50" xfId="0" applyNumberFormat="1" applyFont="1" applyBorder="1" applyAlignment="1">
      <alignment horizontal="center" vertical="center"/>
    </xf>
    <xf numFmtId="178" fontId="6" fillId="0" borderId="51" xfId="0" applyNumberFormat="1" applyFont="1" applyBorder="1" applyAlignment="1">
      <alignment horizontal="center" vertical="center"/>
    </xf>
    <xf numFmtId="178" fontId="3" fillId="0" borderId="52" xfId="0" applyNumberFormat="1" applyFont="1" applyBorder="1" applyAlignment="1">
      <alignment horizontal="center" vertical="center" wrapText="1"/>
    </xf>
    <xf numFmtId="178" fontId="5" fillId="0" borderId="52" xfId="0" applyNumberFormat="1" applyFont="1" applyBorder="1" applyAlignment="1">
      <alignment horizontal="center" vertical="center"/>
    </xf>
    <xf numFmtId="178" fontId="5" fillId="4" borderId="52" xfId="0" applyNumberFormat="1" applyFont="1" applyFill="1" applyBorder="1" applyAlignment="1">
      <alignment horizontal="center" vertical="center"/>
    </xf>
    <xf numFmtId="178" fontId="5" fillId="7" borderId="52" xfId="0" applyNumberFormat="1" applyFont="1" applyFill="1" applyBorder="1" applyAlignment="1">
      <alignment horizontal="center" vertical="center"/>
    </xf>
    <xf numFmtId="178" fontId="3" fillId="0" borderId="39" xfId="0" applyNumberFormat="1" applyFont="1" applyBorder="1" applyAlignment="1">
      <alignment horizontal="center" vertical="center"/>
    </xf>
    <xf numFmtId="178" fontId="3" fillId="0" borderId="13" xfId="0" applyNumberFormat="1" applyFont="1" applyBorder="1" applyAlignment="1">
      <alignment horizontal="center" vertical="center"/>
    </xf>
    <xf numFmtId="178" fontId="3" fillId="0" borderId="13" xfId="0" applyNumberFormat="1" applyFont="1" applyBorder="1" applyAlignment="1">
      <alignment horizontal="right" vertical="center"/>
    </xf>
    <xf numFmtId="178" fontId="3" fillId="0" borderId="40" xfId="0" applyNumberFormat="1" applyFont="1" applyBorder="1" applyAlignment="1">
      <alignment horizontal="center" vertical="center"/>
    </xf>
    <xf numFmtId="0" fontId="10" fillId="0" borderId="38" xfId="0" applyFont="1" applyBorder="1" applyAlignment="1">
      <alignment horizontal="right" vertical="center"/>
    </xf>
    <xf numFmtId="178" fontId="3" fillId="0" borderId="39" xfId="0" applyNumberFormat="1" applyFont="1" applyBorder="1" applyAlignment="1">
      <alignment horizontal="right" vertical="center"/>
    </xf>
    <xf numFmtId="40" fontId="4" fillId="0" borderId="9" xfId="0" applyNumberFormat="1" applyFont="1" applyBorder="1" applyAlignment="1">
      <alignment vertical="center" wrapText="1"/>
    </xf>
    <xf numFmtId="40" fontId="4" fillId="0" borderId="10" xfId="0" applyNumberFormat="1" applyFont="1" applyBorder="1" applyAlignment="1">
      <alignment vertical="center" wrapText="1"/>
    </xf>
    <xf numFmtId="40" fontId="4" fillId="0" borderId="11" xfId="0" applyNumberFormat="1" applyFont="1" applyBorder="1" applyAlignment="1">
      <alignment vertical="center" wrapText="1"/>
    </xf>
    <xf numFmtId="40" fontId="4" fillId="2" borderId="32" xfId="0" applyNumberFormat="1" applyFont="1" applyFill="1" applyBorder="1" applyAlignment="1">
      <alignment horizontal="right" vertical="center"/>
    </xf>
    <xf numFmtId="10" fontId="4" fillId="2" borderId="28" xfId="0" applyNumberFormat="1" applyFont="1" applyFill="1" applyBorder="1" applyAlignment="1">
      <alignment horizontal="right" vertical="center"/>
    </xf>
    <xf numFmtId="40" fontId="4" fillId="2" borderId="30" xfId="0" applyNumberFormat="1" applyFont="1" applyFill="1" applyBorder="1" applyAlignment="1">
      <alignment horizontal="right" vertical="center"/>
    </xf>
    <xf numFmtId="40" fontId="4" fillId="2" borderId="29" xfId="0" applyNumberFormat="1" applyFont="1" applyFill="1" applyBorder="1" applyAlignment="1">
      <alignment horizontal="right" vertical="center"/>
    </xf>
    <xf numFmtId="0" fontId="6" fillId="0" borderId="1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0" fontId="4" fillId="0" borderId="1" xfId="0" applyNumberFormat="1" applyFont="1" applyBorder="1" applyAlignment="1">
      <alignment horizontal="right" vertical="center"/>
    </xf>
    <xf numFmtId="40" fontId="4" fillId="0" borderId="12" xfId="0" applyNumberFormat="1" applyFont="1" applyBorder="1" applyAlignment="1">
      <alignment horizontal="right" vertical="center"/>
    </xf>
    <xf numFmtId="10" fontId="4" fillId="0" borderId="29" xfId="2" applyNumberFormat="1" applyFont="1" applyFill="1" applyBorder="1" applyAlignment="1">
      <alignment horizontal="right" vertical="center"/>
    </xf>
    <xf numFmtId="10" fontId="4" fillId="0" borderId="37" xfId="2" applyNumberFormat="1" applyFont="1" applyFill="1" applyBorder="1" applyAlignment="1">
      <alignment horizontal="right" vertical="center"/>
    </xf>
    <xf numFmtId="10" fontId="4" fillId="0" borderId="30" xfId="2" applyNumberFormat="1" applyFont="1" applyFill="1" applyBorder="1" applyAlignment="1">
      <alignment horizontal="right" vertical="center"/>
    </xf>
    <xf numFmtId="40" fontId="4" fillId="0" borderId="0" xfId="0" applyNumberFormat="1" applyFont="1" applyAlignment="1">
      <alignment horizontal="right" vertical="center" wrapText="1"/>
    </xf>
    <xf numFmtId="40" fontId="4" fillId="0" borderId="37" xfId="0" applyNumberFormat="1" applyFont="1" applyBorder="1" applyAlignment="1">
      <alignment horizontal="right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15" fillId="2" borderId="12" xfId="3" applyFont="1" applyFill="1" applyBorder="1" applyAlignment="1">
      <alignment horizontal="center" vertical="center"/>
    </xf>
    <xf numFmtId="0" fontId="15" fillId="2" borderId="38" xfId="3" applyFont="1" applyFill="1" applyBorder="1" applyAlignment="1">
      <alignment horizontal="center" vertical="center"/>
    </xf>
    <xf numFmtId="0" fontId="15" fillId="2" borderId="17" xfId="3" applyFont="1" applyFill="1" applyBorder="1" applyAlignment="1">
      <alignment horizontal="center" vertical="center"/>
    </xf>
    <xf numFmtId="0" fontId="15" fillId="2" borderId="41" xfId="3" applyFont="1" applyFill="1" applyBorder="1" applyAlignment="1">
      <alignment horizontal="center" vertical="center"/>
    </xf>
    <xf numFmtId="0" fontId="15" fillId="5" borderId="17" xfId="3" applyFont="1" applyFill="1" applyBorder="1" applyAlignment="1">
      <alignment horizontal="center" vertical="center"/>
    </xf>
    <xf numFmtId="0" fontId="15" fillId="5" borderId="41" xfId="3" applyFont="1" applyFill="1" applyBorder="1" applyAlignment="1">
      <alignment horizontal="center" vertical="center"/>
    </xf>
    <xf numFmtId="0" fontId="3" fillId="0" borderId="17" xfId="0" quotePrefix="1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38" xfId="0" applyFont="1" applyFill="1" applyBorder="1" applyAlignment="1">
      <alignment horizontal="center" vertical="center"/>
    </xf>
    <xf numFmtId="0" fontId="10" fillId="2" borderId="12" xfId="3" applyFont="1" applyFill="1" applyBorder="1" applyAlignment="1">
      <alignment horizontal="center" vertical="center"/>
    </xf>
    <xf numFmtId="0" fontId="10" fillId="2" borderId="38" xfId="3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46" xfId="0" applyFont="1" applyFill="1" applyBorder="1" applyAlignment="1">
      <alignment horizontal="center" vertical="center"/>
    </xf>
    <xf numFmtId="40" fontId="4" fillId="2" borderId="0" xfId="0" applyNumberFormat="1" applyFont="1" applyFill="1" applyAlignment="1">
      <alignment horizontal="right" vertical="center"/>
    </xf>
    <xf numFmtId="40" fontId="4" fillId="2" borderId="22" xfId="0" applyNumberFormat="1" applyFont="1" applyFill="1" applyBorder="1" applyAlignment="1">
      <alignment horizontal="right" vertical="center"/>
    </xf>
    <xf numFmtId="10" fontId="4" fillId="2" borderId="30" xfId="0" applyNumberFormat="1" applyFont="1" applyFill="1" applyBorder="1" applyAlignment="1">
      <alignment horizontal="center" vertical="center"/>
    </xf>
    <xf numFmtId="10" fontId="4" fillId="2" borderId="28" xfId="0" applyNumberFormat="1" applyFont="1" applyFill="1" applyBorder="1" applyAlignment="1">
      <alignment horizontal="center" vertical="center"/>
    </xf>
    <xf numFmtId="10" fontId="4" fillId="2" borderId="31" xfId="0" applyNumberFormat="1" applyFont="1" applyFill="1" applyBorder="1" applyAlignment="1">
      <alignment horizontal="center" vertical="center"/>
    </xf>
    <xf numFmtId="40" fontId="4" fillId="0" borderId="22" xfId="0" applyNumberFormat="1" applyFont="1" applyBorder="1" applyAlignment="1">
      <alignment horizontal="right" vertical="center" wrapText="1"/>
    </xf>
    <xf numFmtId="10" fontId="4" fillId="2" borderId="27" xfId="0" applyNumberFormat="1" applyFont="1" applyFill="1" applyBorder="1" applyAlignment="1">
      <alignment horizontal="right" vertical="center"/>
    </xf>
    <xf numFmtId="10" fontId="4" fillId="2" borderId="29" xfId="0" applyNumberFormat="1" applyFont="1" applyFill="1" applyBorder="1" applyAlignment="1">
      <alignment horizontal="right" vertical="center"/>
    </xf>
    <xf numFmtId="40" fontId="4" fillId="0" borderId="54" xfId="0" applyNumberFormat="1" applyFont="1" applyBorder="1" applyAlignment="1">
      <alignment horizontal="right" vertical="center"/>
    </xf>
    <xf numFmtId="40" fontId="4" fillId="0" borderId="55" xfId="0" applyNumberFormat="1" applyFont="1" applyBorder="1" applyAlignment="1">
      <alignment horizontal="right" vertical="center"/>
    </xf>
    <xf numFmtId="40" fontId="4" fillId="2" borderId="35" xfId="0" applyNumberFormat="1" applyFont="1" applyFill="1" applyBorder="1" applyAlignment="1">
      <alignment horizontal="right" vertical="center"/>
    </xf>
    <xf numFmtId="40" fontId="4" fillId="2" borderId="36" xfId="0" applyNumberFormat="1" applyFont="1" applyFill="1" applyBorder="1" applyAlignment="1">
      <alignment horizontal="right" vertical="center"/>
    </xf>
    <xf numFmtId="10" fontId="4" fillId="2" borderId="28" xfId="2" applyNumberFormat="1" applyFont="1" applyFill="1" applyBorder="1" applyAlignment="1">
      <alignment vertical="center"/>
    </xf>
    <xf numFmtId="40" fontId="4" fillId="0" borderId="4" xfId="0" applyNumberFormat="1" applyFont="1" applyBorder="1" applyAlignment="1">
      <alignment horizontal="right" vertical="center"/>
    </xf>
    <xf numFmtId="10" fontId="4" fillId="2" borderId="44" xfId="2" applyNumberFormat="1" applyFont="1" applyFill="1" applyBorder="1" applyAlignment="1">
      <alignment vertical="center"/>
    </xf>
    <xf numFmtId="10" fontId="4" fillId="2" borderId="34" xfId="0" applyNumberFormat="1" applyFont="1" applyFill="1" applyBorder="1" applyAlignment="1">
      <alignment horizontal="center" vertical="center"/>
    </xf>
    <xf numFmtId="10" fontId="4" fillId="2" borderId="44" xfId="0" applyNumberFormat="1" applyFont="1" applyFill="1" applyBorder="1" applyAlignment="1">
      <alignment horizontal="center" vertical="center"/>
    </xf>
    <xf numFmtId="10" fontId="4" fillId="2" borderId="45" xfId="0" applyNumberFormat="1" applyFont="1" applyFill="1" applyBorder="1" applyAlignment="1">
      <alignment horizontal="center" vertical="center"/>
    </xf>
    <xf numFmtId="40" fontId="4" fillId="2" borderId="18" xfId="0" applyNumberFormat="1" applyFont="1" applyFill="1" applyBorder="1" applyAlignment="1">
      <alignment horizontal="right" vertical="center"/>
    </xf>
    <xf numFmtId="40" fontId="4" fillId="2" borderId="15" xfId="0" applyNumberFormat="1" applyFont="1" applyFill="1" applyBorder="1" applyAlignment="1">
      <alignment horizontal="right" vertical="center"/>
    </xf>
    <xf numFmtId="40" fontId="4" fillId="2" borderId="19" xfId="0" applyNumberFormat="1" applyFont="1" applyFill="1" applyBorder="1" applyAlignment="1">
      <alignment horizontal="right" vertical="center"/>
    </xf>
    <xf numFmtId="10" fontId="4" fillId="2" borderId="27" xfId="0" applyNumberFormat="1" applyFont="1" applyFill="1" applyBorder="1" applyAlignment="1">
      <alignment horizontal="center" vertical="center"/>
    </xf>
    <xf numFmtId="10" fontId="4" fillId="2" borderId="29" xfId="0" applyNumberFormat="1" applyFont="1" applyFill="1" applyBorder="1" applyAlignment="1">
      <alignment horizontal="center" vertical="center"/>
    </xf>
    <xf numFmtId="40" fontId="4" fillId="2" borderId="5" xfId="0" applyNumberFormat="1" applyFont="1" applyFill="1" applyBorder="1" applyAlignment="1">
      <alignment horizontal="right" vertical="center"/>
    </xf>
    <xf numFmtId="40" fontId="4" fillId="2" borderId="17" xfId="0" applyNumberFormat="1" applyFont="1" applyFill="1" applyBorder="1" applyAlignment="1">
      <alignment horizontal="right" vertical="center"/>
    </xf>
    <xf numFmtId="10" fontId="4" fillId="2" borderId="43" xfId="0" applyNumberFormat="1" applyFont="1" applyFill="1" applyBorder="1" applyAlignment="1">
      <alignment horizontal="right" vertical="center"/>
    </xf>
    <xf numFmtId="10" fontId="4" fillId="2" borderId="44" xfId="0" applyNumberFormat="1" applyFont="1" applyFill="1" applyBorder="1" applyAlignment="1">
      <alignment horizontal="right" vertical="center"/>
    </xf>
    <xf numFmtId="10" fontId="4" fillId="2" borderId="33" xfId="0" applyNumberFormat="1" applyFont="1" applyFill="1" applyBorder="1" applyAlignment="1">
      <alignment horizontal="right" vertical="center"/>
    </xf>
    <xf numFmtId="40" fontId="4" fillId="0" borderId="24" xfId="0" applyNumberFormat="1" applyFont="1" applyBorder="1" applyAlignment="1">
      <alignment horizontal="right" vertical="center" wrapText="1"/>
    </xf>
    <xf numFmtId="40" fontId="4" fillId="0" borderId="0" xfId="0" applyNumberFormat="1" applyFont="1" applyAlignment="1">
      <alignment horizontal="right" vertical="center"/>
    </xf>
    <xf numFmtId="40" fontId="4" fillId="0" borderId="20" xfId="0" applyNumberFormat="1" applyFont="1" applyBorder="1" applyAlignment="1">
      <alignment horizontal="right" vertical="center"/>
    </xf>
    <xf numFmtId="40" fontId="10" fillId="0" borderId="8" xfId="0" applyNumberFormat="1" applyFont="1" applyBorder="1" applyAlignment="1">
      <alignment horizontal="center" vertical="center" wrapText="1"/>
    </xf>
    <xf numFmtId="40" fontId="10" fillId="0" borderId="49" xfId="0" applyNumberFormat="1" applyFont="1" applyBorder="1" applyAlignment="1">
      <alignment horizontal="center" vertical="center" wrapText="1"/>
    </xf>
    <xf numFmtId="40" fontId="10" fillId="0" borderId="56" xfId="0" applyNumberFormat="1" applyFont="1" applyBorder="1" applyAlignment="1">
      <alignment horizontal="center" vertical="center" wrapText="1"/>
    </xf>
    <xf numFmtId="40" fontId="10" fillId="0" borderId="23" xfId="0" applyNumberFormat="1" applyFont="1" applyBorder="1" applyAlignment="1">
      <alignment horizontal="center" vertical="center" wrapText="1"/>
    </xf>
    <xf numFmtId="178" fontId="16" fillId="0" borderId="21" xfId="0" applyNumberFormat="1" applyFont="1" applyBorder="1" applyAlignment="1">
      <alignment horizontal="center" vertical="center" wrapText="1"/>
    </xf>
    <xf numFmtId="178" fontId="17" fillId="7" borderId="21" xfId="0" applyNumberFormat="1" applyFont="1" applyFill="1" applyBorder="1" applyAlignment="1">
      <alignment horizontal="center" vertical="center"/>
    </xf>
    <xf numFmtId="184" fontId="17" fillId="0" borderId="21" xfId="0" applyNumberFormat="1" applyFont="1" applyBorder="1" applyAlignment="1">
      <alignment horizontal="center" vertical="center"/>
    </xf>
    <xf numFmtId="178" fontId="17" fillId="4" borderId="21" xfId="0" applyNumberFormat="1" applyFont="1" applyFill="1" applyBorder="1" applyAlignment="1">
      <alignment horizontal="center" vertical="center"/>
    </xf>
    <xf numFmtId="184" fontId="10" fillId="0" borderId="48" xfId="0" applyNumberFormat="1" applyFont="1" applyBorder="1" applyAlignment="1">
      <alignment horizontal="center" vertical="center"/>
    </xf>
    <xf numFmtId="40" fontId="4" fillId="0" borderId="57" xfId="0" applyNumberFormat="1" applyFont="1" applyBorder="1" applyAlignment="1">
      <alignment horizontal="right" vertical="center"/>
    </xf>
    <xf numFmtId="40" fontId="4" fillId="0" borderId="58" xfId="0" applyNumberFormat="1" applyFont="1" applyBorder="1" applyAlignment="1">
      <alignment horizontal="right" vertical="center"/>
    </xf>
    <xf numFmtId="40" fontId="4" fillId="0" borderId="59" xfId="0" applyNumberFormat="1" applyFont="1" applyBorder="1" applyAlignment="1">
      <alignment horizontal="right" vertical="center" wrapText="1"/>
    </xf>
    <xf numFmtId="40" fontId="4" fillId="0" borderId="60" xfId="0" applyNumberFormat="1" applyFont="1" applyBorder="1" applyAlignment="1">
      <alignment horizontal="right" vertical="center"/>
    </xf>
    <xf numFmtId="40" fontId="4" fillId="0" borderId="61" xfId="0" applyNumberFormat="1" applyFont="1" applyBorder="1" applyAlignment="1">
      <alignment horizontal="right" vertical="center"/>
    </xf>
    <xf numFmtId="40" fontId="4" fillId="0" borderId="60" xfId="0" applyNumberFormat="1" applyFont="1" applyBorder="1" applyAlignment="1">
      <alignment horizontal="right" vertical="center" wrapText="1"/>
    </xf>
    <xf numFmtId="40" fontId="4" fillId="0" borderId="62" xfId="0" applyNumberFormat="1" applyFont="1" applyBorder="1" applyAlignment="1">
      <alignment horizontal="right" vertical="center" wrapText="1"/>
    </xf>
    <xf numFmtId="10" fontId="4" fillId="3" borderId="28" xfId="2" applyNumberFormat="1" applyFont="1" applyFill="1" applyBorder="1" applyAlignment="1">
      <alignment vertical="center"/>
    </xf>
    <xf numFmtId="40" fontId="4" fillId="0" borderId="63" xfId="0" applyNumberFormat="1" applyFont="1" applyBorder="1" applyAlignment="1">
      <alignment vertical="center" wrapText="1"/>
    </xf>
    <xf numFmtId="40" fontId="4" fillId="0" borderId="64" xfId="0" applyNumberFormat="1" applyFont="1" applyBorder="1" applyAlignment="1">
      <alignment vertical="center" wrapText="1"/>
    </xf>
    <xf numFmtId="40" fontId="4" fillId="0" borderId="64" xfId="0" applyNumberFormat="1" applyFont="1" applyBorder="1" applyAlignment="1">
      <alignment horizontal="center" vertical="center" wrapText="1"/>
    </xf>
    <xf numFmtId="40" fontId="4" fillId="0" borderId="65" xfId="0" applyNumberFormat="1" applyFont="1" applyBorder="1" applyAlignment="1">
      <alignment vertical="center" wrapText="1"/>
    </xf>
    <xf numFmtId="0" fontId="10" fillId="2" borderId="14" xfId="0" applyFont="1" applyFill="1" applyBorder="1" applyAlignment="1">
      <alignment horizontal="center" vertical="center"/>
    </xf>
    <xf numFmtId="0" fontId="10" fillId="2" borderId="6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66" xfId="0" applyFont="1" applyFill="1" applyBorder="1" applyAlignment="1">
      <alignment horizontal="center" vertical="center"/>
    </xf>
    <xf numFmtId="10" fontId="4" fillId="3" borderId="44" xfId="2" applyNumberFormat="1" applyFont="1" applyFill="1" applyBorder="1" applyAlignment="1">
      <alignment vertical="center"/>
    </xf>
    <xf numFmtId="38" fontId="10" fillId="5" borderId="1" xfId="0" applyNumberFormat="1" applyFont="1" applyFill="1" applyBorder="1" applyAlignment="1">
      <alignment horizontal="center" vertical="center" wrapText="1"/>
    </xf>
    <xf numFmtId="178" fontId="10" fillId="5" borderId="1" xfId="0" applyNumberFormat="1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vertical="center" wrapText="1"/>
    </xf>
    <xf numFmtId="0" fontId="10" fillId="0" borderId="42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0" fillId="0" borderId="53" xfId="0" applyFont="1" applyBorder="1" applyAlignment="1">
      <alignment vertical="center" wrapText="1"/>
    </xf>
  </cellXfs>
  <cellStyles count="4">
    <cellStyle name="一般" xfId="0" builtinId="0"/>
    <cellStyle name="百分比" xfId="2" builtinId="5"/>
    <cellStyle name="計算方式" xfId="3" builtinId="22"/>
    <cellStyle name="貨幣" xfId="1" builtinId="4"/>
  </cellStyles>
  <dxfs count="0"/>
  <tableStyles count="0" defaultTableStyle="TableStyleMedium2" defaultPivotStyle="PivotStyleLight16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98.xml"/><Relationship Id="rId21" Type="http://schemas.microsoft.com/office/2017/10/relationships/person" Target="persons/person2.xml"/><Relationship Id="rId42" Type="http://schemas.microsoft.com/office/2017/10/relationships/person" Target="persons/person26.xml"/><Relationship Id="rId63" Type="http://schemas.microsoft.com/office/2017/10/relationships/person" Target="persons/person47.xml"/><Relationship Id="rId84" Type="http://schemas.microsoft.com/office/2017/10/relationships/person" Target="persons/person68.xml"/><Relationship Id="rId138" Type="http://schemas.microsoft.com/office/2017/10/relationships/person" Target="persons/person120.xml"/><Relationship Id="rId159" Type="http://schemas.microsoft.com/office/2017/10/relationships/person" Target="persons/person140.xml"/><Relationship Id="rId170" Type="http://schemas.microsoft.com/office/2017/10/relationships/person" Target="persons/person151.xml"/><Relationship Id="rId191" Type="http://schemas.microsoft.com/office/2017/10/relationships/person" Target="persons/person172.xml"/><Relationship Id="rId205" Type="http://schemas.microsoft.com/office/2017/10/relationships/person" Target="persons/person185.xml"/><Relationship Id="rId226" Type="http://schemas.microsoft.com/office/2017/10/relationships/person" Target="persons/person206.xml"/><Relationship Id="rId107" Type="http://schemas.microsoft.com/office/2017/10/relationships/person" Target="persons/person91.xml"/><Relationship Id="rId11" Type="http://schemas.microsoft.com/office/2017/10/relationships/person" Target="persons/person11.xml"/><Relationship Id="rId32" Type="http://schemas.microsoft.com/office/2017/10/relationships/person" Target="persons/person15.xml"/><Relationship Id="rId53" Type="http://schemas.microsoft.com/office/2017/10/relationships/person" Target="persons/person36.xml"/><Relationship Id="rId74" Type="http://schemas.microsoft.com/office/2017/10/relationships/person" Target="persons/person57.xml"/><Relationship Id="rId128" Type="http://schemas.microsoft.com/office/2017/10/relationships/person" Target="persons/person110.xml"/><Relationship Id="rId149" Type="http://schemas.microsoft.com/office/2017/10/relationships/person" Target="persons/person131.xml"/><Relationship Id="rId5" Type="http://schemas.openxmlformats.org/officeDocument/2006/relationships/calcChain" Target="calcChain.xml"/><Relationship Id="rId95" Type="http://schemas.microsoft.com/office/2017/10/relationships/person" Target="persons/person78.xml"/><Relationship Id="rId160" Type="http://schemas.microsoft.com/office/2017/10/relationships/person" Target="persons/person144.xml"/><Relationship Id="rId181" Type="http://schemas.microsoft.com/office/2017/10/relationships/person" Target="persons/person161.xml"/><Relationship Id="rId216" Type="http://schemas.microsoft.com/office/2017/10/relationships/person" Target="persons/person196.xml"/><Relationship Id="rId43" Type="http://schemas.microsoft.com/office/2017/10/relationships/person" Target="persons/person30.xml"/><Relationship Id="rId22" Type="http://schemas.microsoft.com/office/2017/10/relationships/person" Target="persons/person7.xml"/><Relationship Id="rId64" Type="http://schemas.microsoft.com/office/2017/10/relationships/person" Target="persons/person48.xml"/><Relationship Id="rId118" Type="http://schemas.microsoft.com/office/2017/10/relationships/person" Target="persons/person102.xml"/><Relationship Id="rId139" Type="http://schemas.microsoft.com/office/2017/10/relationships/person" Target="persons/person123.xml"/><Relationship Id="rId85" Type="http://schemas.microsoft.com/office/2017/10/relationships/person" Target="persons/person69.xml"/><Relationship Id="rId150" Type="http://schemas.microsoft.com/office/2017/10/relationships/person" Target="persons/person134.xml"/><Relationship Id="rId171" Type="http://schemas.microsoft.com/office/2017/10/relationships/person" Target="persons/person155.xml"/><Relationship Id="rId192" Type="http://schemas.microsoft.com/office/2017/10/relationships/person" Target="persons/person176.xml"/><Relationship Id="rId206" Type="http://schemas.microsoft.com/office/2017/10/relationships/person" Target="persons/person190.xml"/><Relationship Id="rId227" Type="http://schemas.microsoft.com/office/2017/10/relationships/person" Target="persons/person211.xml"/><Relationship Id="rId33" Type="http://schemas.microsoft.com/office/2017/10/relationships/person" Target="persons/person16.xml"/><Relationship Id="rId108" Type="http://schemas.microsoft.com/office/2017/10/relationships/person" Target="persons/person92.xml"/><Relationship Id="rId129" Type="http://schemas.microsoft.com/office/2017/10/relationships/person" Target="persons/person113.xml"/><Relationship Id="rId54" Type="http://schemas.microsoft.com/office/2017/10/relationships/person" Target="persons/person38.xml"/><Relationship Id="rId75" Type="http://schemas.microsoft.com/office/2017/10/relationships/person" Target="persons/person59.xml"/><Relationship Id="rId96" Type="http://schemas.microsoft.com/office/2017/10/relationships/person" Target="persons/person80.xml"/><Relationship Id="rId140" Type="http://schemas.microsoft.com/office/2017/10/relationships/person" Target="persons/person124.xml"/><Relationship Id="rId161" Type="http://schemas.microsoft.com/office/2017/10/relationships/person" Target="persons/person145.xml"/><Relationship Id="rId182" Type="http://schemas.microsoft.com/office/2017/10/relationships/person" Target="persons/person166.xml"/><Relationship Id="rId217" Type="http://schemas.microsoft.com/office/2017/10/relationships/person" Target="persons/person201.xml"/><Relationship Id="rId119" Type="http://schemas.microsoft.com/office/2017/10/relationships/person" Target="persons/person107.xml"/><Relationship Id="rId23" Type="http://schemas.microsoft.com/office/2017/10/relationships/person" Target="persons/person4.xml"/><Relationship Id="rId151" Type="http://schemas.microsoft.com/office/2017/10/relationships/person" Target="persons/person139.xml"/><Relationship Id="rId86" Type="http://schemas.microsoft.com/office/2017/10/relationships/person" Target="persons/person71.xml"/><Relationship Id="rId65" Type="http://schemas.microsoft.com/office/2017/10/relationships/person" Target="persons/person50.xml"/><Relationship Id="rId44" Type="http://schemas.microsoft.com/office/2017/10/relationships/person" Target="persons/person27.xml"/><Relationship Id="rId130" Type="http://schemas.microsoft.com/office/2017/10/relationships/person" Target="persons/person114.xml"/><Relationship Id="rId228" Type="http://schemas.microsoft.com/office/2017/10/relationships/person" Target="persons/person.xml"/><Relationship Id="rId207" Type="http://schemas.microsoft.com/office/2017/10/relationships/person" Target="persons/person200.xml"/><Relationship Id="rId193" Type="http://schemas.microsoft.com/office/2017/10/relationships/person" Target="persons/person189.xml"/><Relationship Id="rId172" Type="http://schemas.microsoft.com/office/2017/10/relationships/person" Target="persons/person165.xml"/><Relationship Id="rId109" Type="http://schemas.microsoft.com/office/2017/10/relationships/person" Target="persons/person93.xml"/><Relationship Id="rId120" Type="http://schemas.microsoft.com/office/2017/10/relationships/person" Target="persons/person106.xml"/><Relationship Id="rId97" Type="http://schemas.microsoft.com/office/2017/10/relationships/person" Target="persons/person82.xml"/><Relationship Id="rId34" Type="http://schemas.microsoft.com/office/2017/10/relationships/person" Target="persons/person18.xml"/><Relationship Id="rId55" Type="http://schemas.microsoft.com/office/2017/10/relationships/person" Target="persons/person37.xml"/><Relationship Id="rId76" Type="http://schemas.microsoft.com/office/2017/10/relationships/person" Target="persons/person60.xml"/><Relationship Id="rId141" Type="http://schemas.microsoft.com/office/2017/10/relationships/person" Target="persons/person125.xml"/><Relationship Id="rId218" Type="http://schemas.microsoft.com/office/2017/10/relationships/person" Target="persons/person210.xml"/><Relationship Id="rId183" Type="http://schemas.microsoft.com/office/2017/10/relationships/person" Target="persons/person175.xml"/><Relationship Id="rId162" Type="http://schemas.microsoft.com/office/2017/10/relationships/person" Target="persons/person150.xml"/><Relationship Id="rId131" Type="http://schemas.microsoft.com/office/2017/10/relationships/person" Target="persons/person117.xml"/><Relationship Id="rId110" Type="http://schemas.microsoft.com/office/2017/10/relationships/person" Target="persons/person95.xml"/><Relationship Id="rId24" Type="http://schemas.microsoft.com/office/2017/10/relationships/person" Target="persons/person5.xml"/><Relationship Id="rId45" Type="http://schemas.microsoft.com/office/2017/10/relationships/person" Target="persons/person28.xml"/><Relationship Id="rId66" Type="http://schemas.microsoft.com/office/2017/10/relationships/person" Target="persons/person49.xml"/><Relationship Id="rId87" Type="http://schemas.microsoft.com/office/2017/10/relationships/person" Target="persons/person70.xml"/><Relationship Id="rId229" Type="http://schemas.microsoft.com/office/2017/10/relationships/person" Target="persons/person216.xml"/><Relationship Id="rId208" Type="http://schemas.microsoft.com/office/2017/10/relationships/person" Target="persons/person199.xml"/><Relationship Id="rId194" Type="http://schemas.microsoft.com/office/2017/10/relationships/person" Target="persons/person188.xml"/><Relationship Id="rId173" Type="http://schemas.microsoft.com/office/2017/10/relationships/person" Target="persons/person160.xml"/><Relationship Id="rId152" Type="http://schemas.microsoft.com/office/2017/10/relationships/person" Target="persons/person138.xml"/><Relationship Id="rId56" Type="http://schemas.microsoft.com/office/2017/10/relationships/person" Target="persons/person41.xml"/><Relationship Id="rId35" Type="http://schemas.microsoft.com/office/2017/10/relationships/person" Target="persons/person22.xml"/><Relationship Id="rId77" Type="http://schemas.microsoft.com/office/2017/10/relationships/person" Target="persons/person61.xml"/><Relationship Id="rId100" Type="http://schemas.microsoft.com/office/2017/10/relationships/person" Target="persons/person83.xml"/><Relationship Id="rId219" Type="http://schemas.microsoft.com/office/2017/10/relationships/person" Target="persons/person209.xml"/><Relationship Id="rId184" Type="http://schemas.microsoft.com/office/2017/10/relationships/person" Target="persons/person171.xml"/><Relationship Id="rId163" Type="http://schemas.microsoft.com/office/2017/10/relationships/person" Target="persons/person149.xml"/><Relationship Id="rId142" Type="http://schemas.microsoft.com/office/2017/10/relationships/person" Target="persons/person128.xml"/><Relationship Id="rId121" Type="http://schemas.microsoft.com/office/2017/10/relationships/person" Target="persons/person104.xml"/><Relationship Id="rId98" Type="http://schemas.microsoft.com/office/2017/10/relationships/person" Target="persons/person81.xml"/><Relationship Id="rId189" Type="http://schemas.microsoft.com/office/2017/10/relationships/person" Target="persons/person174.xml"/><Relationship Id="rId51" Type="http://schemas.microsoft.com/office/2017/10/relationships/person" Target="persons/person39.xml"/><Relationship Id="rId72" Type="http://schemas.microsoft.com/office/2017/10/relationships/person" Target="persons/person56.xml"/><Relationship Id="rId93" Type="http://schemas.microsoft.com/office/2017/10/relationships/person" Target="persons/person76.xml"/><Relationship Id="rId3" Type="http://schemas.openxmlformats.org/officeDocument/2006/relationships/styles" Target="styles.xml"/><Relationship Id="rId230" Type="http://schemas.microsoft.com/office/2017/10/relationships/person" Target="persons/person215.xml"/><Relationship Id="rId214" Type="http://schemas.microsoft.com/office/2017/10/relationships/person" Target="persons/person191.xml"/><Relationship Id="rId158" Type="http://schemas.microsoft.com/office/2017/10/relationships/person" Target="persons/person141.xml"/><Relationship Id="rId137" Type="http://schemas.microsoft.com/office/2017/10/relationships/person" Target="persons/person121.xml"/><Relationship Id="rId116" Type="http://schemas.microsoft.com/office/2017/10/relationships/person" Target="persons/person99.xml"/><Relationship Id="rId25" Type="http://schemas.microsoft.com/office/2017/10/relationships/person" Target="persons/person6.xml"/><Relationship Id="rId46" Type="http://schemas.microsoft.com/office/2017/10/relationships/person" Target="persons/person29.xml"/><Relationship Id="rId67" Type="http://schemas.microsoft.com/office/2017/10/relationships/person" Target="persons/person51.xml"/><Relationship Id="rId209" Type="http://schemas.microsoft.com/office/2017/10/relationships/person" Target="persons/person198.xml"/><Relationship Id="rId195" Type="http://schemas.microsoft.com/office/2017/10/relationships/person" Target="persons/person187.xml"/><Relationship Id="rId179" Type="http://schemas.microsoft.com/office/2017/10/relationships/person" Target="persons/person163.xml"/><Relationship Id="rId174" Type="http://schemas.microsoft.com/office/2017/10/relationships/person" Target="persons/person159.xml"/><Relationship Id="rId153" Type="http://schemas.microsoft.com/office/2017/10/relationships/person" Target="persons/person135.xml"/><Relationship Id="rId132" Type="http://schemas.microsoft.com/office/2017/10/relationships/person" Target="persons/person116.xml"/><Relationship Id="rId20" Type="http://schemas.microsoft.com/office/2017/10/relationships/person" Target="persons/person1.xml"/><Relationship Id="rId41" Type="http://schemas.microsoft.com/office/2017/10/relationships/person" Target="persons/person24.xml"/><Relationship Id="rId62" Type="http://schemas.microsoft.com/office/2017/10/relationships/person" Target="persons/person46.xml"/><Relationship Id="rId83" Type="http://schemas.microsoft.com/office/2017/10/relationships/person" Target="persons/person67.xml"/><Relationship Id="rId88" Type="http://schemas.microsoft.com/office/2017/10/relationships/person" Target="persons/person72.xml"/><Relationship Id="rId111" Type="http://schemas.microsoft.com/office/2017/10/relationships/person" Target="persons/person94.xml"/><Relationship Id="rId220" Type="http://schemas.microsoft.com/office/2017/10/relationships/person" Target="persons/person208.xml"/><Relationship Id="rId225" Type="http://schemas.microsoft.com/office/2017/10/relationships/person" Target="persons/person207.xml"/><Relationship Id="rId204" Type="http://schemas.microsoft.com/office/2017/10/relationships/person" Target="persons/person186.xml"/><Relationship Id="rId190" Type="http://schemas.microsoft.com/office/2017/10/relationships/person" Target="persons/person173.xml"/><Relationship Id="rId127" Type="http://schemas.microsoft.com/office/2017/10/relationships/person" Target="persons/person111.xml"/><Relationship Id="rId36" Type="http://schemas.microsoft.com/office/2017/10/relationships/person" Target="persons/person19.xml"/><Relationship Id="rId57" Type="http://schemas.microsoft.com/office/2017/10/relationships/person" Target="persons/person40.xml"/><Relationship Id="rId106" Type="http://schemas.microsoft.com/office/2017/10/relationships/person" Target="persons/person89.xml"/><Relationship Id="rId185" Type="http://schemas.microsoft.com/office/2017/10/relationships/person" Target="persons/person170.xml"/><Relationship Id="rId169" Type="http://schemas.microsoft.com/office/2017/10/relationships/person" Target="persons/person152.xml"/><Relationship Id="rId164" Type="http://schemas.microsoft.com/office/2017/10/relationships/person" Target="persons/person148.xml"/><Relationship Id="rId148" Type="http://schemas.microsoft.com/office/2017/10/relationships/person" Target="persons/person132.xml"/><Relationship Id="rId143" Type="http://schemas.microsoft.com/office/2017/10/relationships/person" Target="persons/person127.xml"/><Relationship Id="rId99" Type="http://schemas.microsoft.com/office/2017/10/relationships/person" Target="persons/person86.xml"/><Relationship Id="rId101" Type="http://schemas.microsoft.com/office/2017/10/relationships/person" Target="persons/person85.xml"/><Relationship Id="rId94" Type="http://schemas.microsoft.com/office/2017/10/relationships/person" Target="persons/person79.xml"/><Relationship Id="rId78" Type="http://schemas.microsoft.com/office/2017/10/relationships/person" Target="persons/person63.xml"/><Relationship Id="rId73" Type="http://schemas.microsoft.com/office/2017/10/relationships/person" Target="persons/person58.xml"/><Relationship Id="rId31" Type="http://schemas.microsoft.com/office/2017/10/relationships/person" Target="persons/person14.xml"/><Relationship Id="rId52" Type="http://schemas.microsoft.com/office/2017/10/relationships/person" Target="persons/person35.xml"/><Relationship Id="rId122" Type="http://schemas.microsoft.com/office/2017/10/relationships/person" Target="persons/person103.xml"/><Relationship Id="rId4" Type="http://schemas.openxmlformats.org/officeDocument/2006/relationships/sharedStrings" Target="sharedStrings.xml"/><Relationship Id="rId215" Type="http://schemas.microsoft.com/office/2017/10/relationships/person" Target="persons/person197.xml"/><Relationship Id="rId210" Type="http://schemas.microsoft.com/office/2017/10/relationships/person" Target="persons/person195.xml"/><Relationship Id="rId180" Type="http://schemas.microsoft.com/office/2017/10/relationships/person" Target="persons/person162.xml"/><Relationship Id="rId231" Type="http://schemas.microsoft.com/office/2017/10/relationships/person" Target="persons/person214.xml"/><Relationship Id="rId26" Type="http://schemas.microsoft.com/office/2017/10/relationships/person" Target="persons/person8.xml"/><Relationship Id="rId175" Type="http://schemas.microsoft.com/office/2017/10/relationships/person" Target="persons/person158.xml"/><Relationship Id="rId154" Type="http://schemas.microsoft.com/office/2017/10/relationships/person" Target="persons/person137.xml"/><Relationship Id="rId47" Type="http://schemas.microsoft.com/office/2017/10/relationships/person" Target="persons/person31.xml"/><Relationship Id="rId68" Type="http://schemas.microsoft.com/office/2017/10/relationships/person" Target="persons/person52.xml"/><Relationship Id="rId89" Type="http://schemas.microsoft.com/office/2017/10/relationships/person" Target="persons/person73.xml"/><Relationship Id="rId112" Type="http://schemas.microsoft.com/office/2017/10/relationships/person" Target="persons/person96.xml"/><Relationship Id="rId133" Type="http://schemas.microsoft.com/office/2017/10/relationships/person" Target="persons/person115.xml"/><Relationship Id="rId200" Type="http://schemas.microsoft.com/office/2017/10/relationships/person" Target="persons/person184.xml"/><Relationship Id="rId196" Type="http://schemas.microsoft.com/office/2017/10/relationships/person" Target="persons/person180.xml"/><Relationship Id="rId221" Type="http://schemas.microsoft.com/office/2017/10/relationships/person" Target="persons/person205.xml"/><Relationship Id="rId16" Type="http://schemas.microsoft.com/office/2017/10/relationships/person" Target="persons/person10.xml"/><Relationship Id="rId37" Type="http://schemas.microsoft.com/office/2017/10/relationships/person" Target="persons/person20.xml"/><Relationship Id="rId58" Type="http://schemas.microsoft.com/office/2017/10/relationships/person" Target="persons/person42.xml"/><Relationship Id="rId79" Type="http://schemas.microsoft.com/office/2017/10/relationships/person" Target="persons/person62.xml"/><Relationship Id="rId102" Type="http://schemas.microsoft.com/office/2017/10/relationships/person" Target="persons/person84.xml"/><Relationship Id="rId123" Type="http://schemas.microsoft.com/office/2017/10/relationships/person" Target="persons/person105.xml"/><Relationship Id="rId144" Type="http://schemas.microsoft.com/office/2017/10/relationships/person" Target="persons/person126.xml"/><Relationship Id="rId186" Type="http://schemas.microsoft.com/office/2017/10/relationships/person" Target="persons/person169.xml"/><Relationship Id="rId165" Type="http://schemas.microsoft.com/office/2017/10/relationships/person" Target="persons/person147.xml"/><Relationship Id="rId90" Type="http://schemas.microsoft.com/office/2017/10/relationships/person" Target="persons/person74.xml"/><Relationship Id="rId232" Type="http://schemas.microsoft.com/office/2017/10/relationships/person" Target="persons/person213.xml"/><Relationship Id="rId211" Type="http://schemas.microsoft.com/office/2017/10/relationships/person" Target="persons/person194.xml"/><Relationship Id="rId48" Type="http://schemas.microsoft.com/office/2017/10/relationships/person" Target="persons/person34.xml"/><Relationship Id="rId27" Type="http://schemas.microsoft.com/office/2017/10/relationships/person" Target="persons/person13.xml"/><Relationship Id="rId69" Type="http://schemas.microsoft.com/office/2017/10/relationships/person" Target="persons/person53.xml"/><Relationship Id="rId113" Type="http://schemas.microsoft.com/office/2017/10/relationships/person" Target="persons/person97.xml"/><Relationship Id="rId134" Type="http://schemas.microsoft.com/office/2017/10/relationships/person" Target="persons/person118.xml"/><Relationship Id="rId197" Type="http://schemas.microsoft.com/office/2017/10/relationships/person" Target="persons/person179.xml"/><Relationship Id="rId176" Type="http://schemas.microsoft.com/office/2017/10/relationships/person" Target="persons/person157.xml"/><Relationship Id="rId80" Type="http://schemas.microsoft.com/office/2017/10/relationships/person" Target="persons/person64.xml"/><Relationship Id="rId155" Type="http://schemas.microsoft.com/office/2017/10/relationships/person" Target="persons/person136.xml"/><Relationship Id="rId222" Type="http://schemas.microsoft.com/office/2017/10/relationships/person" Target="persons/person204.xml"/><Relationship Id="rId201" Type="http://schemas.microsoft.com/office/2017/10/relationships/person" Target="persons/person183.xml"/><Relationship Id="rId38" Type="http://schemas.microsoft.com/office/2017/10/relationships/person" Target="persons/person21.xml"/><Relationship Id="rId59" Type="http://schemas.microsoft.com/office/2017/10/relationships/person" Target="persons/person43.xml"/><Relationship Id="rId103" Type="http://schemas.microsoft.com/office/2017/10/relationships/person" Target="persons/person87.xml"/><Relationship Id="rId124" Type="http://schemas.microsoft.com/office/2017/10/relationships/person" Target="persons/person108.xml"/><Relationship Id="rId187" Type="http://schemas.microsoft.com/office/2017/10/relationships/person" Target="persons/person168.xml"/><Relationship Id="rId70" Type="http://schemas.microsoft.com/office/2017/10/relationships/person" Target="persons/person54.xml"/><Relationship Id="rId91" Type="http://schemas.microsoft.com/office/2017/10/relationships/person" Target="persons/person75.xml"/><Relationship Id="rId145" Type="http://schemas.microsoft.com/office/2017/10/relationships/person" Target="persons/person129.xml"/><Relationship Id="rId166" Type="http://schemas.microsoft.com/office/2017/10/relationships/person" Target="persons/person146.xml"/><Relationship Id="rId1" Type="http://schemas.openxmlformats.org/officeDocument/2006/relationships/worksheet" Target="worksheets/sheet1.xml"/><Relationship Id="rId233" Type="http://schemas.microsoft.com/office/2017/10/relationships/person" Target="persons/person212.xml"/><Relationship Id="rId212" Type="http://schemas.microsoft.com/office/2017/10/relationships/person" Target="persons/person193.xml"/><Relationship Id="rId114" Type="http://schemas.microsoft.com/office/2017/10/relationships/person" Target="persons/person101.xml"/><Relationship Id="rId28" Type="http://schemas.microsoft.com/office/2017/10/relationships/person" Target="persons/person9.xml"/><Relationship Id="rId49" Type="http://schemas.microsoft.com/office/2017/10/relationships/person" Target="persons/person32.xml"/><Relationship Id="rId198" Type="http://schemas.microsoft.com/office/2017/10/relationships/person" Target="persons/person178.xml"/><Relationship Id="rId156" Type="http://schemas.microsoft.com/office/2017/10/relationships/person" Target="persons/person143.xml"/><Relationship Id="rId81" Type="http://schemas.microsoft.com/office/2017/10/relationships/person" Target="persons/person66.xml"/><Relationship Id="rId60" Type="http://schemas.microsoft.com/office/2017/10/relationships/person" Target="persons/person44.xml"/><Relationship Id="rId135" Type="http://schemas.microsoft.com/office/2017/10/relationships/person" Target="persons/person119.xml"/><Relationship Id="rId177" Type="http://schemas.microsoft.com/office/2017/10/relationships/person" Target="persons/person156.xml"/><Relationship Id="rId223" Type="http://schemas.microsoft.com/office/2017/10/relationships/person" Target="persons/person203.xml"/><Relationship Id="rId202" Type="http://schemas.microsoft.com/office/2017/10/relationships/person" Target="persons/person182.xml"/><Relationship Id="rId18" Type="http://schemas.microsoft.com/office/2017/10/relationships/person" Target="persons/person0.xml"/><Relationship Id="rId39" Type="http://schemas.microsoft.com/office/2017/10/relationships/person" Target="persons/person23.xml"/><Relationship Id="rId167" Type="http://schemas.microsoft.com/office/2017/10/relationships/person" Target="persons/person154.xml"/><Relationship Id="rId125" Type="http://schemas.microsoft.com/office/2017/10/relationships/person" Target="persons/person109.xml"/><Relationship Id="rId104" Type="http://schemas.microsoft.com/office/2017/10/relationships/person" Target="persons/person88.xml"/><Relationship Id="rId50" Type="http://schemas.microsoft.com/office/2017/10/relationships/person" Target="persons/person33.xml"/><Relationship Id="rId146" Type="http://schemas.microsoft.com/office/2017/10/relationships/person" Target="persons/person130.xml"/><Relationship Id="rId188" Type="http://schemas.microsoft.com/office/2017/10/relationships/person" Target="persons/person167.xml"/><Relationship Id="rId213" Type="http://schemas.microsoft.com/office/2017/10/relationships/person" Target="persons/person192.xml"/><Relationship Id="rId92" Type="http://schemas.microsoft.com/office/2017/10/relationships/person" Target="persons/person77.xml"/><Relationship Id="rId71" Type="http://schemas.microsoft.com/office/2017/10/relationships/person" Target="persons/person55.xml"/><Relationship Id="rId2" Type="http://schemas.openxmlformats.org/officeDocument/2006/relationships/theme" Target="theme/theme1.xml"/><Relationship Id="rId29" Type="http://schemas.microsoft.com/office/2017/10/relationships/person" Target="persons/person12.xml"/><Relationship Id="rId178" Type="http://schemas.microsoft.com/office/2017/10/relationships/person" Target="persons/person164.xml"/><Relationship Id="rId157" Type="http://schemas.microsoft.com/office/2017/10/relationships/person" Target="persons/person142.xml"/><Relationship Id="rId136" Type="http://schemas.microsoft.com/office/2017/10/relationships/person" Target="persons/person122.xml"/><Relationship Id="rId115" Type="http://schemas.microsoft.com/office/2017/10/relationships/person" Target="persons/person100.xml"/><Relationship Id="rId40" Type="http://schemas.microsoft.com/office/2017/10/relationships/person" Target="persons/person25.xml"/><Relationship Id="rId61" Type="http://schemas.microsoft.com/office/2017/10/relationships/person" Target="persons/person45.xml"/><Relationship Id="rId82" Type="http://schemas.microsoft.com/office/2017/10/relationships/person" Target="persons/person65.xml"/><Relationship Id="rId199" Type="http://schemas.microsoft.com/office/2017/10/relationships/person" Target="persons/person177.xml"/><Relationship Id="rId203" Type="http://schemas.microsoft.com/office/2017/10/relationships/person" Target="persons/person181.xml"/><Relationship Id="rId19" Type="http://schemas.microsoft.com/office/2017/10/relationships/person" Target="persons/person3.xml"/><Relationship Id="rId224" Type="http://schemas.microsoft.com/office/2017/10/relationships/person" Target="persons/person202.xml"/><Relationship Id="rId168" Type="http://schemas.microsoft.com/office/2017/10/relationships/person" Target="persons/person153.xml"/><Relationship Id="rId147" Type="http://schemas.microsoft.com/office/2017/10/relationships/person" Target="persons/person133.xml"/><Relationship Id="rId126" Type="http://schemas.microsoft.com/office/2017/10/relationships/person" Target="persons/person112.xml"/><Relationship Id="rId105" Type="http://schemas.microsoft.com/office/2017/10/relationships/person" Target="persons/person90.xml"/><Relationship Id="rId30" Type="http://schemas.microsoft.com/office/2017/10/relationships/person" Target="persons/person1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>
  <person displayName="CHANWING_HUNG / CHAN，WING HUNG" id="{804D2BCF-F8B1-44D9-A14A-1EEA46777510}" userId="S::billychan.wh.oa@hitachi.com::e06d4433-2146-411d-94ed-ca4a5ce4e520" providerId="AD"/>
</personList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52E8-913B-4854-AA42-6BDB9BB57586}">
  <sheetPr>
    <tabColor theme="9" tint="0.59999389629810485"/>
  </sheetPr>
  <dimension ref="A1:KC45"/>
  <sheetViews>
    <sheetView tabSelected="1" view="pageBreakPreview" zoomScale="80" zoomScaleNormal="73" zoomScaleSheetLayoutView="80" workbookViewId="0">
      <pane xSplit="2" ySplit="2" topLeftCell="C8" activePane="bottomRight" state="frozen"/>
      <selection pane="topRight" activeCell="H1" sqref="H1"/>
      <selection pane="bottomLeft" activeCell="A3" sqref="A3"/>
      <selection pane="bottomRight" activeCell="A28" sqref="A28"/>
    </sheetView>
  </sheetViews>
  <sheetFormatPr defaultColWidth="8.86328125" defaultRowHeight="12.75" x14ac:dyDescent="0.45"/>
  <cols>
    <col min="1" max="1" width="11.796875" style="5" customWidth="1"/>
    <col min="2" max="2" width="5.265625" style="5" customWidth="1"/>
    <col min="3" max="4" width="8.46484375" style="5" customWidth="1"/>
    <col min="5" max="5" width="10.46484375" style="4" customWidth="1"/>
    <col min="6" max="6" width="10.53125" style="4" customWidth="1"/>
    <col min="7" max="15" width="10.53125" style="31" customWidth="1"/>
    <col min="16" max="16" width="4.59765625" style="2" customWidth="1"/>
    <col min="17" max="17" width="10.46484375" style="2" customWidth="1"/>
    <col min="18" max="19" width="8.46484375" style="5" customWidth="1"/>
    <col min="20" max="20" width="10.46484375" style="4" customWidth="1"/>
    <col min="21" max="21" width="10.53125" style="4" customWidth="1"/>
    <col min="22" max="30" width="10.53125" style="31" customWidth="1"/>
    <col min="31" max="31" width="4.59765625" style="2" customWidth="1"/>
    <col min="32" max="32" width="10.46484375" style="2" customWidth="1"/>
    <col min="33" max="34" width="8.46484375" style="3" customWidth="1"/>
    <col min="35" max="36" width="11.1328125" style="4" customWidth="1"/>
    <col min="37" max="37" width="10.53125" style="4" customWidth="1"/>
    <col min="38" max="45" width="10.53125" style="31" customWidth="1"/>
    <col min="46" max="46" width="4.59765625" style="2" customWidth="1"/>
    <col min="47" max="47" width="9.6640625" style="2" customWidth="1"/>
    <col min="48" max="49" width="8.46484375" style="3" customWidth="1"/>
    <col min="50" max="50" width="10.46484375" style="4" customWidth="1"/>
    <col min="51" max="51" width="9.796875" style="4" customWidth="1"/>
    <col min="52" max="52" width="10.46484375" style="4" customWidth="1"/>
    <col min="53" max="58" width="9.796875" style="31" customWidth="1"/>
    <col min="59" max="60" width="10.53125" style="31" customWidth="1"/>
    <col min="61" max="61" width="4.59765625" style="2" customWidth="1"/>
    <col min="62" max="62" width="10.46484375" style="2" customWidth="1"/>
    <col min="63" max="64" width="8.46484375" style="5" customWidth="1"/>
    <col min="65" max="65" width="10.46484375" style="4" customWidth="1"/>
    <col min="66" max="67" width="10.53125" style="4" customWidth="1"/>
    <col min="68" max="75" width="10.53125" style="31" customWidth="1"/>
    <col min="76" max="76" width="4.59765625" style="2" customWidth="1"/>
    <col min="77" max="77" width="10.46484375" style="2" customWidth="1"/>
    <col min="78" max="79" width="8.46484375" style="3" customWidth="1"/>
    <col min="80" max="80" width="10.46484375" style="4" customWidth="1"/>
    <col min="81" max="81" width="9.796875" style="4" customWidth="1"/>
    <col min="82" max="82" width="10.46484375" style="4" customWidth="1"/>
    <col min="83" max="88" width="9.796875" style="31" customWidth="1"/>
    <col min="89" max="90" width="10.53125" style="31" customWidth="1"/>
    <col min="91" max="91" width="4.59765625" style="2" customWidth="1"/>
    <col min="92" max="92" width="10.46484375" style="2" customWidth="1"/>
    <col min="93" max="94" width="8.46484375" style="3" customWidth="1"/>
    <col min="95" max="95" width="10.46484375" style="4" customWidth="1"/>
    <col min="96" max="96" width="9.796875" style="4" customWidth="1"/>
    <col min="97" max="97" width="10.46484375" style="4" customWidth="1"/>
    <col min="98" max="103" width="9.796875" style="31" customWidth="1"/>
    <col min="104" max="105" width="10.53125" style="31" customWidth="1"/>
    <col min="106" max="106" width="4.59765625" style="2" customWidth="1"/>
    <col min="107" max="107" width="10.46484375" style="2" customWidth="1"/>
    <col min="108" max="109" width="8.46484375" style="5" customWidth="1"/>
    <col min="110" max="111" width="11.1328125" style="4" customWidth="1"/>
    <col min="112" max="112" width="10.6640625" style="4" customWidth="1"/>
    <col min="113" max="118" width="11.1328125" style="31" customWidth="1"/>
    <col min="119" max="120" width="10.53125" style="31" customWidth="1"/>
    <col min="121" max="121" width="4.59765625" style="2" customWidth="1"/>
    <col min="122" max="122" width="9.33203125" style="2" customWidth="1"/>
    <col min="123" max="124" width="8.46484375" style="3" customWidth="1"/>
    <col min="125" max="125" width="10.46484375" style="4" customWidth="1"/>
    <col min="126" max="127" width="10.53125" style="4" customWidth="1"/>
    <col min="128" max="135" width="10.53125" style="31" customWidth="1"/>
    <col min="136" max="136" width="4.59765625" style="2" customWidth="1"/>
    <col min="137" max="137" width="10.46484375" style="2" customWidth="1"/>
    <col min="138" max="139" width="8.46484375" style="3" customWidth="1"/>
    <col min="140" max="140" width="10.46484375" style="4" customWidth="1"/>
    <col min="141" max="142" width="10.53125" style="4" customWidth="1"/>
    <col min="143" max="150" width="10.53125" style="31" customWidth="1"/>
    <col min="151" max="151" width="4.59765625" style="2" customWidth="1"/>
    <col min="152" max="152" width="10.46484375" style="2" customWidth="1"/>
    <col min="153" max="16384" width="8.86328125" style="2"/>
  </cols>
  <sheetData>
    <row r="1" spans="1:152" s="12" customFormat="1" ht="28.35" customHeight="1" thickTop="1" x14ac:dyDescent="0.45">
      <c r="A1" s="69"/>
      <c r="B1" s="70"/>
      <c r="C1" s="88" t="s">
        <v>22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8" t="s">
        <v>23</v>
      </c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8" t="s">
        <v>24</v>
      </c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8" t="s">
        <v>26</v>
      </c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8" t="s">
        <v>25</v>
      </c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8" t="s">
        <v>27</v>
      </c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8" t="s">
        <v>28</v>
      </c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  <c r="DD1" s="88" t="s">
        <v>29</v>
      </c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8" t="s">
        <v>30</v>
      </c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8" t="s">
        <v>31</v>
      </c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89"/>
      <c r="EU1" s="89"/>
      <c r="EV1" s="89"/>
    </row>
    <row r="2" spans="1:152" s="1" customFormat="1" ht="45" customHeight="1" x14ac:dyDescent="0.45">
      <c r="A2" s="71" t="s">
        <v>0</v>
      </c>
      <c r="B2" s="148" t="s">
        <v>19</v>
      </c>
      <c r="C2" s="8" t="s">
        <v>9</v>
      </c>
      <c r="D2" s="6" t="s">
        <v>3</v>
      </c>
      <c r="E2" s="7" t="s">
        <v>1</v>
      </c>
      <c r="F2" s="20" t="s">
        <v>17</v>
      </c>
      <c r="G2" s="20" t="s">
        <v>18</v>
      </c>
      <c r="H2" s="20" t="s">
        <v>37</v>
      </c>
      <c r="I2" s="20" t="s">
        <v>18</v>
      </c>
      <c r="J2" s="20" t="s">
        <v>32</v>
      </c>
      <c r="K2" s="20" t="s">
        <v>18</v>
      </c>
      <c r="L2" s="20" t="s">
        <v>38</v>
      </c>
      <c r="M2" s="20" t="s">
        <v>18</v>
      </c>
      <c r="N2" s="20" t="s">
        <v>39</v>
      </c>
      <c r="O2" s="20" t="s">
        <v>18</v>
      </c>
      <c r="P2" s="7"/>
      <c r="Q2" s="9"/>
      <c r="R2" s="8" t="s">
        <v>9</v>
      </c>
      <c r="S2" s="6" t="s">
        <v>3</v>
      </c>
      <c r="T2" s="7" t="s">
        <v>1</v>
      </c>
      <c r="U2" s="20" t="s">
        <v>17</v>
      </c>
      <c r="V2" s="20" t="s">
        <v>18</v>
      </c>
      <c r="W2" s="20" t="s">
        <v>37</v>
      </c>
      <c r="X2" s="20" t="s">
        <v>18</v>
      </c>
      <c r="Y2" s="20" t="s">
        <v>32</v>
      </c>
      <c r="Z2" s="20" t="s">
        <v>18</v>
      </c>
      <c r="AA2" s="20" t="s">
        <v>38</v>
      </c>
      <c r="AB2" s="20" t="s">
        <v>18</v>
      </c>
      <c r="AC2" s="20" t="s">
        <v>39</v>
      </c>
      <c r="AD2" s="20" t="s">
        <v>18</v>
      </c>
      <c r="AE2" s="7"/>
      <c r="AF2" s="9"/>
      <c r="AG2" s="8" t="s">
        <v>9</v>
      </c>
      <c r="AH2" s="6" t="s">
        <v>3</v>
      </c>
      <c r="AI2" s="7" t="s">
        <v>1</v>
      </c>
      <c r="AJ2" s="20" t="s">
        <v>17</v>
      </c>
      <c r="AK2" s="20" t="s">
        <v>18</v>
      </c>
      <c r="AL2" s="20" t="s">
        <v>37</v>
      </c>
      <c r="AM2" s="20" t="s">
        <v>18</v>
      </c>
      <c r="AN2" s="20" t="s">
        <v>32</v>
      </c>
      <c r="AO2" s="20" t="s">
        <v>18</v>
      </c>
      <c r="AP2" s="20" t="s">
        <v>38</v>
      </c>
      <c r="AQ2" s="20" t="s">
        <v>18</v>
      </c>
      <c r="AR2" s="20" t="s">
        <v>39</v>
      </c>
      <c r="AS2" s="20" t="s">
        <v>18</v>
      </c>
      <c r="AT2" s="7"/>
      <c r="AU2" s="9"/>
      <c r="AV2" s="8" t="s">
        <v>9</v>
      </c>
      <c r="AW2" s="6" t="s">
        <v>3</v>
      </c>
      <c r="AX2" s="7" t="s">
        <v>1</v>
      </c>
      <c r="AY2" s="20" t="s">
        <v>17</v>
      </c>
      <c r="AZ2" s="20" t="s">
        <v>18</v>
      </c>
      <c r="BA2" s="20" t="s">
        <v>37</v>
      </c>
      <c r="BB2" s="20" t="s">
        <v>18</v>
      </c>
      <c r="BC2" s="20" t="s">
        <v>32</v>
      </c>
      <c r="BD2" s="20" t="s">
        <v>18</v>
      </c>
      <c r="BE2" s="20" t="s">
        <v>38</v>
      </c>
      <c r="BF2" s="20" t="s">
        <v>18</v>
      </c>
      <c r="BG2" s="20" t="s">
        <v>39</v>
      </c>
      <c r="BH2" s="20" t="s">
        <v>18</v>
      </c>
      <c r="BI2" s="7"/>
      <c r="BJ2" s="9"/>
      <c r="BK2" s="8" t="s">
        <v>9</v>
      </c>
      <c r="BL2" s="6" t="s">
        <v>3</v>
      </c>
      <c r="BM2" s="7" t="s">
        <v>1</v>
      </c>
      <c r="BN2" s="20" t="s">
        <v>17</v>
      </c>
      <c r="BO2" s="20" t="s">
        <v>18</v>
      </c>
      <c r="BP2" s="20" t="s">
        <v>37</v>
      </c>
      <c r="BQ2" s="20" t="s">
        <v>18</v>
      </c>
      <c r="BR2" s="20" t="s">
        <v>32</v>
      </c>
      <c r="BS2" s="20" t="s">
        <v>18</v>
      </c>
      <c r="BT2" s="20" t="s">
        <v>38</v>
      </c>
      <c r="BU2" s="20" t="s">
        <v>18</v>
      </c>
      <c r="BV2" s="20" t="s">
        <v>39</v>
      </c>
      <c r="BW2" s="20" t="s">
        <v>18</v>
      </c>
      <c r="BX2" s="7"/>
      <c r="BY2" s="9"/>
      <c r="BZ2" s="8" t="s">
        <v>9</v>
      </c>
      <c r="CA2" s="6" t="s">
        <v>3</v>
      </c>
      <c r="CB2" s="7" t="s">
        <v>1</v>
      </c>
      <c r="CC2" s="20" t="s">
        <v>17</v>
      </c>
      <c r="CD2" s="20" t="s">
        <v>18</v>
      </c>
      <c r="CE2" s="20" t="s">
        <v>37</v>
      </c>
      <c r="CF2" s="20" t="s">
        <v>18</v>
      </c>
      <c r="CG2" s="20" t="s">
        <v>32</v>
      </c>
      <c r="CH2" s="20" t="s">
        <v>18</v>
      </c>
      <c r="CI2" s="20" t="s">
        <v>38</v>
      </c>
      <c r="CJ2" s="20" t="s">
        <v>18</v>
      </c>
      <c r="CK2" s="20" t="s">
        <v>39</v>
      </c>
      <c r="CL2" s="20" t="s">
        <v>18</v>
      </c>
      <c r="CM2" s="7"/>
      <c r="CN2" s="9"/>
      <c r="CO2" s="8" t="s">
        <v>9</v>
      </c>
      <c r="CP2" s="6" t="s">
        <v>3</v>
      </c>
      <c r="CQ2" s="7" t="s">
        <v>1</v>
      </c>
      <c r="CR2" s="20" t="s">
        <v>17</v>
      </c>
      <c r="CS2" s="20" t="s">
        <v>18</v>
      </c>
      <c r="CT2" s="20" t="s">
        <v>37</v>
      </c>
      <c r="CU2" s="20" t="s">
        <v>18</v>
      </c>
      <c r="CV2" s="20" t="s">
        <v>32</v>
      </c>
      <c r="CW2" s="20" t="s">
        <v>18</v>
      </c>
      <c r="CX2" s="20" t="s">
        <v>38</v>
      </c>
      <c r="CY2" s="20" t="s">
        <v>18</v>
      </c>
      <c r="CZ2" s="20" t="s">
        <v>39</v>
      </c>
      <c r="DA2" s="20" t="s">
        <v>18</v>
      </c>
      <c r="DB2" s="7"/>
      <c r="DC2" s="9"/>
      <c r="DD2" s="8" t="s">
        <v>9</v>
      </c>
      <c r="DE2" s="6" t="s">
        <v>3</v>
      </c>
      <c r="DF2" s="7" t="s">
        <v>1</v>
      </c>
      <c r="DG2" s="20" t="s">
        <v>17</v>
      </c>
      <c r="DH2" s="20" t="s">
        <v>18</v>
      </c>
      <c r="DI2" s="20" t="s">
        <v>37</v>
      </c>
      <c r="DJ2" s="20" t="s">
        <v>18</v>
      </c>
      <c r="DK2" s="20" t="s">
        <v>32</v>
      </c>
      <c r="DL2" s="20" t="s">
        <v>18</v>
      </c>
      <c r="DM2" s="20" t="s">
        <v>38</v>
      </c>
      <c r="DN2" s="20" t="s">
        <v>18</v>
      </c>
      <c r="DO2" s="20" t="s">
        <v>39</v>
      </c>
      <c r="DP2" s="20" t="s">
        <v>18</v>
      </c>
      <c r="DQ2" s="7"/>
      <c r="DR2" s="9"/>
      <c r="DS2" s="8" t="s">
        <v>9</v>
      </c>
      <c r="DT2" s="6" t="s">
        <v>3</v>
      </c>
      <c r="DU2" s="7" t="s">
        <v>1</v>
      </c>
      <c r="DV2" s="20" t="s">
        <v>17</v>
      </c>
      <c r="DW2" s="20" t="s">
        <v>18</v>
      </c>
      <c r="DX2" s="20" t="s">
        <v>37</v>
      </c>
      <c r="DY2" s="20" t="s">
        <v>18</v>
      </c>
      <c r="DZ2" s="20" t="s">
        <v>32</v>
      </c>
      <c r="EA2" s="20" t="s">
        <v>18</v>
      </c>
      <c r="EB2" s="20" t="s">
        <v>38</v>
      </c>
      <c r="EC2" s="20" t="s">
        <v>18</v>
      </c>
      <c r="ED2" s="20" t="s">
        <v>39</v>
      </c>
      <c r="EE2" s="20" t="s">
        <v>18</v>
      </c>
      <c r="EF2" s="7"/>
      <c r="EG2" s="9"/>
      <c r="EH2" s="8" t="s">
        <v>9</v>
      </c>
      <c r="EI2" s="6" t="s">
        <v>3</v>
      </c>
      <c r="EJ2" s="7" t="s">
        <v>1</v>
      </c>
      <c r="EK2" s="20" t="s">
        <v>17</v>
      </c>
      <c r="EL2" s="20" t="s">
        <v>18</v>
      </c>
      <c r="EM2" s="20" t="s">
        <v>37</v>
      </c>
      <c r="EN2" s="20" t="s">
        <v>18</v>
      </c>
      <c r="EO2" s="20" t="s">
        <v>32</v>
      </c>
      <c r="EP2" s="20" t="s">
        <v>18</v>
      </c>
      <c r="EQ2" s="20" t="s">
        <v>38</v>
      </c>
      <c r="ER2" s="20" t="s">
        <v>18</v>
      </c>
      <c r="ES2" s="20" t="s">
        <v>39</v>
      </c>
      <c r="ET2" s="20" t="s">
        <v>18</v>
      </c>
      <c r="EU2" s="7"/>
      <c r="EV2" s="9"/>
    </row>
    <row r="3" spans="1:152" s="57" customFormat="1" ht="12" customHeight="1" x14ac:dyDescent="0.45">
      <c r="A3" s="74"/>
      <c r="B3" s="149"/>
      <c r="C3" s="52"/>
      <c r="D3" s="53"/>
      <c r="E3" s="54"/>
      <c r="F3" s="54"/>
      <c r="G3" s="55"/>
      <c r="H3" s="55"/>
      <c r="I3" s="55"/>
      <c r="J3" s="55"/>
      <c r="K3" s="55"/>
      <c r="L3" s="55"/>
      <c r="M3" s="55"/>
      <c r="N3" s="55"/>
      <c r="O3" s="55"/>
      <c r="P3" s="56"/>
      <c r="Q3" s="56"/>
      <c r="R3" s="52"/>
      <c r="S3" s="53"/>
      <c r="T3" s="54"/>
      <c r="U3" s="54"/>
      <c r="V3" s="55"/>
      <c r="W3" s="55"/>
      <c r="X3" s="55"/>
      <c r="Y3" s="55"/>
      <c r="Z3" s="55"/>
      <c r="AA3" s="55"/>
      <c r="AB3" s="55"/>
      <c r="AC3" s="55"/>
      <c r="AD3" s="55"/>
      <c r="AE3" s="56"/>
      <c r="AF3" s="56"/>
      <c r="AG3" s="52"/>
      <c r="AH3" s="53"/>
      <c r="AI3" s="54"/>
      <c r="AJ3" s="54"/>
      <c r="AK3" s="54"/>
      <c r="AL3" s="55"/>
      <c r="AM3" s="55"/>
      <c r="AN3" s="55"/>
      <c r="AO3" s="55"/>
      <c r="AP3" s="55"/>
      <c r="AQ3" s="55"/>
      <c r="AR3" s="55"/>
      <c r="AS3" s="55"/>
      <c r="AT3" s="56"/>
      <c r="AU3" s="56"/>
      <c r="AV3" s="52"/>
      <c r="AW3" s="53"/>
      <c r="AX3" s="54"/>
      <c r="AY3" s="54"/>
      <c r="AZ3" s="54"/>
      <c r="BA3" s="55"/>
      <c r="BB3" s="55"/>
      <c r="BC3" s="55"/>
      <c r="BD3" s="55"/>
      <c r="BE3" s="55"/>
      <c r="BF3" s="55"/>
      <c r="BG3" s="55"/>
      <c r="BH3" s="55"/>
      <c r="BI3" s="56"/>
      <c r="BJ3" s="56"/>
      <c r="BK3" s="52"/>
      <c r="BL3" s="53"/>
      <c r="BM3" s="54"/>
      <c r="BN3" s="54"/>
      <c r="BO3" s="54"/>
      <c r="BP3" s="55"/>
      <c r="BQ3" s="55"/>
      <c r="BR3" s="55"/>
      <c r="BS3" s="55"/>
      <c r="BT3" s="55"/>
      <c r="BU3" s="55"/>
      <c r="BV3" s="55"/>
      <c r="BW3" s="55"/>
      <c r="BX3" s="56"/>
      <c r="BY3" s="56"/>
      <c r="BZ3" s="52"/>
      <c r="CA3" s="53"/>
      <c r="CB3" s="54"/>
      <c r="CC3" s="54"/>
      <c r="CD3" s="54"/>
      <c r="CE3" s="55"/>
      <c r="CF3" s="55"/>
      <c r="CG3" s="55"/>
      <c r="CH3" s="55"/>
      <c r="CI3" s="55"/>
      <c r="CJ3" s="55"/>
      <c r="CK3" s="55"/>
      <c r="CL3" s="55"/>
      <c r="CM3" s="56"/>
      <c r="CN3" s="56"/>
      <c r="CO3" s="52"/>
      <c r="CP3" s="53"/>
      <c r="CQ3" s="54"/>
      <c r="CR3" s="54"/>
      <c r="CS3" s="54"/>
      <c r="CT3" s="55"/>
      <c r="CU3" s="55"/>
      <c r="CV3" s="55"/>
      <c r="CW3" s="55"/>
      <c r="CX3" s="55"/>
      <c r="CY3" s="55"/>
      <c r="CZ3" s="55"/>
      <c r="DA3" s="55"/>
      <c r="DB3" s="56"/>
      <c r="DC3" s="56"/>
      <c r="DD3" s="52"/>
      <c r="DE3" s="53"/>
      <c r="DF3" s="54"/>
      <c r="DG3" s="54"/>
      <c r="DH3" s="54"/>
      <c r="DI3" s="55"/>
      <c r="DJ3" s="55"/>
      <c r="DK3" s="55"/>
      <c r="DL3" s="55"/>
      <c r="DM3" s="55"/>
      <c r="DN3" s="55"/>
      <c r="DO3" s="55"/>
      <c r="DP3" s="55"/>
      <c r="DQ3" s="56"/>
      <c r="DR3" s="56"/>
      <c r="DS3" s="52"/>
      <c r="DT3" s="53"/>
      <c r="DU3" s="54"/>
      <c r="DV3" s="54"/>
      <c r="DW3" s="54"/>
      <c r="DX3" s="55"/>
      <c r="DY3" s="55"/>
      <c r="DZ3" s="55"/>
      <c r="EA3" s="55"/>
      <c r="EB3" s="55"/>
      <c r="EC3" s="55"/>
      <c r="ED3" s="55"/>
      <c r="EE3" s="55"/>
      <c r="EF3" s="56"/>
      <c r="EG3" s="56"/>
      <c r="EH3" s="52"/>
      <c r="EI3" s="53"/>
      <c r="EJ3" s="54"/>
      <c r="EK3" s="54"/>
      <c r="EL3" s="54"/>
      <c r="EM3" s="55"/>
      <c r="EN3" s="55"/>
      <c r="EO3" s="55"/>
      <c r="EP3" s="55"/>
      <c r="EQ3" s="55"/>
      <c r="ER3" s="55"/>
      <c r="ES3" s="55"/>
      <c r="ET3" s="55"/>
      <c r="EU3" s="56"/>
      <c r="EV3" s="56"/>
    </row>
    <row r="4" spans="1:152" s="10" customFormat="1" ht="18" customHeight="1" x14ac:dyDescent="0.45">
      <c r="A4" s="72">
        <v>45551</v>
      </c>
      <c r="B4" s="150">
        <f>INT(YEAR(A4)/100)</f>
        <v>20</v>
      </c>
      <c r="C4" s="13" t="s">
        <v>15</v>
      </c>
      <c r="D4" s="14" t="s">
        <v>40</v>
      </c>
      <c r="E4" s="27">
        <v>216.32</v>
      </c>
      <c r="F4" s="28">
        <v>222.45699999999999</v>
      </c>
      <c r="G4" s="29">
        <f>F4/E4</f>
        <v>1.0283700073964497</v>
      </c>
      <c r="H4" s="45">
        <v>213.86792</v>
      </c>
      <c r="I4" s="29">
        <f>H4/E4</f>
        <v>0.9886645710059172</v>
      </c>
      <c r="J4" s="45">
        <v>215.78281999999999</v>
      </c>
      <c r="K4" s="43">
        <f>J4/E4</f>
        <v>0.99751673446745559</v>
      </c>
      <c r="L4" s="45">
        <v>222.07977</v>
      </c>
      <c r="M4" s="29">
        <f>L4/E4</f>
        <v>1.0266261556952663</v>
      </c>
      <c r="N4" s="45">
        <v>218.69811999999999</v>
      </c>
      <c r="O4" s="29">
        <f>N4/E4</f>
        <v>1.0109935281065088</v>
      </c>
      <c r="P4" s="16"/>
      <c r="Q4" s="16"/>
      <c r="R4" s="13"/>
      <c r="S4" s="14"/>
      <c r="T4" s="27">
        <v>152.08000000000001</v>
      </c>
      <c r="U4" s="28">
        <v>152.2884</v>
      </c>
      <c r="V4" s="43">
        <f>U4/T4</f>
        <v>1.0013703314045239</v>
      </c>
      <c r="W4" s="45">
        <v>148.39789999999999</v>
      </c>
      <c r="X4" s="29">
        <f>W4/T4</f>
        <v>0.97578840084166218</v>
      </c>
      <c r="Y4" s="45">
        <v>147.50414000000001</v>
      </c>
      <c r="Z4" s="29">
        <f>Y4/T4</f>
        <v>0.96991149395055232</v>
      </c>
      <c r="AA4" s="45">
        <v>150.65556000000001</v>
      </c>
      <c r="AB4" s="29">
        <f>AA4/T4</f>
        <v>0.99063361388742766</v>
      </c>
      <c r="AC4" s="30">
        <v>152.7465</v>
      </c>
      <c r="AD4" s="29">
        <f t="shared" ref="AD4:AD8" si="0">AC4/T4</f>
        <v>1.0043825618095739</v>
      </c>
      <c r="AE4" s="16"/>
      <c r="AF4" s="16"/>
      <c r="AG4" s="13"/>
      <c r="AH4" s="14"/>
      <c r="AI4" s="27">
        <v>803.04</v>
      </c>
      <c r="AJ4" s="28">
        <v>816.34090000000003</v>
      </c>
      <c r="AK4" s="29">
        <f>AJ4/AI4</f>
        <v>1.0165631848973899</v>
      </c>
      <c r="AL4" s="45">
        <v>785.91674999999998</v>
      </c>
      <c r="AM4" s="29">
        <f>AL4/AI4</f>
        <v>0.97867696503287505</v>
      </c>
      <c r="AN4" s="45">
        <v>751.60315000000003</v>
      </c>
      <c r="AO4" s="29">
        <f>AN4/AI4</f>
        <v>0.93594733761705529</v>
      </c>
      <c r="AP4" s="45">
        <v>813.51400000000001</v>
      </c>
      <c r="AQ4" s="29">
        <f>AP4/AI4</f>
        <v>1.013042936840008</v>
      </c>
      <c r="AR4" s="45">
        <v>800.80759999999998</v>
      </c>
      <c r="AS4" s="43">
        <f>AR4/AI4</f>
        <v>0.99722006375772065</v>
      </c>
      <c r="AT4" s="16"/>
      <c r="AU4" s="16"/>
      <c r="AV4" s="13" t="s">
        <v>10</v>
      </c>
      <c r="AW4" s="14" t="s">
        <v>6</v>
      </c>
      <c r="AX4" s="26">
        <v>158.99</v>
      </c>
      <c r="AY4" s="11">
        <v>158.39619999999999</v>
      </c>
      <c r="AZ4" s="43">
        <f>AY4/AX4</f>
        <v>0.99626517391030878</v>
      </c>
      <c r="BA4" s="45">
        <v>152.30247</v>
      </c>
      <c r="BB4" s="29">
        <f>BA4/AX4</f>
        <v>0.95793741744763816</v>
      </c>
      <c r="BC4" s="45">
        <v>149.99682999999999</v>
      </c>
      <c r="BD4" s="29">
        <f>BC4/AX4</f>
        <v>0.94343562488206789</v>
      </c>
      <c r="BE4" s="45">
        <v>154.88557</v>
      </c>
      <c r="BF4" s="29">
        <f>BE4/AX4</f>
        <v>0.9741843512170576</v>
      </c>
      <c r="BG4" s="45">
        <v>158.25200000000001</v>
      </c>
      <c r="BH4" s="29">
        <f t="shared" ref="BH4:BH8" si="1">BG4/AX4</f>
        <v>0.99535819862884456</v>
      </c>
      <c r="BI4" s="16"/>
      <c r="BJ4" s="16"/>
      <c r="BK4" s="13"/>
      <c r="BL4" s="14"/>
      <c r="BM4" s="26">
        <v>20.91</v>
      </c>
      <c r="BN4" s="11">
        <v>19.669899999999998</v>
      </c>
      <c r="BO4" s="29">
        <f>BN4/BM4</f>
        <v>0.94069344811095157</v>
      </c>
      <c r="BP4" s="30">
        <v>19.93282</v>
      </c>
      <c r="BQ4" s="29">
        <f>BP4/BM4</f>
        <v>0.95326733620277382</v>
      </c>
      <c r="BR4" s="45">
        <v>19.422096</v>
      </c>
      <c r="BS4" s="29">
        <f>BR4/BM4</f>
        <v>0.92884246771879486</v>
      </c>
      <c r="BT4" s="30">
        <v>20.513361</v>
      </c>
      <c r="BU4" s="43">
        <f>BT4/BM4</f>
        <v>0.98103113342898129</v>
      </c>
      <c r="BV4" s="30"/>
      <c r="BW4" s="29"/>
      <c r="BX4" s="16"/>
      <c r="BY4" s="16"/>
      <c r="BZ4" s="13" t="s">
        <v>10</v>
      </c>
      <c r="CA4" s="14" t="s">
        <v>6</v>
      </c>
      <c r="CB4" s="27">
        <v>533.28</v>
      </c>
      <c r="CC4" s="28">
        <v>524.39859999999999</v>
      </c>
      <c r="CD4" s="43">
        <f>CC4/CB4</f>
        <v>0.98334570957095713</v>
      </c>
      <c r="CE4" s="45">
        <v>506.37259999999998</v>
      </c>
      <c r="CF4" s="29">
        <f>CE4/CB4</f>
        <v>0.94954357935793576</v>
      </c>
      <c r="CG4" s="45">
        <v>496.53635000000003</v>
      </c>
      <c r="CH4" s="29">
        <f>CG4/CB4</f>
        <v>0.9310987661266128</v>
      </c>
      <c r="CI4" s="45">
        <v>509.02316000000002</v>
      </c>
      <c r="CJ4" s="29">
        <f>CI4/CB4</f>
        <v>0.95451387638763885</v>
      </c>
      <c r="CK4" s="45">
        <v>475.37173000000001</v>
      </c>
      <c r="CL4" s="29">
        <f t="shared" ref="CL4:CL8" si="2">CK4/CB4</f>
        <v>0.89141113486348644</v>
      </c>
      <c r="CM4" s="16"/>
      <c r="CN4" s="16"/>
      <c r="CO4" s="13"/>
      <c r="CP4" s="14"/>
      <c r="CQ4" s="26">
        <v>431.34</v>
      </c>
      <c r="CR4" s="11">
        <v>430.59699999999998</v>
      </c>
      <c r="CS4" s="43">
        <f t="shared" ref="CS4:CS8" si="3">CR4/CQ4</f>
        <v>0.99827746093568881</v>
      </c>
      <c r="CT4" s="45">
        <v>408.96769999999998</v>
      </c>
      <c r="CU4" s="29">
        <f t="shared" ref="CU4:CU8" si="4">CT4/CQ4</f>
        <v>0.94813302731024252</v>
      </c>
      <c r="CV4" s="45">
        <v>404.97309999999999</v>
      </c>
      <c r="CW4" s="29">
        <f t="shared" ref="CW4:CW8" si="5">CV4/CQ4</f>
        <v>0.93887211944173976</v>
      </c>
      <c r="CX4" s="45">
        <v>421.05374</v>
      </c>
      <c r="CY4" s="29">
        <f t="shared" ref="CY4:CY8" si="6">CX4/CQ4</f>
        <v>0.97615277970974179</v>
      </c>
      <c r="CZ4" s="45">
        <v>427.29480000000001</v>
      </c>
      <c r="DA4" s="29">
        <f t="shared" ref="DA4:DA8" si="7">CZ4/CQ4</f>
        <v>0.99062178328001116</v>
      </c>
      <c r="DB4" s="16"/>
      <c r="DC4" s="16"/>
      <c r="DD4" s="13"/>
      <c r="DE4" s="14"/>
      <c r="DF4" s="27">
        <v>116.78</v>
      </c>
      <c r="DG4" s="28">
        <v>119.07859999999999</v>
      </c>
      <c r="DH4" s="29">
        <f>DG4/DF4</f>
        <v>1.0196831649255009</v>
      </c>
      <c r="DI4" s="45">
        <v>114.99799</v>
      </c>
      <c r="DJ4" s="43">
        <f t="shared" ref="DJ4:DJ8" si="8">DI4/DF4</f>
        <v>0.98474045213221439</v>
      </c>
      <c r="DK4" s="45">
        <v>111.17991000000001</v>
      </c>
      <c r="DL4" s="29">
        <f t="shared" ref="DL4:DL8" si="9">DK4/DF4</f>
        <v>0.95204581263915056</v>
      </c>
      <c r="DM4" s="45">
        <v>111.107574</v>
      </c>
      <c r="DN4" s="29">
        <f t="shared" ref="DN4:DN8" si="10">DM4/DF4</f>
        <v>0.95142639150539476</v>
      </c>
      <c r="DO4" s="45">
        <v>91.870320000000007</v>
      </c>
      <c r="DP4" s="29">
        <f t="shared" ref="DP4:DP8" si="11">DO4/DF4</f>
        <v>0.78669566706627847</v>
      </c>
      <c r="DQ4" s="16"/>
      <c r="DR4" s="16"/>
      <c r="DS4" s="13"/>
      <c r="DT4" s="14"/>
      <c r="DU4" s="27">
        <v>226.78</v>
      </c>
      <c r="DV4" s="11">
        <v>230.3331</v>
      </c>
      <c r="DW4" s="29">
        <f t="shared" ref="DW4:DW8" si="12">DV4/DU4</f>
        <v>1.0156676073727842</v>
      </c>
      <c r="DX4" s="45">
        <v>220.43288999999999</v>
      </c>
      <c r="DY4" s="29">
        <f t="shared" ref="DY4:DY8" si="13">DX4/DU4</f>
        <v>0.97201203809859771</v>
      </c>
      <c r="DZ4" s="45">
        <v>221.77435</v>
      </c>
      <c r="EA4" s="29">
        <f t="shared" ref="EA4:EA8" si="14">DZ4/DU4</f>
        <v>0.97792728635682158</v>
      </c>
      <c r="EB4" s="45">
        <v>229.45517000000001</v>
      </c>
      <c r="EC4" s="43">
        <f t="shared" ref="EC4:EC8" si="15">EB4/DU4</f>
        <v>1.0117963224270219</v>
      </c>
      <c r="ED4" s="30">
        <v>232.54866000000001</v>
      </c>
      <c r="EE4" s="29">
        <f t="shared" ref="EE4:EE8" si="16">ED4/DU4</f>
        <v>1.0254372519622543</v>
      </c>
      <c r="EF4" s="16"/>
      <c r="EG4" s="16"/>
      <c r="EH4" s="13"/>
      <c r="EI4" s="14"/>
      <c r="EJ4" s="27">
        <v>169.08</v>
      </c>
      <c r="EK4" s="11">
        <v>172.53360000000001</v>
      </c>
      <c r="EL4" s="29">
        <f t="shared" ref="EL4:EL8" si="17">EK4/EJ4</f>
        <v>1.0204258339247694</v>
      </c>
      <c r="EM4" s="45">
        <v>168.35705999999999</v>
      </c>
      <c r="EN4" s="29">
        <f t="shared" ref="EN4:EN8" si="18">EM4/EJ4</f>
        <v>0.99572427253371176</v>
      </c>
      <c r="EO4" s="45">
        <v>168.76924</v>
      </c>
      <c r="EP4" s="43">
        <f t="shared" ref="EP4:EP8" si="19">EO4/EJ4</f>
        <v>0.99816205346581488</v>
      </c>
      <c r="EQ4" s="45">
        <v>168.07284999999999</v>
      </c>
      <c r="ER4" s="29">
        <f t="shared" ref="ER4:ER8" si="20">EQ4/EJ4</f>
        <v>0.99404335225928542</v>
      </c>
      <c r="ES4" s="45">
        <v>159.56732</v>
      </c>
      <c r="ET4" s="29">
        <f t="shared" ref="ET4:ET8" si="21">ES4/EJ4</f>
        <v>0.94373858528507204</v>
      </c>
      <c r="EU4" s="16"/>
      <c r="EV4" s="16"/>
    </row>
    <row r="5" spans="1:152" s="10" customFormat="1" ht="18" customHeight="1" x14ac:dyDescent="0.45">
      <c r="A5" s="72">
        <v>45552</v>
      </c>
      <c r="B5" s="150">
        <f>INT(YEAR(A5)/100)</f>
        <v>20</v>
      </c>
      <c r="C5" s="13"/>
      <c r="D5" s="14"/>
      <c r="E5" s="26">
        <v>216.79</v>
      </c>
      <c r="F5" s="28">
        <v>215.96440000000001</v>
      </c>
      <c r="G5" s="29">
        <f>F5/E5</f>
        <v>0.99619170625951392</v>
      </c>
      <c r="H5" s="30">
        <v>224.25465</v>
      </c>
      <c r="I5" s="29">
        <f>H5/E5</f>
        <v>1.0344326306563956</v>
      </c>
      <c r="J5" s="45">
        <v>215.96935999999999</v>
      </c>
      <c r="K5" s="43">
        <f>J5/E5</f>
        <v>0.99621458554361364</v>
      </c>
      <c r="L5" s="30">
        <v>221.42205999999999</v>
      </c>
      <c r="M5" s="29">
        <f>L5/E5</f>
        <v>1.0213665759490751</v>
      </c>
      <c r="N5" s="45">
        <v>207.73996</v>
      </c>
      <c r="O5" s="29">
        <f>N5/E5</f>
        <v>0.95825434752525485</v>
      </c>
      <c r="P5" s="16"/>
      <c r="Q5" s="16"/>
      <c r="R5" s="13"/>
      <c r="S5" s="14"/>
      <c r="T5" s="27">
        <v>150.82</v>
      </c>
      <c r="U5" s="11">
        <v>152.27809999999999</v>
      </c>
      <c r="V5" s="29">
        <f>U5/T5</f>
        <v>1.0096678159395305</v>
      </c>
      <c r="W5" s="45">
        <v>148.89099999999999</v>
      </c>
      <c r="X5" s="29">
        <f>W5/T5</f>
        <v>0.98720991910887146</v>
      </c>
      <c r="Y5" s="45">
        <v>151.99966000000001</v>
      </c>
      <c r="Z5" s="43">
        <f>Y5/T5</f>
        <v>1.0078216416920833</v>
      </c>
      <c r="AA5" s="45">
        <v>151.32729</v>
      </c>
      <c r="AB5" s="29">
        <f>AA5/T5</f>
        <v>1.0033635459488133</v>
      </c>
      <c r="AC5" s="30">
        <v>153.57477</v>
      </c>
      <c r="AD5" s="29">
        <f t="shared" si="0"/>
        <v>1.0182652831189498</v>
      </c>
      <c r="AE5" s="16"/>
      <c r="AF5" s="16"/>
      <c r="AG5" s="13" t="s">
        <v>10</v>
      </c>
      <c r="AH5" s="14" t="s">
        <v>6</v>
      </c>
      <c r="AI5" s="26">
        <v>805.69</v>
      </c>
      <c r="AJ5" s="11">
        <v>803.59360000000004</v>
      </c>
      <c r="AK5" s="43">
        <f>AJ5/AI5</f>
        <v>0.99739800667750622</v>
      </c>
      <c r="AL5" s="45">
        <v>785.28045999999995</v>
      </c>
      <c r="AM5" s="29">
        <f>AL5/AI5</f>
        <v>0.97466824709255406</v>
      </c>
      <c r="AN5" s="45">
        <v>771.38310000000001</v>
      </c>
      <c r="AO5" s="29">
        <f>AN5/AI5</f>
        <v>0.95741923072149338</v>
      </c>
      <c r="AP5" s="30">
        <v>821.30237</v>
      </c>
      <c r="AQ5" s="29">
        <f>AP5/AI5</f>
        <v>1.0193776390423115</v>
      </c>
      <c r="AR5" s="45">
        <v>788.16579999999999</v>
      </c>
      <c r="AS5" s="29">
        <f t="shared" ref="AS5:AS8" si="22">AR5/AI5</f>
        <v>0.97824945078131775</v>
      </c>
      <c r="AT5" s="16"/>
      <c r="AU5" s="16"/>
      <c r="AV5" s="13" t="s">
        <v>11</v>
      </c>
      <c r="AW5" s="14" t="s">
        <v>2</v>
      </c>
      <c r="AX5" s="26">
        <v>160.28</v>
      </c>
      <c r="AY5" s="28">
        <v>155.63050000000001</v>
      </c>
      <c r="AZ5" s="29">
        <f>AY5/AX5</f>
        <v>0.97099139006738211</v>
      </c>
      <c r="BA5" s="45">
        <v>153.60013000000001</v>
      </c>
      <c r="BB5" s="29">
        <f>BA5/AX5</f>
        <v>0.95832374594459702</v>
      </c>
      <c r="BC5" s="45">
        <v>150.87056999999999</v>
      </c>
      <c r="BD5" s="29">
        <f>BC5/AX5</f>
        <v>0.9412937983528824</v>
      </c>
      <c r="BE5" s="45">
        <v>156.43552</v>
      </c>
      <c r="BF5" s="29">
        <f>BE5/AX5</f>
        <v>0.97601397554280012</v>
      </c>
      <c r="BG5" s="45">
        <v>158.04243</v>
      </c>
      <c r="BH5" s="43">
        <f t="shared" si="1"/>
        <v>0.98603961816820562</v>
      </c>
      <c r="BI5" s="16"/>
      <c r="BJ5" s="16"/>
      <c r="BK5" s="13" t="s">
        <v>11</v>
      </c>
      <c r="BL5" s="14" t="s">
        <v>7</v>
      </c>
      <c r="BM5" s="26">
        <v>21.47</v>
      </c>
      <c r="BN5" s="28">
        <v>20.080500000000001</v>
      </c>
      <c r="BO5" s="29">
        <f>BN5/BM5</f>
        <v>0.93528178854215194</v>
      </c>
      <c r="BP5" s="45">
        <v>20.563594999999999</v>
      </c>
      <c r="BQ5" s="29">
        <f>BP5/BM5</f>
        <v>0.95778272007452259</v>
      </c>
      <c r="BR5" s="45">
        <v>19.748894</v>
      </c>
      <c r="BS5" s="29">
        <f>BR5/BM5</f>
        <v>0.9198367023754076</v>
      </c>
      <c r="BT5" s="45">
        <v>20.805682999999998</v>
      </c>
      <c r="BU5" s="43">
        <f>BT5/BM5</f>
        <v>0.96905836050302741</v>
      </c>
      <c r="BV5" s="30">
        <v>47.46</v>
      </c>
      <c r="BW5" s="29">
        <f t="shared" ref="BW5:BW8" si="23">BV5/BM5</f>
        <v>2.2105263157894739</v>
      </c>
      <c r="BX5" s="16"/>
      <c r="BY5" s="16"/>
      <c r="BZ5" s="13"/>
      <c r="CA5" s="14"/>
      <c r="CB5" s="26">
        <v>536.32000000000005</v>
      </c>
      <c r="CC5" s="28">
        <v>524.14700000000005</v>
      </c>
      <c r="CD5" s="43">
        <f>CC5/CB5</f>
        <v>0.97730272971360377</v>
      </c>
      <c r="CE5" s="45">
        <v>511.00903</v>
      </c>
      <c r="CF5" s="29">
        <f>CE5/CB5</f>
        <v>0.95280621643794738</v>
      </c>
      <c r="CG5" s="45">
        <v>500.66946000000002</v>
      </c>
      <c r="CH5" s="29">
        <f>CG5/CB5</f>
        <v>0.93352748359188542</v>
      </c>
      <c r="CI5" s="45">
        <v>511.94335999999998</v>
      </c>
      <c r="CJ5" s="29">
        <f>CI5/CB5</f>
        <v>0.95454832935560852</v>
      </c>
      <c r="CK5" s="45">
        <v>497.702</v>
      </c>
      <c r="CL5" s="29">
        <f t="shared" si="2"/>
        <v>0.92799448090692116</v>
      </c>
      <c r="CM5" s="16"/>
      <c r="CN5" s="16"/>
      <c r="CO5" s="13"/>
      <c r="CP5" s="14"/>
      <c r="CQ5" s="26">
        <v>435.15</v>
      </c>
      <c r="CR5" s="28">
        <v>429.8544</v>
      </c>
      <c r="CS5" s="43">
        <f t="shared" si="3"/>
        <v>0.9878304033092038</v>
      </c>
      <c r="CT5" s="45">
        <v>411.95443999999998</v>
      </c>
      <c r="CU5" s="29">
        <f t="shared" si="4"/>
        <v>0.94669525450993908</v>
      </c>
      <c r="CV5" s="45">
        <v>408.26620000000003</v>
      </c>
      <c r="CW5" s="29">
        <f t="shared" si="5"/>
        <v>0.93821946455245331</v>
      </c>
      <c r="CX5" s="45">
        <v>424.4434</v>
      </c>
      <c r="CY5" s="29">
        <f t="shared" si="6"/>
        <v>0.97539561070895098</v>
      </c>
      <c r="CZ5" s="45">
        <v>429.24471999999997</v>
      </c>
      <c r="DA5" s="29">
        <f t="shared" si="7"/>
        <v>0.98642932322187749</v>
      </c>
      <c r="DB5" s="16"/>
      <c r="DC5" s="16"/>
      <c r="DD5" s="13"/>
      <c r="DE5" s="14"/>
      <c r="DF5" s="27">
        <v>115.59</v>
      </c>
      <c r="DG5" s="11">
        <v>118.9692</v>
      </c>
      <c r="DH5" s="29">
        <f>DG5/DF5</f>
        <v>1.0292343628341551</v>
      </c>
      <c r="DI5" s="45">
        <v>114.89066</v>
      </c>
      <c r="DJ5" s="29">
        <f t="shared" si="8"/>
        <v>0.99394982264901799</v>
      </c>
      <c r="DK5" s="45">
        <v>115.2996</v>
      </c>
      <c r="DL5" s="43">
        <f t="shared" si="9"/>
        <v>0.99748767194393972</v>
      </c>
      <c r="DM5" s="45">
        <v>112.16428000000001</v>
      </c>
      <c r="DN5" s="29">
        <f t="shared" si="10"/>
        <v>0.97036318020590018</v>
      </c>
      <c r="DO5" s="45">
        <v>106.246925</v>
      </c>
      <c r="DP5" s="29">
        <f t="shared" si="11"/>
        <v>0.91917055973700146</v>
      </c>
      <c r="DQ5" s="16"/>
      <c r="DR5" s="16"/>
      <c r="DS5" s="13"/>
      <c r="DT5" s="14"/>
      <c r="DU5" s="26">
        <v>227.87</v>
      </c>
      <c r="DV5" s="28">
        <v>225.99010000000001</v>
      </c>
      <c r="DW5" s="29">
        <f t="shared" si="12"/>
        <v>0.99175012068284552</v>
      </c>
      <c r="DX5" s="45">
        <v>218.79526999999999</v>
      </c>
      <c r="DY5" s="29">
        <f t="shared" si="13"/>
        <v>0.96017584587703508</v>
      </c>
      <c r="DZ5" s="45">
        <v>224.02106000000001</v>
      </c>
      <c r="EA5" s="29">
        <f t="shared" si="14"/>
        <v>0.98310905340764476</v>
      </c>
      <c r="EB5" s="30">
        <v>229.29977</v>
      </c>
      <c r="EC5" s="29">
        <f t="shared" si="15"/>
        <v>1.0062744986176329</v>
      </c>
      <c r="ED5" s="30">
        <v>228.67607000000001</v>
      </c>
      <c r="EE5" s="43">
        <f t="shared" si="16"/>
        <v>1.0035374116820994</v>
      </c>
      <c r="EF5" s="16"/>
      <c r="EG5" s="16"/>
      <c r="EH5" s="13"/>
      <c r="EI5" s="14"/>
      <c r="EJ5" s="27">
        <v>167.35</v>
      </c>
      <c r="EK5" s="11">
        <v>169.29150000000001</v>
      </c>
      <c r="EL5" s="29">
        <f t="shared" si="17"/>
        <v>1.0116014341201076</v>
      </c>
      <c r="EM5" s="45">
        <v>167.0617</v>
      </c>
      <c r="EN5" s="43">
        <f t="shared" si="18"/>
        <v>0.9982772632207948</v>
      </c>
      <c r="EO5" s="30">
        <v>171.94324</v>
      </c>
      <c r="EP5" s="29">
        <f t="shared" si="19"/>
        <v>1.0274469076785182</v>
      </c>
      <c r="EQ5" s="45">
        <v>168.92471</v>
      </c>
      <c r="ER5" s="29">
        <f t="shared" si="20"/>
        <v>1.009409680310726</v>
      </c>
      <c r="ES5" s="45">
        <v>151.77414999999999</v>
      </c>
      <c r="ET5" s="29">
        <f t="shared" si="21"/>
        <v>0.9069265013444876</v>
      </c>
      <c r="EU5" s="16"/>
      <c r="EV5" s="16"/>
    </row>
    <row r="6" spans="1:152" s="10" customFormat="1" ht="18" customHeight="1" x14ac:dyDescent="0.45">
      <c r="A6" s="72">
        <v>45553</v>
      </c>
      <c r="B6" s="150">
        <f>INT(YEAR(A6)/100)</f>
        <v>20</v>
      </c>
      <c r="C6" s="13"/>
      <c r="D6" s="14"/>
      <c r="E6" s="26">
        <v>220.69</v>
      </c>
      <c r="F6" s="28">
        <v>216.75200000000001</v>
      </c>
      <c r="G6" s="29">
        <f>F6/E6</f>
        <v>0.98215596538130412</v>
      </c>
      <c r="H6" s="30">
        <v>222.55339000000001</v>
      </c>
      <c r="I6" s="29">
        <f>H6/E6</f>
        <v>1.0084434727445739</v>
      </c>
      <c r="J6" s="45">
        <v>216.18839</v>
      </c>
      <c r="K6" s="29">
        <f>J6/E6</f>
        <v>0.97960211155920074</v>
      </c>
      <c r="L6" s="30">
        <v>220.27611999999999</v>
      </c>
      <c r="M6" s="43">
        <f>L6/E6</f>
        <v>0.99812460918029811</v>
      </c>
      <c r="N6" s="45">
        <v>213.97696999999999</v>
      </c>
      <c r="O6" s="29">
        <f>N6/E6</f>
        <v>0.96958163034120259</v>
      </c>
      <c r="P6" s="16"/>
      <c r="Q6" s="16"/>
      <c r="R6" s="13"/>
      <c r="S6" s="14"/>
      <c r="T6" s="27">
        <v>148.29</v>
      </c>
      <c r="U6" s="11">
        <v>150.84549999999999</v>
      </c>
      <c r="V6" s="29">
        <f>U6/T6</f>
        <v>1.0172331242834984</v>
      </c>
      <c r="W6" s="45">
        <v>148.27367000000001</v>
      </c>
      <c r="X6" s="43">
        <f>W6/T6</f>
        <v>0.99988987794187079</v>
      </c>
      <c r="Y6" s="30">
        <v>153.86104</v>
      </c>
      <c r="Z6" s="29">
        <f>Y6/T6</f>
        <v>1.0375685481151797</v>
      </c>
      <c r="AA6" s="45">
        <v>150.58477999999999</v>
      </c>
      <c r="AB6" s="29">
        <f>AA6/T6</f>
        <v>1.0154749477375413</v>
      </c>
      <c r="AC6" s="30">
        <v>151.00631999999999</v>
      </c>
      <c r="AD6" s="29">
        <f t="shared" si="0"/>
        <v>1.0183176208780094</v>
      </c>
      <c r="AE6" s="16"/>
      <c r="AF6" s="16"/>
      <c r="AG6" s="13"/>
      <c r="AH6" s="14"/>
      <c r="AI6" s="27">
        <v>787.84</v>
      </c>
      <c r="AJ6" s="28">
        <v>805.59289999999999</v>
      </c>
      <c r="AK6" s="29">
        <f>AJ6/AI6</f>
        <v>1.022533636271324</v>
      </c>
      <c r="AL6" s="45">
        <v>784.67084</v>
      </c>
      <c r="AM6" s="43">
        <f>AL6/AI6</f>
        <v>0.99597740658001621</v>
      </c>
      <c r="AN6" s="45">
        <v>792.39813000000004</v>
      </c>
      <c r="AO6" s="29">
        <f>AN6/AI6</f>
        <v>1.0057856036758732</v>
      </c>
      <c r="AP6" s="30">
        <v>824.94835999999998</v>
      </c>
      <c r="AQ6" s="29">
        <f>AP6/AI6</f>
        <v>1.0471013911454101</v>
      </c>
      <c r="AR6" s="45">
        <v>799.23235999999997</v>
      </c>
      <c r="AS6" s="29">
        <f t="shared" si="22"/>
        <v>1.0144602457351746</v>
      </c>
      <c r="AT6" s="16"/>
      <c r="AU6" s="16"/>
      <c r="AV6" s="13"/>
      <c r="AW6" s="14"/>
      <c r="AX6" s="26">
        <v>160.81</v>
      </c>
      <c r="AY6" s="28">
        <v>160.27340000000001</v>
      </c>
      <c r="AZ6" s="29">
        <f>AY6/AX6</f>
        <v>0.99666314283937574</v>
      </c>
      <c r="BA6" s="45">
        <v>154.69848999999999</v>
      </c>
      <c r="BB6" s="29">
        <f>BA6/AX6</f>
        <v>0.96199546048131324</v>
      </c>
      <c r="BC6" s="45">
        <v>152.62857</v>
      </c>
      <c r="BD6" s="29">
        <f>BC6/AX6</f>
        <v>0.94912362415272677</v>
      </c>
      <c r="BE6" s="45">
        <v>157.68735000000001</v>
      </c>
      <c r="BF6" s="29">
        <f>BE6/AX6</f>
        <v>0.98058174242895346</v>
      </c>
      <c r="BG6" s="30">
        <v>160.49309</v>
      </c>
      <c r="BH6" s="43">
        <f t="shared" si="1"/>
        <v>0.99802928922330691</v>
      </c>
      <c r="BI6" s="16"/>
      <c r="BJ6" s="16"/>
      <c r="BK6" s="13"/>
      <c r="BL6" s="14"/>
      <c r="BM6" s="27">
        <v>20.77</v>
      </c>
      <c r="BN6" s="11">
        <v>21.467300000000002</v>
      </c>
      <c r="BO6" s="29">
        <f>BN6/BM6</f>
        <v>1.0335724602792491</v>
      </c>
      <c r="BP6" s="45">
        <v>21.338290000000001</v>
      </c>
      <c r="BQ6" s="29">
        <f>BP6/BM6</f>
        <v>1.0273610977371208</v>
      </c>
      <c r="BR6" s="45">
        <v>20.214694999999999</v>
      </c>
      <c r="BS6" s="29">
        <f>BR6/BM6</f>
        <v>0.9732640828117477</v>
      </c>
      <c r="BT6" s="45">
        <v>21.277723000000002</v>
      </c>
      <c r="BU6" s="43">
        <f>BT6/BM6</f>
        <v>1.0244450168512278</v>
      </c>
      <c r="BV6" s="30">
        <v>47.46</v>
      </c>
      <c r="BW6" s="29">
        <f t="shared" si="23"/>
        <v>2.2850264805007221</v>
      </c>
      <c r="BX6" s="16"/>
      <c r="BY6" s="16"/>
      <c r="BZ6" s="13"/>
      <c r="CA6" s="14"/>
      <c r="CB6" s="26">
        <v>537.95000000000005</v>
      </c>
      <c r="CC6" s="11">
        <v>536.34640000000002</v>
      </c>
      <c r="CD6" s="43">
        <f>CC6/CB6</f>
        <v>0.99701905381541034</v>
      </c>
      <c r="CE6" s="45">
        <v>515.14710000000002</v>
      </c>
      <c r="CF6" s="29">
        <f>CE6/CB6</f>
        <v>0.95761148805651075</v>
      </c>
      <c r="CG6" s="45">
        <v>506.05016999999998</v>
      </c>
      <c r="CH6" s="29">
        <f>CG6/CB6</f>
        <v>0.94070112463983635</v>
      </c>
      <c r="CI6" s="45">
        <v>513.88256999999999</v>
      </c>
      <c r="CJ6" s="29">
        <f>CI6/CB6</f>
        <v>0.95526084208569562</v>
      </c>
      <c r="CK6" s="45">
        <v>496.41930000000002</v>
      </c>
      <c r="CL6" s="29">
        <f t="shared" si="2"/>
        <v>0.92279821544753227</v>
      </c>
      <c r="CM6" s="16"/>
      <c r="CN6" s="16"/>
      <c r="CO6" s="13"/>
      <c r="CP6" s="14"/>
      <c r="CQ6" s="27">
        <v>430.81</v>
      </c>
      <c r="CR6" s="11">
        <v>435.23579999999998</v>
      </c>
      <c r="CS6" s="29">
        <f t="shared" si="3"/>
        <v>1.0102732062858337</v>
      </c>
      <c r="CT6" s="45">
        <v>414.74441999999999</v>
      </c>
      <c r="CU6" s="29">
        <f t="shared" si="4"/>
        <v>0.96270843295188135</v>
      </c>
      <c r="CV6" s="45">
        <v>412.26350000000002</v>
      </c>
      <c r="CW6" s="29">
        <f t="shared" si="5"/>
        <v>0.95694969940344932</v>
      </c>
      <c r="CX6" s="45">
        <v>426.85894999999999</v>
      </c>
      <c r="CY6" s="43">
        <f t="shared" si="6"/>
        <v>0.99082878763259907</v>
      </c>
      <c r="CZ6" s="30">
        <v>437.38470000000001</v>
      </c>
      <c r="DA6" s="29">
        <f t="shared" si="7"/>
        <v>1.015261252060073</v>
      </c>
      <c r="DB6" s="16"/>
      <c r="DC6" s="16"/>
      <c r="DD6" s="13"/>
      <c r="DE6" s="14"/>
      <c r="DF6" s="27">
        <v>113.37</v>
      </c>
      <c r="DG6" s="11">
        <v>115.59399999999999</v>
      </c>
      <c r="DH6" s="29">
        <f>DG6/DF6</f>
        <v>1.0196171826761928</v>
      </c>
      <c r="DI6" s="45">
        <v>114.4528</v>
      </c>
      <c r="DJ6" s="43">
        <f t="shared" si="8"/>
        <v>1.0095510276087147</v>
      </c>
      <c r="DK6" s="30">
        <v>118.50438</v>
      </c>
      <c r="DL6" s="29">
        <f t="shared" si="9"/>
        <v>1.0452887007144747</v>
      </c>
      <c r="DM6" s="45">
        <v>112.09990999999999</v>
      </c>
      <c r="DN6" s="29">
        <f t="shared" si="10"/>
        <v>0.9887969480462202</v>
      </c>
      <c r="DO6" s="45">
        <v>99.596540000000005</v>
      </c>
      <c r="DP6" s="29">
        <f t="shared" si="11"/>
        <v>0.87850877657228543</v>
      </c>
      <c r="DQ6" s="16"/>
      <c r="DR6" s="16"/>
      <c r="DS6" s="13" t="s">
        <v>11</v>
      </c>
      <c r="DT6" s="14" t="s">
        <v>5</v>
      </c>
      <c r="DU6" s="27">
        <v>227.2</v>
      </c>
      <c r="DV6" s="11">
        <v>227.8794</v>
      </c>
      <c r="DW6" s="43">
        <f t="shared" si="12"/>
        <v>1.0029903169014085</v>
      </c>
      <c r="DX6" s="45">
        <v>218.53005999999999</v>
      </c>
      <c r="DY6" s="29">
        <f t="shared" si="13"/>
        <v>0.96184005281690144</v>
      </c>
      <c r="DZ6" s="45">
        <v>225.15646000000001</v>
      </c>
      <c r="EA6" s="29">
        <f t="shared" si="14"/>
        <v>0.99100554577464794</v>
      </c>
      <c r="EB6" s="30">
        <v>228.37582</v>
      </c>
      <c r="EC6" s="29">
        <f t="shared" si="15"/>
        <v>1.0051752640845071</v>
      </c>
      <c r="ED6" s="30">
        <v>233.98845</v>
      </c>
      <c r="EE6" s="29">
        <f t="shared" si="16"/>
        <v>1.0298787411971833</v>
      </c>
      <c r="EF6" s="16"/>
      <c r="EG6" s="16"/>
      <c r="EH6" s="13"/>
      <c r="EI6" s="14"/>
      <c r="EJ6" s="27">
        <v>167.28</v>
      </c>
      <c r="EK6" s="28">
        <v>167.29810000000001</v>
      </c>
      <c r="EL6" s="43">
        <f t="shared" si="17"/>
        <v>1.0001082018173124</v>
      </c>
      <c r="EM6" s="45">
        <v>165.52649</v>
      </c>
      <c r="EN6" s="29">
        <f t="shared" si="18"/>
        <v>0.98951751554280243</v>
      </c>
      <c r="EO6" s="30">
        <v>173.25717</v>
      </c>
      <c r="EP6" s="29">
        <f t="shared" si="19"/>
        <v>1.0357315279770445</v>
      </c>
      <c r="EQ6" s="30">
        <v>168.88538</v>
      </c>
      <c r="ER6" s="29">
        <f t="shared" si="20"/>
        <v>1.0095969631755142</v>
      </c>
      <c r="ES6" s="45">
        <v>158.81970000000001</v>
      </c>
      <c r="ET6" s="29">
        <f t="shared" si="21"/>
        <v>0.949424318507891</v>
      </c>
      <c r="EU6" s="16"/>
      <c r="EV6" s="16"/>
    </row>
    <row r="7" spans="1:152" s="10" customFormat="1" ht="18" customHeight="1" x14ac:dyDescent="0.45">
      <c r="A7" s="72">
        <v>45554</v>
      </c>
      <c r="B7" s="150">
        <f>INT(YEAR(A7)/100)</f>
        <v>20</v>
      </c>
      <c r="C7" s="13"/>
      <c r="D7" s="14"/>
      <c r="E7" s="26">
        <v>228.87</v>
      </c>
      <c r="F7" s="28">
        <v>220.64179999999999</v>
      </c>
      <c r="G7" s="29">
        <f>F7/E7</f>
        <v>0.96404858653384007</v>
      </c>
      <c r="H7" s="30">
        <v>222.88140999999999</v>
      </c>
      <c r="I7" s="43">
        <f>H7/E7</f>
        <v>0.97383409795954023</v>
      </c>
      <c r="J7" s="45">
        <v>216.27618000000001</v>
      </c>
      <c r="K7" s="29">
        <f>J7/E7</f>
        <v>0.94497391532310926</v>
      </c>
      <c r="L7" s="45">
        <v>219.55160000000001</v>
      </c>
      <c r="M7" s="29">
        <f>L7/E7</f>
        <v>0.95928518372875438</v>
      </c>
      <c r="N7" s="45">
        <v>217.15307999999999</v>
      </c>
      <c r="O7" s="29">
        <f>N7/E7</f>
        <v>0.94880534801415639</v>
      </c>
      <c r="P7" s="16"/>
      <c r="Q7" s="16"/>
      <c r="R7" s="13" t="s">
        <v>11</v>
      </c>
      <c r="S7" s="14" t="s">
        <v>13</v>
      </c>
      <c r="T7" s="26">
        <v>156.74</v>
      </c>
      <c r="U7" s="11">
        <v>148.35730000000001</v>
      </c>
      <c r="V7" s="29">
        <f>U7/T7</f>
        <v>0.94651843817787418</v>
      </c>
      <c r="W7" s="45">
        <v>146.46700999999999</v>
      </c>
      <c r="X7" s="29">
        <f>W7/T7</f>
        <v>0.93445840244991696</v>
      </c>
      <c r="Y7" s="30">
        <v>152.71853999999999</v>
      </c>
      <c r="Z7" s="43">
        <f>Y7/T7</f>
        <v>0.97434311598826073</v>
      </c>
      <c r="AA7" s="30">
        <v>148.35054</v>
      </c>
      <c r="AB7" s="29">
        <f>AA7/T7</f>
        <v>0.94647530942962865</v>
      </c>
      <c r="AC7" s="30">
        <v>150.89493999999999</v>
      </c>
      <c r="AD7" s="29">
        <f t="shared" si="0"/>
        <v>0.96270856194972554</v>
      </c>
      <c r="AE7" s="16"/>
      <c r="AF7" s="16"/>
      <c r="AG7" s="13" t="s">
        <v>11</v>
      </c>
      <c r="AH7" s="14" t="s">
        <v>2</v>
      </c>
      <c r="AI7" s="26">
        <v>828.16</v>
      </c>
      <c r="AJ7" s="11">
        <v>788.06370000000004</v>
      </c>
      <c r="AK7" s="29">
        <f>AJ7/AI7</f>
        <v>0.95158387268160749</v>
      </c>
      <c r="AL7" s="45">
        <v>776.50459999999998</v>
      </c>
      <c r="AM7" s="29">
        <f>AL7/AI7</f>
        <v>0.93762630409582692</v>
      </c>
      <c r="AN7" s="30">
        <v>806.23509999999999</v>
      </c>
      <c r="AO7" s="29">
        <f>AN7/AI7</f>
        <v>0.97352576796754253</v>
      </c>
      <c r="AP7" s="30">
        <v>820.38289999999995</v>
      </c>
      <c r="AQ7" s="43">
        <f>AP7/AI7</f>
        <v>0.99060918180061819</v>
      </c>
      <c r="AR7" s="30">
        <v>792.86009999999999</v>
      </c>
      <c r="AS7" s="29">
        <f t="shared" si="22"/>
        <v>0.95737550714837716</v>
      </c>
      <c r="AT7" s="16"/>
      <c r="AU7" s="16"/>
      <c r="AV7" s="13"/>
      <c r="AW7" s="14"/>
      <c r="AX7" s="26">
        <v>163.24</v>
      </c>
      <c r="AY7" s="28">
        <v>160.80170000000001</v>
      </c>
      <c r="AZ7" s="43">
        <f>AY7/AX7</f>
        <v>0.98506309728007846</v>
      </c>
      <c r="BA7" s="45">
        <v>155.5496</v>
      </c>
      <c r="BB7" s="29">
        <f>BA7/AX7</f>
        <v>0.95288899779465808</v>
      </c>
      <c r="BC7" s="45">
        <v>154.81917999999999</v>
      </c>
      <c r="BD7" s="29">
        <f>BC7/AX7</f>
        <v>0.94841448174467036</v>
      </c>
      <c r="BE7" s="45">
        <v>158.67389</v>
      </c>
      <c r="BF7" s="29">
        <f>BE7/AX7</f>
        <v>0.9720282406272972</v>
      </c>
      <c r="BG7" s="45">
        <v>159.43970999999999</v>
      </c>
      <c r="BH7" s="29">
        <f t="shared" si="1"/>
        <v>0.97671961529036988</v>
      </c>
      <c r="BI7" s="16"/>
      <c r="BJ7" s="16"/>
      <c r="BK7" s="13"/>
      <c r="BL7" s="14"/>
      <c r="BM7" s="26">
        <v>21.14</v>
      </c>
      <c r="BN7" s="11">
        <v>20.7666</v>
      </c>
      <c r="BO7" s="29">
        <f>BN7/BM7</f>
        <v>0.98233680227057707</v>
      </c>
      <c r="BP7" s="30">
        <v>21.407934000000001</v>
      </c>
      <c r="BQ7" s="43">
        <f>BP7/BM7</f>
        <v>1.0126742667928099</v>
      </c>
      <c r="BR7" s="45">
        <v>20.692226000000002</v>
      </c>
      <c r="BS7" s="29">
        <f>BR7/BM7</f>
        <v>0.978818637653737</v>
      </c>
      <c r="BT7" s="30">
        <v>21.659153</v>
      </c>
      <c r="BU7" s="29">
        <f>BT7/BM7</f>
        <v>1.0245578524124881</v>
      </c>
      <c r="BV7" s="30">
        <v>47.454999999999998</v>
      </c>
      <c r="BW7" s="29">
        <f t="shared" si="23"/>
        <v>2.2447965941343422</v>
      </c>
      <c r="BX7" s="16"/>
      <c r="BY7" s="16"/>
      <c r="BZ7" s="13" t="s">
        <v>11</v>
      </c>
      <c r="CA7" s="14" t="s">
        <v>12</v>
      </c>
      <c r="CB7" s="26">
        <v>559.1</v>
      </c>
      <c r="CC7" s="28">
        <v>537.84199999999998</v>
      </c>
      <c r="CD7" s="43">
        <f>CC7/CB7</f>
        <v>0.96197817921659801</v>
      </c>
      <c r="CE7" s="45">
        <v>517.93726000000004</v>
      </c>
      <c r="CF7" s="29">
        <f>CE7/CB7</f>
        <v>0.92637678411733149</v>
      </c>
      <c r="CG7" s="45">
        <v>511.57172000000003</v>
      </c>
      <c r="CH7" s="29">
        <f>CG7/CB7</f>
        <v>0.91499145054551956</v>
      </c>
      <c r="CI7" s="45">
        <v>516.25080000000003</v>
      </c>
      <c r="CJ7" s="29">
        <f>CI7/CB7</f>
        <v>0.92336040064389202</v>
      </c>
      <c r="CK7" s="45">
        <v>494.47372000000001</v>
      </c>
      <c r="CL7" s="29">
        <f t="shared" si="2"/>
        <v>0.88441015918440347</v>
      </c>
      <c r="CM7" s="16"/>
      <c r="CN7" s="16"/>
      <c r="CO7" s="13"/>
      <c r="CP7" s="14"/>
      <c r="CQ7" s="26">
        <v>438.69</v>
      </c>
      <c r="CR7" s="11">
        <v>430.86770000000001</v>
      </c>
      <c r="CS7" s="43">
        <f t="shared" si="3"/>
        <v>0.98216895757824441</v>
      </c>
      <c r="CT7" s="45">
        <v>415.80936000000003</v>
      </c>
      <c r="CU7" s="29">
        <f t="shared" si="4"/>
        <v>0.94784326061683655</v>
      </c>
      <c r="CV7" s="45">
        <v>416.31473</v>
      </c>
      <c r="CW7" s="29">
        <f t="shared" si="5"/>
        <v>0.9489952586108642</v>
      </c>
      <c r="CX7" s="45">
        <v>427.53546</v>
      </c>
      <c r="CY7" s="29">
        <f t="shared" si="6"/>
        <v>0.97457306982151404</v>
      </c>
      <c r="CZ7" s="45">
        <v>428.73734000000002</v>
      </c>
      <c r="DA7" s="29">
        <f t="shared" si="7"/>
        <v>0.97731277211698475</v>
      </c>
      <c r="DB7" s="16"/>
      <c r="DC7" s="16"/>
      <c r="DD7" s="13" t="s">
        <v>11</v>
      </c>
      <c r="DE7" s="14" t="s">
        <v>5</v>
      </c>
      <c r="DF7" s="26">
        <v>117.87</v>
      </c>
      <c r="DG7" s="28">
        <v>113.35899999999999</v>
      </c>
      <c r="DH7" s="29">
        <f>DG7/DF7</f>
        <v>0.96172902350046652</v>
      </c>
      <c r="DI7" s="45">
        <v>113.52418</v>
      </c>
      <c r="DJ7" s="29">
        <f t="shared" si="8"/>
        <v>0.96313039789598709</v>
      </c>
      <c r="DK7" s="30">
        <v>119.80540499999999</v>
      </c>
      <c r="DL7" s="43">
        <f t="shared" si="9"/>
        <v>1.0164198269279714</v>
      </c>
      <c r="DM7" s="45">
        <v>111.24083</v>
      </c>
      <c r="DN7" s="29">
        <f t="shared" si="10"/>
        <v>0.94375863239161784</v>
      </c>
      <c r="DO7" s="45">
        <v>97.617869999999996</v>
      </c>
      <c r="DP7" s="29">
        <f t="shared" si="11"/>
        <v>0.82818248918299819</v>
      </c>
      <c r="DQ7" s="16"/>
      <c r="DR7" s="16"/>
      <c r="DS7" s="13" t="s">
        <v>11</v>
      </c>
      <c r="DT7" s="14" t="s">
        <v>12</v>
      </c>
      <c r="DU7" s="26">
        <v>243.92</v>
      </c>
      <c r="DV7" s="11">
        <v>227.4863</v>
      </c>
      <c r="DW7" s="29">
        <f t="shared" si="12"/>
        <v>0.93262668087897671</v>
      </c>
      <c r="DX7" s="45">
        <v>218.35642999999999</v>
      </c>
      <c r="DY7" s="29">
        <f t="shared" si="13"/>
        <v>0.89519690882256475</v>
      </c>
      <c r="DZ7" s="45">
        <v>225.06836999999999</v>
      </c>
      <c r="EA7" s="29">
        <f t="shared" si="14"/>
        <v>0.92271388160052481</v>
      </c>
      <c r="EB7" s="30">
        <v>227.28377</v>
      </c>
      <c r="EC7" s="29">
        <f t="shared" si="15"/>
        <v>0.9317963676615284</v>
      </c>
      <c r="ED7" s="30">
        <v>233.98103</v>
      </c>
      <c r="EE7" s="43">
        <f t="shared" si="16"/>
        <v>0.95925315677271239</v>
      </c>
      <c r="EF7" s="16"/>
      <c r="EG7" s="16"/>
      <c r="EH7" s="13" t="s">
        <v>11</v>
      </c>
      <c r="EI7" s="14" t="s">
        <v>5</v>
      </c>
      <c r="EJ7" s="26">
        <v>176.22</v>
      </c>
      <c r="EK7" s="28">
        <v>167.26240000000001</v>
      </c>
      <c r="EL7" s="29">
        <f t="shared" si="17"/>
        <v>0.94916808534786068</v>
      </c>
      <c r="EM7" s="45">
        <v>165.07364000000001</v>
      </c>
      <c r="EN7" s="29">
        <f t="shared" si="18"/>
        <v>0.93674747474747477</v>
      </c>
      <c r="EO7" s="30">
        <v>172.50290000000001</v>
      </c>
      <c r="EP7" s="43">
        <f t="shared" si="19"/>
        <v>0.97890648053569407</v>
      </c>
      <c r="EQ7" s="30">
        <v>167.62073000000001</v>
      </c>
      <c r="ER7" s="29">
        <f t="shared" si="20"/>
        <v>0.95120150947679039</v>
      </c>
      <c r="ES7" s="45">
        <v>155.57660999999999</v>
      </c>
      <c r="ET7" s="29">
        <f t="shared" si="21"/>
        <v>0.88285444330949947</v>
      </c>
      <c r="EU7" s="16"/>
      <c r="EV7" s="16"/>
    </row>
    <row r="8" spans="1:152" s="10" customFormat="1" ht="18" customHeight="1" x14ac:dyDescent="0.45">
      <c r="A8" s="72">
        <v>45555</v>
      </c>
      <c r="B8" s="150">
        <f>INT(YEAR(A8)/100)</f>
        <v>20</v>
      </c>
      <c r="C8" s="13" t="s">
        <v>15</v>
      </c>
      <c r="D8" s="14" t="s">
        <v>41</v>
      </c>
      <c r="E8" s="26">
        <v>228.2</v>
      </c>
      <c r="F8" s="11">
        <v>228.89920000000001</v>
      </c>
      <c r="G8" s="43">
        <f>F8/E8</f>
        <v>1.0030639789658196</v>
      </c>
      <c r="H8" s="45">
        <v>226.18326999999999</v>
      </c>
      <c r="I8" s="29">
        <f>H8/E8</f>
        <v>0.99116244522348818</v>
      </c>
      <c r="J8" s="45">
        <v>216.46610000000001</v>
      </c>
      <c r="K8" s="29">
        <f>J8/E8</f>
        <v>0.94858063102541645</v>
      </c>
      <c r="L8" s="45">
        <v>220.88281000000001</v>
      </c>
      <c r="M8" s="29">
        <f>L8/E8</f>
        <v>0.96793518843120074</v>
      </c>
      <c r="N8" s="45">
        <v>224.64350999999999</v>
      </c>
      <c r="O8" s="29">
        <f>N8/E8</f>
        <v>0.98441503067484659</v>
      </c>
      <c r="P8" s="16"/>
      <c r="Q8" s="16"/>
      <c r="R8" s="13"/>
      <c r="S8" s="14"/>
      <c r="T8" s="27">
        <v>155.94999999999999</v>
      </c>
      <c r="U8" s="28">
        <v>156.71770000000001</v>
      </c>
      <c r="V8" s="43">
        <f>U8/T8</f>
        <v>1.004922731644758</v>
      </c>
      <c r="W8" s="45">
        <v>151.17381</v>
      </c>
      <c r="X8" s="29">
        <f>W8/T8</f>
        <v>0.96937358127605011</v>
      </c>
      <c r="Y8" s="45">
        <v>150.559</v>
      </c>
      <c r="Z8" s="29">
        <f>Y8/T8</f>
        <v>0.96543122795767877</v>
      </c>
      <c r="AA8" s="45">
        <v>148.53137000000001</v>
      </c>
      <c r="AB8" s="29">
        <f>AA8/T8</f>
        <v>0.95242943251042012</v>
      </c>
      <c r="AC8" s="30">
        <v>158.14676</v>
      </c>
      <c r="AD8" s="29">
        <f t="shared" si="0"/>
        <v>1.0140863097146522</v>
      </c>
      <c r="AE8" s="16"/>
      <c r="AF8" s="16"/>
      <c r="AG8" s="13"/>
      <c r="AH8" s="14"/>
      <c r="AI8" s="27">
        <v>795.28</v>
      </c>
      <c r="AJ8" s="11">
        <v>828.3229</v>
      </c>
      <c r="AK8" s="29">
        <f>AJ8/AI8</f>
        <v>1.0415487626999296</v>
      </c>
      <c r="AL8" s="45">
        <v>791.29610000000002</v>
      </c>
      <c r="AM8" s="43">
        <f>AL8/AI8</f>
        <v>0.99499056935921948</v>
      </c>
      <c r="AN8" s="45">
        <v>811.55370000000005</v>
      </c>
      <c r="AO8" s="29">
        <f>AN8/AI8</f>
        <v>1.0204628558495121</v>
      </c>
      <c r="AP8" s="45">
        <v>823.67499999999995</v>
      </c>
      <c r="AQ8" s="29">
        <f>AP8/AI8</f>
        <v>1.0357044059953726</v>
      </c>
      <c r="AR8" s="30">
        <v>835.30005000000006</v>
      </c>
      <c r="AS8" s="29">
        <f t="shared" si="22"/>
        <v>1.0503219620762501</v>
      </c>
      <c r="AT8" s="16"/>
      <c r="AU8" s="16"/>
      <c r="AV8" s="13"/>
      <c r="AW8" s="14"/>
      <c r="AX8" s="26">
        <v>164.64</v>
      </c>
      <c r="AY8" s="11">
        <v>163.27449999999999</v>
      </c>
      <c r="AZ8" s="29">
        <f>AY8/AX8</f>
        <v>0.99170614674441204</v>
      </c>
      <c r="BA8" s="45">
        <v>157.05014</v>
      </c>
      <c r="BB8" s="29">
        <f>BA8/AX8</f>
        <v>0.95390026724975707</v>
      </c>
      <c r="BC8" s="45">
        <v>157.04074</v>
      </c>
      <c r="BD8" s="29">
        <f>BC8/AX8</f>
        <v>0.9538431729834792</v>
      </c>
      <c r="BE8" s="45">
        <v>159.96209999999999</v>
      </c>
      <c r="BF8" s="29">
        <f>BE8/AX8</f>
        <v>0.97158709912536445</v>
      </c>
      <c r="BG8" s="30">
        <v>163.98115999999999</v>
      </c>
      <c r="BH8" s="43">
        <f t="shared" si="1"/>
        <v>0.99599829931972794</v>
      </c>
      <c r="BI8" s="16"/>
      <c r="BJ8" s="16"/>
      <c r="BK8" s="13"/>
      <c r="BL8" s="14"/>
      <c r="BM8" s="26">
        <v>21.84</v>
      </c>
      <c r="BN8" s="28">
        <v>21.1343</v>
      </c>
      <c r="BO8" s="29">
        <f>BN8/BM8</f>
        <v>0.96768772893772892</v>
      </c>
      <c r="BP8" s="30">
        <v>21.366599999999998</v>
      </c>
      <c r="BQ8" s="29">
        <f>BP8/BM8</f>
        <v>0.97832417582417575</v>
      </c>
      <c r="BR8" s="45">
        <v>21.062618000000001</v>
      </c>
      <c r="BS8" s="29">
        <f>BR8/BM8</f>
        <v>0.96440558608058613</v>
      </c>
      <c r="BT8" s="30">
        <v>21.910246000000001</v>
      </c>
      <c r="BU8" s="43">
        <f>BT8/BM8</f>
        <v>1.0032163919413919</v>
      </c>
      <c r="BV8" s="30">
        <v>47.45</v>
      </c>
      <c r="BW8" s="29">
        <f t="shared" si="23"/>
        <v>2.1726190476190479</v>
      </c>
      <c r="BX8" s="16"/>
      <c r="BY8" s="16"/>
      <c r="BZ8" s="13"/>
      <c r="CA8" s="14"/>
      <c r="CB8" s="26">
        <v>561.35</v>
      </c>
      <c r="CC8" s="28">
        <v>558.94320000000005</v>
      </c>
      <c r="CD8" s="43">
        <f>CC8/CB8</f>
        <v>0.99571247884564007</v>
      </c>
      <c r="CE8" s="45">
        <v>528.24816999999996</v>
      </c>
      <c r="CF8" s="29">
        <f>CE8/CB8</f>
        <v>0.94103174490068575</v>
      </c>
      <c r="CG8" s="45">
        <v>518.97670000000005</v>
      </c>
      <c r="CH8" s="29">
        <f>CG8/CB8</f>
        <v>0.92451536474570239</v>
      </c>
      <c r="CI8" s="45">
        <v>527.39184999999998</v>
      </c>
      <c r="CJ8" s="29">
        <f>CI8/CB8</f>
        <v>0.93950627950476517</v>
      </c>
      <c r="CK8" s="45">
        <v>516.86035000000004</v>
      </c>
      <c r="CL8" s="29">
        <f t="shared" si="2"/>
        <v>0.92074525696980491</v>
      </c>
      <c r="CM8" s="16"/>
      <c r="CN8" s="16"/>
      <c r="CO8" s="13" t="s">
        <v>42</v>
      </c>
      <c r="CP8" s="14" t="s">
        <v>43</v>
      </c>
      <c r="CQ8" s="27">
        <v>435.27</v>
      </c>
      <c r="CR8" s="11">
        <v>438.77269999999999</v>
      </c>
      <c r="CS8" s="43">
        <f t="shared" si="3"/>
        <v>1.0080471891010179</v>
      </c>
      <c r="CT8" s="45">
        <v>417.91547000000003</v>
      </c>
      <c r="CU8" s="29">
        <f t="shared" si="4"/>
        <v>0.96012927608151277</v>
      </c>
      <c r="CV8" s="45">
        <v>419.96947999999998</v>
      </c>
      <c r="CW8" s="29">
        <f t="shared" si="5"/>
        <v>0.96484820915753444</v>
      </c>
      <c r="CX8" s="45">
        <v>428.42786000000001</v>
      </c>
      <c r="CY8" s="29">
        <f t="shared" si="6"/>
        <v>0.98428069933604434</v>
      </c>
      <c r="CZ8" s="30">
        <v>442.11187999999999</v>
      </c>
      <c r="DA8" s="29">
        <f t="shared" si="7"/>
        <v>1.0157187033335631</v>
      </c>
      <c r="DB8" s="16"/>
      <c r="DC8" s="16"/>
      <c r="DD8" s="13"/>
      <c r="DE8" s="14"/>
      <c r="DF8" s="27">
        <v>116</v>
      </c>
      <c r="DG8" s="28">
        <v>117.83759999999999</v>
      </c>
      <c r="DH8" s="29">
        <f>DG8/DF8</f>
        <v>1.0158413793103447</v>
      </c>
      <c r="DI8" s="45">
        <v>114.58301</v>
      </c>
      <c r="DJ8" s="43">
        <f t="shared" si="8"/>
        <v>0.98778456896551725</v>
      </c>
      <c r="DK8" s="30">
        <v>119.19986</v>
      </c>
      <c r="DL8" s="29">
        <f t="shared" si="9"/>
        <v>1.027585</v>
      </c>
      <c r="DM8" s="45">
        <v>111.87524000000001</v>
      </c>
      <c r="DN8" s="29">
        <f t="shared" si="10"/>
        <v>0.96444172413793106</v>
      </c>
      <c r="DO8" s="45">
        <v>110.58355</v>
      </c>
      <c r="DP8" s="29">
        <f t="shared" si="11"/>
        <v>0.95330646551724141</v>
      </c>
      <c r="DQ8" s="16"/>
      <c r="DR8" s="16"/>
      <c r="DS8" s="13"/>
      <c r="DT8" s="14"/>
      <c r="DU8" s="27">
        <v>238.25</v>
      </c>
      <c r="DV8" s="28">
        <v>243.5993</v>
      </c>
      <c r="DW8" s="29">
        <f t="shared" si="12"/>
        <v>1.0224524658971668</v>
      </c>
      <c r="DX8" s="45">
        <v>228.255</v>
      </c>
      <c r="DY8" s="29">
        <f t="shared" si="13"/>
        <v>0.9580482686253935</v>
      </c>
      <c r="DZ8" s="45">
        <v>225.7569</v>
      </c>
      <c r="EA8" s="29">
        <f t="shared" si="14"/>
        <v>0.94756306400839452</v>
      </c>
      <c r="EB8" s="45">
        <v>230.34428</v>
      </c>
      <c r="EC8" s="29">
        <f t="shared" si="15"/>
        <v>0.96681754459601255</v>
      </c>
      <c r="ED8" s="45">
        <v>243.17473000000001</v>
      </c>
      <c r="EE8" s="43">
        <f t="shared" si="16"/>
        <v>1.0206704302203569</v>
      </c>
      <c r="EF8" s="16"/>
      <c r="EG8" s="16"/>
      <c r="EH8" s="13"/>
      <c r="EI8" s="14"/>
      <c r="EJ8" s="27">
        <v>174.08</v>
      </c>
      <c r="EK8" s="11">
        <v>176.22460000000001</v>
      </c>
      <c r="EL8" s="43">
        <f t="shared" si="17"/>
        <v>1.0123196231617646</v>
      </c>
      <c r="EM8" s="45">
        <v>169.84813</v>
      </c>
      <c r="EN8" s="29">
        <f t="shared" si="18"/>
        <v>0.97569008501838228</v>
      </c>
      <c r="EO8" s="45">
        <v>171.10283999999999</v>
      </c>
      <c r="EP8" s="29">
        <f t="shared" si="19"/>
        <v>0.98289774816176456</v>
      </c>
      <c r="EQ8" s="45">
        <v>168.60336000000001</v>
      </c>
      <c r="ER8" s="29">
        <f t="shared" si="20"/>
        <v>0.96853952205882354</v>
      </c>
      <c r="ES8" s="45">
        <v>166.85619</v>
      </c>
      <c r="ET8" s="29">
        <f t="shared" si="21"/>
        <v>0.95850292968749995</v>
      </c>
      <c r="EU8" s="16"/>
      <c r="EV8" s="16"/>
    </row>
    <row r="9" spans="1:152" s="38" customFormat="1" ht="12" customHeight="1" x14ac:dyDescent="0.45">
      <c r="A9" s="73"/>
      <c r="B9" s="151"/>
      <c r="C9" s="34"/>
      <c r="D9" s="35"/>
      <c r="E9" s="33"/>
      <c r="F9" s="33"/>
      <c r="G9" s="36"/>
      <c r="H9" s="36"/>
      <c r="I9" s="36"/>
      <c r="J9" s="36"/>
      <c r="K9" s="36"/>
      <c r="L9" s="36"/>
      <c r="M9" s="36"/>
      <c r="N9" s="36"/>
      <c r="O9" s="36"/>
      <c r="P9" s="37"/>
      <c r="Q9" s="37"/>
      <c r="R9" s="34"/>
      <c r="S9" s="35"/>
      <c r="T9" s="33"/>
      <c r="U9" s="33"/>
      <c r="V9" s="36"/>
      <c r="W9" s="36"/>
      <c r="X9" s="36"/>
      <c r="Y9" s="36"/>
      <c r="Z9" s="36"/>
      <c r="AA9" s="36"/>
      <c r="AB9" s="36"/>
      <c r="AC9" s="36"/>
      <c r="AD9" s="36"/>
      <c r="AE9" s="37"/>
      <c r="AF9" s="37"/>
      <c r="AG9" s="34"/>
      <c r="AH9" s="35"/>
      <c r="AI9" s="33"/>
      <c r="AJ9" s="33"/>
      <c r="AK9" s="33"/>
      <c r="AL9" s="36"/>
      <c r="AM9" s="36"/>
      <c r="AN9" s="36"/>
      <c r="AO9" s="36"/>
      <c r="AP9" s="36"/>
      <c r="AQ9" s="36"/>
      <c r="AR9" s="36"/>
      <c r="AS9" s="36"/>
      <c r="AT9" s="37"/>
      <c r="AU9" s="37"/>
      <c r="AV9" s="34"/>
      <c r="AW9" s="35"/>
      <c r="AX9" s="33"/>
      <c r="AY9" s="33"/>
      <c r="AZ9" s="33"/>
      <c r="BA9" s="36"/>
      <c r="BB9" s="36"/>
      <c r="BC9" s="36"/>
      <c r="BD9" s="36"/>
      <c r="BE9" s="36"/>
      <c r="BF9" s="36"/>
      <c r="BG9" s="36"/>
      <c r="BH9" s="36"/>
      <c r="BI9" s="37"/>
      <c r="BJ9" s="37"/>
      <c r="BK9" s="34"/>
      <c r="BL9" s="35"/>
      <c r="BM9" s="33"/>
      <c r="BN9" s="33"/>
      <c r="BO9" s="33"/>
      <c r="BP9" s="36"/>
      <c r="BQ9" s="36"/>
      <c r="BR9" s="36"/>
      <c r="BS9" s="36"/>
      <c r="BT9" s="36"/>
      <c r="BU9" s="36"/>
      <c r="BV9" s="36"/>
      <c r="BW9" s="36"/>
      <c r="BX9" s="37"/>
      <c r="BY9" s="37"/>
      <c r="BZ9" s="34"/>
      <c r="CA9" s="35"/>
      <c r="CB9" s="33"/>
      <c r="CC9" s="33"/>
      <c r="CD9" s="33"/>
      <c r="CE9" s="36"/>
      <c r="CF9" s="36"/>
      <c r="CG9" s="36"/>
      <c r="CH9" s="36"/>
      <c r="CI9" s="36"/>
      <c r="CJ9" s="36"/>
      <c r="CK9" s="36"/>
      <c r="CL9" s="36"/>
      <c r="CM9" s="37"/>
      <c r="CN9" s="37"/>
      <c r="CO9" s="34"/>
      <c r="CP9" s="35"/>
      <c r="CQ9" s="33"/>
      <c r="CR9" s="33"/>
      <c r="CS9" s="33"/>
      <c r="CT9" s="36"/>
      <c r="CU9" s="36"/>
      <c r="CV9" s="36"/>
      <c r="CW9" s="36"/>
      <c r="CX9" s="36"/>
      <c r="CY9" s="36"/>
      <c r="CZ9" s="36"/>
      <c r="DA9" s="36"/>
      <c r="DB9" s="37"/>
      <c r="DC9" s="37"/>
      <c r="DD9" s="34"/>
      <c r="DE9" s="35"/>
      <c r="DF9" s="33"/>
      <c r="DG9" s="33"/>
      <c r="DH9" s="33"/>
      <c r="DI9" s="36"/>
      <c r="DJ9" s="36"/>
      <c r="DK9" s="36"/>
      <c r="DL9" s="36"/>
      <c r="DM9" s="36"/>
      <c r="DN9" s="36"/>
      <c r="DO9" s="36"/>
      <c r="DP9" s="36"/>
      <c r="DQ9" s="37"/>
      <c r="DR9" s="37"/>
      <c r="DS9" s="34"/>
      <c r="DT9" s="35"/>
      <c r="DU9" s="33"/>
      <c r="DV9" s="33"/>
      <c r="DW9" s="33"/>
      <c r="DX9" s="36"/>
      <c r="DY9" s="36"/>
      <c r="DZ9" s="36"/>
      <c r="EA9" s="36"/>
      <c r="EB9" s="36"/>
      <c r="EC9" s="36"/>
      <c r="ED9" s="36"/>
      <c r="EE9" s="36"/>
      <c r="EF9" s="37"/>
      <c r="EG9" s="37"/>
      <c r="EH9" s="34"/>
      <c r="EI9" s="35"/>
      <c r="EJ9" s="33"/>
      <c r="EK9" s="33"/>
      <c r="EL9" s="33"/>
      <c r="EM9" s="36"/>
      <c r="EN9" s="36"/>
      <c r="EO9" s="36"/>
      <c r="EP9" s="36"/>
      <c r="EQ9" s="36"/>
      <c r="ER9" s="36"/>
      <c r="ES9" s="36"/>
      <c r="ET9" s="36"/>
      <c r="EU9" s="37"/>
      <c r="EV9" s="37"/>
    </row>
    <row r="10" spans="1:152" s="10" customFormat="1" ht="18" customHeight="1" x14ac:dyDescent="0.45">
      <c r="A10" s="72">
        <v>45558</v>
      </c>
      <c r="B10" s="150">
        <f>INT(YEAR(A10)/100)</f>
        <v>20</v>
      </c>
      <c r="C10" s="13"/>
      <c r="D10" s="14"/>
      <c r="E10" s="27">
        <v>226.47</v>
      </c>
      <c r="F10" s="11">
        <v>228.22739999999999</v>
      </c>
      <c r="G10" s="29">
        <f>F10/E10</f>
        <v>1.0077599682077096</v>
      </c>
      <c r="H10" s="45">
        <v>220.29916</v>
      </c>
      <c r="I10" s="29">
        <f>H10/E10</f>
        <v>0.97275206429107608</v>
      </c>
      <c r="J10" s="45">
        <v>209.80864</v>
      </c>
      <c r="K10" s="29">
        <f>J10/E10</f>
        <v>0.92643016735108397</v>
      </c>
      <c r="L10" s="45">
        <v>223.14429999999999</v>
      </c>
      <c r="M10" s="29">
        <f>L10/E10</f>
        <v>0.98531505276637077</v>
      </c>
      <c r="N10" s="45">
        <v>226.06104999999999</v>
      </c>
      <c r="O10" s="43">
        <f>N10/E10</f>
        <v>0.99819424206296636</v>
      </c>
      <c r="P10" s="16"/>
      <c r="Q10" s="16"/>
      <c r="R10" s="13"/>
      <c r="S10" s="14"/>
      <c r="T10" s="27">
        <v>156.75</v>
      </c>
      <c r="U10" s="28">
        <v>155.89500000000001</v>
      </c>
      <c r="V10" s="43">
        <f>U10/T10</f>
        <v>0.99454545454545462</v>
      </c>
      <c r="W10" s="45">
        <v>154.97969000000001</v>
      </c>
      <c r="X10" s="29">
        <f>W10/T10</f>
        <v>0.98870615629984049</v>
      </c>
      <c r="Y10" s="45">
        <v>146.6052</v>
      </c>
      <c r="Z10" s="29">
        <f>Y10/T10</f>
        <v>0.9352803827751196</v>
      </c>
      <c r="AA10" s="45">
        <v>148.24562</v>
      </c>
      <c r="AB10" s="29">
        <f>AA10/T10</f>
        <v>0.94574558213716109</v>
      </c>
      <c r="AC10" s="45">
        <v>152.29267999999999</v>
      </c>
      <c r="AD10" s="29">
        <f t="shared" ref="AD10:AD14" si="24">AC10/T10</f>
        <v>0.97156414673046243</v>
      </c>
      <c r="AE10" s="16"/>
      <c r="AF10" s="16"/>
      <c r="AG10" s="13" t="s">
        <v>11</v>
      </c>
      <c r="AH10" s="14" t="s">
        <v>5</v>
      </c>
      <c r="AI10" s="27">
        <v>803.5</v>
      </c>
      <c r="AJ10" s="11">
        <v>795.72299999999996</v>
      </c>
      <c r="AK10" s="29">
        <f>AJ10/AI10</f>
        <v>0.9903210952084629</v>
      </c>
      <c r="AL10" s="30">
        <v>807.72784000000001</v>
      </c>
      <c r="AM10" s="29">
        <f>AL10/AI10</f>
        <v>1.0052617797137524</v>
      </c>
      <c r="AN10" s="30">
        <v>812.02599999999995</v>
      </c>
      <c r="AO10" s="29">
        <f>AN10/AI10</f>
        <v>1.0106110765401368</v>
      </c>
      <c r="AP10" s="30">
        <v>803.23979999999995</v>
      </c>
      <c r="AQ10" s="43">
        <f>AP10/AI10</f>
        <v>0.99967616677037952</v>
      </c>
      <c r="AR10" s="45">
        <v>775.56823999999995</v>
      </c>
      <c r="AS10" s="29">
        <f>AR10/AI10</f>
        <v>0.96523738643434964</v>
      </c>
      <c r="AT10" s="16"/>
      <c r="AU10" s="16"/>
      <c r="AV10" s="13"/>
      <c r="AW10" s="14"/>
      <c r="AX10" s="27">
        <v>163.07</v>
      </c>
      <c r="AY10" s="28">
        <v>164.62010000000001</v>
      </c>
      <c r="AZ10" s="29">
        <f>AY10/AX10</f>
        <v>1.0095057337339794</v>
      </c>
      <c r="BA10" s="45">
        <v>162.75716</v>
      </c>
      <c r="BB10" s="43">
        <f>BA10/AX10</f>
        <v>0.99808156006622928</v>
      </c>
      <c r="BC10" s="45">
        <v>158.81209000000001</v>
      </c>
      <c r="BD10" s="29">
        <f>BC10/AX10</f>
        <v>0.97388906604525671</v>
      </c>
      <c r="BE10" s="45">
        <v>158.21090000000001</v>
      </c>
      <c r="BF10" s="29">
        <f>BE10/AX10</f>
        <v>0.97020236708162144</v>
      </c>
      <c r="BG10" s="45">
        <v>159.15556000000001</v>
      </c>
      <c r="BH10" s="29">
        <f t="shared" ref="BH10:BH14" si="25">BG10/AX10</f>
        <v>0.975995339424787</v>
      </c>
      <c r="BI10" s="16"/>
      <c r="BJ10" s="16"/>
      <c r="BK10" s="13" t="s">
        <v>11</v>
      </c>
      <c r="BL10" s="14" t="s">
        <v>12</v>
      </c>
      <c r="BM10" s="26">
        <v>22.56</v>
      </c>
      <c r="BN10" s="11">
        <v>21.853000000000002</v>
      </c>
      <c r="BO10" s="43">
        <f>BN10/BM10</f>
        <v>0.96866134751773059</v>
      </c>
      <c r="BP10" s="45">
        <v>21.240404000000002</v>
      </c>
      <c r="BQ10" s="29">
        <f>BP10/BM10</f>
        <v>0.94150726950354624</v>
      </c>
      <c r="BR10" s="45">
        <v>21.317297</v>
      </c>
      <c r="BS10" s="29">
        <f>BR10/BM10</f>
        <v>0.9449156471631206</v>
      </c>
      <c r="BT10" s="30">
        <v>24.796703000000001</v>
      </c>
      <c r="BU10" s="29">
        <f>BT10/BM10</f>
        <v>1.0991446365248227</v>
      </c>
      <c r="BV10" s="45">
        <v>18.95</v>
      </c>
      <c r="BW10" s="29">
        <f t="shared" ref="BW10:BW14" si="26">BV10/BM10</f>
        <v>0.83998226950354615</v>
      </c>
      <c r="BX10" s="16"/>
      <c r="BY10" s="16"/>
      <c r="BZ10" s="13"/>
      <c r="CA10" s="14"/>
      <c r="CB10" s="26">
        <v>564.41</v>
      </c>
      <c r="CC10" s="28">
        <v>561.13760000000002</v>
      </c>
      <c r="CD10" s="43">
        <f>CC10/CB10</f>
        <v>0.99420208713523861</v>
      </c>
      <c r="CE10" s="45">
        <v>557.92846999999995</v>
      </c>
      <c r="CF10" s="29">
        <f>CE10/CB10</f>
        <v>0.98851627363087113</v>
      </c>
      <c r="CG10" s="45">
        <v>537.2174</v>
      </c>
      <c r="CH10" s="29">
        <f>CG10/CB10</f>
        <v>0.95182119381300834</v>
      </c>
      <c r="CI10" s="45">
        <v>528.39269999999999</v>
      </c>
      <c r="CJ10" s="29">
        <f>CI10/CB10</f>
        <v>0.93618592866887551</v>
      </c>
      <c r="CK10" s="45">
        <v>502.91329999999999</v>
      </c>
      <c r="CL10" s="29">
        <f t="shared" ref="CL10:CL14" si="27">CK10/CB10</f>
        <v>0.89104250456228629</v>
      </c>
      <c r="CM10" s="16"/>
      <c r="CN10" s="16"/>
      <c r="CO10" s="13"/>
      <c r="CP10" s="14"/>
      <c r="CQ10" s="27">
        <v>433.51</v>
      </c>
      <c r="CR10" s="11">
        <v>435.36399999999998</v>
      </c>
      <c r="CS10" s="43">
        <f t="shared" ref="CS10:CS14" si="28">CR10/CQ10</f>
        <v>1.0042767179534497</v>
      </c>
      <c r="CT10" s="45">
        <v>430.45355000000001</v>
      </c>
      <c r="CU10" s="29">
        <f t="shared" ref="CU10:CU14" si="29">CT10/CQ10</f>
        <v>0.9929495282692441</v>
      </c>
      <c r="CV10" s="45">
        <v>424.56760000000003</v>
      </c>
      <c r="CW10" s="29">
        <f t="shared" ref="CW10:CW14" si="30">CV10/CQ10</f>
        <v>0.97937210214297254</v>
      </c>
      <c r="CX10" s="45">
        <v>427.24646000000001</v>
      </c>
      <c r="CY10" s="29">
        <f t="shared" ref="CY10:CY14" si="31">CX10/CQ10</f>
        <v>0.98555156743789074</v>
      </c>
      <c r="CZ10" s="45">
        <v>419.02350000000001</v>
      </c>
      <c r="DA10" s="29">
        <f t="shared" ref="DA10:DA14" si="32">CZ10/CQ10</f>
        <v>0.96658323914096567</v>
      </c>
      <c r="DB10" s="16"/>
      <c r="DC10" s="16"/>
      <c r="DD10" s="13"/>
      <c r="DE10" s="14"/>
      <c r="DF10" s="26">
        <v>116.26</v>
      </c>
      <c r="DG10" s="11">
        <v>116.03530000000001</v>
      </c>
      <c r="DH10" s="43">
        <f>DG10/DF10</f>
        <v>0.99806726303113713</v>
      </c>
      <c r="DI10" s="30">
        <v>122.24121</v>
      </c>
      <c r="DJ10" s="29">
        <f t="shared" ref="DJ10:DJ14" si="33">DI10/DF10</f>
        <v>1.0514468432822983</v>
      </c>
      <c r="DK10" s="30">
        <v>126.20772599999999</v>
      </c>
      <c r="DL10" s="29">
        <f t="shared" ref="DL10:DL14" si="34">DK10/DF10</f>
        <v>1.0855644761740924</v>
      </c>
      <c r="DM10" s="45">
        <v>112.86655399999999</v>
      </c>
      <c r="DN10" s="29">
        <f t="shared" ref="DN10:DN14" si="35">DM10/DF10</f>
        <v>0.97081157749870972</v>
      </c>
      <c r="DO10" s="45">
        <v>86.900120000000001</v>
      </c>
      <c r="DP10" s="29">
        <f t="shared" ref="DP10:DP14" si="36">DO10/DF10</f>
        <v>0.74746361603302935</v>
      </c>
      <c r="DQ10" s="16"/>
      <c r="DR10" s="16"/>
      <c r="DS10" s="13" t="s">
        <v>11</v>
      </c>
      <c r="DT10" s="14" t="s">
        <v>14</v>
      </c>
      <c r="DU10" s="26">
        <v>250</v>
      </c>
      <c r="DV10" s="11">
        <v>238.2482</v>
      </c>
      <c r="DW10" s="29">
        <f t="shared" ref="DW10:DW14" si="37">DV10/DU10</f>
        <v>0.95299279999999997</v>
      </c>
      <c r="DX10" s="45">
        <v>237.49715</v>
      </c>
      <c r="DY10" s="29">
        <f t="shared" ref="DY10:DY14" si="38">DX10/DU10</f>
        <v>0.94998860000000007</v>
      </c>
      <c r="DZ10" s="45">
        <v>230.99744999999999</v>
      </c>
      <c r="EA10" s="29">
        <f t="shared" ref="EA10:EA14" si="39">DZ10/DU10</f>
        <v>0.92398979999999997</v>
      </c>
      <c r="EB10" s="45">
        <v>231.6798</v>
      </c>
      <c r="EC10" s="29">
        <f t="shared" ref="EC10:EC14" si="40">EB10/DU10</f>
        <v>0.92671919999999997</v>
      </c>
      <c r="ED10" s="30">
        <v>243.05103</v>
      </c>
      <c r="EE10" s="43">
        <f t="shared" ref="EE10:EE14" si="41">ED10/DU10</f>
        <v>0.97220412</v>
      </c>
      <c r="EF10" s="16"/>
      <c r="EG10" s="16"/>
      <c r="EH10" s="13"/>
      <c r="EI10" s="14"/>
      <c r="EJ10" s="26">
        <v>174.76</v>
      </c>
      <c r="EK10" s="11">
        <v>174.13319999999999</v>
      </c>
      <c r="EL10" s="43">
        <f t="shared" ref="EL10:EL14" si="42">EK10/EJ10</f>
        <v>0.9964133669031815</v>
      </c>
      <c r="EM10" s="30">
        <v>176.10162</v>
      </c>
      <c r="EN10" s="29">
        <f t="shared" ref="EN10:EN14" si="43">EM10/EJ10</f>
        <v>1.0076769283588922</v>
      </c>
      <c r="EO10" s="45">
        <v>167.81992</v>
      </c>
      <c r="EP10" s="29">
        <f t="shared" ref="EP10:EP14" si="44">EO10/EJ10</f>
        <v>0.96028793774319066</v>
      </c>
      <c r="EQ10" s="45">
        <v>167.19900000000001</v>
      </c>
      <c r="ER10" s="29">
        <f t="shared" ref="ER10:ER14" si="45">EQ10/EJ10</f>
        <v>0.95673495078965454</v>
      </c>
      <c r="ES10" s="45">
        <v>161.45784</v>
      </c>
      <c r="ET10" s="29">
        <f t="shared" ref="ET10:ET14" si="46">ES10/EJ10</f>
        <v>0.92388326848249036</v>
      </c>
      <c r="EU10" s="16"/>
      <c r="EV10" s="16"/>
    </row>
    <row r="11" spans="1:152" s="10" customFormat="1" ht="18" customHeight="1" x14ac:dyDescent="0.45">
      <c r="A11" s="72">
        <v>45559</v>
      </c>
      <c r="B11" s="150">
        <f>INT(YEAR(A11)/100)</f>
        <v>20</v>
      </c>
      <c r="C11" s="13"/>
      <c r="D11" s="14"/>
      <c r="E11" s="26">
        <v>227.37</v>
      </c>
      <c r="F11" s="11">
        <v>226.50470000000001</v>
      </c>
      <c r="G11" s="43">
        <f>F11/E11</f>
        <v>0.99619430883581828</v>
      </c>
      <c r="H11" s="45">
        <v>221.08707999999999</v>
      </c>
      <c r="I11" s="29">
        <f>H11/E11</f>
        <v>0.9723669789330166</v>
      </c>
      <c r="J11" s="45">
        <v>210.54921999999999</v>
      </c>
      <c r="K11" s="29">
        <f>J11/E11</f>
        <v>0.92602023134098599</v>
      </c>
      <c r="L11" s="45">
        <v>224.05413999999999</v>
      </c>
      <c r="M11" s="29">
        <f>L11/E11</f>
        <v>0.98541645775608033</v>
      </c>
      <c r="N11" s="45">
        <v>222.16835</v>
      </c>
      <c r="O11" s="29">
        <f>N11/E11</f>
        <v>0.97712253155649387</v>
      </c>
      <c r="P11" s="16"/>
      <c r="Q11" s="16"/>
      <c r="R11" s="13"/>
      <c r="S11" s="14"/>
      <c r="T11" s="26">
        <v>158.32</v>
      </c>
      <c r="U11" s="11">
        <v>156.7747</v>
      </c>
      <c r="V11" s="43">
        <f>U11/T11</f>
        <v>0.99023938858009097</v>
      </c>
      <c r="W11" s="45">
        <v>155.53523000000001</v>
      </c>
      <c r="X11" s="29">
        <f>W11/T11</f>
        <v>0.98241049772612443</v>
      </c>
      <c r="Y11" s="45">
        <v>147.28235000000001</v>
      </c>
      <c r="Z11" s="29">
        <f>Y11/T11</f>
        <v>0.9302826553815059</v>
      </c>
      <c r="AA11" s="45">
        <v>149.37213</v>
      </c>
      <c r="AB11" s="29">
        <f>AA11/T11</f>
        <v>0.94348237746336538</v>
      </c>
      <c r="AC11" s="45">
        <v>87.66</v>
      </c>
      <c r="AD11" s="29">
        <f t="shared" si="24"/>
        <v>0.55368873168266797</v>
      </c>
      <c r="AE11" s="16"/>
      <c r="AF11" s="16"/>
      <c r="AG11" s="13"/>
      <c r="AH11" s="14"/>
      <c r="AI11" s="26">
        <v>814</v>
      </c>
      <c r="AJ11" s="28">
        <v>802.96519999999998</v>
      </c>
      <c r="AK11" s="29">
        <f>AJ11/AI11</f>
        <v>0.98644373464373458</v>
      </c>
      <c r="AL11" s="30">
        <v>804.84105999999997</v>
      </c>
      <c r="AM11" s="29">
        <f>AL11/AI11</f>
        <v>0.98874823095823094</v>
      </c>
      <c r="AN11" s="30">
        <v>806.03049999999996</v>
      </c>
      <c r="AO11" s="43">
        <f>AN11/AI11</f>
        <v>0.99020945945945937</v>
      </c>
      <c r="AP11" s="45">
        <v>803.05939999999998</v>
      </c>
      <c r="AQ11" s="29">
        <f>AP11/AI11</f>
        <v>0.98655945945945944</v>
      </c>
      <c r="AR11" s="45">
        <v>593.16</v>
      </c>
      <c r="AS11" s="29">
        <f t="shared" ref="AS11:AS14" si="47">AR11/AI11</f>
        <v>0.72869778869778867</v>
      </c>
      <c r="AT11" s="16"/>
      <c r="AU11" s="16"/>
      <c r="AV11" s="13"/>
      <c r="AW11" s="14"/>
      <c r="AX11" s="26">
        <v>163.63999999999999</v>
      </c>
      <c r="AY11" s="11">
        <v>163.07669999999999</v>
      </c>
      <c r="AZ11" s="43">
        <f>AY11/AX11</f>
        <v>0.99655768760694208</v>
      </c>
      <c r="BA11" s="45">
        <v>162.81800000000001</v>
      </c>
      <c r="BB11" s="29">
        <f>BA11/AX11</f>
        <v>0.99497677829381581</v>
      </c>
      <c r="BC11" s="45">
        <v>160.27000000000001</v>
      </c>
      <c r="BD11" s="29">
        <f>BC11/AX11</f>
        <v>0.97940601319970677</v>
      </c>
      <c r="BE11" s="45">
        <v>159.18279000000001</v>
      </c>
      <c r="BF11" s="29">
        <f>BE11/AX11</f>
        <v>0.97276209973111727</v>
      </c>
      <c r="BG11" s="45">
        <v>162.08698999999999</v>
      </c>
      <c r="BH11" s="29">
        <f t="shared" si="25"/>
        <v>0.9905095942312393</v>
      </c>
      <c r="BI11" s="16"/>
      <c r="BJ11" s="16"/>
      <c r="BK11" s="13" t="s">
        <v>11</v>
      </c>
      <c r="BL11" s="14" t="s">
        <v>13</v>
      </c>
      <c r="BM11" s="26">
        <v>22.81</v>
      </c>
      <c r="BN11" s="11">
        <v>22.595500000000001</v>
      </c>
      <c r="BO11" s="43">
        <f>BN11/BM11</f>
        <v>0.99059622972380545</v>
      </c>
      <c r="BP11" s="45">
        <v>21.901492999999999</v>
      </c>
      <c r="BQ11" s="29">
        <f>BP11/BM11</f>
        <v>0.96017067075843932</v>
      </c>
      <c r="BR11" s="45">
        <v>21.531673000000001</v>
      </c>
      <c r="BS11" s="29">
        <f>BR11/BM11</f>
        <v>0.94395760631302073</v>
      </c>
      <c r="BT11" s="30">
        <v>25.200375000000001</v>
      </c>
      <c r="BU11" s="29">
        <f>BT11/BM11</f>
        <v>1.1047950460324421</v>
      </c>
      <c r="BV11" s="30">
        <v>47.874245000000002</v>
      </c>
      <c r="BW11" s="29">
        <f t="shared" si="26"/>
        <v>2.0988270495396759</v>
      </c>
      <c r="BX11" s="16"/>
      <c r="BY11" s="16"/>
      <c r="BZ11" s="13"/>
      <c r="CA11" s="14"/>
      <c r="CB11" s="27">
        <v>563.33000000000004</v>
      </c>
      <c r="CC11" s="28">
        <v>564.14279999999997</v>
      </c>
      <c r="CD11" s="29">
        <f>CC11/CB11</f>
        <v>1.001442848774253</v>
      </c>
      <c r="CE11" s="45">
        <v>562.57806000000005</v>
      </c>
      <c r="CF11" s="43">
        <f>CE11/CB11</f>
        <v>0.99866518736797261</v>
      </c>
      <c r="CG11" s="45">
        <v>543.51530000000002</v>
      </c>
      <c r="CH11" s="29">
        <f>CG11/CB11</f>
        <v>0.96482576819981181</v>
      </c>
      <c r="CI11" s="45">
        <v>534.33969999999999</v>
      </c>
      <c r="CJ11" s="29">
        <f>CI11/CB11</f>
        <v>0.94853762448298506</v>
      </c>
      <c r="CK11" s="45">
        <v>512.58789999999999</v>
      </c>
      <c r="CL11" s="29">
        <f t="shared" si="27"/>
        <v>0.90992473328244539</v>
      </c>
      <c r="CM11" s="16"/>
      <c r="CN11" s="16"/>
      <c r="CO11" s="13"/>
      <c r="CP11" s="14"/>
      <c r="CQ11" s="27">
        <v>429.17</v>
      </c>
      <c r="CR11" s="28">
        <v>433.39679999999998</v>
      </c>
      <c r="CS11" s="29">
        <f t="shared" si="28"/>
        <v>1.0098487778735699</v>
      </c>
      <c r="CT11" s="45">
        <v>430.70575000000002</v>
      </c>
      <c r="CU11" s="29">
        <f t="shared" si="29"/>
        <v>1.0035784188083976</v>
      </c>
      <c r="CV11" s="45">
        <v>426.39299999999997</v>
      </c>
      <c r="CW11" s="29">
        <f t="shared" si="30"/>
        <v>0.99352937064566482</v>
      </c>
      <c r="CX11" s="45">
        <v>428.16327000000001</v>
      </c>
      <c r="CY11" s="43">
        <f t="shared" si="31"/>
        <v>0.99765423957872168</v>
      </c>
      <c r="CZ11" s="45">
        <v>417.58823000000001</v>
      </c>
      <c r="DA11" s="29">
        <f t="shared" si="32"/>
        <v>0.97301356105971992</v>
      </c>
      <c r="DB11" s="16"/>
      <c r="DC11" s="16"/>
      <c r="DD11" s="13"/>
      <c r="DE11" s="14"/>
      <c r="DF11" s="26">
        <v>120.87</v>
      </c>
      <c r="DG11" s="11">
        <v>116.2641</v>
      </c>
      <c r="DH11" s="29">
        <f>DG11/DF11</f>
        <v>0.96189377016629429</v>
      </c>
      <c r="DI11" s="30">
        <v>122.28161</v>
      </c>
      <c r="DJ11" s="43">
        <f t="shared" si="33"/>
        <v>1.0116787457599072</v>
      </c>
      <c r="DK11" s="30">
        <v>124.08101000000001</v>
      </c>
      <c r="DL11" s="29">
        <f t="shared" si="34"/>
        <v>1.0265658145114587</v>
      </c>
      <c r="DM11" s="45">
        <v>113.60266</v>
      </c>
      <c r="DN11" s="29">
        <f t="shared" si="35"/>
        <v>0.93987474145776451</v>
      </c>
      <c r="DO11" s="45">
        <v>91.607253999999998</v>
      </c>
      <c r="DP11" s="29">
        <f t="shared" si="36"/>
        <v>0.75789901547116734</v>
      </c>
      <c r="DQ11" s="16"/>
      <c r="DR11" s="16"/>
      <c r="DS11" s="13"/>
      <c r="DT11" s="14"/>
      <c r="DU11" s="26">
        <v>254.27</v>
      </c>
      <c r="DV11" s="11">
        <v>250.00139999999999</v>
      </c>
      <c r="DW11" s="29">
        <f t="shared" si="37"/>
        <v>0.98321233334644265</v>
      </c>
      <c r="DX11" s="45">
        <v>243.85046</v>
      </c>
      <c r="DY11" s="29">
        <f t="shared" si="38"/>
        <v>0.95902174853502176</v>
      </c>
      <c r="DZ11" s="45">
        <v>235.00631999999999</v>
      </c>
      <c r="EA11" s="29">
        <f t="shared" si="39"/>
        <v>0.92423927321351307</v>
      </c>
      <c r="EB11" s="45">
        <v>235.44033999999999</v>
      </c>
      <c r="EC11" s="29">
        <f t="shared" si="40"/>
        <v>0.92594619892240526</v>
      </c>
      <c r="ED11" s="30">
        <v>253.14985999999999</v>
      </c>
      <c r="EE11" s="43">
        <f t="shared" si="41"/>
        <v>0.99559468281747743</v>
      </c>
      <c r="EF11" s="16"/>
      <c r="EG11" s="16"/>
      <c r="EH11" s="13" t="s">
        <v>11</v>
      </c>
      <c r="EI11" s="14" t="s">
        <v>4</v>
      </c>
      <c r="EJ11" s="26">
        <v>181.97</v>
      </c>
      <c r="EK11" s="11">
        <v>174.75569999999999</v>
      </c>
      <c r="EL11" s="29">
        <f t="shared" si="42"/>
        <v>0.96035445403088415</v>
      </c>
      <c r="EM11" s="45">
        <v>176.22617</v>
      </c>
      <c r="EN11" s="43">
        <f t="shared" si="43"/>
        <v>0.96843529153157115</v>
      </c>
      <c r="EO11" s="45">
        <v>168.36663999999999</v>
      </c>
      <c r="EP11" s="29">
        <f t="shared" si="44"/>
        <v>0.92524394130900689</v>
      </c>
      <c r="EQ11" s="45">
        <v>168.15531999999999</v>
      </c>
      <c r="ER11" s="29">
        <f t="shared" si="45"/>
        <v>0.92408265098642628</v>
      </c>
      <c r="ES11" s="45">
        <v>166.66647</v>
      </c>
      <c r="ET11" s="29">
        <f t="shared" si="46"/>
        <v>0.91590080782546579</v>
      </c>
      <c r="EU11" s="16"/>
      <c r="EV11" s="16"/>
    </row>
    <row r="12" spans="1:152" s="10" customFormat="1" ht="18" customHeight="1" x14ac:dyDescent="0.45">
      <c r="A12" s="72">
        <v>45560</v>
      </c>
      <c r="B12" s="150">
        <f>INT(YEAR(A12)/100)</f>
        <v>20</v>
      </c>
      <c r="C12" s="13"/>
      <c r="D12" s="14"/>
      <c r="E12" s="27">
        <v>226.37</v>
      </c>
      <c r="F12" s="28">
        <v>227.27090000000001</v>
      </c>
      <c r="G12" s="43">
        <f>F12/E12</f>
        <v>1.0039797676370543</v>
      </c>
      <c r="H12" s="45">
        <v>221.44707</v>
      </c>
      <c r="I12" s="29">
        <f>H12/E12</f>
        <v>0.97825272783496042</v>
      </c>
      <c r="J12" s="45">
        <v>211.73903000000001</v>
      </c>
      <c r="K12" s="29">
        <f>J12/E12</f>
        <v>0.93536700976277776</v>
      </c>
      <c r="L12" s="45">
        <v>224.74382</v>
      </c>
      <c r="M12" s="29">
        <f>L12/E12</f>
        <v>0.99281627424128638</v>
      </c>
      <c r="N12" s="45">
        <v>224.75868</v>
      </c>
      <c r="O12" s="29">
        <f>N12/E12</f>
        <v>0.99288191898219724</v>
      </c>
      <c r="P12" s="16"/>
      <c r="Q12" s="16"/>
      <c r="R12" s="13"/>
      <c r="S12" s="14"/>
      <c r="T12" s="26">
        <v>162.02000000000001</v>
      </c>
      <c r="U12" s="28">
        <v>158.2552</v>
      </c>
      <c r="V12" s="43">
        <f>U12/T12</f>
        <v>0.97676336254783358</v>
      </c>
      <c r="W12" s="45">
        <v>156.83813000000001</v>
      </c>
      <c r="X12" s="29">
        <f>W12/T12</f>
        <v>0.96801709665473401</v>
      </c>
      <c r="Y12" s="45">
        <v>149.43629999999999</v>
      </c>
      <c r="Z12" s="29">
        <f>Y12/T12</f>
        <v>0.9223324280952967</v>
      </c>
      <c r="AA12" s="45">
        <v>150.75317000000001</v>
      </c>
      <c r="AB12" s="29">
        <f>AA12/T12</f>
        <v>0.93046025182076286</v>
      </c>
      <c r="AC12" s="45">
        <v>87.75</v>
      </c>
      <c r="AD12" s="29">
        <f t="shared" si="24"/>
        <v>0.54159980249351924</v>
      </c>
      <c r="AE12" s="16"/>
      <c r="AF12" s="16"/>
      <c r="AG12" s="13"/>
      <c r="AH12" s="14"/>
      <c r="AI12" s="26">
        <v>818.18</v>
      </c>
      <c r="AJ12" s="28">
        <v>813.70280000000002</v>
      </c>
      <c r="AK12" s="43">
        <f>AJ12/AI12</f>
        <v>0.9945278545063434</v>
      </c>
      <c r="AL12" s="45">
        <v>810.29516999999998</v>
      </c>
      <c r="AM12" s="29">
        <f>AL12/AI12</f>
        <v>0.99036296413992031</v>
      </c>
      <c r="AN12" s="45">
        <v>800.10333000000003</v>
      </c>
      <c r="AO12" s="29">
        <f>AN12/AI12</f>
        <v>0.97790624312498486</v>
      </c>
      <c r="AP12" s="45">
        <v>806.43179999999995</v>
      </c>
      <c r="AQ12" s="29">
        <f>AP12/AI12</f>
        <v>0.98564105698012661</v>
      </c>
      <c r="AR12" s="45">
        <v>593.46500000000003</v>
      </c>
      <c r="AS12" s="29">
        <f t="shared" si="47"/>
        <v>0.7253477229949401</v>
      </c>
      <c r="AT12" s="16"/>
      <c r="AU12" s="16"/>
      <c r="AV12" s="15" t="s">
        <v>11</v>
      </c>
      <c r="AW12" s="17" t="s">
        <v>5</v>
      </c>
      <c r="AX12" s="27">
        <v>162.99</v>
      </c>
      <c r="AY12" s="11">
        <v>163.64269999999999</v>
      </c>
      <c r="AZ12" s="29">
        <f>AY12/AX12</f>
        <v>1.0040045401558377</v>
      </c>
      <c r="BA12" s="45">
        <v>162.98652999999999</v>
      </c>
      <c r="BB12" s="43">
        <f>BA12/AX12</f>
        <v>0.99997871035032815</v>
      </c>
      <c r="BC12" s="45">
        <v>161.07597000000001</v>
      </c>
      <c r="BD12" s="29">
        <f>BC12/AX12</f>
        <v>0.98825676421866371</v>
      </c>
      <c r="BE12" s="45">
        <v>159.73580000000001</v>
      </c>
      <c r="BF12" s="29">
        <f>BE12/AX12</f>
        <v>0.98003435793606974</v>
      </c>
      <c r="BG12" s="45">
        <v>160.25776999999999</v>
      </c>
      <c r="BH12" s="29">
        <f t="shared" si="25"/>
        <v>0.98323682434505177</v>
      </c>
      <c r="BI12" s="16"/>
      <c r="BJ12" s="16"/>
      <c r="BK12" s="13" t="s">
        <v>11</v>
      </c>
      <c r="BL12" s="14" t="s">
        <v>12</v>
      </c>
      <c r="BM12" s="26">
        <v>23.54</v>
      </c>
      <c r="BN12" s="28">
        <v>22.786100000000001</v>
      </c>
      <c r="BO12" s="43">
        <f>BN12/BM12</f>
        <v>0.9679736618521666</v>
      </c>
      <c r="BP12" s="45">
        <v>22.404253000000001</v>
      </c>
      <c r="BQ12" s="29">
        <f>BP12/BM12</f>
        <v>0.95175246389124901</v>
      </c>
      <c r="BR12" s="45">
        <v>21.827625000000001</v>
      </c>
      <c r="BS12" s="29">
        <f>BR12/BM12</f>
        <v>0.92725679694137642</v>
      </c>
      <c r="BT12" s="30">
        <v>25.513293999999998</v>
      </c>
      <c r="BU12" s="29">
        <f>BT12/BM12</f>
        <v>1.0838272727272726</v>
      </c>
      <c r="BV12" s="30">
        <v>47.839886</v>
      </c>
      <c r="BW12" s="29">
        <f t="shared" si="26"/>
        <v>2.0322806287170776</v>
      </c>
      <c r="BX12" s="16"/>
      <c r="BY12" s="16"/>
      <c r="BZ12" s="13"/>
      <c r="CA12" s="14"/>
      <c r="CB12" s="26">
        <v>568.30999999999995</v>
      </c>
      <c r="CC12" s="11">
        <v>563.42309999999998</v>
      </c>
      <c r="CD12" s="29">
        <f>CC12/CB12</f>
        <v>0.99140099593531705</v>
      </c>
      <c r="CE12" s="30">
        <v>564.93669999999997</v>
      </c>
      <c r="CF12" s="43">
        <f>CE12/CB12</f>
        <v>0.99406433108690684</v>
      </c>
      <c r="CG12" s="45">
        <v>548.83704</v>
      </c>
      <c r="CH12" s="29">
        <f>CG12/CB12</f>
        <v>0.96573532051169264</v>
      </c>
      <c r="CI12" s="45">
        <v>539.61455999999998</v>
      </c>
      <c r="CJ12" s="29">
        <f>CI12/CB12</f>
        <v>0.94950741672678651</v>
      </c>
      <c r="CK12" s="45">
        <v>499.76276000000001</v>
      </c>
      <c r="CL12" s="29">
        <f t="shared" si="27"/>
        <v>0.87938406855413431</v>
      </c>
      <c r="CM12" s="16"/>
      <c r="CN12" s="16"/>
      <c r="CO12" s="13"/>
      <c r="CP12" s="14"/>
      <c r="CQ12" s="26">
        <v>432.11</v>
      </c>
      <c r="CR12" s="28">
        <v>429.16410000000002</v>
      </c>
      <c r="CS12" s="29">
        <f t="shared" si="28"/>
        <v>0.99318252296868859</v>
      </c>
      <c r="CT12" s="30">
        <v>429.65096999999997</v>
      </c>
      <c r="CU12" s="43">
        <f t="shared" si="29"/>
        <v>0.99430924995950098</v>
      </c>
      <c r="CV12" s="45">
        <v>426.8732</v>
      </c>
      <c r="CW12" s="29">
        <f t="shared" si="30"/>
        <v>0.9878808636689731</v>
      </c>
      <c r="CX12" s="45">
        <v>428.4606</v>
      </c>
      <c r="CY12" s="29">
        <f t="shared" si="31"/>
        <v>0.99155446529818791</v>
      </c>
      <c r="CZ12" s="45">
        <v>414.62515000000002</v>
      </c>
      <c r="DA12" s="29">
        <f t="shared" si="32"/>
        <v>0.95953611348962076</v>
      </c>
      <c r="DB12" s="16"/>
      <c r="DC12" s="16"/>
      <c r="DD12" s="13"/>
      <c r="DE12" s="14"/>
      <c r="DF12" s="26">
        <v>123.51</v>
      </c>
      <c r="DG12" s="28">
        <v>120.8579</v>
      </c>
      <c r="DH12" s="29">
        <f>DG12/DF12</f>
        <v>0.97852724475750952</v>
      </c>
      <c r="DI12" s="30">
        <v>123.90024</v>
      </c>
      <c r="DJ12" s="43">
        <f t="shared" si="33"/>
        <v>1.0031595822200632</v>
      </c>
      <c r="DK12" s="30">
        <v>121.973724</v>
      </c>
      <c r="DL12" s="29">
        <f t="shared" si="34"/>
        <v>0.98756152538256015</v>
      </c>
      <c r="DM12" s="45">
        <v>115.1267</v>
      </c>
      <c r="DN12" s="29">
        <f t="shared" si="35"/>
        <v>0.93212452433001369</v>
      </c>
      <c r="DO12" s="45">
        <v>91.476776000000001</v>
      </c>
      <c r="DP12" s="29">
        <f t="shared" si="36"/>
        <v>0.74064266860982919</v>
      </c>
      <c r="DQ12" s="16"/>
      <c r="DR12" s="16"/>
      <c r="DS12" s="13" t="s">
        <v>11</v>
      </c>
      <c r="DT12" s="14" t="s">
        <v>7</v>
      </c>
      <c r="DU12" s="26">
        <v>257.02</v>
      </c>
      <c r="DV12" s="28">
        <v>254.26419999999999</v>
      </c>
      <c r="DW12" s="29">
        <f t="shared" si="37"/>
        <v>0.98927787720799942</v>
      </c>
      <c r="DX12" s="45">
        <v>249.90819999999999</v>
      </c>
      <c r="DY12" s="29">
        <f t="shared" si="38"/>
        <v>0.97232977978367452</v>
      </c>
      <c r="DZ12" s="45">
        <v>240.51793000000001</v>
      </c>
      <c r="EA12" s="29">
        <f t="shared" si="39"/>
        <v>0.93579460742354692</v>
      </c>
      <c r="EB12" s="45">
        <v>239.79778999999999</v>
      </c>
      <c r="EC12" s="29">
        <f t="shared" si="40"/>
        <v>0.93299272430161084</v>
      </c>
      <c r="ED12" s="30">
        <v>259.66226</v>
      </c>
      <c r="EE12" s="43">
        <f t="shared" si="41"/>
        <v>1.0102803672865925</v>
      </c>
      <c r="EF12" s="16"/>
      <c r="EG12" s="16"/>
      <c r="EH12" s="13" t="s">
        <v>11</v>
      </c>
      <c r="EI12" s="14" t="s">
        <v>2</v>
      </c>
      <c r="EJ12" s="26">
        <v>182.35</v>
      </c>
      <c r="EK12" s="11">
        <v>181.99809999999999</v>
      </c>
      <c r="EL12" s="43">
        <f t="shared" si="42"/>
        <v>0.99807019468055935</v>
      </c>
      <c r="EM12" s="45">
        <v>180.45536999999999</v>
      </c>
      <c r="EN12" s="29">
        <f t="shared" si="43"/>
        <v>0.98960992596654784</v>
      </c>
      <c r="EO12" s="45">
        <v>170.55295000000001</v>
      </c>
      <c r="EP12" s="29">
        <f t="shared" si="44"/>
        <v>0.93530545653962172</v>
      </c>
      <c r="EQ12" s="45">
        <v>169.87859</v>
      </c>
      <c r="ER12" s="29">
        <f t="shared" si="45"/>
        <v>0.9316072936660269</v>
      </c>
      <c r="ES12" s="45">
        <v>171.69936999999999</v>
      </c>
      <c r="ET12" s="29">
        <f t="shared" si="46"/>
        <v>0.94159237729640799</v>
      </c>
      <c r="EU12" s="16"/>
      <c r="EV12" s="16"/>
    </row>
    <row r="13" spans="1:152" s="10" customFormat="1" ht="18" customHeight="1" x14ac:dyDescent="0.45">
      <c r="A13" s="72">
        <v>45561</v>
      </c>
      <c r="B13" s="150">
        <f>INT(YEAR(A13)/100)</f>
        <v>20</v>
      </c>
      <c r="C13" s="13"/>
      <c r="D13" s="14"/>
      <c r="E13" s="26">
        <v>227.52</v>
      </c>
      <c r="F13" s="28">
        <v>225.66370000000001</v>
      </c>
      <c r="G13" s="43">
        <f>F13/E13</f>
        <v>0.9918411568213783</v>
      </c>
      <c r="H13" s="45">
        <v>221.47101000000001</v>
      </c>
      <c r="I13" s="29">
        <f>H13/E13</f>
        <v>0.97341337025316454</v>
      </c>
      <c r="J13" s="45">
        <v>213.1174</v>
      </c>
      <c r="K13" s="29">
        <f>J13/E13</f>
        <v>0.93669743319268628</v>
      </c>
      <c r="L13" s="45">
        <v>225.28890999999999</v>
      </c>
      <c r="M13" s="29">
        <f>L13/E13</f>
        <v>0.99019387306610396</v>
      </c>
      <c r="N13" s="45">
        <v>218.45139</v>
      </c>
      <c r="O13" s="29">
        <f>N13/E13</f>
        <v>0.96014148206751049</v>
      </c>
      <c r="P13" s="16"/>
      <c r="Q13" s="16"/>
      <c r="R13" s="13" t="s">
        <v>44</v>
      </c>
      <c r="S13" s="14" t="s">
        <v>46</v>
      </c>
      <c r="T13" s="26">
        <v>167.49</v>
      </c>
      <c r="U13" s="11">
        <v>160.06100000000001</v>
      </c>
      <c r="V13" s="43">
        <f>U13/T13</f>
        <v>0.95564511314108302</v>
      </c>
      <c r="W13" s="45">
        <v>159.78095999999999</v>
      </c>
      <c r="X13" s="29">
        <f>W13/T13</f>
        <v>0.9539731327243417</v>
      </c>
      <c r="Y13" s="45">
        <v>152.43593000000001</v>
      </c>
      <c r="Z13" s="29">
        <f>Y13/T13</f>
        <v>0.91011958922920777</v>
      </c>
      <c r="AA13" s="45">
        <v>152.67918</v>
      </c>
      <c r="AB13" s="29">
        <f>AA13/T13</f>
        <v>0.91157191474117849</v>
      </c>
      <c r="AC13" s="45">
        <v>87.84</v>
      </c>
      <c r="AD13" s="29">
        <f t="shared" si="24"/>
        <v>0.52444922084900591</v>
      </c>
      <c r="AE13" s="16"/>
      <c r="AF13" s="16"/>
      <c r="AG13" s="13"/>
      <c r="AH13" s="14"/>
      <c r="AI13" s="26">
        <v>852.44</v>
      </c>
      <c r="AJ13" s="11">
        <v>823.02940000000001</v>
      </c>
      <c r="AK13" s="43">
        <f>AJ13/AI13</f>
        <v>0.96549833419360886</v>
      </c>
      <c r="AL13" s="45">
        <v>815.93286000000001</v>
      </c>
      <c r="AM13" s="29">
        <f>AL13/AI13</f>
        <v>0.95717336117497998</v>
      </c>
      <c r="AN13" s="45">
        <v>797.52300000000002</v>
      </c>
      <c r="AO13" s="29">
        <f>AN13/AI13</f>
        <v>0.93557669748017458</v>
      </c>
      <c r="AP13" s="45">
        <v>808.54600000000005</v>
      </c>
      <c r="AQ13" s="29">
        <f>AP13/AI13</f>
        <v>0.94850781286659469</v>
      </c>
      <c r="AR13" s="45">
        <v>593.77</v>
      </c>
      <c r="AS13" s="29">
        <f t="shared" si="47"/>
        <v>0.69655342311482327</v>
      </c>
      <c r="AT13" s="16"/>
      <c r="AU13" s="16"/>
      <c r="AV13" s="13"/>
      <c r="AW13" s="14"/>
      <c r="AX13" s="26">
        <v>163.83000000000001</v>
      </c>
      <c r="AY13" s="28">
        <v>163.72059999999999</v>
      </c>
      <c r="AZ13" s="43">
        <f>AY13/AX13</f>
        <v>0.99933223463346132</v>
      </c>
      <c r="BA13" s="45">
        <v>162.95738</v>
      </c>
      <c r="BB13" s="29">
        <f>BA13/AX13</f>
        <v>0.99467362509918811</v>
      </c>
      <c r="BC13" s="45">
        <v>161.26481999999999</v>
      </c>
      <c r="BD13" s="29">
        <f>BC13/AX13</f>
        <v>0.98434242812671657</v>
      </c>
      <c r="BE13" s="45">
        <v>160.08628999999999</v>
      </c>
      <c r="BF13" s="29">
        <f>BE13/AX13</f>
        <v>0.97714881279374954</v>
      </c>
      <c r="BG13" s="45">
        <v>161.2978</v>
      </c>
      <c r="BH13" s="29">
        <f t="shared" si="25"/>
        <v>0.98454373435878639</v>
      </c>
      <c r="BI13" s="16"/>
      <c r="BJ13" s="16"/>
      <c r="BK13" s="13" t="s">
        <v>44</v>
      </c>
      <c r="BL13" s="14" t="s">
        <v>47</v>
      </c>
      <c r="BM13" s="26">
        <v>23.92</v>
      </c>
      <c r="BN13" s="28">
        <v>22.648199999999999</v>
      </c>
      <c r="BO13" s="29">
        <f>BN13/BM13</f>
        <v>0.94683110367892964</v>
      </c>
      <c r="BP13" s="45">
        <v>22.926957999999999</v>
      </c>
      <c r="BQ13" s="43">
        <f>BP13/BM13</f>
        <v>0.9584848662207357</v>
      </c>
      <c r="BR13" s="45">
        <v>22.249271</v>
      </c>
      <c r="BS13" s="29">
        <f>BR13/BM13</f>
        <v>0.93015346989966552</v>
      </c>
      <c r="BT13" s="30">
        <v>25.794374000000001</v>
      </c>
      <c r="BU13" s="29">
        <f>BT13/BM13</f>
        <v>1.0783601170568562</v>
      </c>
      <c r="BV13" s="30">
        <v>47.804560000000002</v>
      </c>
      <c r="BW13" s="29">
        <f t="shared" si="26"/>
        <v>1.9985183946488294</v>
      </c>
      <c r="BX13" s="16"/>
      <c r="BY13" s="16"/>
      <c r="BZ13" s="13"/>
      <c r="CA13" s="14"/>
      <c r="CB13" s="27">
        <v>567.84</v>
      </c>
      <c r="CC13" s="28">
        <v>561.50469999999996</v>
      </c>
      <c r="CD13" s="29">
        <f>CC13/CB13</f>
        <v>0.98884316004508299</v>
      </c>
      <c r="CE13" s="30">
        <v>568.56629999999996</v>
      </c>
      <c r="CF13" s="43">
        <f>CE13/CB13</f>
        <v>1.0012790574809805</v>
      </c>
      <c r="CG13" s="45">
        <v>553.50554999999997</v>
      </c>
      <c r="CH13" s="29">
        <f>CG13/CB13</f>
        <v>0.97475618131868125</v>
      </c>
      <c r="CI13" s="45">
        <v>544.83510000000001</v>
      </c>
      <c r="CJ13" s="29">
        <f>CI13/CB13</f>
        <v>0.95948700338123416</v>
      </c>
      <c r="CK13" s="45">
        <v>517.24080000000004</v>
      </c>
      <c r="CL13" s="29">
        <f t="shared" si="27"/>
        <v>0.9108918005071851</v>
      </c>
      <c r="CM13" s="16"/>
      <c r="CN13" s="16"/>
      <c r="CO13" s="13"/>
      <c r="CP13" s="14"/>
      <c r="CQ13" s="27">
        <v>431.31</v>
      </c>
      <c r="CR13" s="28">
        <v>429.02280000000002</v>
      </c>
      <c r="CS13" s="29">
        <f t="shared" si="28"/>
        <v>0.99469708562286985</v>
      </c>
      <c r="CT13" s="45">
        <v>429.15167000000002</v>
      </c>
      <c r="CU13" s="43">
        <f t="shared" si="29"/>
        <v>0.99499587303795423</v>
      </c>
      <c r="CV13" s="45">
        <v>426.17516999999998</v>
      </c>
      <c r="CW13" s="29">
        <f t="shared" si="30"/>
        <v>0.98809480420115459</v>
      </c>
      <c r="CX13" s="45">
        <v>428.70460000000003</v>
      </c>
      <c r="CY13" s="29">
        <f t="shared" si="31"/>
        <v>0.99395933319422236</v>
      </c>
      <c r="CZ13" s="45">
        <v>416.59739999999999</v>
      </c>
      <c r="DA13" s="29">
        <f t="shared" si="32"/>
        <v>0.96588857202476175</v>
      </c>
      <c r="DB13" s="16"/>
      <c r="DC13" s="16"/>
      <c r="DD13" s="13"/>
      <c r="DE13" s="14"/>
      <c r="DF13" s="26">
        <v>124.04</v>
      </c>
      <c r="DG13" s="11">
        <v>125.0046</v>
      </c>
      <c r="DH13" s="43">
        <f>DG13/DF13</f>
        <v>1.0077765237020315</v>
      </c>
      <c r="DI13" s="30">
        <v>126.02280399999999</v>
      </c>
      <c r="DJ13" s="29">
        <f t="shared" si="33"/>
        <v>1.0159851983231214</v>
      </c>
      <c r="DK13" s="45">
        <v>120.74102000000001</v>
      </c>
      <c r="DL13" s="29">
        <f t="shared" si="34"/>
        <v>0.97340390196710735</v>
      </c>
      <c r="DM13" s="45">
        <v>116.96818500000001</v>
      </c>
      <c r="DN13" s="29">
        <f t="shared" si="35"/>
        <v>0.94298762495969046</v>
      </c>
      <c r="DO13" s="45">
        <v>95.653790000000001</v>
      </c>
      <c r="DP13" s="29">
        <f t="shared" si="36"/>
        <v>0.77115277329893583</v>
      </c>
      <c r="DQ13" s="16"/>
      <c r="DR13" s="16"/>
      <c r="DS13" s="13"/>
      <c r="DT13" s="14"/>
      <c r="DU13" s="27">
        <v>254.22</v>
      </c>
      <c r="DV13" s="11">
        <v>258.86669999999998</v>
      </c>
      <c r="DW13" s="29">
        <f t="shared" si="37"/>
        <v>1.0182782629218785</v>
      </c>
      <c r="DX13" s="45">
        <v>253.27887000000001</v>
      </c>
      <c r="DY13" s="43">
        <f t="shared" si="38"/>
        <v>0.99629797026197786</v>
      </c>
      <c r="DZ13" s="45">
        <v>246.43312</v>
      </c>
      <c r="EA13" s="29">
        <f t="shared" si="39"/>
        <v>0.96936952246086072</v>
      </c>
      <c r="EB13" s="45">
        <v>244.12502000000001</v>
      </c>
      <c r="EC13" s="29">
        <f t="shared" si="40"/>
        <v>0.96029037841239873</v>
      </c>
      <c r="ED13" s="30">
        <v>262.57578000000001</v>
      </c>
      <c r="EE13" s="29">
        <f t="shared" si="41"/>
        <v>1.0328683030446071</v>
      </c>
      <c r="EF13" s="16"/>
      <c r="EG13" s="16"/>
      <c r="EH13" s="13" t="s">
        <v>44</v>
      </c>
      <c r="EI13" s="14" t="s">
        <v>45</v>
      </c>
      <c r="EJ13" s="26">
        <v>186.83</v>
      </c>
      <c r="EK13" s="28">
        <v>181.57380000000001</v>
      </c>
      <c r="EL13" s="29">
        <f t="shared" si="42"/>
        <v>0.97186640261200019</v>
      </c>
      <c r="EM13" s="30">
        <v>182.84971999999999</v>
      </c>
      <c r="EN13" s="43">
        <f t="shared" si="43"/>
        <v>0.97869571267997635</v>
      </c>
      <c r="EO13" s="45">
        <v>173.88333</v>
      </c>
      <c r="EP13" s="29">
        <f t="shared" si="44"/>
        <v>0.93070347374618634</v>
      </c>
      <c r="EQ13" s="45">
        <v>172.09288000000001</v>
      </c>
      <c r="ER13" s="29">
        <f t="shared" si="45"/>
        <v>0.92112016271476738</v>
      </c>
      <c r="ES13" s="45">
        <v>169.57162</v>
      </c>
      <c r="ET13" s="29">
        <f t="shared" si="46"/>
        <v>0.90762522078895247</v>
      </c>
      <c r="EU13" s="16"/>
      <c r="EV13" s="16"/>
    </row>
    <row r="14" spans="1:152" s="10" customFormat="1" ht="18" customHeight="1" x14ac:dyDescent="0.45">
      <c r="A14" s="72">
        <v>45562</v>
      </c>
      <c r="B14" s="150">
        <f>INT(YEAR(A14)/100)</f>
        <v>20</v>
      </c>
      <c r="C14" s="13" t="s">
        <v>11</v>
      </c>
      <c r="D14" s="14" t="s">
        <v>5</v>
      </c>
      <c r="E14" s="26">
        <v>227.79</v>
      </c>
      <c r="F14" s="28">
        <v>226.9556</v>
      </c>
      <c r="G14" s="43">
        <f>F14/E14</f>
        <v>0.99633697704025648</v>
      </c>
      <c r="H14" s="45">
        <v>221.73497</v>
      </c>
      <c r="I14" s="29">
        <f>H14/E14</f>
        <v>0.97341836779489888</v>
      </c>
      <c r="J14" s="45">
        <v>214.36725999999999</v>
      </c>
      <c r="K14" s="29">
        <f>J14/E14</f>
        <v>0.94107405944071287</v>
      </c>
      <c r="L14" s="45">
        <v>225.65448000000001</v>
      </c>
      <c r="M14" s="29">
        <f>L14/E14</f>
        <v>0.99062504938759388</v>
      </c>
      <c r="N14" s="45">
        <v>224.93809999999999</v>
      </c>
      <c r="O14" s="29">
        <f>N14/E14</f>
        <v>0.98748013521225686</v>
      </c>
      <c r="P14" s="16"/>
      <c r="Q14" s="16"/>
      <c r="R14" s="13"/>
      <c r="S14" s="14"/>
      <c r="T14" s="27">
        <v>164.35</v>
      </c>
      <c r="U14" s="28">
        <v>167.3569</v>
      </c>
      <c r="V14" s="29">
        <f>U14/T14</f>
        <v>1.0182957103742014</v>
      </c>
      <c r="W14" s="45">
        <v>164.40804</v>
      </c>
      <c r="X14" s="43">
        <f>W14/T14</f>
        <v>1.0003531487678734</v>
      </c>
      <c r="Y14" s="45">
        <v>155.85988</v>
      </c>
      <c r="Z14" s="29">
        <f>Y14/T14</f>
        <v>0.94834122299969581</v>
      </c>
      <c r="AA14" s="45">
        <v>155.60830000000001</v>
      </c>
      <c r="AB14" s="29">
        <f>AA14/T14</f>
        <v>0.94681046547003356</v>
      </c>
      <c r="AC14" s="45">
        <v>87.864999999999995</v>
      </c>
      <c r="AD14" s="29">
        <f t="shared" si="24"/>
        <v>0.53462123516884696</v>
      </c>
      <c r="AE14" s="16"/>
      <c r="AF14" s="16"/>
      <c r="AG14" s="13" t="s">
        <v>11</v>
      </c>
      <c r="AH14" s="14" t="s">
        <v>5</v>
      </c>
      <c r="AI14" s="27">
        <v>841.54</v>
      </c>
      <c r="AJ14" s="11">
        <v>871.41290000000004</v>
      </c>
      <c r="AK14" s="29">
        <f>AJ14/AI14</f>
        <v>1.0354978967131687</v>
      </c>
      <c r="AL14" s="45">
        <v>834.59029999999996</v>
      </c>
      <c r="AM14" s="40">
        <f>AL14/AI14</f>
        <v>0.99174168785797467</v>
      </c>
      <c r="AN14" s="45">
        <v>801.43039999999996</v>
      </c>
      <c r="AO14" s="29">
        <f>AN14/AI14</f>
        <v>0.95233785678636784</v>
      </c>
      <c r="AP14" s="45">
        <v>817.53430000000003</v>
      </c>
      <c r="AQ14" s="29">
        <f>AP14/AI14</f>
        <v>0.97147408322836715</v>
      </c>
      <c r="AR14" s="45">
        <v>593.88499999999999</v>
      </c>
      <c r="AS14" s="29">
        <f t="shared" si="47"/>
        <v>0.70571214677852512</v>
      </c>
      <c r="AT14" s="16"/>
      <c r="AU14" s="16"/>
      <c r="AV14" s="13"/>
      <c r="AW14" s="14"/>
      <c r="AX14" s="26">
        <v>165.29</v>
      </c>
      <c r="AY14" s="28">
        <v>163.43389999999999</v>
      </c>
      <c r="AZ14" s="43">
        <f>AY14/AX14</f>
        <v>0.98877064553209515</v>
      </c>
      <c r="BA14" s="45">
        <v>163.2895</v>
      </c>
      <c r="BB14" s="29">
        <f>BA14/AX14</f>
        <v>0.98789702946336744</v>
      </c>
      <c r="BC14" s="45">
        <v>161.02504999999999</v>
      </c>
      <c r="BD14" s="29">
        <f>BC14/AX14</f>
        <v>0.97419716861274119</v>
      </c>
      <c r="BE14" s="45">
        <v>160.56908000000001</v>
      </c>
      <c r="BF14" s="29">
        <f>BE14/AX14</f>
        <v>0.97143856252646876</v>
      </c>
      <c r="BG14" s="45">
        <v>162.97627</v>
      </c>
      <c r="BH14" s="29">
        <f t="shared" si="25"/>
        <v>0.98600199649101583</v>
      </c>
      <c r="BI14" s="16"/>
      <c r="BJ14" s="16"/>
      <c r="BK14" s="13" t="s">
        <v>11</v>
      </c>
      <c r="BL14" s="14" t="s">
        <v>7</v>
      </c>
      <c r="BM14" s="27">
        <v>23.91</v>
      </c>
      <c r="BN14" s="11">
        <v>25.9114</v>
      </c>
      <c r="BO14" s="43">
        <f>BN14/BM14</f>
        <v>1.0837055625261398</v>
      </c>
      <c r="BP14" s="45">
        <v>23.40408</v>
      </c>
      <c r="BQ14" s="29">
        <f>BP14/BM14</f>
        <v>0.97884065244667506</v>
      </c>
      <c r="BR14" s="45">
        <v>22.767507999999999</v>
      </c>
      <c r="BS14" s="29">
        <f>BR14/BM14</f>
        <v>0.95221698034295266</v>
      </c>
      <c r="BT14" s="30">
        <v>26.085806000000002</v>
      </c>
      <c r="BU14" s="29">
        <f>BT14/BM14</f>
        <v>1.0909998327059809</v>
      </c>
      <c r="BV14" s="30">
        <v>47.777873999999997</v>
      </c>
      <c r="BW14" s="29">
        <f t="shared" si="26"/>
        <v>1.9982381430363862</v>
      </c>
      <c r="BX14" s="16"/>
      <c r="BY14" s="16"/>
      <c r="BZ14" s="13" t="s">
        <v>11</v>
      </c>
      <c r="CA14" s="14" t="s">
        <v>2</v>
      </c>
      <c r="CB14" s="27">
        <v>567.36</v>
      </c>
      <c r="CC14" s="28">
        <v>566.98810000000003</v>
      </c>
      <c r="CD14" s="43">
        <f>CC14/CB14</f>
        <v>0.99934450789622109</v>
      </c>
      <c r="CE14" s="30">
        <v>570.78110000000004</v>
      </c>
      <c r="CF14" s="29">
        <f>CE14/CB14</f>
        <v>1.0060298575860125</v>
      </c>
      <c r="CG14" s="45">
        <v>556.57249999999999</v>
      </c>
      <c r="CH14" s="29">
        <f>CG14/CB14</f>
        <v>0.98098649887196843</v>
      </c>
      <c r="CI14" s="45">
        <v>546.57860000000005</v>
      </c>
      <c r="CJ14" s="29">
        <f>CI14/CB14</f>
        <v>0.96337175690919352</v>
      </c>
      <c r="CK14" s="45">
        <v>504.13290000000001</v>
      </c>
      <c r="CL14" s="29">
        <f t="shared" si="27"/>
        <v>0.88855911590524539</v>
      </c>
      <c r="CM14" s="16"/>
      <c r="CN14" s="16"/>
      <c r="CO14" s="13" t="s">
        <v>10</v>
      </c>
      <c r="CP14" s="14" t="s">
        <v>2</v>
      </c>
      <c r="CQ14" s="27">
        <v>428.02</v>
      </c>
      <c r="CR14" s="28">
        <v>430.41090000000003</v>
      </c>
      <c r="CS14" s="29">
        <f t="shared" si="28"/>
        <v>1.0055859539273866</v>
      </c>
      <c r="CT14" s="45">
        <v>428.97969999999998</v>
      </c>
      <c r="CU14" s="29">
        <f t="shared" si="29"/>
        <v>1.0022421849446288</v>
      </c>
      <c r="CV14" s="45">
        <v>424.66982999999999</v>
      </c>
      <c r="CW14" s="29">
        <f t="shared" si="30"/>
        <v>0.99217286575393671</v>
      </c>
      <c r="CX14" s="45">
        <v>428.24135999999999</v>
      </c>
      <c r="CY14" s="43">
        <f t="shared" si="31"/>
        <v>1.0005171720947619</v>
      </c>
      <c r="CZ14" s="45">
        <v>417.45755000000003</v>
      </c>
      <c r="DA14" s="29">
        <f t="shared" si="32"/>
        <v>0.97532253165739924</v>
      </c>
      <c r="DB14" s="16"/>
      <c r="DC14" s="16"/>
      <c r="DD14" s="13"/>
      <c r="DE14" s="14"/>
      <c r="DF14" s="27">
        <v>121.4</v>
      </c>
      <c r="DG14" s="28">
        <v>123.9258</v>
      </c>
      <c r="DH14" s="29">
        <f>DG14/DF14</f>
        <v>1.0208056013179572</v>
      </c>
      <c r="DI14" s="30">
        <v>127.5232</v>
      </c>
      <c r="DJ14" s="29">
        <f t="shared" si="33"/>
        <v>1.0504382207578253</v>
      </c>
      <c r="DK14" s="45">
        <v>120.89400000000001</v>
      </c>
      <c r="DL14" s="43">
        <f t="shared" si="34"/>
        <v>0.99583196046128497</v>
      </c>
      <c r="DM14" s="45">
        <v>118.02901</v>
      </c>
      <c r="DN14" s="29">
        <f t="shared" si="35"/>
        <v>0.9722323723228995</v>
      </c>
      <c r="DO14" s="45">
        <v>93.527730000000005</v>
      </c>
      <c r="DP14" s="29">
        <f t="shared" si="36"/>
        <v>0.77040963756177927</v>
      </c>
      <c r="DQ14" s="16"/>
      <c r="DR14" s="16"/>
      <c r="DS14" s="13" t="s">
        <v>11</v>
      </c>
      <c r="DT14" s="14" t="s">
        <v>13</v>
      </c>
      <c r="DU14" s="26">
        <v>260.45999999999998</v>
      </c>
      <c r="DV14" s="28">
        <v>253.36779999999999</v>
      </c>
      <c r="DW14" s="29">
        <f t="shared" si="37"/>
        <v>0.97277048299163027</v>
      </c>
      <c r="DX14" s="45">
        <v>252.22879</v>
      </c>
      <c r="DY14" s="29">
        <f t="shared" si="38"/>
        <v>0.96839741227059828</v>
      </c>
      <c r="DZ14" s="45">
        <v>250.98502999999999</v>
      </c>
      <c r="EA14" s="29">
        <f t="shared" si="39"/>
        <v>0.96362216847116644</v>
      </c>
      <c r="EB14" s="45">
        <v>247.05615</v>
      </c>
      <c r="EC14" s="29">
        <f t="shared" si="40"/>
        <v>0.94853777931352234</v>
      </c>
      <c r="ED14" s="30">
        <v>262.39733999999999</v>
      </c>
      <c r="EE14" s="43">
        <f t="shared" si="41"/>
        <v>1.0074381478921908</v>
      </c>
      <c r="EF14" s="16"/>
      <c r="EG14" s="16"/>
      <c r="EH14" s="13" t="s">
        <v>11</v>
      </c>
      <c r="EI14" s="14" t="s">
        <v>5</v>
      </c>
      <c r="EJ14" s="27">
        <v>177.97</v>
      </c>
      <c r="EK14" s="28">
        <v>186.50479999999999</v>
      </c>
      <c r="EL14" s="29">
        <f t="shared" si="42"/>
        <v>1.0479563971455863</v>
      </c>
      <c r="EM14" s="45">
        <v>185.81610000000001</v>
      </c>
      <c r="EN14" s="29">
        <f t="shared" si="43"/>
        <v>1.0440866438163736</v>
      </c>
      <c r="EO14" s="45">
        <v>177.6216</v>
      </c>
      <c r="EP14" s="43">
        <f t="shared" si="44"/>
        <v>0.99804236669101531</v>
      </c>
      <c r="EQ14" s="45">
        <v>174.52623</v>
      </c>
      <c r="ER14" s="29">
        <f t="shared" si="45"/>
        <v>0.98064971624431085</v>
      </c>
      <c r="ES14" s="45">
        <v>177.14389</v>
      </c>
      <c r="ET14" s="29">
        <f t="shared" si="46"/>
        <v>0.99535815025004215</v>
      </c>
      <c r="EU14" s="16"/>
      <c r="EV14" s="16"/>
    </row>
    <row r="15" spans="1:152" s="38" customFormat="1" ht="12" customHeight="1" x14ac:dyDescent="0.45">
      <c r="A15" s="73"/>
      <c r="B15" s="151"/>
      <c r="C15" s="34"/>
      <c r="D15" s="35"/>
      <c r="E15" s="33"/>
      <c r="F15" s="33"/>
      <c r="G15" s="36"/>
      <c r="H15" s="36"/>
      <c r="I15" s="36"/>
      <c r="J15" s="36"/>
      <c r="K15" s="36"/>
      <c r="L15" s="36"/>
      <c r="M15" s="36"/>
      <c r="N15" s="36"/>
      <c r="O15" s="36"/>
      <c r="P15" s="37"/>
      <c r="Q15" s="37"/>
      <c r="R15" s="34"/>
      <c r="S15" s="35"/>
      <c r="T15" s="33"/>
      <c r="U15" s="33"/>
      <c r="V15" s="36"/>
      <c r="W15" s="36"/>
      <c r="X15" s="36"/>
      <c r="Y15" s="36"/>
      <c r="Z15" s="36"/>
      <c r="AA15" s="36"/>
      <c r="AB15" s="36"/>
      <c r="AC15" s="36"/>
      <c r="AD15" s="36"/>
      <c r="AE15" s="37"/>
      <c r="AF15" s="37"/>
      <c r="AG15" s="34"/>
      <c r="AH15" s="35"/>
      <c r="AI15" s="33"/>
      <c r="AJ15" s="33"/>
      <c r="AK15" s="33"/>
      <c r="AL15" s="36"/>
      <c r="AM15" s="36"/>
      <c r="AN15" s="36"/>
      <c r="AO15" s="36"/>
      <c r="AP15" s="36"/>
      <c r="AQ15" s="36"/>
      <c r="AR15" s="36"/>
      <c r="AS15" s="36"/>
      <c r="AT15" s="37"/>
      <c r="AU15" s="37"/>
      <c r="AV15" s="34"/>
      <c r="AW15" s="35"/>
      <c r="AX15" s="33"/>
      <c r="AY15" s="33"/>
      <c r="AZ15" s="33"/>
      <c r="BA15" s="36"/>
      <c r="BB15" s="36"/>
      <c r="BC15" s="36"/>
      <c r="BD15" s="36"/>
      <c r="BE15" s="36"/>
      <c r="BF15" s="36"/>
      <c r="BG15" s="36"/>
      <c r="BH15" s="36"/>
      <c r="BI15" s="37"/>
      <c r="BJ15" s="37"/>
      <c r="BK15" s="34"/>
      <c r="BL15" s="35"/>
      <c r="BM15" s="33"/>
      <c r="BN15" s="33"/>
      <c r="BO15" s="33"/>
      <c r="BP15" s="36"/>
      <c r="BQ15" s="36"/>
      <c r="BR15" s="36"/>
      <c r="BS15" s="36"/>
      <c r="BT15" s="36"/>
      <c r="BU15" s="36"/>
      <c r="BV15" s="36"/>
      <c r="BW15" s="36"/>
      <c r="BX15" s="37"/>
      <c r="BY15" s="37"/>
      <c r="BZ15" s="34"/>
      <c r="CA15" s="35"/>
      <c r="CB15" s="33"/>
      <c r="CC15" s="33"/>
      <c r="CD15" s="33"/>
      <c r="CE15" s="36"/>
      <c r="CF15" s="36"/>
      <c r="CG15" s="36"/>
      <c r="CH15" s="36"/>
      <c r="CI15" s="36"/>
      <c r="CJ15" s="36"/>
      <c r="CK15" s="36"/>
      <c r="CL15" s="36"/>
      <c r="CM15" s="37"/>
      <c r="CN15" s="37"/>
      <c r="CO15" s="34"/>
      <c r="CP15" s="35"/>
      <c r="CQ15" s="33"/>
      <c r="CR15" s="33"/>
      <c r="CS15" s="33"/>
      <c r="CT15" s="36"/>
      <c r="CU15" s="36"/>
      <c r="CV15" s="36"/>
      <c r="CW15" s="36"/>
      <c r="CX15" s="36"/>
      <c r="CY15" s="36"/>
      <c r="CZ15" s="36"/>
      <c r="DA15" s="36"/>
      <c r="DB15" s="37"/>
      <c r="DC15" s="37"/>
      <c r="DD15" s="34"/>
      <c r="DE15" s="35"/>
      <c r="DF15" s="33"/>
      <c r="DG15" s="33"/>
      <c r="DH15" s="33"/>
      <c r="DI15" s="36"/>
      <c r="DJ15" s="36"/>
      <c r="DK15" s="36"/>
      <c r="DL15" s="36"/>
      <c r="DM15" s="36"/>
      <c r="DN15" s="36"/>
      <c r="DO15" s="36"/>
      <c r="DP15" s="36"/>
      <c r="DQ15" s="37"/>
      <c r="DR15" s="37"/>
      <c r="DS15" s="34"/>
      <c r="DT15" s="35"/>
      <c r="DU15" s="33"/>
      <c r="DV15" s="33"/>
      <c r="DW15" s="33"/>
      <c r="DX15" s="36"/>
      <c r="DY15" s="36"/>
      <c r="DZ15" s="36"/>
      <c r="EA15" s="36"/>
      <c r="EB15" s="36"/>
      <c r="EC15" s="36"/>
      <c r="ED15" s="36"/>
      <c r="EE15" s="36"/>
      <c r="EF15" s="37"/>
      <c r="EG15" s="37"/>
      <c r="EH15" s="34"/>
      <c r="EI15" s="35"/>
      <c r="EJ15" s="33"/>
      <c r="EK15" s="33"/>
      <c r="EL15" s="33"/>
      <c r="EM15" s="36"/>
      <c r="EN15" s="36"/>
      <c r="EO15" s="36"/>
      <c r="EP15" s="36"/>
      <c r="EQ15" s="36"/>
      <c r="ER15" s="36"/>
      <c r="ES15" s="36"/>
      <c r="ET15" s="36"/>
      <c r="EU15" s="37"/>
      <c r="EV15" s="37"/>
    </row>
    <row r="16" spans="1:152" s="10" customFormat="1" ht="18" customHeight="1" x14ac:dyDescent="0.45">
      <c r="A16" s="72">
        <v>45565</v>
      </c>
      <c r="B16" s="150">
        <f>INT(YEAR(A16)/100)</f>
        <v>20</v>
      </c>
      <c r="C16" s="13" t="s">
        <v>11</v>
      </c>
      <c r="D16" s="14" t="s">
        <v>4</v>
      </c>
      <c r="E16" s="26">
        <v>233</v>
      </c>
      <c r="F16" s="11">
        <v>228.14150000000001</v>
      </c>
      <c r="G16" s="43">
        <f>F16/E16</f>
        <v>0.97914806866952797</v>
      </c>
      <c r="H16" s="45">
        <v>214.68974</v>
      </c>
      <c r="I16" s="29">
        <f>H16/E16</f>
        <v>0.92141519313304721</v>
      </c>
      <c r="J16" s="45">
        <v>219.41176999999999</v>
      </c>
      <c r="K16" s="29">
        <f>J16/E16</f>
        <v>0.94168141630901281</v>
      </c>
      <c r="L16" s="45">
        <v>225.46158</v>
      </c>
      <c r="M16" s="29">
        <f>L16/E16</f>
        <v>0.96764626609442062</v>
      </c>
      <c r="N16" s="45">
        <v>227.56066999999999</v>
      </c>
      <c r="O16" s="29">
        <f>N16/E16</f>
        <v>0.97665523605150206</v>
      </c>
      <c r="P16" s="16"/>
      <c r="Q16" s="16"/>
      <c r="R16" s="13" t="s">
        <v>11</v>
      </c>
      <c r="S16" s="14" t="s">
        <v>2</v>
      </c>
      <c r="T16" s="27">
        <v>164.08</v>
      </c>
      <c r="U16" s="11">
        <v>165.93020000000001</v>
      </c>
      <c r="V16" s="29">
        <f>U16/T16</f>
        <v>1.0112762067284251</v>
      </c>
      <c r="W16" s="45">
        <v>154.2748</v>
      </c>
      <c r="X16" s="29">
        <f>W16/T16</f>
        <v>0.94024134568503159</v>
      </c>
      <c r="Y16" s="45">
        <v>155.66827000000001</v>
      </c>
      <c r="Z16" s="29">
        <f>Y16/T16</f>
        <v>0.94873397123354453</v>
      </c>
      <c r="AA16" s="45">
        <v>156.13874999999999</v>
      </c>
      <c r="AB16" s="29">
        <f>AA16/T16</f>
        <v>0.9516013529985371</v>
      </c>
      <c r="AC16" s="45">
        <v>163.00586999999999</v>
      </c>
      <c r="AD16" s="43">
        <f t="shared" ref="AD16:AD20" si="48">AC16/T16</f>
        <v>0.99345362018527528</v>
      </c>
      <c r="AE16" s="16"/>
      <c r="AF16" s="16"/>
      <c r="AG16" s="13"/>
      <c r="AH16" s="14"/>
      <c r="AI16" s="27">
        <v>833.25</v>
      </c>
      <c r="AJ16" s="11">
        <v>849.88810000000001</v>
      </c>
      <c r="AK16" s="29">
        <f>AJ16/AI16</f>
        <v>1.0199677167716772</v>
      </c>
      <c r="AL16" s="45">
        <v>807.56709999999998</v>
      </c>
      <c r="AM16" s="29">
        <f>AL16/AI16</f>
        <v>0.96917743774377441</v>
      </c>
      <c r="AN16" s="45">
        <v>801.54864999999995</v>
      </c>
      <c r="AO16" s="29">
        <f>AN16/AI16</f>
        <v>0.9619545754575457</v>
      </c>
      <c r="AP16" s="45">
        <v>827.36099999999999</v>
      </c>
      <c r="AQ16" s="29">
        <f>AP16/AI16</f>
        <v>0.99293249324932487</v>
      </c>
      <c r="AR16" s="45">
        <v>838.61069999999995</v>
      </c>
      <c r="AS16" s="43">
        <f>AR16/AI16</f>
        <v>1.0064334833483348</v>
      </c>
      <c r="AT16" s="16"/>
      <c r="AU16" s="16"/>
      <c r="AV16" s="13"/>
      <c r="AW16" s="14"/>
      <c r="AX16" s="26">
        <v>167.19</v>
      </c>
      <c r="AY16" s="28">
        <v>163.32919999999999</v>
      </c>
      <c r="AZ16" s="43">
        <f>AY16/AX16</f>
        <v>0.97690770979125541</v>
      </c>
      <c r="BA16" s="45">
        <v>155.93236999999999</v>
      </c>
      <c r="BB16" s="29">
        <f>BA16/AX16</f>
        <v>0.93266564985944134</v>
      </c>
      <c r="BC16" s="45">
        <v>157.60588000000001</v>
      </c>
      <c r="BD16" s="29">
        <f>BC16/AX16</f>
        <v>0.94267527962198705</v>
      </c>
      <c r="BE16" s="45">
        <v>161.75134</v>
      </c>
      <c r="BF16" s="29">
        <f>BE16/AX16</f>
        <v>0.96747018362342241</v>
      </c>
      <c r="BG16" s="45">
        <v>160.85951</v>
      </c>
      <c r="BH16" s="29">
        <f t="shared" ref="BH16:BH20" si="49">BG16/AX16</f>
        <v>0.96213595310724331</v>
      </c>
      <c r="BI16" s="16"/>
      <c r="BJ16" s="16"/>
      <c r="BK16" s="13"/>
      <c r="BL16" s="14"/>
      <c r="BM16" s="27">
        <v>23.46</v>
      </c>
      <c r="BN16" s="28">
        <v>23.397300000000001</v>
      </c>
      <c r="BO16" s="43">
        <f>BN16/BM16</f>
        <v>0.99732736572890024</v>
      </c>
      <c r="BP16" s="45">
        <v>23.583577999999999</v>
      </c>
      <c r="BQ16" s="29">
        <f>BP16/BM16</f>
        <v>1.0052676044330775</v>
      </c>
      <c r="BR16" s="45">
        <v>23.279367000000001</v>
      </c>
      <c r="BS16" s="29">
        <f>BR16/BM16</f>
        <v>0.99230038363171358</v>
      </c>
      <c r="BT16" s="45">
        <v>23.389706</v>
      </c>
      <c r="BU16" s="29">
        <f>BT16/BM16</f>
        <v>0.99700366581415167</v>
      </c>
      <c r="BV16" s="30">
        <v>47.39</v>
      </c>
      <c r="BW16" s="29">
        <f t="shared" ref="BW16:BW20" si="50">BV16/BM16</f>
        <v>2.0200341005967606</v>
      </c>
      <c r="BX16" s="16"/>
      <c r="BY16" s="16"/>
      <c r="BZ16" s="13"/>
      <c r="CA16" s="14"/>
      <c r="CB16" s="26">
        <v>572.44000000000005</v>
      </c>
      <c r="CC16" s="28">
        <v>564.45249999999999</v>
      </c>
      <c r="CD16" s="43">
        <f>CC16/CB16</f>
        <v>0.98604657256655703</v>
      </c>
      <c r="CE16" s="45">
        <v>530.28599999999994</v>
      </c>
      <c r="CF16" s="29">
        <f>CE16/CB16</f>
        <v>0.92636084131087959</v>
      </c>
      <c r="CG16" s="45">
        <v>528.41650000000004</v>
      </c>
      <c r="CH16" s="29">
        <f>CG16/CB16</f>
        <v>0.92309499685556562</v>
      </c>
      <c r="CI16" s="45">
        <v>551.76880000000006</v>
      </c>
      <c r="CJ16" s="29">
        <f>CI16/CB16</f>
        <v>0.96388931591083782</v>
      </c>
      <c r="CK16" s="45">
        <v>527.58574999999996</v>
      </c>
      <c r="CL16" s="29">
        <f t="shared" ref="CL16:CL20" si="51">CK16/CB16</f>
        <v>0.92164375305708879</v>
      </c>
      <c r="CM16" s="16"/>
      <c r="CN16" s="16"/>
      <c r="CO16" s="13"/>
      <c r="CP16" s="14"/>
      <c r="CQ16" s="26">
        <v>430.3</v>
      </c>
      <c r="CR16" s="11">
        <v>430.79050000000001</v>
      </c>
      <c r="CS16" s="43">
        <f t="shared" ref="CS16:CS20" si="52">CR16/CQ16</f>
        <v>1.0011399023936789</v>
      </c>
      <c r="CT16" s="45">
        <v>407.13189999999997</v>
      </c>
      <c r="CU16" s="29">
        <f t="shared" ref="CU16:CU20" si="53">CT16/CQ16</f>
        <v>0.94615826167789907</v>
      </c>
      <c r="CV16" s="45">
        <v>406.93340000000001</v>
      </c>
      <c r="CW16" s="29">
        <f t="shared" ref="CW16:CW20" si="54">CV16/CQ16</f>
        <v>0.94569695561236344</v>
      </c>
      <c r="CX16" s="45">
        <v>425.04003999999998</v>
      </c>
      <c r="CY16" s="29">
        <f t="shared" ref="CY16:CY20" si="55">CX16/CQ16</f>
        <v>0.98777606321171263</v>
      </c>
      <c r="CZ16" s="45">
        <v>421.60802999999999</v>
      </c>
      <c r="DA16" s="29">
        <f t="shared" ref="DA16:DA20" si="56">CZ16/CQ16</f>
        <v>0.97980020915640242</v>
      </c>
      <c r="DB16" s="16"/>
      <c r="DC16" s="16"/>
      <c r="DD16" s="13"/>
      <c r="DE16" s="14"/>
      <c r="DF16" s="26">
        <v>121.44</v>
      </c>
      <c r="DG16" s="11">
        <v>123.0202</v>
      </c>
      <c r="DH16" s="43">
        <f>DG16/DF16</f>
        <v>1.013012187088274</v>
      </c>
      <c r="DI16" s="45">
        <v>110.2363</v>
      </c>
      <c r="DJ16" s="29">
        <f t="shared" ref="DJ16:DJ20" si="57">DI16/DF16</f>
        <v>0.90774291831357046</v>
      </c>
      <c r="DK16" s="45">
        <v>105.82719</v>
      </c>
      <c r="DL16" s="29">
        <f t="shared" ref="DL16:DL20" si="58">DK16/DF16</f>
        <v>0.87143601778656132</v>
      </c>
      <c r="DM16" s="45">
        <v>119.34542999999999</v>
      </c>
      <c r="DN16" s="29">
        <f t="shared" ref="DN16:DN20" si="59">DM16/DF16</f>
        <v>0.9827522233201581</v>
      </c>
      <c r="DO16" s="45">
        <v>89.884600000000006</v>
      </c>
      <c r="DP16" s="29">
        <f t="shared" ref="DP16:DP20" si="60">DO16/DF16</f>
        <v>0.74015645586297762</v>
      </c>
      <c r="DQ16" s="16"/>
      <c r="DR16" s="16"/>
      <c r="DS16" s="13" t="s">
        <v>11</v>
      </c>
      <c r="DT16" s="14" t="s">
        <v>7</v>
      </c>
      <c r="DU16" s="26">
        <v>261.63</v>
      </c>
      <c r="DV16" s="28">
        <v>259.01920000000001</v>
      </c>
      <c r="DW16" s="43">
        <f t="shared" ref="DW16:DW20" si="61">DV16/DU16</f>
        <v>0.99002102205404585</v>
      </c>
      <c r="DX16" s="45">
        <v>247.91165000000001</v>
      </c>
      <c r="DY16" s="29">
        <f t="shared" ref="DY16:DY20" si="62">DX16/DU16</f>
        <v>0.94756583725107979</v>
      </c>
      <c r="DZ16" s="45">
        <v>258.17667</v>
      </c>
      <c r="EA16" s="29">
        <f t="shared" ref="EA16:EA20" si="63">DZ16/DU16</f>
        <v>0.98680071092764599</v>
      </c>
      <c r="EB16" s="45">
        <v>248.50837999999999</v>
      </c>
      <c r="EC16" s="29">
        <f t="shared" ref="EC16:EC20" si="64">EB16/DU16</f>
        <v>0.94984665367121501</v>
      </c>
      <c r="ED16" s="45">
        <v>258.60037</v>
      </c>
      <c r="EE16" s="29">
        <f t="shared" ref="EE16:EE20" si="65">ED16/DU16</f>
        <v>0.98842017352750067</v>
      </c>
      <c r="EF16" s="16"/>
      <c r="EG16" s="16"/>
      <c r="EH16" s="13"/>
      <c r="EI16" s="14"/>
      <c r="EJ16" s="27">
        <v>173.67</v>
      </c>
      <c r="EK16" s="11">
        <v>182.45330000000001</v>
      </c>
      <c r="EL16" s="29">
        <f t="shared" ref="EL16:EL20" si="66">EK16/EJ16</f>
        <v>1.0505746530776763</v>
      </c>
      <c r="EM16" s="45">
        <v>173.88287</v>
      </c>
      <c r="EN16" s="29">
        <f t="shared" ref="EN16:EN20" si="67">EM16/EJ16</f>
        <v>1.0012257154373236</v>
      </c>
      <c r="EO16" s="45">
        <v>174.57495</v>
      </c>
      <c r="EP16" s="29">
        <f t="shared" ref="EP16:EP20" si="68">EO16/EJ16</f>
        <v>1.0052107445154603</v>
      </c>
      <c r="EQ16" s="45">
        <v>173.6816</v>
      </c>
      <c r="ER16" s="43">
        <f t="shared" ref="ER16:ER20" si="69">EQ16/EJ16</f>
        <v>1.000066793343698</v>
      </c>
      <c r="ES16" s="45">
        <v>162.55019999999999</v>
      </c>
      <c r="ET16" s="29">
        <f t="shared" ref="ET16:ET20" si="70">ES16/EJ16</f>
        <v>0.93597167040939711</v>
      </c>
      <c r="EU16" s="16"/>
      <c r="EV16" s="16"/>
    </row>
    <row r="17" spans="1:152" s="10" customFormat="1" ht="18" customHeight="1" x14ac:dyDescent="0.45">
      <c r="A17" s="72">
        <v>45566</v>
      </c>
      <c r="B17" s="150">
        <f>INT(YEAR(A17)/100)</f>
        <v>20</v>
      </c>
      <c r="C17" s="13" t="s">
        <v>11</v>
      </c>
      <c r="D17" s="14" t="s">
        <v>5</v>
      </c>
      <c r="E17" s="27">
        <v>226.21</v>
      </c>
      <c r="F17" s="28">
        <v>231.28100000000001</v>
      </c>
      <c r="G17" s="29">
        <f>F17/E17</f>
        <v>1.0224172229344415</v>
      </c>
      <c r="H17" s="45">
        <v>216.43529000000001</v>
      </c>
      <c r="I17" s="29">
        <f>H17/E17</f>
        <v>0.95678922240396092</v>
      </c>
      <c r="J17" s="45">
        <v>219.93445</v>
      </c>
      <c r="K17" s="29">
        <f>J17/E17</f>
        <v>0.97225785774280526</v>
      </c>
      <c r="L17" s="45">
        <v>226.47908000000001</v>
      </c>
      <c r="M17" s="43">
        <f>L17/E17</f>
        <v>1.0011895141682507</v>
      </c>
      <c r="N17" s="45">
        <v>232.2243</v>
      </c>
      <c r="O17" s="29">
        <f>N17/E17</f>
        <v>1.0265872419433271</v>
      </c>
      <c r="P17" s="16"/>
      <c r="Q17" s="16"/>
      <c r="R17" s="13" t="s">
        <v>11</v>
      </c>
      <c r="S17" s="14" t="s">
        <v>5</v>
      </c>
      <c r="T17" s="27">
        <v>159.75</v>
      </c>
      <c r="U17" s="11">
        <v>165.0779</v>
      </c>
      <c r="V17" s="29">
        <f>U17/T17</f>
        <v>1.0333514866979656</v>
      </c>
      <c r="W17" s="45">
        <v>153.28993</v>
      </c>
      <c r="X17" s="29">
        <f>W17/T17</f>
        <v>0.95956137715179968</v>
      </c>
      <c r="Y17" s="45">
        <v>156.52350999999999</v>
      </c>
      <c r="Z17" s="29">
        <f>Y17/T17</f>
        <v>0.97980287949921741</v>
      </c>
      <c r="AA17" s="45">
        <v>156.77916999999999</v>
      </c>
      <c r="AB17" s="29">
        <f>AA17/T17</f>
        <v>0.98140325508607196</v>
      </c>
      <c r="AC17" s="45">
        <v>162.0001</v>
      </c>
      <c r="AD17" s="43">
        <f t="shared" si="48"/>
        <v>1.0140851330203442</v>
      </c>
      <c r="AE17" s="16"/>
      <c r="AF17" s="16"/>
      <c r="AG17" s="13"/>
      <c r="AH17" s="14"/>
      <c r="AI17" s="27">
        <v>822.35</v>
      </c>
      <c r="AJ17" s="28">
        <v>825.60929999999996</v>
      </c>
      <c r="AK17" s="29">
        <f>AJ17/AI17</f>
        <v>1.0039633975801057</v>
      </c>
      <c r="AL17" s="45">
        <v>803.28380000000004</v>
      </c>
      <c r="AM17" s="29">
        <f>AL17/AI17</f>
        <v>0.97681498145558465</v>
      </c>
      <c r="AN17" s="45">
        <v>811.34424000000001</v>
      </c>
      <c r="AO17" s="29">
        <f>AN17/AI17</f>
        <v>0.9866166960539916</v>
      </c>
      <c r="AP17" s="45">
        <v>829.78326000000004</v>
      </c>
      <c r="AQ17" s="29">
        <f>AP17/AI17</f>
        <v>1.0090390466346446</v>
      </c>
      <c r="AR17" s="45">
        <v>824.70794999999998</v>
      </c>
      <c r="AS17" s="43">
        <f t="shared" ref="AS17:AS20" si="71">AR17/AI17</f>
        <v>1.0028673314282239</v>
      </c>
      <c r="AT17" s="16"/>
      <c r="AU17" s="16"/>
      <c r="AV17" s="13"/>
      <c r="AW17" s="14"/>
      <c r="AX17" s="26">
        <v>168.42</v>
      </c>
      <c r="AY17" s="28">
        <v>164.77379999999999</v>
      </c>
      <c r="AZ17" s="43">
        <f>AY17/AX17</f>
        <v>0.97835055219095124</v>
      </c>
      <c r="BA17" s="45">
        <v>157.13730000000001</v>
      </c>
      <c r="BB17" s="29">
        <f>BA17/AX17</f>
        <v>0.93300855005343797</v>
      </c>
      <c r="BC17" s="45">
        <v>157.58463</v>
      </c>
      <c r="BD17" s="29">
        <f>BC17/AX17</f>
        <v>0.9356645885286784</v>
      </c>
      <c r="BE17" s="45">
        <v>162.47953999999999</v>
      </c>
      <c r="BF17" s="29">
        <f>BE17/AX17</f>
        <v>0.96472829830186435</v>
      </c>
      <c r="BG17" s="45">
        <v>161.29958999999999</v>
      </c>
      <c r="BH17" s="29">
        <f t="shared" si="49"/>
        <v>0.95772230138938375</v>
      </c>
      <c r="BI17" s="16"/>
      <c r="BJ17" s="16"/>
      <c r="BK17" s="13"/>
      <c r="BL17" s="14"/>
      <c r="BM17" s="27">
        <v>22.69</v>
      </c>
      <c r="BN17" s="11">
        <v>23.461600000000001</v>
      </c>
      <c r="BO17" s="29">
        <f>BN17/BM17</f>
        <v>1.0340061701189951</v>
      </c>
      <c r="BP17" s="45">
        <v>23.430738000000002</v>
      </c>
      <c r="BQ17" s="43">
        <f>BP17/BM17</f>
        <v>1.0326460114587925</v>
      </c>
      <c r="BR17" s="30">
        <v>23.63757</v>
      </c>
      <c r="BS17" s="29">
        <f>BR17/BM17</f>
        <v>1.0417615689731159</v>
      </c>
      <c r="BT17" s="30">
        <v>23.550246999999999</v>
      </c>
      <c r="BU17" s="29">
        <f>BT17/BM17</f>
        <v>1.0379130453944467</v>
      </c>
      <c r="BV17" s="30">
        <v>47.63</v>
      </c>
      <c r="BW17" s="29">
        <f t="shared" si="50"/>
        <v>2.099162626707801</v>
      </c>
      <c r="BX17" s="16"/>
      <c r="BY17" s="16"/>
      <c r="BZ17" s="13" t="s">
        <v>11</v>
      </c>
      <c r="CA17" s="14" t="s">
        <v>2</v>
      </c>
      <c r="CB17" s="26">
        <v>576.47</v>
      </c>
      <c r="CC17" s="28">
        <v>567.05669999999998</v>
      </c>
      <c r="CD17" s="43">
        <f>CC17/CB17</f>
        <v>0.9836707894599892</v>
      </c>
      <c r="CE17" s="45">
        <v>532.89013999999997</v>
      </c>
      <c r="CF17" s="29">
        <f>CE17/CB17</f>
        <v>0.92440220653286376</v>
      </c>
      <c r="CG17" s="45">
        <v>529.45403999999996</v>
      </c>
      <c r="CH17" s="29">
        <f>CG17/CB17</f>
        <v>0.91844161881797826</v>
      </c>
      <c r="CI17" s="45">
        <v>552.78920000000005</v>
      </c>
      <c r="CJ17" s="29">
        <f>CI17/CB17</f>
        <v>0.95892101930716256</v>
      </c>
      <c r="CK17" s="45">
        <v>525.827</v>
      </c>
      <c r="CL17" s="29">
        <f t="shared" si="51"/>
        <v>0.91214980831613091</v>
      </c>
      <c r="CM17" s="16"/>
      <c r="CN17" s="16"/>
      <c r="CO17" s="13" t="s">
        <v>11</v>
      </c>
      <c r="CP17" s="14" t="s">
        <v>6</v>
      </c>
      <c r="CQ17" s="27">
        <v>420.69</v>
      </c>
      <c r="CR17" s="11">
        <v>431.80500000000001</v>
      </c>
      <c r="CS17" s="29">
        <f t="shared" si="52"/>
        <v>1.0264208799828853</v>
      </c>
      <c r="CT17" s="45">
        <v>406.79764</v>
      </c>
      <c r="CU17" s="29">
        <f t="shared" si="53"/>
        <v>0.9669772041170458</v>
      </c>
      <c r="CV17" s="45">
        <v>405.08163000000002</v>
      </c>
      <c r="CW17" s="29">
        <f t="shared" si="54"/>
        <v>0.96289816729658428</v>
      </c>
      <c r="CX17" s="45">
        <v>423.7568</v>
      </c>
      <c r="CY17" s="29">
        <f t="shared" si="55"/>
        <v>1.0072899284508783</v>
      </c>
      <c r="CZ17" s="45">
        <v>418.63781999999998</v>
      </c>
      <c r="DA17" s="43">
        <f t="shared" si="56"/>
        <v>0.99512187121158091</v>
      </c>
      <c r="DB17" s="16"/>
      <c r="DC17" s="16"/>
      <c r="DD17" s="13"/>
      <c r="DE17" s="14"/>
      <c r="DF17" s="27">
        <v>117</v>
      </c>
      <c r="DG17" s="28">
        <v>117.8912</v>
      </c>
      <c r="DH17" s="43">
        <f>DG17/DF17</f>
        <v>1.0076170940170941</v>
      </c>
      <c r="DI17" s="45">
        <v>110.12644</v>
      </c>
      <c r="DJ17" s="29">
        <f t="shared" si="57"/>
        <v>0.94125162393162398</v>
      </c>
      <c r="DK17" s="45">
        <v>107.25833</v>
      </c>
      <c r="DL17" s="29">
        <f t="shared" si="58"/>
        <v>0.91673786324786322</v>
      </c>
      <c r="DM17" s="45">
        <v>118.42903</v>
      </c>
      <c r="DN17" s="29">
        <f t="shared" si="59"/>
        <v>1.0122139316239316</v>
      </c>
      <c r="DO17" s="45">
        <v>91.404939999999996</v>
      </c>
      <c r="DP17" s="29">
        <f t="shared" si="60"/>
        <v>0.78123880341880336</v>
      </c>
      <c r="DQ17" s="16"/>
      <c r="DR17" s="16"/>
      <c r="DS17" s="13" t="s">
        <v>15</v>
      </c>
      <c r="DT17" s="14" t="s">
        <v>56</v>
      </c>
      <c r="DU17" s="27">
        <v>258.02</v>
      </c>
      <c r="DV17" s="28">
        <v>260.30669999999998</v>
      </c>
      <c r="DW17" s="29">
        <f t="shared" si="61"/>
        <v>1.0088624912797457</v>
      </c>
      <c r="DX17" s="45">
        <v>250.51505</v>
      </c>
      <c r="DY17" s="29">
        <f t="shared" si="62"/>
        <v>0.9709133012944734</v>
      </c>
      <c r="DZ17" s="45">
        <v>259.71767999999997</v>
      </c>
      <c r="EA17" s="43">
        <f t="shared" si="63"/>
        <v>1.0065796449887605</v>
      </c>
      <c r="EB17" s="45">
        <v>249.95124999999999</v>
      </c>
      <c r="EC17" s="29">
        <f t="shared" si="64"/>
        <v>0.96872819936439036</v>
      </c>
      <c r="ED17" s="45">
        <v>261.13959999999997</v>
      </c>
      <c r="EE17" s="29">
        <f t="shared" si="65"/>
        <v>1.0120905356173939</v>
      </c>
      <c r="EF17" s="16"/>
      <c r="EG17" s="16"/>
      <c r="EH17" s="13" t="s">
        <v>10</v>
      </c>
      <c r="EI17" s="14" t="s">
        <v>2</v>
      </c>
      <c r="EJ17" s="27">
        <v>172.07</v>
      </c>
      <c r="EK17" s="11">
        <v>174.79910000000001</v>
      </c>
      <c r="EL17" s="29">
        <f t="shared" si="66"/>
        <v>1.015860405648864</v>
      </c>
      <c r="EM17" s="45">
        <v>169.85413</v>
      </c>
      <c r="EN17" s="29">
        <f t="shared" si="67"/>
        <v>0.98712227581798107</v>
      </c>
      <c r="EO17" s="45">
        <v>174.42698999999999</v>
      </c>
      <c r="EP17" s="29">
        <f t="shared" si="68"/>
        <v>1.0136978555239147</v>
      </c>
      <c r="EQ17" s="45">
        <v>172.81524999999999</v>
      </c>
      <c r="ER17" s="43">
        <f t="shared" si="69"/>
        <v>1.0043310861858545</v>
      </c>
      <c r="ES17" s="45">
        <v>165.53738000000001</v>
      </c>
      <c r="ET17" s="29">
        <f t="shared" si="70"/>
        <v>0.96203510199337494</v>
      </c>
      <c r="EU17" s="16"/>
      <c r="EV17" s="16"/>
    </row>
    <row r="18" spans="1:152" s="10" customFormat="1" ht="18" customHeight="1" x14ac:dyDescent="0.45">
      <c r="A18" s="72">
        <v>45567</v>
      </c>
      <c r="B18" s="150">
        <f>INT(YEAR(A18)/100)</f>
        <v>20</v>
      </c>
      <c r="C18" s="13"/>
      <c r="D18" s="14"/>
      <c r="E18" s="26">
        <v>226.78</v>
      </c>
      <c r="F18" s="28">
        <v>226.0874</v>
      </c>
      <c r="G18" s="29">
        <f>F18/E18</f>
        <v>0.99694593879530824</v>
      </c>
      <c r="H18" s="45">
        <v>216.06283999999999</v>
      </c>
      <c r="I18" s="29">
        <f>H18/E18</f>
        <v>0.95274204074433366</v>
      </c>
      <c r="J18" s="45">
        <v>220.1249</v>
      </c>
      <c r="K18" s="29">
        <f>J18/E18</f>
        <v>0.97065393773701381</v>
      </c>
      <c r="L18" s="30">
        <v>227.26616000000001</v>
      </c>
      <c r="M18" s="43">
        <f>L18/E18</f>
        <v>1.0021437516535849</v>
      </c>
      <c r="N18" s="45">
        <v>222.76920000000001</v>
      </c>
      <c r="O18" s="29">
        <f>N18/E18</f>
        <v>0.98231413704912252</v>
      </c>
      <c r="P18" s="16"/>
      <c r="Q18" s="16"/>
      <c r="R18" s="13"/>
      <c r="S18" s="14"/>
      <c r="T18" s="26">
        <v>159.78</v>
      </c>
      <c r="U18" s="11">
        <v>159.7809</v>
      </c>
      <c r="V18" s="43">
        <f>U18/T18</f>
        <v>1.0000056327450244</v>
      </c>
      <c r="W18" s="45">
        <v>150.72879</v>
      </c>
      <c r="X18" s="29">
        <f>W18/T18</f>
        <v>0.9433520465640256</v>
      </c>
      <c r="Y18" s="45">
        <v>155.61519000000001</v>
      </c>
      <c r="Z18" s="29">
        <f>Y18/T18</f>
        <v>0.97393409688321453</v>
      </c>
      <c r="AA18" s="45">
        <v>156.34467000000001</v>
      </c>
      <c r="AB18" s="29">
        <f>AA18/T18</f>
        <v>0.97849962448366512</v>
      </c>
      <c r="AC18" s="45">
        <v>158.1061</v>
      </c>
      <c r="AD18" s="29">
        <f t="shared" si="48"/>
        <v>0.98952372011515832</v>
      </c>
      <c r="AE18" s="16"/>
      <c r="AF18" s="16"/>
      <c r="AG18" s="13"/>
      <c r="AH18" s="14"/>
      <c r="AI18" s="26">
        <v>832.19</v>
      </c>
      <c r="AJ18" s="11">
        <v>822.55240000000003</v>
      </c>
      <c r="AK18" s="29">
        <f>AJ18/AI18</f>
        <v>0.98841899085545371</v>
      </c>
      <c r="AL18" s="45">
        <v>795.84310000000005</v>
      </c>
      <c r="AM18" s="29">
        <f>AL18/AI18</f>
        <v>0.95632379624845287</v>
      </c>
      <c r="AN18" s="45">
        <v>816.91719999999998</v>
      </c>
      <c r="AO18" s="29">
        <f>AN18/AI18</f>
        <v>0.98164746031555283</v>
      </c>
      <c r="AP18" s="30">
        <v>834.19529999999997</v>
      </c>
      <c r="AQ18" s="43">
        <f>AP18/AI18</f>
        <v>1.0024096660618367</v>
      </c>
      <c r="AR18" s="30">
        <v>828.8202</v>
      </c>
      <c r="AS18" s="29">
        <f t="shared" si="71"/>
        <v>0.99595068433891287</v>
      </c>
      <c r="AT18" s="16"/>
      <c r="AU18" s="16"/>
      <c r="AV18" s="13" t="s">
        <v>11</v>
      </c>
      <c r="AW18" s="14" t="s">
        <v>5</v>
      </c>
      <c r="AX18" s="27">
        <v>167.31</v>
      </c>
      <c r="AY18" s="11">
        <v>168.4333</v>
      </c>
      <c r="AZ18" s="43">
        <f>AY18/AX18</f>
        <v>1.006713884406192</v>
      </c>
      <c r="BA18" s="45">
        <v>158.28108</v>
      </c>
      <c r="BB18" s="29">
        <f>BA18/AX18</f>
        <v>0.94603478572709343</v>
      </c>
      <c r="BC18" s="45">
        <v>157.9785</v>
      </c>
      <c r="BD18" s="29">
        <f>BC18/AX18</f>
        <v>0.94422628653397878</v>
      </c>
      <c r="BE18" s="45">
        <v>163.76334</v>
      </c>
      <c r="BF18" s="29">
        <f>BE18/AX18</f>
        <v>0.97880186480186482</v>
      </c>
      <c r="BG18" s="45">
        <v>163.29177999999999</v>
      </c>
      <c r="BH18" s="29">
        <f t="shared" si="49"/>
        <v>0.97598338413723018</v>
      </c>
      <c r="BI18" s="16"/>
      <c r="BJ18" s="16"/>
      <c r="BK18" s="13"/>
      <c r="BL18" s="14"/>
      <c r="BM18" s="27">
        <v>22.39</v>
      </c>
      <c r="BN18" s="28">
        <v>22.6572</v>
      </c>
      <c r="BO18" s="43">
        <f>BN18/BM18</f>
        <v>1.0119338990620812</v>
      </c>
      <c r="BP18" s="30">
        <v>22.893142999999998</v>
      </c>
      <c r="BQ18" s="29">
        <f>BP18/BM18</f>
        <v>1.0224717731129969</v>
      </c>
      <c r="BR18" s="61">
        <v>23.665569999999999</v>
      </c>
      <c r="BS18" s="29">
        <f>BR18/BM18</f>
        <v>1.0569705225547119</v>
      </c>
      <c r="BT18" s="30">
        <v>23.428391999999999</v>
      </c>
      <c r="BU18" s="29">
        <f>BT18/BM18</f>
        <v>1.0463774899508709</v>
      </c>
      <c r="BV18" s="30">
        <v>47.37</v>
      </c>
      <c r="BW18" s="29">
        <f t="shared" si="50"/>
        <v>2.1156766413577488</v>
      </c>
      <c r="BX18" s="16"/>
      <c r="BY18" s="16"/>
      <c r="BZ18" s="18" t="s">
        <v>10</v>
      </c>
      <c r="CA18" s="19" t="s">
        <v>8</v>
      </c>
      <c r="CB18" s="27">
        <v>572.80999999999995</v>
      </c>
      <c r="CC18" s="28">
        <v>576.12540000000001</v>
      </c>
      <c r="CD18" s="43">
        <f>CC18/CB18</f>
        <v>1.005787957612472</v>
      </c>
      <c r="CE18" s="45">
        <v>536.22033999999996</v>
      </c>
      <c r="CF18" s="29">
        <f>CE18/CB18</f>
        <v>0.93612251881077502</v>
      </c>
      <c r="CG18" s="45">
        <v>530.56219999999996</v>
      </c>
      <c r="CH18" s="29">
        <f>CG18/CB18</f>
        <v>0.92624465355004282</v>
      </c>
      <c r="CI18" s="45">
        <v>556.96843999999999</v>
      </c>
      <c r="CJ18" s="29">
        <f>CI18/CB18</f>
        <v>0.97234412807038995</v>
      </c>
      <c r="CK18" s="45">
        <v>533.64930000000004</v>
      </c>
      <c r="CL18" s="29">
        <f t="shared" si="51"/>
        <v>0.93163404968488694</v>
      </c>
      <c r="CM18" s="16"/>
      <c r="CN18" s="16"/>
      <c r="CO18" s="13"/>
      <c r="CP18" s="14"/>
      <c r="CQ18" s="27">
        <v>417.13</v>
      </c>
      <c r="CR18" s="11">
        <v>420.68509999999998</v>
      </c>
      <c r="CS18" s="29">
        <f t="shared" si="52"/>
        <v>1.008522762687891</v>
      </c>
      <c r="CT18" s="45">
        <v>404.73241999999999</v>
      </c>
      <c r="CU18" s="29">
        <f t="shared" si="53"/>
        <v>0.97027885791000401</v>
      </c>
      <c r="CV18" s="45">
        <v>403.64071999999999</v>
      </c>
      <c r="CW18" s="29">
        <f t="shared" si="54"/>
        <v>0.96766168820271858</v>
      </c>
      <c r="CX18" s="45">
        <v>422.26787999999999</v>
      </c>
      <c r="CY18" s="29">
        <f t="shared" si="55"/>
        <v>1.0123172152566347</v>
      </c>
      <c r="CZ18" s="45">
        <v>415.14737000000002</v>
      </c>
      <c r="DA18" s="43">
        <f t="shared" si="56"/>
        <v>0.99524697336561752</v>
      </c>
      <c r="DB18" s="16"/>
      <c r="DC18" s="16"/>
      <c r="DD18" s="13" t="s">
        <v>11</v>
      </c>
      <c r="DE18" s="14" t="s">
        <v>5</v>
      </c>
      <c r="DF18" s="26">
        <v>118.85</v>
      </c>
      <c r="DG18" s="11">
        <v>116.9991</v>
      </c>
      <c r="DH18" s="29">
        <f>DG18/DF18</f>
        <v>0.98442658813630635</v>
      </c>
      <c r="DI18" s="45">
        <v>108.83982</v>
      </c>
      <c r="DJ18" s="29">
        <f t="shared" si="57"/>
        <v>0.91577467395877166</v>
      </c>
      <c r="DK18" s="45">
        <v>108.30861</v>
      </c>
      <c r="DL18" s="29">
        <f t="shared" si="58"/>
        <v>0.91130509045014729</v>
      </c>
      <c r="DM18" s="30">
        <v>117.52724499999999</v>
      </c>
      <c r="DN18" s="43">
        <f t="shared" si="59"/>
        <v>0.98887038283550699</v>
      </c>
      <c r="DO18" s="45">
        <v>90.353859999999997</v>
      </c>
      <c r="DP18" s="29">
        <f t="shared" si="60"/>
        <v>0.76023441312578888</v>
      </c>
      <c r="DQ18" s="16"/>
      <c r="DR18" s="16"/>
      <c r="DS18" s="13"/>
      <c r="DT18" s="14"/>
      <c r="DU18" s="27">
        <v>249.02</v>
      </c>
      <c r="DV18" s="28">
        <v>257.97770000000003</v>
      </c>
      <c r="DW18" s="29">
        <f t="shared" si="61"/>
        <v>1.0359718094932135</v>
      </c>
      <c r="DX18" s="45">
        <v>248.78515999999999</v>
      </c>
      <c r="DY18" s="43">
        <f t="shared" si="62"/>
        <v>0.99905694321741223</v>
      </c>
      <c r="DZ18" s="30">
        <v>260.05419999999998</v>
      </c>
      <c r="EA18" s="29">
        <f t="shared" si="63"/>
        <v>1.0443104971488233</v>
      </c>
      <c r="EB18" s="45">
        <v>251.01222000000001</v>
      </c>
      <c r="EC18" s="29">
        <f t="shared" si="64"/>
        <v>1.0080002409445024</v>
      </c>
      <c r="ED18" s="45">
        <v>256.62765999999999</v>
      </c>
      <c r="EE18" s="29">
        <f t="shared" si="65"/>
        <v>1.0305503975584289</v>
      </c>
      <c r="EF18" s="16"/>
      <c r="EG18" s="16"/>
      <c r="EH18" s="13"/>
      <c r="EI18" s="14"/>
      <c r="EJ18" s="26">
        <v>175.8</v>
      </c>
      <c r="EK18" s="28">
        <v>172.04810000000001</v>
      </c>
      <c r="EL18" s="29">
        <f t="shared" si="66"/>
        <v>0.97865813424345849</v>
      </c>
      <c r="EM18" s="45">
        <v>167.73806999999999</v>
      </c>
      <c r="EN18" s="29">
        <f t="shared" si="67"/>
        <v>0.95414146757679175</v>
      </c>
      <c r="EO18" s="30">
        <v>172.09845000000001</v>
      </c>
      <c r="EP18" s="43">
        <f t="shared" si="68"/>
        <v>0.97894453924914682</v>
      </c>
      <c r="EQ18" s="45">
        <v>171.38675000000001</v>
      </c>
      <c r="ER18" s="29">
        <f t="shared" si="69"/>
        <v>0.97489618885096696</v>
      </c>
      <c r="ES18" s="45">
        <v>167.09508</v>
      </c>
      <c r="ET18" s="29">
        <f t="shared" si="70"/>
        <v>0.95048395904436855</v>
      </c>
      <c r="EU18" s="16"/>
      <c r="EV18" s="16"/>
    </row>
    <row r="19" spans="1:152" s="10" customFormat="1" ht="18" customHeight="1" x14ac:dyDescent="0.45">
      <c r="A19" s="72">
        <v>45568</v>
      </c>
      <c r="B19" s="150">
        <f>INT(YEAR(A19)/100)</f>
        <v>20</v>
      </c>
      <c r="C19" s="13"/>
      <c r="D19" s="14"/>
      <c r="E19" s="27">
        <v>225.67</v>
      </c>
      <c r="F19" s="28">
        <v>226.6996</v>
      </c>
      <c r="G19" s="43">
        <f>F19/E19</f>
        <v>1.0045624141445475</v>
      </c>
      <c r="H19" s="45">
        <v>215.18222</v>
      </c>
      <c r="I19" s="29">
        <f>H19/E19</f>
        <v>0.95352603358886878</v>
      </c>
      <c r="J19" s="45">
        <v>219.98355000000001</v>
      </c>
      <c r="K19" s="29">
        <f>J19/E19</f>
        <v>0.97480192316213954</v>
      </c>
      <c r="L19" s="30">
        <v>227.90993</v>
      </c>
      <c r="M19" s="29">
        <f>L19/E19</f>
        <v>1.0099256879514336</v>
      </c>
      <c r="N19" s="30">
        <v>226.79477</v>
      </c>
      <c r="O19" s="29">
        <f>N19/E19</f>
        <v>1.0049841361279745</v>
      </c>
      <c r="P19" s="16"/>
      <c r="Q19" s="16"/>
      <c r="R19" s="13"/>
      <c r="S19" s="14"/>
      <c r="T19" s="26">
        <v>162.85</v>
      </c>
      <c r="U19" s="11">
        <v>159.7774</v>
      </c>
      <c r="V19" s="29">
        <f>U19/T19</f>
        <v>0.98113233036536696</v>
      </c>
      <c r="W19" s="45">
        <v>149.78464</v>
      </c>
      <c r="X19" s="29">
        <f>W19/T19</f>
        <v>0.91977058642922938</v>
      </c>
      <c r="Y19" s="45">
        <v>153.40215000000001</v>
      </c>
      <c r="Z19" s="29">
        <f>Y19/T19</f>
        <v>0.94198434141848331</v>
      </c>
      <c r="AA19" s="45">
        <v>155.11963</v>
      </c>
      <c r="AB19" s="29">
        <f>AA19/T19</f>
        <v>0.95253073380411424</v>
      </c>
      <c r="AC19" s="30">
        <v>160.16852</v>
      </c>
      <c r="AD19" s="43">
        <f t="shared" si="48"/>
        <v>0.9835340497390237</v>
      </c>
      <c r="AE19" s="16"/>
      <c r="AF19" s="16"/>
      <c r="AG19" s="13"/>
      <c r="AH19" s="14"/>
      <c r="AI19" s="26">
        <v>832.41</v>
      </c>
      <c r="AJ19" s="28">
        <v>831.91800000000001</v>
      </c>
      <c r="AK19" s="43">
        <f>AJ19/AI19</f>
        <v>0.99940894511118328</v>
      </c>
      <c r="AL19" s="45">
        <v>797.05255</v>
      </c>
      <c r="AM19" s="29">
        <f>AL19/AI19</f>
        <v>0.95752399658821974</v>
      </c>
      <c r="AN19" s="45">
        <v>817.06150000000002</v>
      </c>
      <c r="AO19" s="29">
        <f>AN19/AI19</f>
        <v>0.98156136999795784</v>
      </c>
      <c r="AP19" s="30">
        <v>836.98614999999995</v>
      </c>
      <c r="AQ19" s="29">
        <f>AP19/AI19</f>
        <v>1.0054974711980875</v>
      </c>
      <c r="AR19" s="45">
        <v>831.62932999999998</v>
      </c>
      <c r="AS19" s="29">
        <f t="shared" si="71"/>
        <v>0.99906215686981181</v>
      </c>
      <c r="AT19" s="16"/>
      <c r="AU19" s="16"/>
      <c r="AV19" s="13"/>
      <c r="AW19" s="14"/>
      <c r="AX19" s="27">
        <v>167.21</v>
      </c>
      <c r="AY19" s="11">
        <v>167.45060000000001</v>
      </c>
      <c r="AZ19" s="43">
        <f>AY19/AX19</f>
        <v>1.0014389091561509</v>
      </c>
      <c r="BA19" s="45">
        <v>158.44149999999999</v>
      </c>
      <c r="BB19" s="29">
        <f>BA19/AX19</f>
        <v>0.94755995454817288</v>
      </c>
      <c r="BC19" s="45">
        <v>158.69226</v>
      </c>
      <c r="BD19" s="29">
        <f>BC19/AX19</f>
        <v>0.94905962562047719</v>
      </c>
      <c r="BE19" s="45">
        <v>164.15573000000001</v>
      </c>
      <c r="BF19" s="29">
        <f>BE19/AX19</f>
        <v>0.98173392739668675</v>
      </c>
      <c r="BG19" s="45">
        <v>161.47757999999999</v>
      </c>
      <c r="BH19" s="29">
        <f t="shared" si="49"/>
        <v>0.96571724179175877</v>
      </c>
      <c r="BI19" s="16"/>
      <c r="BJ19" s="16"/>
      <c r="BK19" s="13"/>
      <c r="BL19" s="14"/>
      <c r="BM19" s="27">
        <v>22.26</v>
      </c>
      <c r="BN19" s="11">
        <v>22.4193</v>
      </c>
      <c r="BO19" s="29">
        <f>BN19/BM19</f>
        <v>1.0071563342318059</v>
      </c>
      <c r="BP19" s="45">
        <v>22.379128000000001</v>
      </c>
      <c r="BQ19" s="43">
        <f>BP19/BM19</f>
        <v>1.0053516621743037</v>
      </c>
      <c r="BR19" s="30">
        <v>23.353573000000001</v>
      </c>
      <c r="BS19" s="29">
        <f>BR19/BM19</f>
        <v>1.0491272686433064</v>
      </c>
      <c r="BT19" s="30">
        <v>22.948077999999999</v>
      </c>
      <c r="BU19" s="29">
        <f>BT19/BM19</f>
        <v>1.0309109613656782</v>
      </c>
      <c r="BV19" s="30">
        <v>47.3</v>
      </c>
      <c r="BW19" s="29">
        <f t="shared" si="50"/>
        <v>2.1248876909254264</v>
      </c>
      <c r="BX19" s="16"/>
      <c r="BY19" s="16"/>
      <c r="BZ19" s="15" t="s">
        <v>11</v>
      </c>
      <c r="CA19" s="17" t="s">
        <v>33</v>
      </c>
      <c r="CB19" s="26">
        <v>582.77</v>
      </c>
      <c r="CC19" s="11">
        <v>572.84360000000004</v>
      </c>
      <c r="CD19" s="43">
        <f>CC19/CB19</f>
        <v>0.98296686514405351</v>
      </c>
      <c r="CE19" s="45">
        <v>536.77549999999997</v>
      </c>
      <c r="CF19" s="29">
        <f>CE19/CB19</f>
        <v>0.92107606774542272</v>
      </c>
      <c r="CG19" s="45">
        <v>531.55679999999995</v>
      </c>
      <c r="CH19" s="29">
        <f>CG19/CB19</f>
        <v>0.91212107692571676</v>
      </c>
      <c r="CI19" s="45">
        <v>561.29819999999995</v>
      </c>
      <c r="CJ19" s="29">
        <f>CI19/CB19</f>
        <v>0.96315561885477974</v>
      </c>
      <c r="CK19" s="45">
        <v>524.68944999999997</v>
      </c>
      <c r="CL19" s="29">
        <f t="shared" si="51"/>
        <v>0.90033709696792896</v>
      </c>
      <c r="CM19" s="16"/>
      <c r="CN19" s="16"/>
      <c r="CO19" s="13"/>
      <c r="CP19" s="14"/>
      <c r="CQ19" s="27">
        <v>416.54</v>
      </c>
      <c r="CR19" s="11"/>
      <c r="CS19" s="29"/>
      <c r="CT19" s="30"/>
      <c r="CU19" s="29"/>
      <c r="CV19" s="30"/>
      <c r="CW19" s="29"/>
      <c r="CX19" s="30"/>
      <c r="CY19" s="29"/>
      <c r="CZ19" s="30"/>
      <c r="DA19" s="29"/>
      <c r="DB19" s="16"/>
      <c r="DC19" s="16"/>
      <c r="DD19" s="13"/>
      <c r="DE19" s="14"/>
      <c r="DF19" s="26">
        <v>122.85</v>
      </c>
      <c r="DG19" s="11">
        <v>118.8622</v>
      </c>
      <c r="DH19" s="43">
        <f>DG19/DF19</f>
        <v>0.96753927553927555</v>
      </c>
      <c r="DI19" s="45">
        <v>108.435165</v>
      </c>
      <c r="DJ19" s="29">
        <f t="shared" si="57"/>
        <v>0.88266312576312578</v>
      </c>
      <c r="DK19" s="45">
        <v>108.687744</v>
      </c>
      <c r="DL19" s="29">
        <f t="shared" si="58"/>
        <v>0.88471912087912086</v>
      </c>
      <c r="DM19" s="45">
        <v>116.90119</v>
      </c>
      <c r="DN19" s="29">
        <f t="shared" si="59"/>
        <v>0.95157663817663818</v>
      </c>
      <c r="DO19" s="45">
        <v>88.598159999999993</v>
      </c>
      <c r="DP19" s="29">
        <f t="shared" si="60"/>
        <v>0.72118974358974353</v>
      </c>
      <c r="DQ19" s="16"/>
      <c r="DR19" s="16"/>
      <c r="DS19" s="13" t="s">
        <v>11</v>
      </c>
      <c r="DT19" s="14" t="s">
        <v>6</v>
      </c>
      <c r="DU19" s="27">
        <v>240.66</v>
      </c>
      <c r="DV19" s="28">
        <v>248.98490000000001</v>
      </c>
      <c r="DW19" s="29">
        <f t="shared" si="61"/>
        <v>1.0345919554558298</v>
      </c>
      <c r="DX19" s="45">
        <v>242.17471</v>
      </c>
      <c r="DY19" s="43">
        <f t="shared" si="62"/>
        <v>1.0062939832128315</v>
      </c>
      <c r="DZ19" s="30">
        <v>258.55765000000002</v>
      </c>
      <c r="EA19" s="29">
        <f t="shared" si="63"/>
        <v>1.074369026842849</v>
      </c>
      <c r="EB19" s="45">
        <v>248.22130000000001</v>
      </c>
      <c r="EC19" s="29">
        <f t="shared" si="64"/>
        <v>1.0314190143771296</v>
      </c>
      <c r="ED19" s="45">
        <v>247.85574</v>
      </c>
      <c r="EE19" s="29">
        <f t="shared" si="65"/>
        <v>1.0299000249314385</v>
      </c>
      <c r="EF19" s="16"/>
      <c r="EG19" s="16"/>
      <c r="EH19" s="13"/>
      <c r="EI19" s="14"/>
      <c r="EJ19" s="26">
        <v>179.48</v>
      </c>
      <c r="EK19" s="11">
        <v>175.81970000000001</v>
      </c>
      <c r="EL19" s="43">
        <f t="shared" si="66"/>
        <v>0.97960608424336981</v>
      </c>
      <c r="EM19" s="45">
        <v>168.92751999999999</v>
      </c>
      <c r="EN19" s="29">
        <f t="shared" si="67"/>
        <v>0.94120525963895696</v>
      </c>
      <c r="EO19" s="45">
        <v>168.96152000000001</v>
      </c>
      <c r="EP19" s="29">
        <f t="shared" si="68"/>
        <v>0.94139469578783164</v>
      </c>
      <c r="EQ19" s="45">
        <v>170.48840000000001</v>
      </c>
      <c r="ER19" s="29">
        <f t="shared" si="69"/>
        <v>0.94990193893470032</v>
      </c>
      <c r="ES19" s="45">
        <v>163.91576000000001</v>
      </c>
      <c r="ET19" s="29">
        <f t="shared" si="70"/>
        <v>0.91328147983062191</v>
      </c>
      <c r="EU19" s="16"/>
      <c r="EV19" s="16"/>
    </row>
    <row r="20" spans="1:152" s="10" customFormat="1" ht="18" customHeight="1" x14ac:dyDescent="0.45">
      <c r="A20" s="72">
        <v>45569</v>
      </c>
      <c r="B20" s="150">
        <f>INT(YEAR(A20)/100)</f>
        <v>20</v>
      </c>
      <c r="C20" s="13"/>
      <c r="D20" s="14"/>
      <c r="E20" s="26">
        <v>226.8</v>
      </c>
      <c r="F20" s="28">
        <v>225.63059999999999</v>
      </c>
      <c r="G20" s="29">
        <f>F20/E20</f>
        <v>0.99484391534391525</v>
      </c>
      <c r="H20" s="45">
        <v>214.4357</v>
      </c>
      <c r="I20" s="29">
        <f>H20/E20</f>
        <v>0.94548368606701938</v>
      </c>
      <c r="J20" s="45">
        <v>219.52751000000001</v>
      </c>
      <c r="K20" s="29">
        <f>J20/E20</f>
        <v>0.96793434744268081</v>
      </c>
      <c r="L20" s="30">
        <v>227.34577999999999</v>
      </c>
      <c r="M20" s="43">
        <f>L20/E20</f>
        <v>1.0024064373897705</v>
      </c>
      <c r="N20" s="30">
        <v>225.91720000000001</v>
      </c>
      <c r="O20" s="29">
        <f>N20/E20</f>
        <v>0.99610758377425046</v>
      </c>
      <c r="P20" s="16"/>
      <c r="Q20" s="16"/>
      <c r="R20" s="13"/>
      <c r="S20" s="14"/>
      <c r="T20" s="26">
        <v>170.9</v>
      </c>
      <c r="U20" s="28">
        <v>158.9631</v>
      </c>
      <c r="V20" s="29">
        <f>U20/T20</f>
        <v>0.93015272088940892</v>
      </c>
      <c r="W20" s="45">
        <v>151.64608999999999</v>
      </c>
      <c r="X20" s="29">
        <f>W20/T20</f>
        <v>0.88733815096547675</v>
      </c>
      <c r="Y20" s="45">
        <v>151.33920000000001</v>
      </c>
      <c r="Z20" s="29">
        <f>Y20/T20</f>
        <v>0.88554242246928028</v>
      </c>
      <c r="AA20" s="45">
        <v>153.97110000000001</v>
      </c>
      <c r="AB20" s="29">
        <f>AA20/T20</f>
        <v>0.90094265652428318</v>
      </c>
      <c r="AC20" s="45">
        <v>161.7792</v>
      </c>
      <c r="AD20" s="43">
        <f t="shared" si="48"/>
        <v>0.94663077823288466</v>
      </c>
      <c r="AE20" s="16"/>
      <c r="AF20" s="16"/>
      <c r="AG20" s="13" t="s">
        <v>11</v>
      </c>
      <c r="AH20" s="14" t="s">
        <v>5</v>
      </c>
      <c r="AI20" s="26">
        <v>833</v>
      </c>
      <c r="AJ20" s="11">
        <v>834.31269999999995</v>
      </c>
      <c r="AK20" s="29">
        <f>AJ20/AI20</f>
        <v>1.0015758703481392</v>
      </c>
      <c r="AL20" s="45">
        <v>799.61429999999996</v>
      </c>
      <c r="AM20" s="29">
        <f>AL20/AI20</f>
        <v>0.95992112845138056</v>
      </c>
      <c r="AN20" s="45">
        <v>813.33969999999999</v>
      </c>
      <c r="AO20" s="29">
        <f>AN20/AI20</f>
        <v>0.97639819927971183</v>
      </c>
      <c r="AP20" s="30">
        <v>834.32399999999996</v>
      </c>
      <c r="AQ20" s="29">
        <f>AP20/AI20</f>
        <v>1.0015894357743096</v>
      </c>
      <c r="AR20" s="30">
        <v>833.46483999999998</v>
      </c>
      <c r="AS20" s="43">
        <f t="shared" si="71"/>
        <v>1.0005580312124849</v>
      </c>
      <c r="AT20" s="16"/>
      <c r="AU20" s="16"/>
      <c r="AV20" s="13"/>
      <c r="AW20" s="14"/>
      <c r="AX20" s="26">
        <v>168.56</v>
      </c>
      <c r="AY20" s="11">
        <v>168.72200000000001</v>
      </c>
      <c r="AZ20" s="43">
        <f>AY20/AX20</f>
        <v>1.0009610821072616</v>
      </c>
      <c r="BA20" s="45">
        <v>158.38132999999999</v>
      </c>
      <c r="BB20" s="29">
        <f>BA20/AX20</f>
        <v>0.93961396535358321</v>
      </c>
      <c r="BC20" s="45">
        <v>159.488</v>
      </c>
      <c r="BD20" s="29">
        <f>BC20/AX20</f>
        <v>0.94617940199335548</v>
      </c>
      <c r="BE20" s="45">
        <v>164.61981</v>
      </c>
      <c r="BF20" s="29">
        <f>BE20/AX20</f>
        <v>0.97662440673943995</v>
      </c>
      <c r="BG20" s="45">
        <v>161.57935000000001</v>
      </c>
      <c r="BH20" s="29">
        <f t="shared" si="49"/>
        <v>0.95858655671570958</v>
      </c>
      <c r="BI20" s="16"/>
      <c r="BJ20" s="16"/>
      <c r="BK20" s="13"/>
      <c r="BL20" s="14"/>
      <c r="BM20" s="26">
        <v>22.59</v>
      </c>
      <c r="BN20" s="11">
        <v>22.633900000000001</v>
      </c>
      <c r="BO20" s="43">
        <f>BN20/BM20</f>
        <v>1.0019433377600708</v>
      </c>
      <c r="BP20" s="45">
        <v>22.093035</v>
      </c>
      <c r="BQ20" s="29">
        <f>BP20/BM20</f>
        <v>0.97800066401062424</v>
      </c>
      <c r="BR20" s="30">
        <v>22.841822000000001</v>
      </c>
      <c r="BS20" s="29">
        <f>BR20/BM20</f>
        <v>1.0111474988933156</v>
      </c>
      <c r="BT20" s="30">
        <v>22.712088000000001</v>
      </c>
      <c r="BU20" s="29">
        <f>BT20/BM20</f>
        <v>1.0054045152722444</v>
      </c>
      <c r="BV20" s="30">
        <v>47.23</v>
      </c>
      <c r="BW20" s="29">
        <f t="shared" si="50"/>
        <v>2.0907481186365646</v>
      </c>
      <c r="BX20" s="16"/>
      <c r="BY20" s="16"/>
      <c r="BZ20" s="13"/>
      <c r="CA20" s="14"/>
      <c r="CB20" s="26">
        <v>595.94000000000005</v>
      </c>
      <c r="CC20" s="28">
        <v>574.24549999999999</v>
      </c>
      <c r="CD20" s="43">
        <f>CC20/CB20</f>
        <v>0.96359616739940257</v>
      </c>
      <c r="CE20" s="45">
        <v>540.57669999999996</v>
      </c>
      <c r="CF20" s="29">
        <f>CE20/CB20</f>
        <v>0.90709920461791438</v>
      </c>
      <c r="CG20" s="45">
        <v>533.77313000000004</v>
      </c>
      <c r="CH20" s="29">
        <f>CG20/CB20</f>
        <v>0.89568266939624797</v>
      </c>
      <c r="CI20" s="45">
        <v>564.72730000000001</v>
      </c>
      <c r="CJ20" s="29">
        <f>CI20/CB20</f>
        <v>0.94762442527771251</v>
      </c>
      <c r="CK20" s="45">
        <v>533.80535999999995</v>
      </c>
      <c r="CL20" s="29">
        <f t="shared" si="51"/>
        <v>0.89573675202201553</v>
      </c>
      <c r="CM20" s="16"/>
      <c r="CN20" s="16"/>
      <c r="CO20" s="13"/>
      <c r="CP20" s="14"/>
      <c r="CQ20" s="27">
        <v>416.06</v>
      </c>
      <c r="CR20" s="28">
        <v>409.91109999999998</v>
      </c>
      <c r="CS20" s="29">
        <f t="shared" si="52"/>
        <v>0.98522112195356437</v>
      </c>
      <c r="CT20" s="45">
        <v>399.28393999999997</v>
      </c>
      <c r="CU20" s="29">
        <f t="shared" si="53"/>
        <v>0.9596787482574628</v>
      </c>
      <c r="CV20" s="45">
        <v>401.15176000000002</v>
      </c>
      <c r="CW20" s="29">
        <f t="shared" si="54"/>
        <v>0.96416805268470895</v>
      </c>
      <c r="CX20" s="45">
        <v>417.44168000000002</v>
      </c>
      <c r="CY20" s="43">
        <f t="shared" si="55"/>
        <v>1.0033208671826179</v>
      </c>
      <c r="CZ20" s="45">
        <v>410.06849999999997</v>
      </c>
      <c r="DA20" s="29">
        <f t="shared" si="56"/>
        <v>0.9855994327741191</v>
      </c>
      <c r="DB20" s="16"/>
      <c r="DC20" s="16"/>
      <c r="DD20" s="13"/>
      <c r="DE20" s="14"/>
      <c r="DF20" s="26">
        <v>124.92</v>
      </c>
      <c r="DG20" s="11">
        <v>124.9153</v>
      </c>
      <c r="DH20" s="43">
        <f>DG20/DF20</f>
        <v>0.99996237592058923</v>
      </c>
      <c r="DI20" s="45">
        <v>109.566025</v>
      </c>
      <c r="DJ20" s="29">
        <f t="shared" si="57"/>
        <v>0.8770895373038744</v>
      </c>
      <c r="DK20" s="45">
        <v>108.57429999999999</v>
      </c>
      <c r="DL20" s="29">
        <f t="shared" si="58"/>
        <v>0.8691506564201088</v>
      </c>
      <c r="DM20" s="45">
        <v>115.78263</v>
      </c>
      <c r="DN20" s="29">
        <f t="shared" si="59"/>
        <v>0.92685422670509121</v>
      </c>
      <c r="DO20" s="45">
        <v>93.725139999999996</v>
      </c>
      <c r="DP20" s="29">
        <f t="shared" si="60"/>
        <v>0.75028130003202043</v>
      </c>
      <c r="DQ20" s="16"/>
      <c r="DR20" s="16"/>
      <c r="DS20" s="13"/>
      <c r="DT20" s="14"/>
      <c r="DU20" s="26">
        <v>250.08</v>
      </c>
      <c r="DV20" s="11">
        <v>246.6028</v>
      </c>
      <c r="DW20" s="43">
        <f t="shared" si="61"/>
        <v>0.98609564939219441</v>
      </c>
      <c r="DX20" s="45">
        <v>234.44488999999999</v>
      </c>
      <c r="DY20" s="29">
        <f t="shared" si="62"/>
        <v>0.93747956653870756</v>
      </c>
      <c r="DZ20" s="30">
        <v>254.53136000000001</v>
      </c>
      <c r="EA20" s="29">
        <f t="shared" si="63"/>
        <v>1.0177997440818938</v>
      </c>
      <c r="EB20" s="30">
        <v>242.85612</v>
      </c>
      <c r="EC20" s="29">
        <f t="shared" si="64"/>
        <v>0.97111372360844528</v>
      </c>
      <c r="ED20" s="30">
        <v>245.51875000000001</v>
      </c>
      <c r="EE20" s="29">
        <f t="shared" si="65"/>
        <v>0.98176083653230961</v>
      </c>
      <c r="EF20" s="16"/>
      <c r="EG20" s="16"/>
      <c r="EH20" s="13"/>
      <c r="EI20" s="14"/>
      <c r="EJ20" s="26">
        <v>181.16</v>
      </c>
      <c r="EK20" s="28">
        <v>176.3185</v>
      </c>
      <c r="EL20" s="43">
        <f t="shared" si="66"/>
        <v>0.97327500551998236</v>
      </c>
      <c r="EM20" s="45">
        <v>171.49172999999999</v>
      </c>
      <c r="EN20" s="29">
        <f t="shared" si="67"/>
        <v>0.94663132037977471</v>
      </c>
      <c r="EO20" s="45">
        <v>166.78012000000001</v>
      </c>
      <c r="EP20" s="29">
        <f t="shared" si="68"/>
        <v>0.92062331640538753</v>
      </c>
      <c r="EQ20" s="45">
        <v>170.03746000000001</v>
      </c>
      <c r="ER20" s="29">
        <f t="shared" si="69"/>
        <v>0.93860377566791797</v>
      </c>
      <c r="ES20" s="45">
        <v>172.90862000000001</v>
      </c>
      <c r="ET20" s="29">
        <f t="shared" si="70"/>
        <v>0.95445252815190995</v>
      </c>
      <c r="EU20" s="16"/>
      <c r="EV20" s="16"/>
    </row>
    <row r="21" spans="1:152" s="38" customFormat="1" ht="12" customHeight="1" x14ac:dyDescent="0.45">
      <c r="A21" s="73"/>
      <c r="B21" s="151"/>
      <c r="C21" s="34"/>
      <c r="D21" s="35"/>
      <c r="E21" s="33"/>
      <c r="F21" s="33"/>
      <c r="G21" s="36"/>
      <c r="H21" s="36"/>
      <c r="I21" s="36"/>
      <c r="J21" s="36"/>
      <c r="K21" s="36"/>
      <c r="L21" s="36"/>
      <c r="M21" s="36"/>
      <c r="N21" s="36"/>
      <c r="O21" s="36"/>
      <c r="P21" s="37"/>
      <c r="Q21" s="37"/>
      <c r="R21" s="34"/>
      <c r="S21" s="35"/>
      <c r="T21" s="33"/>
      <c r="U21" s="33"/>
      <c r="V21" s="36"/>
      <c r="W21" s="36"/>
      <c r="X21" s="36"/>
      <c r="Y21" s="36"/>
      <c r="Z21" s="36"/>
      <c r="AA21" s="36"/>
      <c r="AB21" s="36"/>
      <c r="AC21" s="36"/>
      <c r="AD21" s="36"/>
      <c r="AE21" s="37"/>
      <c r="AF21" s="37"/>
      <c r="AG21" s="34"/>
      <c r="AH21" s="35"/>
      <c r="AI21" s="33"/>
      <c r="AJ21" s="33"/>
      <c r="AK21" s="33"/>
      <c r="AL21" s="36"/>
      <c r="AM21" s="36"/>
      <c r="AN21" s="36"/>
      <c r="AO21" s="36"/>
      <c r="AP21" s="36"/>
      <c r="AQ21" s="36"/>
      <c r="AR21" s="36"/>
      <c r="AS21" s="36"/>
      <c r="AT21" s="37"/>
      <c r="AU21" s="37"/>
      <c r="AV21" s="34"/>
      <c r="AW21" s="35"/>
      <c r="AX21" s="33"/>
      <c r="AY21" s="33"/>
      <c r="AZ21" s="33"/>
      <c r="BA21" s="36"/>
      <c r="BB21" s="36"/>
      <c r="BC21" s="36"/>
      <c r="BD21" s="36"/>
      <c r="BE21" s="36"/>
      <c r="BF21" s="36"/>
      <c r="BG21" s="36"/>
      <c r="BH21" s="36"/>
      <c r="BI21" s="37"/>
      <c r="BJ21" s="37"/>
      <c r="BK21" s="34"/>
      <c r="BL21" s="35"/>
      <c r="BM21" s="33"/>
      <c r="BN21" s="33"/>
      <c r="BO21" s="33"/>
      <c r="BP21" s="36"/>
      <c r="BQ21" s="36"/>
      <c r="BR21" s="36"/>
      <c r="BS21" s="36"/>
      <c r="BT21" s="36"/>
      <c r="BU21" s="36"/>
      <c r="BV21" s="36"/>
      <c r="BW21" s="36"/>
      <c r="BX21" s="37"/>
      <c r="BY21" s="37"/>
      <c r="BZ21" s="34"/>
      <c r="CA21" s="35"/>
      <c r="CB21" s="33"/>
      <c r="CC21" s="33"/>
      <c r="CD21" s="33"/>
      <c r="CE21" s="36"/>
      <c r="CF21" s="36"/>
      <c r="CG21" s="36"/>
      <c r="CH21" s="36"/>
      <c r="CI21" s="36"/>
      <c r="CJ21" s="36"/>
      <c r="CK21" s="36"/>
      <c r="CL21" s="36"/>
      <c r="CM21" s="37"/>
      <c r="CN21" s="37"/>
      <c r="CO21" s="34"/>
      <c r="CP21" s="35"/>
      <c r="CQ21" s="33"/>
      <c r="CR21" s="33"/>
      <c r="CS21" s="33"/>
      <c r="CT21" s="36"/>
      <c r="CU21" s="36"/>
      <c r="CV21" s="36"/>
      <c r="CW21" s="36"/>
      <c r="CX21" s="36"/>
      <c r="CY21" s="36"/>
      <c r="CZ21" s="36"/>
      <c r="DA21" s="36"/>
      <c r="DB21" s="37"/>
      <c r="DC21" s="37"/>
      <c r="DD21" s="34"/>
      <c r="DE21" s="35"/>
      <c r="DF21" s="33"/>
      <c r="DG21" s="33"/>
      <c r="DH21" s="33"/>
      <c r="DI21" s="36"/>
      <c r="DJ21" s="36"/>
      <c r="DK21" s="36"/>
      <c r="DL21" s="36"/>
      <c r="DM21" s="36"/>
      <c r="DN21" s="36"/>
      <c r="DO21" s="36"/>
      <c r="DP21" s="36"/>
      <c r="DQ21" s="37"/>
      <c r="DR21" s="37"/>
      <c r="DS21" s="34"/>
      <c r="DT21" s="35"/>
      <c r="DU21" s="33"/>
      <c r="DV21" s="33"/>
      <c r="DW21" s="33"/>
      <c r="DX21" s="36"/>
      <c r="DY21" s="36"/>
      <c r="DZ21" s="36"/>
      <c r="EA21" s="36"/>
      <c r="EB21" s="36"/>
      <c r="EC21" s="36"/>
      <c r="ED21" s="36"/>
      <c r="EE21" s="36"/>
      <c r="EF21" s="37"/>
      <c r="EG21" s="37"/>
      <c r="EH21" s="34"/>
      <c r="EI21" s="35"/>
      <c r="EJ21" s="33"/>
      <c r="EK21" s="33"/>
      <c r="EL21" s="33"/>
      <c r="EM21" s="36"/>
      <c r="EN21" s="36"/>
      <c r="EO21" s="36"/>
      <c r="EP21" s="36"/>
      <c r="EQ21" s="36"/>
      <c r="ER21" s="36"/>
      <c r="ES21" s="36"/>
      <c r="ET21" s="36"/>
      <c r="EU21" s="37"/>
      <c r="EV21" s="37"/>
    </row>
    <row r="22" spans="1:152" s="10" customFormat="1" ht="18" customHeight="1" x14ac:dyDescent="0.45">
      <c r="A22" s="72">
        <v>45572</v>
      </c>
      <c r="B22" s="150">
        <f>INT(YEAR(A22)/100)</f>
        <v>20</v>
      </c>
      <c r="C22" s="13" t="s">
        <v>15</v>
      </c>
      <c r="D22" s="14" t="s">
        <v>16</v>
      </c>
      <c r="E22" s="27">
        <v>221.69</v>
      </c>
      <c r="F22" s="11">
        <v>227.26079999999999</v>
      </c>
      <c r="G22" s="29">
        <f>F22/E22</f>
        <v>1.0251287834363301</v>
      </c>
      <c r="H22" s="45">
        <v>225.80042</v>
      </c>
      <c r="I22" s="29">
        <f>H22/E22</f>
        <v>1.0185412964048897</v>
      </c>
      <c r="J22" s="30">
        <v>226.89687000000001</v>
      </c>
      <c r="K22" s="29">
        <f>J22/E22</f>
        <v>1.0234871667644008</v>
      </c>
      <c r="L22" s="45">
        <v>225.65465</v>
      </c>
      <c r="M22" s="29">
        <f>L22/E22</f>
        <v>1.01788375659705</v>
      </c>
      <c r="N22" s="45">
        <v>223.92953</v>
      </c>
      <c r="O22" s="43">
        <f>N22/E22</f>
        <v>1.0101020794803555</v>
      </c>
      <c r="P22" s="16"/>
      <c r="Q22" s="16"/>
      <c r="R22" s="13"/>
      <c r="S22" s="14"/>
      <c r="T22" s="26">
        <v>170.97</v>
      </c>
      <c r="U22" s="28">
        <v>168.3331</v>
      </c>
      <c r="V22" s="29">
        <f>U22/T22</f>
        <v>0.98457682634380306</v>
      </c>
      <c r="W22" s="45">
        <v>168.68260000000001</v>
      </c>
      <c r="X22" s="43">
        <f>W22/T22</f>
        <v>0.9866210446277125</v>
      </c>
      <c r="Y22" s="45">
        <v>161.40547000000001</v>
      </c>
      <c r="Z22" s="29">
        <f>Y22/T22</f>
        <v>0.94405726150786695</v>
      </c>
      <c r="AA22" s="45">
        <v>155.96754000000001</v>
      </c>
      <c r="AB22" s="29">
        <f>AA22/T22</f>
        <v>0.91225092121424822</v>
      </c>
      <c r="AC22" s="45">
        <v>168.61126999999999</v>
      </c>
      <c r="AD22" s="29">
        <f t="shared" ref="AD22:AD26" si="72">AC22/T22</f>
        <v>0.98620383693045555</v>
      </c>
      <c r="AE22" s="16"/>
      <c r="AF22" s="16"/>
      <c r="AG22" s="13"/>
      <c r="AH22" s="14"/>
      <c r="AI22" s="27">
        <v>817.25</v>
      </c>
      <c r="AJ22" s="11">
        <v>842.06579999999997</v>
      </c>
      <c r="AK22" s="29">
        <f>AJ22/AI22</f>
        <v>1.0303650045885591</v>
      </c>
      <c r="AL22" s="45">
        <v>830.15189999999996</v>
      </c>
      <c r="AM22" s="43">
        <f>AL22/AI22</f>
        <v>1.0157869684918934</v>
      </c>
      <c r="AN22" s="45">
        <v>832.57024999999999</v>
      </c>
      <c r="AO22" s="29">
        <f>AN22/AI22</f>
        <v>1.0187460997246864</v>
      </c>
      <c r="AP22" s="45">
        <v>831.26909999999998</v>
      </c>
      <c r="AQ22" s="29">
        <f>AP22/AI22</f>
        <v>1.0171539920464974</v>
      </c>
      <c r="AR22" s="30">
        <v>839.33349999999996</v>
      </c>
      <c r="AS22" s="29">
        <f>AR22/AI22</f>
        <v>1.0270217191801774</v>
      </c>
      <c r="AT22" s="16"/>
      <c r="AU22" s="16"/>
      <c r="AV22" s="13" t="s">
        <v>11</v>
      </c>
      <c r="AW22" s="14" t="s">
        <v>5</v>
      </c>
      <c r="AX22" s="27">
        <v>164.39</v>
      </c>
      <c r="AY22" s="28">
        <v>166.0609</v>
      </c>
      <c r="AZ22" s="29">
        <f>AY22/AX22</f>
        <v>1.010164243567127</v>
      </c>
      <c r="BA22" s="45">
        <v>167.90007</v>
      </c>
      <c r="BB22" s="29">
        <f>BA22/AX22</f>
        <v>1.0213520895431596</v>
      </c>
      <c r="BC22" s="45">
        <v>166.56285</v>
      </c>
      <c r="BD22" s="29">
        <f>BC22/AX22</f>
        <v>1.0132176531419186</v>
      </c>
      <c r="BE22" s="45">
        <v>165.23029</v>
      </c>
      <c r="BF22" s="43">
        <f>BE22/AX22</f>
        <v>1.0051115639637449</v>
      </c>
      <c r="BG22" s="45">
        <v>168.27762999999999</v>
      </c>
      <c r="BH22" s="29">
        <f t="shared" ref="BH22:BH26" si="73">BG22/AX22</f>
        <v>1.0236488229211023</v>
      </c>
      <c r="BI22" s="16"/>
      <c r="BJ22" s="16"/>
      <c r="BK22" s="13" t="s">
        <v>10</v>
      </c>
      <c r="BL22" s="14" t="s">
        <v>2</v>
      </c>
      <c r="BM22" s="27">
        <v>22.38</v>
      </c>
      <c r="BN22" s="28">
        <v>22.459</v>
      </c>
      <c r="BO22" s="43">
        <f>BN22/BM22</f>
        <v>1.0035299374441466</v>
      </c>
      <c r="BP22" s="30">
        <v>22.609894000000001</v>
      </c>
      <c r="BQ22" s="29">
        <f>BP22/BM22</f>
        <v>1.0102722966934763</v>
      </c>
      <c r="BR22" s="30">
        <v>22.609268</v>
      </c>
      <c r="BS22" s="29">
        <f>BR22/BM22</f>
        <v>1.0102443252904378</v>
      </c>
      <c r="BT22" s="30">
        <v>23.082004999999999</v>
      </c>
      <c r="BU22" s="29">
        <f>BT22/BM22</f>
        <v>1.0313675156389635</v>
      </c>
      <c r="BV22" s="30">
        <v>47.21</v>
      </c>
      <c r="BW22" s="29">
        <f t="shared" ref="BW22:BW26" si="74">BV22/BM22</f>
        <v>2.109472743521001</v>
      </c>
      <c r="BX22" s="16"/>
      <c r="BY22" s="16"/>
      <c r="BZ22" s="13"/>
      <c r="CA22" s="14"/>
      <c r="CB22" s="27">
        <v>584.78</v>
      </c>
      <c r="CC22" s="28">
        <v>580.32619999999997</v>
      </c>
      <c r="CD22" s="43">
        <f>CC22/CB22</f>
        <v>0.9923838024556243</v>
      </c>
      <c r="CE22" s="45">
        <v>578.73350000000005</v>
      </c>
      <c r="CF22" s="29">
        <f>CE22/CB22</f>
        <v>0.98966021409760951</v>
      </c>
      <c r="CG22" s="45">
        <v>570.11224000000004</v>
      </c>
      <c r="CH22" s="29">
        <f>CG22/CB22</f>
        <v>0.97491747323779898</v>
      </c>
      <c r="CI22" s="45">
        <v>568.92349999999999</v>
      </c>
      <c r="CJ22" s="29">
        <f>CI22/CB22</f>
        <v>0.97288467457847394</v>
      </c>
      <c r="CK22" s="45">
        <v>538.39655000000005</v>
      </c>
      <c r="CL22" s="29">
        <f t="shared" ref="CL22:CL26" si="75">CK22/CB22</f>
        <v>0.92068222237422637</v>
      </c>
      <c r="CM22" s="16"/>
      <c r="CN22" s="16"/>
      <c r="CO22" s="13" t="s">
        <v>10</v>
      </c>
      <c r="CP22" s="14" t="s">
        <v>4</v>
      </c>
      <c r="CQ22" s="27">
        <v>409.54</v>
      </c>
      <c r="CR22" s="11">
        <v>417.10539999999997</v>
      </c>
      <c r="CS22" s="29">
        <f t="shared" ref="CS22:CS26" si="76">CR22/CQ22</f>
        <v>1.0184729208380132</v>
      </c>
      <c r="CT22" s="30">
        <v>419.54270000000002</v>
      </c>
      <c r="CU22" s="29">
        <f t="shared" ref="CU22:CU26" si="77">CT22/CQ22</f>
        <v>1.0244242320652439</v>
      </c>
      <c r="CV22" s="30">
        <v>418.75704999999999</v>
      </c>
      <c r="CW22" s="29">
        <f t="shared" ref="CW22:CW26" si="78">CV22/CQ22</f>
        <v>1.0225058602334325</v>
      </c>
      <c r="CX22" s="30">
        <v>417.54300000000001</v>
      </c>
      <c r="CY22" s="29">
        <f t="shared" ref="CY22:CY26" si="79">CX22/CQ22</f>
        <v>1.0195414367338966</v>
      </c>
      <c r="CZ22" s="45">
        <v>413.03859999999997</v>
      </c>
      <c r="DA22" s="43">
        <f t="shared" ref="DA22:DA26" si="80">CZ22/CQ22</f>
        <v>1.0085427552864188</v>
      </c>
      <c r="DB22" s="16"/>
      <c r="DC22" s="16"/>
      <c r="DD22" s="15" t="s">
        <v>11</v>
      </c>
      <c r="DE22" s="17" t="s">
        <v>33</v>
      </c>
      <c r="DF22" s="26">
        <v>127.72</v>
      </c>
      <c r="DG22" s="28">
        <v>123.45950000000001</v>
      </c>
      <c r="DH22" s="29">
        <f>DG22/DF22</f>
        <v>0.96664187284685255</v>
      </c>
      <c r="DI22" s="30">
        <v>127.59541</v>
      </c>
      <c r="DJ22" s="43">
        <f t="shared" ref="DJ22:DJ26" si="81">DI22/DF22</f>
        <v>0.99902450673347953</v>
      </c>
      <c r="DK22" s="30">
        <v>125.748955</v>
      </c>
      <c r="DL22" s="29">
        <f t="shared" ref="DL22:DL26" si="82">DK22/DF22</f>
        <v>0.98456745223927333</v>
      </c>
      <c r="DM22" s="45">
        <v>114.37286</v>
      </c>
      <c r="DN22" s="29">
        <f t="shared" ref="DN22:DN26" si="83">DM22/DF22</f>
        <v>0.89549686814907614</v>
      </c>
      <c r="DO22" s="45">
        <v>80.511489999999995</v>
      </c>
      <c r="DP22" s="29">
        <f t="shared" ref="DP22:DP26" si="84">DO22/DF22</f>
        <v>0.6303749608518634</v>
      </c>
      <c r="DQ22" s="16"/>
      <c r="DR22" s="16"/>
      <c r="DS22" s="13" t="s">
        <v>10</v>
      </c>
      <c r="DT22" s="14" t="s">
        <v>2</v>
      </c>
      <c r="DU22" s="27">
        <v>240.83</v>
      </c>
      <c r="DV22" s="28">
        <v>248.20359999999999</v>
      </c>
      <c r="DW22" s="29">
        <f t="shared" ref="DW22:DW26" si="85">DV22/DU22</f>
        <v>1.0306174479923598</v>
      </c>
      <c r="DX22" s="45">
        <v>244.95256000000001</v>
      </c>
      <c r="DY22" s="43">
        <f t="shared" ref="DY22:DY26" si="86">DX22/DU22</f>
        <v>1.0171181331229497</v>
      </c>
      <c r="DZ22" s="45">
        <v>246.14864</v>
      </c>
      <c r="EA22" s="29">
        <f t="shared" ref="EA22:EA26" si="87">DZ22/DU22</f>
        <v>1.0220846240086368</v>
      </c>
      <c r="EB22" s="30">
        <v>251.43019000000001</v>
      </c>
      <c r="EC22" s="29">
        <f t="shared" ref="EC22:EC26" si="88">EB22/DU22</f>
        <v>1.0440152389652453</v>
      </c>
      <c r="ED22" s="30">
        <v>250.26176000000001</v>
      </c>
      <c r="EE22" s="29">
        <f t="shared" ref="EE22:EE26" si="89">ED22/DU22</f>
        <v>1.0391635593572228</v>
      </c>
      <c r="EF22" s="16"/>
      <c r="EG22" s="16"/>
      <c r="EH22" s="13"/>
      <c r="EI22" s="14"/>
      <c r="EJ22" s="26">
        <v>184.51</v>
      </c>
      <c r="EK22" s="28">
        <v>180.1808</v>
      </c>
      <c r="EL22" s="29">
        <f t="shared" ref="EL22:EL26" si="90">EK22/EJ22</f>
        <v>0.97653677307463016</v>
      </c>
      <c r="EM22" s="30">
        <v>182.49359000000001</v>
      </c>
      <c r="EN22" s="43">
        <f t="shared" ref="EN22:EN26" si="91">EM22/EJ22</f>
        <v>0.98907154083789506</v>
      </c>
      <c r="EO22" s="45">
        <v>177.72255999999999</v>
      </c>
      <c r="EP22" s="29">
        <f t="shared" ref="EP22:EP26" si="92">EO22/EJ22</f>
        <v>0.96321370115440896</v>
      </c>
      <c r="EQ22" s="45">
        <v>171.73439999999999</v>
      </c>
      <c r="ER22" s="29">
        <f t="shared" ref="ER22:ER26" si="93">EQ22/EJ22</f>
        <v>0.93075930843856702</v>
      </c>
      <c r="ES22" s="45">
        <v>165.16436999999999</v>
      </c>
      <c r="ET22" s="29">
        <f t="shared" ref="ET22:ET26" si="94">ES22/EJ22</f>
        <v>0.89515131971166872</v>
      </c>
      <c r="EU22" s="16"/>
      <c r="EV22" s="16"/>
    </row>
    <row r="23" spans="1:152" s="10" customFormat="1" ht="18" customHeight="1" x14ac:dyDescent="0.45">
      <c r="A23" s="72">
        <v>45573</v>
      </c>
      <c r="B23" s="150">
        <f>INT(YEAR(A23)/100)</f>
        <v>20</v>
      </c>
      <c r="C23" s="13"/>
      <c r="D23" s="14"/>
      <c r="E23" s="26">
        <v>225.77</v>
      </c>
      <c r="F23" s="11">
        <v>222.28540000000001</v>
      </c>
      <c r="G23" s="29">
        <f>F23/E23</f>
        <v>0.98456570846436642</v>
      </c>
      <c r="H23" s="30">
        <v>224.3466</v>
      </c>
      <c r="I23" s="29">
        <f>H23/E23</f>
        <v>0.99369535367852235</v>
      </c>
      <c r="J23" s="30">
        <v>226.20368999999999</v>
      </c>
      <c r="K23" s="43">
        <f>J23/E23</f>
        <v>1.001920937237011</v>
      </c>
      <c r="L23" s="30">
        <v>224.19803999999999</v>
      </c>
      <c r="M23" s="29">
        <f>L23/E23</f>
        <v>0.99303733888470558</v>
      </c>
      <c r="N23" s="45">
        <v>219.70338000000001</v>
      </c>
      <c r="O23" s="29">
        <f>N23/E23</f>
        <v>0.97312920228551181</v>
      </c>
      <c r="P23" s="16"/>
      <c r="Q23" s="16"/>
      <c r="R23" s="13"/>
      <c r="S23" s="14"/>
      <c r="T23" s="26">
        <v>172.8</v>
      </c>
      <c r="U23" s="11">
        <v>172.79759999999999</v>
      </c>
      <c r="V23" s="43">
        <f>U23/T23</f>
        <v>0.99998611111111102</v>
      </c>
      <c r="W23" s="45">
        <v>170.52367000000001</v>
      </c>
      <c r="X23" s="29">
        <f>W23/T23</f>
        <v>0.98682679398148143</v>
      </c>
      <c r="Y23" s="45">
        <v>165.01971</v>
      </c>
      <c r="Z23" s="29">
        <f>Y23/T23</f>
        <v>0.95497517361111106</v>
      </c>
      <c r="AA23" s="45">
        <v>157.00443999999999</v>
      </c>
      <c r="AB23" s="29">
        <f>AA23/T23</f>
        <v>0.9085905092592591</v>
      </c>
      <c r="AC23" s="45">
        <v>170.08215000000001</v>
      </c>
      <c r="AD23" s="29">
        <f t="shared" si="72"/>
        <v>0.98427170138888886</v>
      </c>
      <c r="AE23" s="16"/>
      <c r="AF23" s="16"/>
      <c r="AG23" s="13"/>
      <c r="AH23" s="14"/>
      <c r="AI23" s="26">
        <v>824.26</v>
      </c>
      <c r="AJ23" s="28">
        <v>815.80110000000002</v>
      </c>
      <c r="AK23" s="29">
        <f>AJ23/AI23</f>
        <v>0.98973758280154323</v>
      </c>
      <c r="AL23" s="30">
        <v>822.34839999999997</v>
      </c>
      <c r="AM23" s="43">
        <f>AL23/AI23</f>
        <v>0.99768082886467857</v>
      </c>
      <c r="AN23" s="30">
        <v>827.60019999999997</v>
      </c>
      <c r="AO23" s="29">
        <f>AN23/AI23</f>
        <v>1.0040523621187489</v>
      </c>
      <c r="AP23" s="30">
        <v>831.18209999999999</v>
      </c>
      <c r="AQ23" s="29">
        <f>AP23/AI23</f>
        <v>1.0083979569553296</v>
      </c>
      <c r="AR23" s="45">
        <v>817.22217000000001</v>
      </c>
      <c r="AS23" s="29">
        <f t="shared" ref="AS23:AS26" si="95">AR23/AI23</f>
        <v>0.99146163831800649</v>
      </c>
      <c r="AT23" s="16"/>
      <c r="AU23" s="16"/>
      <c r="AV23" s="13"/>
      <c r="AW23" s="14"/>
      <c r="AX23" s="26">
        <v>165.7</v>
      </c>
      <c r="AY23" s="28">
        <v>164.3194</v>
      </c>
      <c r="AZ23" s="29">
        <f>AY23/AX23</f>
        <v>0.99166807483403752</v>
      </c>
      <c r="BA23" s="30">
        <v>166.45087000000001</v>
      </c>
      <c r="BB23" s="43">
        <f>BA23/AX23</f>
        <v>1.0045315027157515</v>
      </c>
      <c r="BC23" s="30">
        <v>166.93244999999999</v>
      </c>
      <c r="BD23" s="29">
        <f>BC23/AX23</f>
        <v>1.0074378394689196</v>
      </c>
      <c r="BE23" s="30">
        <v>164.58426</v>
      </c>
      <c r="BF23" s="29">
        <f>BE23/AX23</f>
        <v>0.99326650573325292</v>
      </c>
      <c r="BG23" s="30">
        <v>164.94855999999999</v>
      </c>
      <c r="BH23" s="29">
        <f t="shared" si="73"/>
        <v>0.99546505733252866</v>
      </c>
      <c r="BI23" s="16"/>
      <c r="BJ23" s="16"/>
      <c r="BK23" s="13"/>
      <c r="BL23" s="14"/>
      <c r="BM23" s="26">
        <v>23.32</v>
      </c>
      <c r="BN23" s="11">
        <v>22.908300000000001</v>
      </c>
      <c r="BO23" s="29">
        <f>BN23/BM23</f>
        <v>0.98234562607204112</v>
      </c>
      <c r="BP23" s="30">
        <v>22.642315</v>
      </c>
      <c r="BQ23" s="29">
        <f>BP23/BM23</f>
        <v>0.97093975128644938</v>
      </c>
      <c r="BR23" s="45">
        <v>22.293237999999999</v>
      </c>
      <c r="BS23" s="29">
        <f>BR23/BM23</f>
        <v>0.95597075471698112</v>
      </c>
      <c r="BT23" s="30">
        <v>23.134910000000001</v>
      </c>
      <c r="BU23" s="43">
        <f>BT23/BM23</f>
        <v>0.99206303602058321</v>
      </c>
      <c r="BV23" s="30">
        <v>47.19</v>
      </c>
      <c r="BW23" s="29">
        <f t="shared" si="74"/>
        <v>2.0235849056603774</v>
      </c>
      <c r="BX23" s="16"/>
      <c r="BY23" s="16"/>
      <c r="BZ23" s="13"/>
      <c r="CA23" s="14"/>
      <c r="CB23" s="26">
        <v>592.89</v>
      </c>
      <c r="CC23" s="11">
        <v>592.10850000000005</v>
      </c>
      <c r="CD23" s="43">
        <f>CC23/CB23</f>
        <v>0.99868188028133387</v>
      </c>
      <c r="CE23" s="45">
        <v>578.54369999999994</v>
      </c>
      <c r="CF23" s="29">
        <f>CE23/CB23</f>
        <v>0.97580276273845057</v>
      </c>
      <c r="CG23" s="45">
        <v>574.39340000000004</v>
      </c>
      <c r="CH23" s="29">
        <f>CG23/CB23</f>
        <v>0.96880264467270494</v>
      </c>
      <c r="CI23" s="45">
        <v>572.06600000000003</v>
      </c>
      <c r="CJ23" s="29">
        <f>CI23/CB23</f>
        <v>0.96487712729174058</v>
      </c>
      <c r="CK23" s="45">
        <v>540.21640000000002</v>
      </c>
      <c r="CL23" s="29">
        <f t="shared" si="75"/>
        <v>0.91115788763514316</v>
      </c>
      <c r="CM23" s="16"/>
      <c r="CN23" s="16"/>
      <c r="CO23" s="13"/>
      <c r="CP23" s="14"/>
      <c r="CQ23" s="26">
        <v>414.71</v>
      </c>
      <c r="CR23" s="11">
        <v>412.44619999999998</v>
      </c>
      <c r="CS23" s="29">
        <f t="shared" si="76"/>
        <v>0.9945412456897591</v>
      </c>
      <c r="CT23" s="30">
        <v>416.87576000000001</v>
      </c>
      <c r="CU23" s="29">
        <f t="shared" si="77"/>
        <v>1.0052223481468978</v>
      </c>
      <c r="CV23" s="30">
        <v>416.75585999999998</v>
      </c>
      <c r="CW23" s="29">
        <f t="shared" si="78"/>
        <v>1.0049332304501941</v>
      </c>
      <c r="CX23" s="30">
        <v>415.04149999999998</v>
      </c>
      <c r="CY23" s="43">
        <f t="shared" si="79"/>
        <v>1.0007993537652817</v>
      </c>
      <c r="CZ23" s="45">
        <v>405.68997000000002</v>
      </c>
      <c r="DA23" s="29">
        <f t="shared" si="80"/>
        <v>0.97824978900918724</v>
      </c>
      <c r="DB23" s="16"/>
      <c r="DC23" s="16"/>
      <c r="DD23" s="13" t="s">
        <v>11</v>
      </c>
      <c r="DE23" s="14" t="s">
        <v>4</v>
      </c>
      <c r="DF23" s="26">
        <v>132.88999999999999</v>
      </c>
      <c r="DG23" s="11">
        <v>128.399</v>
      </c>
      <c r="DH23" s="29">
        <f>DG23/DF23</f>
        <v>0.96620513206411329</v>
      </c>
      <c r="DI23" s="30">
        <v>129.50255000000001</v>
      </c>
      <c r="DJ23" s="43">
        <f t="shared" si="81"/>
        <v>0.97450936865076399</v>
      </c>
      <c r="DK23" s="45">
        <v>125.37845</v>
      </c>
      <c r="DL23" s="29">
        <f t="shared" si="82"/>
        <v>0.94347543080743479</v>
      </c>
      <c r="DM23" s="45">
        <v>115.17740000000001</v>
      </c>
      <c r="DN23" s="29">
        <f t="shared" si="83"/>
        <v>0.86671231845887586</v>
      </c>
      <c r="DO23" s="45">
        <v>81.80941</v>
      </c>
      <c r="DP23" s="29">
        <f t="shared" si="84"/>
        <v>0.61561750319813391</v>
      </c>
      <c r="DQ23" s="16"/>
      <c r="DR23" s="16"/>
      <c r="DS23" s="13"/>
      <c r="DT23" s="14"/>
      <c r="DU23" s="26">
        <v>244.5</v>
      </c>
      <c r="DV23" s="28">
        <v>240.01329999999999</v>
      </c>
      <c r="DW23" s="29">
        <f t="shared" si="85"/>
        <v>0.9816494887525562</v>
      </c>
      <c r="DX23" s="30">
        <v>241.01911999999999</v>
      </c>
      <c r="DY23" s="29">
        <f t="shared" si="86"/>
        <v>0.98576327198364</v>
      </c>
      <c r="DZ23" s="30">
        <v>241.78194999999999</v>
      </c>
      <c r="EA23" s="29">
        <f t="shared" si="87"/>
        <v>0.98888323108384457</v>
      </c>
      <c r="EB23" s="30">
        <v>247.95102</v>
      </c>
      <c r="EC23" s="29">
        <f t="shared" si="88"/>
        <v>1.0141146012269939</v>
      </c>
      <c r="ED23" s="30">
        <v>242.81583000000001</v>
      </c>
      <c r="EE23" s="43">
        <f t="shared" si="89"/>
        <v>0.99311177914110427</v>
      </c>
      <c r="EF23" s="16"/>
      <c r="EG23" s="16"/>
      <c r="EH23" s="13"/>
      <c r="EI23" s="14"/>
      <c r="EJ23" s="26">
        <v>186.05</v>
      </c>
      <c r="EK23" s="28">
        <v>183.54</v>
      </c>
      <c r="EL23" s="29">
        <f t="shared" si="90"/>
        <v>0.98650900295619448</v>
      </c>
      <c r="EM23" s="30">
        <v>184.90710000000001</v>
      </c>
      <c r="EN23" s="43">
        <f t="shared" si="91"/>
        <v>0.99385702768073103</v>
      </c>
      <c r="EO23" s="45">
        <v>180.64594</v>
      </c>
      <c r="EP23" s="29">
        <f t="shared" si="92"/>
        <v>0.97095372211771025</v>
      </c>
      <c r="EQ23" s="45">
        <v>172.86672999999999</v>
      </c>
      <c r="ER23" s="29">
        <f t="shared" si="93"/>
        <v>0.92914125235151834</v>
      </c>
      <c r="ES23" s="45">
        <v>174.93728999999999</v>
      </c>
      <c r="ET23" s="29">
        <f t="shared" si="94"/>
        <v>0.94027030368180586</v>
      </c>
      <c r="EU23" s="16"/>
      <c r="EV23" s="16"/>
    </row>
    <row r="24" spans="1:152" s="10" customFormat="1" ht="18" customHeight="1" x14ac:dyDescent="0.45">
      <c r="A24" s="72">
        <v>45574</v>
      </c>
      <c r="B24" s="150">
        <f>INT(YEAR(A24)/100)</f>
        <v>20</v>
      </c>
      <c r="C24" s="13"/>
      <c r="D24" s="14"/>
      <c r="E24" s="26">
        <v>229.54</v>
      </c>
      <c r="F24" s="11">
        <v>226.01339999999999</v>
      </c>
      <c r="G24" s="43">
        <f>F24/E24</f>
        <v>0.98463622897969849</v>
      </c>
      <c r="H24" s="45">
        <v>224.1233</v>
      </c>
      <c r="I24" s="29">
        <f>H24/E24</f>
        <v>0.9764019343033894</v>
      </c>
      <c r="J24" s="45">
        <v>225.47672</v>
      </c>
      <c r="K24" s="29">
        <f>J24/E24</f>
        <v>0.98229816154047234</v>
      </c>
      <c r="L24" s="45">
        <v>223.10631000000001</v>
      </c>
      <c r="M24" s="29">
        <f>L24/E24</f>
        <v>0.97197137753768414</v>
      </c>
      <c r="N24" s="45">
        <v>224.59666000000001</v>
      </c>
      <c r="O24" s="29">
        <f>N24/E24</f>
        <v>0.97846414568266982</v>
      </c>
      <c r="P24" s="16"/>
      <c r="Q24" s="16"/>
      <c r="R24" s="13"/>
      <c r="S24" s="14"/>
      <c r="T24" s="27">
        <v>171.02</v>
      </c>
      <c r="U24" s="28">
        <v>172.04929999999999</v>
      </c>
      <c r="V24" s="29">
        <f>U24/T24</f>
        <v>1.0060185943164541</v>
      </c>
      <c r="W24" s="45">
        <v>171.82622000000001</v>
      </c>
      <c r="X24" s="43">
        <f>W24/T24</f>
        <v>1.0047141854753829</v>
      </c>
      <c r="Y24" s="45">
        <v>169.98990000000001</v>
      </c>
      <c r="Z24" s="29">
        <f>Y24/T24</f>
        <v>0.99397672786808555</v>
      </c>
      <c r="AA24" s="45">
        <v>158.77826999999999</v>
      </c>
      <c r="AB24" s="29">
        <f>AA24/T24</f>
        <v>0.92841930768331182</v>
      </c>
      <c r="AC24" s="45">
        <v>172.41316</v>
      </c>
      <c r="AD24" s="29">
        <f t="shared" si="72"/>
        <v>1.0081461817331305</v>
      </c>
      <c r="AE24" s="16"/>
      <c r="AF24" s="16"/>
      <c r="AG24" s="15" t="s">
        <v>11</v>
      </c>
      <c r="AH24" s="17" t="s">
        <v>33</v>
      </c>
      <c r="AI24" s="26">
        <v>845.9</v>
      </c>
      <c r="AJ24" s="11">
        <v>826.57439999999997</v>
      </c>
      <c r="AK24" s="29">
        <f>AJ24/AI24</f>
        <v>0.97715380068566027</v>
      </c>
      <c r="AL24" s="45">
        <v>821.22379999999998</v>
      </c>
      <c r="AM24" s="29">
        <f>AL24/AI24</f>
        <v>0.97082846672183476</v>
      </c>
      <c r="AN24" s="45">
        <v>823.52970000000005</v>
      </c>
      <c r="AO24" s="29">
        <f>AN24/AI24</f>
        <v>0.97355443905899053</v>
      </c>
      <c r="AP24" s="30">
        <v>829.52094</v>
      </c>
      <c r="AQ24" s="29">
        <f>AP24/AI24</f>
        <v>0.98063712022697724</v>
      </c>
      <c r="AR24" s="30">
        <v>835.34590000000003</v>
      </c>
      <c r="AS24" s="43">
        <f t="shared" si="95"/>
        <v>0.98752322969618167</v>
      </c>
      <c r="AT24" s="16"/>
      <c r="AU24" s="16"/>
      <c r="AV24" s="18" t="s">
        <v>10</v>
      </c>
      <c r="AW24" s="19" t="s">
        <v>2</v>
      </c>
      <c r="AX24" s="27">
        <v>163.06</v>
      </c>
      <c r="AY24" s="28">
        <v>163.7561</v>
      </c>
      <c r="AZ24" s="43">
        <f>AY24/AX24</f>
        <v>1.0042689807432847</v>
      </c>
      <c r="BA24" s="30">
        <v>166.03992</v>
      </c>
      <c r="BB24" s="29">
        <f>BA24/AX24</f>
        <v>1.0182749908009321</v>
      </c>
      <c r="BC24" s="30">
        <v>166.85097999999999</v>
      </c>
      <c r="BD24" s="29">
        <f>BC24/AX24</f>
        <v>1.0232489881025388</v>
      </c>
      <c r="BE24" s="45">
        <v>163.87190000000001</v>
      </c>
      <c r="BF24" s="29">
        <f>BE24/AX24</f>
        <v>1.0049791487795905</v>
      </c>
      <c r="BG24" s="45">
        <v>164.90170000000001</v>
      </c>
      <c r="BH24" s="29">
        <f t="shared" si="73"/>
        <v>1.0112946154789648</v>
      </c>
      <c r="BI24" s="16"/>
      <c r="BJ24" s="16"/>
      <c r="BK24" s="15" t="s">
        <v>11</v>
      </c>
      <c r="BL24" s="17" t="s">
        <v>33</v>
      </c>
      <c r="BM24" s="26">
        <v>23.46</v>
      </c>
      <c r="BN24" s="28">
        <v>22.681799999999999</v>
      </c>
      <c r="BO24" s="29">
        <f>BN24/BM24</f>
        <v>0.9668286445012787</v>
      </c>
      <c r="BP24" s="45">
        <v>23.0533</v>
      </c>
      <c r="BQ24" s="29">
        <f>BP24/BM24</f>
        <v>0.9826641091219096</v>
      </c>
      <c r="BR24" s="45">
        <v>22.264489999999999</v>
      </c>
      <c r="BS24" s="29">
        <f>BR24/BM24</f>
        <v>0.94904049445865291</v>
      </c>
      <c r="BT24" s="45">
        <v>23.187504000000001</v>
      </c>
      <c r="BU24" s="43">
        <f>BT24/BM24</f>
        <v>0.98838465473145776</v>
      </c>
      <c r="BV24" s="30">
        <v>47.18</v>
      </c>
      <c r="BW24" s="29">
        <f t="shared" si="74"/>
        <v>2.0110826939471438</v>
      </c>
      <c r="BX24" s="16"/>
      <c r="BY24" s="16"/>
      <c r="BZ24" s="13"/>
      <c r="CA24" s="14"/>
      <c r="CB24" s="27">
        <v>590.51</v>
      </c>
      <c r="CC24" s="28">
        <v>592.31060000000002</v>
      </c>
      <c r="CD24" s="43">
        <f>CC24/CB24</f>
        <v>1.0030492286328767</v>
      </c>
      <c r="CE24" s="45">
        <v>581.17449999999997</v>
      </c>
      <c r="CF24" s="29">
        <f>CE24/CB24</f>
        <v>0.98419078423735407</v>
      </c>
      <c r="CG24" s="45">
        <v>578.72720000000004</v>
      </c>
      <c r="CH24" s="29">
        <f>CG24/CB24</f>
        <v>0.98004640056899972</v>
      </c>
      <c r="CI24" s="45">
        <v>575.75554999999997</v>
      </c>
      <c r="CJ24" s="29">
        <f>CI24/CB24</f>
        <v>0.97501405564681376</v>
      </c>
      <c r="CK24" s="45">
        <v>539.67309999999998</v>
      </c>
      <c r="CL24" s="29">
        <f t="shared" si="75"/>
        <v>0.91391017933650576</v>
      </c>
      <c r="CM24" s="16"/>
      <c r="CN24" s="16"/>
      <c r="CO24" s="13"/>
      <c r="CP24" s="14"/>
      <c r="CQ24" s="26">
        <v>417.46</v>
      </c>
      <c r="CR24" s="28">
        <v>413.404</v>
      </c>
      <c r="CS24" s="29">
        <f t="shared" si="76"/>
        <v>0.99028409907536052</v>
      </c>
      <c r="CT24" s="30">
        <v>415.70339999999999</v>
      </c>
      <c r="CU24" s="43">
        <f t="shared" si="77"/>
        <v>0.99579217170507361</v>
      </c>
      <c r="CV24" s="45">
        <v>414.48775999999998</v>
      </c>
      <c r="CW24" s="29">
        <f t="shared" si="78"/>
        <v>0.99288018013701906</v>
      </c>
      <c r="CX24" s="45">
        <v>413.83</v>
      </c>
      <c r="CY24" s="29">
        <f t="shared" si="79"/>
        <v>0.99130455612513779</v>
      </c>
      <c r="CZ24" s="45">
        <v>409.14672999999999</v>
      </c>
      <c r="DA24" s="29">
        <f t="shared" si="80"/>
        <v>0.98008606812628762</v>
      </c>
      <c r="DB24" s="16"/>
      <c r="DC24" s="16"/>
      <c r="DD24" s="13" t="s">
        <v>11</v>
      </c>
      <c r="DE24" s="14" t="s">
        <v>2</v>
      </c>
      <c r="DF24" s="27">
        <v>132.65</v>
      </c>
      <c r="DG24" s="28">
        <v>131.16499999999999</v>
      </c>
      <c r="DH24" s="29">
        <f>DG24/DF24</f>
        <v>0.98880512627214467</v>
      </c>
      <c r="DI24" s="45">
        <v>132.54107999999999</v>
      </c>
      <c r="DJ24" s="43">
        <f t="shared" si="81"/>
        <v>0.99917889182058039</v>
      </c>
      <c r="DK24" s="45">
        <v>126.03524</v>
      </c>
      <c r="DL24" s="29">
        <f t="shared" si="82"/>
        <v>0.95013373539389367</v>
      </c>
      <c r="DM24" s="45">
        <v>117.29227400000001</v>
      </c>
      <c r="DN24" s="29">
        <f t="shared" si="83"/>
        <v>0.88422370147003393</v>
      </c>
      <c r="DO24" s="45">
        <v>82.646514999999994</v>
      </c>
      <c r="DP24" s="29">
        <f t="shared" si="84"/>
        <v>0.62304195250659622</v>
      </c>
      <c r="DQ24" s="16"/>
      <c r="DR24" s="16"/>
      <c r="DS24" s="13"/>
      <c r="DT24" s="14"/>
      <c r="DU24" s="27">
        <v>241.05</v>
      </c>
      <c r="DV24" s="28">
        <v>239.51429999999999</v>
      </c>
      <c r="DW24" s="29">
        <f t="shared" si="85"/>
        <v>0.99362912258867442</v>
      </c>
      <c r="DX24" s="45">
        <v>240.99019999999999</v>
      </c>
      <c r="DY24" s="43">
        <f t="shared" si="86"/>
        <v>0.99975191868906854</v>
      </c>
      <c r="DZ24" s="45">
        <v>239.10445999999999</v>
      </c>
      <c r="EA24" s="29">
        <f t="shared" si="87"/>
        <v>0.99192889442024468</v>
      </c>
      <c r="EB24" s="30">
        <v>246.58902</v>
      </c>
      <c r="EC24" s="29">
        <f t="shared" si="88"/>
        <v>1.0229787181082763</v>
      </c>
      <c r="ED24" s="45">
        <v>242.58027999999999</v>
      </c>
      <c r="EE24" s="29">
        <f t="shared" si="89"/>
        <v>1.0063483924496992</v>
      </c>
      <c r="EF24" s="16"/>
      <c r="EG24" s="16"/>
      <c r="EH24" s="13" t="s">
        <v>11</v>
      </c>
      <c r="EI24" s="14" t="s">
        <v>2</v>
      </c>
      <c r="EJ24" s="26">
        <v>187.14</v>
      </c>
      <c r="EK24" s="28">
        <v>185.35820000000001</v>
      </c>
      <c r="EL24" s="29">
        <f t="shared" si="90"/>
        <v>0.9904787859356633</v>
      </c>
      <c r="EM24" s="30">
        <v>186.89109999999999</v>
      </c>
      <c r="EN24" s="43">
        <f t="shared" si="91"/>
        <v>0.99866997969434657</v>
      </c>
      <c r="EO24" s="45">
        <v>184.83015</v>
      </c>
      <c r="EP24" s="29">
        <f t="shared" si="92"/>
        <v>0.98765710163513953</v>
      </c>
      <c r="EQ24" s="45">
        <v>174.97672</v>
      </c>
      <c r="ER24" s="29">
        <f t="shared" si="93"/>
        <v>0.93500438174628631</v>
      </c>
      <c r="ES24" s="45">
        <v>169.18476999999999</v>
      </c>
      <c r="ET24" s="29">
        <f t="shared" si="94"/>
        <v>0.90405455808485624</v>
      </c>
      <c r="EU24" s="16"/>
      <c r="EV24" s="16"/>
    </row>
    <row r="25" spans="1:152" s="10" customFormat="1" ht="18" customHeight="1" x14ac:dyDescent="0.45">
      <c r="A25" s="72">
        <v>45575</v>
      </c>
      <c r="B25" s="150">
        <f>INT(YEAR(A25)/100)</f>
        <v>20</v>
      </c>
      <c r="C25" s="13" t="s">
        <v>10</v>
      </c>
      <c r="D25" s="14" t="s">
        <v>6</v>
      </c>
      <c r="E25" s="27">
        <v>229.04</v>
      </c>
      <c r="F25" s="28">
        <v>229.5153</v>
      </c>
      <c r="G25" s="43">
        <f>F25/E25</f>
        <v>1.0020751833740831</v>
      </c>
      <c r="H25" s="45">
        <v>225.65342999999999</v>
      </c>
      <c r="I25" s="29">
        <f>H25/E25</f>
        <v>0.98521406741180573</v>
      </c>
      <c r="J25" s="45">
        <v>225.03583</v>
      </c>
      <c r="K25" s="29">
        <f>J25/E25</f>
        <v>0.98251759517988124</v>
      </c>
      <c r="L25" s="45">
        <v>222.95114000000001</v>
      </c>
      <c r="M25" s="29">
        <f>L25/E25</f>
        <v>0.97341573524275238</v>
      </c>
      <c r="N25" s="45">
        <v>225.97957</v>
      </c>
      <c r="O25" s="29">
        <f>N25/E25</f>
        <v>0.986638010827803</v>
      </c>
      <c r="P25" s="16"/>
      <c r="Q25" s="16"/>
      <c r="R25" s="13"/>
      <c r="S25" s="14"/>
      <c r="T25" s="27">
        <v>164.18</v>
      </c>
      <c r="U25" s="11">
        <v>171.0265</v>
      </c>
      <c r="V25" s="29">
        <f>U25/T25</f>
        <v>1.0417011816299184</v>
      </c>
      <c r="W25" s="30">
        <v>171.34091000000001</v>
      </c>
      <c r="X25" s="29">
        <f>W25/T25</f>
        <v>1.0436162139115606</v>
      </c>
      <c r="Y25" s="30">
        <v>173.62165999999999</v>
      </c>
      <c r="Z25" s="29">
        <f>Y25/T25</f>
        <v>1.0575079790473869</v>
      </c>
      <c r="AA25" s="45">
        <v>160.13392999999999</v>
      </c>
      <c r="AB25" s="43">
        <f>AA25/T25</f>
        <v>0.9753558898769642</v>
      </c>
      <c r="AC25" s="45">
        <v>170.26073</v>
      </c>
      <c r="AD25" s="29">
        <f t="shared" si="72"/>
        <v>1.0370369716165184</v>
      </c>
      <c r="AE25" s="16"/>
      <c r="AF25" s="16"/>
      <c r="AG25" s="13" t="s">
        <v>11</v>
      </c>
      <c r="AH25" s="14" t="s">
        <v>5</v>
      </c>
      <c r="AI25" s="27">
        <v>833.97</v>
      </c>
      <c r="AJ25" s="28">
        <v>845.8691</v>
      </c>
      <c r="AK25" s="29">
        <f>AJ25/AI25</f>
        <v>1.0142680192333058</v>
      </c>
      <c r="AL25" s="45">
        <v>833.27509999999995</v>
      </c>
      <c r="AM25" s="43">
        <f>AL25/AI25</f>
        <v>0.99916675659795906</v>
      </c>
      <c r="AN25" s="45">
        <v>822.46439999999996</v>
      </c>
      <c r="AO25" s="29">
        <f>AN25/AI25</f>
        <v>0.98620382028130504</v>
      </c>
      <c r="AP25" s="45">
        <v>827.81133999999997</v>
      </c>
      <c r="AQ25" s="29">
        <f>AP25/AI25</f>
        <v>0.99261524994903882</v>
      </c>
      <c r="AR25" s="45">
        <v>842.65840000000003</v>
      </c>
      <c r="AS25" s="29">
        <f t="shared" si="95"/>
        <v>1.0104181205558953</v>
      </c>
      <c r="AT25" s="16"/>
      <c r="AU25" s="16"/>
      <c r="AV25" s="13"/>
      <c r="AW25" s="14"/>
      <c r="AX25" s="26">
        <v>163.18</v>
      </c>
      <c r="AY25" s="11">
        <v>163.1337</v>
      </c>
      <c r="AZ25" s="43">
        <f>AY25/AX25</f>
        <v>0.99971626424806959</v>
      </c>
      <c r="BA25" s="30">
        <v>164.98685</v>
      </c>
      <c r="BB25" s="29">
        <f>BA25/AX25</f>
        <v>1.0110727417575682</v>
      </c>
      <c r="BC25" s="30">
        <v>166.28847999999999</v>
      </c>
      <c r="BD25" s="29">
        <f>BC25/AX25</f>
        <v>1.0190493933080034</v>
      </c>
      <c r="BE25" s="45">
        <v>162.99888999999999</v>
      </c>
      <c r="BF25" s="29">
        <f>BE25/AX25</f>
        <v>0.99889012133839916</v>
      </c>
      <c r="BG25" s="30">
        <v>163.45325</v>
      </c>
      <c r="BH25" s="29">
        <f t="shared" si="73"/>
        <v>1.0016745311925481</v>
      </c>
      <c r="BI25" s="16"/>
      <c r="BJ25" s="16"/>
      <c r="BK25" s="13"/>
      <c r="BL25" s="14"/>
      <c r="BM25" s="27">
        <v>23.22</v>
      </c>
      <c r="BN25" s="28">
        <v>23.442799999999998</v>
      </c>
      <c r="BO25" s="29">
        <f>BN25/BM25</f>
        <v>1.0095951765719207</v>
      </c>
      <c r="BP25" s="45">
        <v>23.453648000000001</v>
      </c>
      <c r="BQ25" s="29">
        <f>BP25/BM25</f>
        <v>1.0100623600344532</v>
      </c>
      <c r="BR25" s="45">
        <v>22.513642999999998</v>
      </c>
      <c r="BS25" s="29">
        <f>BR25/BM25</f>
        <v>0.9695798018949181</v>
      </c>
      <c r="BT25" s="45">
        <v>23.263470000000002</v>
      </c>
      <c r="BU25" s="43">
        <f>BT25/BM25</f>
        <v>1.0018720930232559</v>
      </c>
      <c r="BV25" s="30">
        <v>47.17</v>
      </c>
      <c r="BW25" s="29">
        <f t="shared" si="74"/>
        <v>2.0314384151593456</v>
      </c>
      <c r="BX25" s="16"/>
      <c r="BY25" s="16"/>
      <c r="BZ25" s="13"/>
      <c r="CA25" s="14"/>
      <c r="CB25" s="27">
        <v>583.83000000000004</v>
      </c>
      <c r="CC25" s="28">
        <v>590.42870000000005</v>
      </c>
      <c r="CD25" s="29">
        <f>CC25/CB25</f>
        <v>1.0113024339276844</v>
      </c>
      <c r="CE25" s="45">
        <v>582.70159999999998</v>
      </c>
      <c r="CF25" s="43">
        <f>CE25/CB25</f>
        <v>0.99806724560231563</v>
      </c>
      <c r="CG25" s="45">
        <v>582.29930000000002</v>
      </c>
      <c r="CH25" s="29">
        <f>CG25/CB25</f>
        <v>0.99737817515372618</v>
      </c>
      <c r="CI25" s="45">
        <v>578.71820000000002</v>
      </c>
      <c r="CJ25" s="29">
        <f>CI25/CB25</f>
        <v>0.99124436908004043</v>
      </c>
      <c r="CK25" s="45">
        <v>539.67110000000002</v>
      </c>
      <c r="CL25" s="29">
        <f t="shared" si="75"/>
        <v>0.92436342771012103</v>
      </c>
      <c r="CM25" s="16"/>
      <c r="CN25" s="16"/>
      <c r="CO25" s="13"/>
      <c r="CP25" s="14"/>
      <c r="CQ25" s="27">
        <v>415.84</v>
      </c>
      <c r="CR25" s="28">
        <v>417.4443</v>
      </c>
      <c r="CS25" s="29">
        <f t="shared" si="76"/>
        <v>1.0038579742208542</v>
      </c>
      <c r="CT25" s="45">
        <v>416.18588</v>
      </c>
      <c r="CU25" s="43">
        <f t="shared" si="77"/>
        <v>1.000831762216237</v>
      </c>
      <c r="CV25" s="45">
        <v>412.48593</v>
      </c>
      <c r="CW25" s="29">
        <f t="shared" si="78"/>
        <v>0.99193422951135057</v>
      </c>
      <c r="CX25" s="45">
        <v>413.51119999999997</v>
      </c>
      <c r="CY25" s="29">
        <f t="shared" si="79"/>
        <v>0.9943997691419777</v>
      </c>
      <c r="CZ25" s="45">
        <v>413.32891999999998</v>
      </c>
      <c r="DA25" s="29">
        <f t="shared" si="80"/>
        <v>0.9939614274721047</v>
      </c>
      <c r="DB25" s="16"/>
      <c r="DC25" s="16"/>
      <c r="DD25" s="13" t="s">
        <v>11</v>
      </c>
      <c r="DE25" s="14" t="s">
        <v>7</v>
      </c>
      <c r="DF25" s="26">
        <v>134.81</v>
      </c>
      <c r="DG25" s="11">
        <v>132.65</v>
      </c>
      <c r="DH25" s="29">
        <f>DG25/DF25</f>
        <v>0.9839774497440843</v>
      </c>
      <c r="DI25" s="30">
        <v>134.19093000000001</v>
      </c>
      <c r="DJ25" s="43">
        <f t="shared" si="81"/>
        <v>0.99540783324679183</v>
      </c>
      <c r="DK25" s="45">
        <v>127.79082</v>
      </c>
      <c r="DL25" s="29">
        <f t="shared" si="82"/>
        <v>0.94793279430309318</v>
      </c>
      <c r="DM25" s="45">
        <v>118.33322</v>
      </c>
      <c r="DN25" s="29">
        <f t="shared" si="83"/>
        <v>0.87777776129367258</v>
      </c>
      <c r="DO25" s="45">
        <v>83.713899999999995</v>
      </c>
      <c r="DP25" s="29">
        <f t="shared" si="84"/>
        <v>0.62097693049477032</v>
      </c>
      <c r="DQ25" s="16"/>
      <c r="DR25" s="16"/>
      <c r="DS25" s="13"/>
      <c r="DT25" s="14"/>
      <c r="DU25" s="27">
        <v>238.77</v>
      </c>
      <c r="DV25" s="11">
        <v>241.3355</v>
      </c>
      <c r="DW25" s="29">
        <f t="shared" si="85"/>
        <v>1.0107446496628554</v>
      </c>
      <c r="DX25" s="45">
        <v>239.43645000000001</v>
      </c>
      <c r="DY25" s="43">
        <f t="shared" si="86"/>
        <v>1.0027911797964568</v>
      </c>
      <c r="DZ25" s="45">
        <v>237.96155999999999</v>
      </c>
      <c r="EA25" s="29">
        <f t="shared" si="87"/>
        <v>0.996614147505968</v>
      </c>
      <c r="EB25" s="30">
        <v>245.48347000000001</v>
      </c>
      <c r="EC25" s="29">
        <f t="shared" si="88"/>
        <v>1.0281168907316665</v>
      </c>
      <c r="ED25" s="30">
        <v>242.31757999999999</v>
      </c>
      <c r="EE25" s="29">
        <f t="shared" si="89"/>
        <v>1.0148577291954599</v>
      </c>
      <c r="EF25" s="16"/>
      <c r="EG25" s="16"/>
      <c r="EH25" s="13"/>
      <c r="EI25" s="14"/>
      <c r="EJ25" s="27">
        <v>185.78</v>
      </c>
      <c r="EK25" s="28">
        <v>187.1148</v>
      </c>
      <c r="EL25" s="43">
        <f t="shared" si="90"/>
        <v>1.0071848422865755</v>
      </c>
      <c r="EM25" s="30">
        <v>188.21908999999999</v>
      </c>
      <c r="EN25" s="29">
        <f t="shared" si="91"/>
        <v>1.0131289159220582</v>
      </c>
      <c r="EO25" s="30">
        <v>188.62667999999999</v>
      </c>
      <c r="EP25" s="29">
        <f t="shared" si="92"/>
        <v>1.0153228549897728</v>
      </c>
      <c r="EQ25" s="45">
        <v>176.82057</v>
      </c>
      <c r="ER25" s="29">
        <f t="shared" si="93"/>
        <v>0.95177397997631608</v>
      </c>
      <c r="ES25" s="45">
        <v>174.66292999999999</v>
      </c>
      <c r="ET25" s="29">
        <f t="shared" si="94"/>
        <v>0.94016002799009579</v>
      </c>
      <c r="EU25" s="16"/>
      <c r="EV25" s="16"/>
    </row>
    <row r="26" spans="1:152" s="10" customFormat="1" ht="18" customHeight="1" x14ac:dyDescent="0.45">
      <c r="A26" s="72">
        <v>45576</v>
      </c>
      <c r="B26" s="150">
        <f>INT(YEAR(A26)/100)</f>
        <v>20</v>
      </c>
      <c r="C26" s="13"/>
      <c r="D26" s="14"/>
      <c r="E26" s="27">
        <v>227.55</v>
      </c>
      <c r="F26" s="28">
        <v>228.2817</v>
      </c>
      <c r="G26" s="29">
        <f>F26/E26</f>
        <v>1.0032155570204351</v>
      </c>
      <c r="H26" s="45">
        <v>226.87056000000001</v>
      </c>
      <c r="I26" s="43">
        <f>H26/E26</f>
        <v>0.99701410678971658</v>
      </c>
      <c r="J26" s="45">
        <v>225.10559000000001</v>
      </c>
      <c r="K26" s="29">
        <f>J26/E26</f>
        <v>0.98925770160404303</v>
      </c>
      <c r="L26" s="45">
        <v>223.59950000000001</v>
      </c>
      <c r="M26" s="29">
        <f>L26/E26</f>
        <v>0.98263898044385845</v>
      </c>
      <c r="N26" s="45">
        <v>225.73218</v>
      </c>
      <c r="O26" s="29">
        <f>N26/E26</f>
        <v>0.9920113381674357</v>
      </c>
      <c r="P26" s="16"/>
      <c r="Q26" s="16"/>
      <c r="R26" s="13"/>
      <c r="S26" s="14"/>
      <c r="T26" s="26">
        <v>167.89</v>
      </c>
      <c r="U26" s="11">
        <v>165.2467</v>
      </c>
      <c r="V26" s="29">
        <f>U26/T26</f>
        <v>0.98425576270176907</v>
      </c>
      <c r="W26" s="30">
        <v>166.62128000000001</v>
      </c>
      <c r="X26" s="43">
        <f>W26/T26</f>
        <v>0.99244314729882677</v>
      </c>
      <c r="Y26" s="30">
        <v>173.39966999999999</v>
      </c>
      <c r="Z26" s="29">
        <f>Y26/T26</f>
        <v>1.032817142176425</v>
      </c>
      <c r="AA26" s="45">
        <v>160.56128000000001</v>
      </c>
      <c r="AB26" s="29">
        <f>AA26/T26</f>
        <v>0.95634808505569135</v>
      </c>
      <c r="AC26" s="30">
        <v>165.82910000000001</v>
      </c>
      <c r="AD26" s="29">
        <f t="shared" si="72"/>
        <v>0.98772470069688501</v>
      </c>
      <c r="AE26" s="16"/>
      <c r="AF26" s="16"/>
      <c r="AG26" s="13"/>
      <c r="AH26" s="14"/>
      <c r="AI26" s="26">
        <v>840.69</v>
      </c>
      <c r="AJ26" s="28">
        <v>830.4194</v>
      </c>
      <c r="AK26" s="29">
        <f>AJ26/AI26</f>
        <v>0.98778313052373634</v>
      </c>
      <c r="AL26" s="45">
        <v>833.87419999999997</v>
      </c>
      <c r="AM26" s="43">
        <f>AL26/AI26</f>
        <v>0.99189261202107781</v>
      </c>
      <c r="AN26" s="45">
        <v>824.44860000000006</v>
      </c>
      <c r="AO26" s="29">
        <f>AN26/AI26</f>
        <v>0.98068086928594367</v>
      </c>
      <c r="AP26" s="45">
        <v>831.93146000000002</v>
      </c>
      <c r="AQ26" s="29">
        <f>AP26/AI26</f>
        <v>0.98958172453579796</v>
      </c>
      <c r="AR26" s="45">
        <v>828.78430000000003</v>
      </c>
      <c r="AS26" s="29">
        <f t="shared" si="95"/>
        <v>0.98583818054217365</v>
      </c>
      <c r="AT26" s="16"/>
      <c r="AU26" s="16"/>
      <c r="AV26" s="13" t="s">
        <v>57</v>
      </c>
      <c r="AW26" s="14" t="s">
        <v>58</v>
      </c>
      <c r="AX26" s="26">
        <v>164.52</v>
      </c>
      <c r="AY26" s="28">
        <v>162.4025</v>
      </c>
      <c r="AZ26" s="29">
        <f>AY26/AX26</f>
        <v>0.98712922441040596</v>
      </c>
      <c r="BA26" s="30">
        <v>164.31914</v>
      </c>
      <c r="BB26" s="43">
        <f>BA26/AX26</f>
        <v>0.99877911500121563</v>
      </c>
      <c r="BC26" s="30">
        <v>165.37978000000001</v>
      </c>
      <c r="BD26" s="29">
        <f>BC26/AX26</f>
        <v>1.0052259907610017</v>
      </c>
      <c r="BE26" s="45">
        <v>162.12755000000001</v>
      </c>
      <c r="BF26" s="29">
        <f>BE26/AX26</f>
        <v>0.98545799902747389</v>
      </c>
      <c r="BG26" s="30">
        <v>163.52457999999999</v>
      </c>
      <c r="BH26" s="29">
        <f t="shared" si="73"/>
        <v>0.99394955020666165</v>
      </c>
      <c r="BI26" s="16"/>
      <c r="BJ26" s="16"/>
      <c r="BK26" s="13"/>
      <c r="BL26" s="14"/>
      <c r="BM26" s="26">
        <v>23.56</v>
      </c>
      <c r="BN26" s="28">
        <v>23.1998</v>
      </c>
      <c r="BO26" s="29">
        <f>BN26/BM26</f>
        <v>0.98471137521222418</v>
      </c>
      <c r="BP26" s="30">
        <v>23.478663999999998</v>
      </c>
      <c r="BQ26" s="43">
        <f>BP26/BM26</f>
        <v>0.99654770797962644</v>
      </c>
      <c r="BR26" s="45">
        <v>22.886534000000001</v>
      </c>
      <c r="BS26" s="29">
        <f>BR26/BM26</f>
        <v>0.97141485568760622</v>
      </c>
      <c r="BT26" s="30">
        <v>23.424467</v>
      </c>
      <c r="BU26" s="29">
        <f>BT26/BM26</f>
        <v>0.994247325976231</v>
      </c>
      <c r="BV26" s="30">
        <v>47.16</v>
      </c>
      <c r="BW26" s="29">
        <f t="shared" si="74"/>
        <v>2.0016977928692699</v>
      </c>
      <c r="BX26" s="16"/>
      <c r="BY26" s="16"/>
      <c r="BZ26" s="13"/>
      <c r="CA26" s="14"/>
      <c r="CB26" s="26">
        <v>589.95000000000005</v>
      </c>
      <c r="CC26" s="11">
        <v>591.52200000000005</v>
      </c>
      <c r="CD26" s="43">
        <f>CC26/CB26</f>
        <v>1.0026646325959827</v>
      </c>
      <c r="CE26" s="30">
        <v>580.65246999999999</v>
      </c>
      <c r="CF26" s="29">
        <f>CE26/CB26</f>
        <v>0.98424013899482998</v>
      </c>
      <c r="CG26" s="30">
        <v>584.20759999999996</v>
      </c>
      <c r="CH26" s="29">
        <f>CG26/CB26</f>
        <v>0.99026629375370778</v>
      </c>
      <c r="CI26" s="45">
        <v>578.48569999999995</v>
      </c>
      <c r="CJ26" s="29">
        <f>CI26/CB26</f>
        <v>0.9805673362149333</v>
      </c>
      <c r="CK26" s="45">
        <v>540.32320000000004</v>
      </c>
      <c r="CL26" s="29">
        <f t="shared" si="75"/>
        <v>0.91587965081786593</v>
      </c>
      <c r="CM26" s="16"/>
      <c r="CN26" s="16"/>
      <c r="CO26" s="13"/>
      <c r="CP26" s="14"/>
      <c r="CQ26" s="26">
        <v>416.32</v>
      </c>
      <c r="CR26" s="11">
        <v>415.88619999999997</v>
      </c>
      <c r="CS26" s="29">
        <f t="shared" si="76"/>
        <v>0.9989580130668716</v>
      </c>
      <c r="CT26" s="30">
        <v>416.50704999999999</v>
      </c>
      <c r="CU26" s="43">
        <f t="shared" si="77"/>
        <v>1.0004492938124521</v>
      </c>
      <c r="CV26" s="45">
        <v>411.18860000000001</v>
      </c>
      <c r="CW26" s="29">
        <f t="shared" si="78"/>
        <v>0.98767438508839356</v>
      </c>
      <c r="CX26" s="45">
        <v>413.84293000000002</v>
      </c>
      <c r="CY26" s="29">
        <f t="shared" si="79"/>
        <v>0.99405008166794784</v>
      </c>
      <c r="CZ26" s="45">
        <v>407.47818000000001</v>
      </c>
      <c r="DA26" s="29">
        <f t="shared" si="80"/>
        <v>0.97876196195234444</v>
      </c>
      <c r="DB26" s="16"/>
      <c r="DC26" s="16"/>
      <c r="DD26" s="13"/>
      <c r="DE26" s="14"/>
      <c r="DF26" s="27">
        <v>134.80000000000001</v>
      </c>
      <c r="DG26" s="28">
        <v>134.70609999999999</v>
      </c>
      <c r="DH26" s="43">
        <f>DG26/DF26</f>
        <v>0.99930341246290788</v>
      </c>
      <c r="DI26" s="30">
        <v>135.87325999999999</v>
      </c>
      <c r="DJ26" s="29">
        <f t="shared" si="81"/>
        <v>1.0079618694362016</v>
      </c>
      <c r="DK26" s="45">
        <v>130.30609000000001</v>
      </c>
      <c r="DL26" s="29">
        <f t="shared" si="82"/>
        <v>0.96666238872403565</v>
      </c>
      <c r="DM26" s="45">
        <v>121.3235</v>
      </c>
      <c r="DN26" s="29">
        <f t="shared" si="83"/>
        <v>0.90002596439169125</v>
      </c>
      <c r="DO26" s="45">
        <v>84.283005000000003</v>
      </c>
      <c r="DP26" s="29">
        <f t="shared" si="84"/>
        <v>0.62524484421364979</v>
      </c>
      <c r="DQ26" s="16"/>
      <c r="DR26" s="16"/>
      <c r="DS26" s="13" t="s">
        <v>10</v>
      </c>
      <c r="DT26" s="14" t="s">
        <v>12</v>
      </c>
      <c r="DU26" s="27">
        <v>217.8</v>
      </c>
      <c r="DV26" s="11">
        <v>240.73320000000001</v>
      </c>
      <c r="DW26" s="29">
        <f t="shared" si="85"/>
        <v>1.1052947658402204</v>
      </c>
      <c r="DX26" s="45">
        <v>237.16739999999999</v>
      </c>
      <c r="DY26" s="29">
        <f t="shared" si="86"/>
        <v>1.0889228650137739</v>
      </c>
      <c r="DZ26" s="45">
        <v>237.44725</v>
      </c>
      <c r="EA26" s="29">
        <f t="shared" si="87"/>
        <v>1.0902077594123047</v>
      </c>
      <c r="EB26" s="30">
        <v>244.79993999999999</v>
      </c>
      <c r="EC26" s="29">
        <f t="shared" si="88"/>
        <v>1.1239666666666666</v>
      </c>
      <c r="ED26" s="45">
        <v>234.38954000000001</v>
      </c>
      <c r="EE26" s="43">
        <f t="shared" si="89"/>
        <v>1.0761686868686868</v>
      </c>
      <c r="EF26" s="16"/>
      <c r="EG26" s="16"/>
      <c r="EH26" s="13"/>
      <c r="EI26" s="14"/>
      <c r="EJ26" s="26">
        <v>190.81</v>
      </c>
      <c r="EK26" s="11">
        <v>187.22919999999999</v>
      </c>
      <c r="EL26" s="29">
        <f t="shared" si="90"/>
        <v>0.98123368796184685</v>
      </c>
      <c r="EM26" s="30">
        <v>187.9802</v>
      </c>
      <c r="EN26" s="29">
        <f t="shared" si="91"/>
        <v>0.98516954038048321</v>
      </c>
      <c r="EO26" s="30">
        <v>190.75215</v>
      </c>
      <c r="EP26" s="43">
        <f t="shared" si="92"/>
        <v>0.99969681882500916</v>
      </c>
      <c r="EQ26" s="45">
        <v>178.68465</v>
      </c>
      <c r="ER26" s="29">
        <f t="shared" si="93"/>
        <v>0.93645327813007706</v>
      </c>
      <c r="ES26" s="45">
        <v>169.7612</v>
      </c>
      <c r="ET26" s="29">
        <f t="shared" si="94"/>
        <v>0.889687123316388</v>
      </c>
      <c r="EU26" s="16"/>
      <c r="EV26" s="16"/>
    </row>
    <row r="27" spans="1:152" s="38" customFormat="1" ht="12" customHeight="1" x14ac:dyDescent="0.45">
      <c r="A27" s="73"/>
      <c r="B27" s="151"/>
      <c r="C27" s="34"/>
      <c r="D27" s="35"/>
      <c r="E27" s="33"/>
      <c r="F27" s="33"/>
      <c r="G27" s="36"/>
      <c r="H27" s="36"/>
      <c r="I27" s="36"/>
      <c r="J27" s="36"/>
      <c r="K27" s="36"/>
      <c r="L27" s="36"/>
      <c r="M27" s="36"/>
      <c r="N27" s="36"/>
      <c r="O27" s="36"/>
      <c r="P27" s="37"/>
      <c r="Q27" s="37"/>
      <c r="R27" s="34"/>
      <c r="S27" s="35"/>
      <c r="T27" s="33"/>
      <c r="U27" s="33"/>
      <c r="V27" s="36"/>
      <c r="W27" s="36"/>
      <c r="X27" s="36"/>
      <c r="Y27" s="36"/>
      <c r="Z27" s="36"/>
      <c r="AA27" s="36"/>
      <c r="AB27" s="36"/>
      <c r="AC27" s="36"/>
      <c r="AD27" s="36"/>
      <c r="AE27" s="37"/>
      <c r="AF27" s="37"/>
      <c r="AG27" s="34"/>
      <c r="AH27" s="35"/>
      <c r="AI27" s="33"/>
      <c r="AJ27" s="33"/>
      <c r="AK27" s="33"/>
      <c r="AL27" s="36"/>
      <c r="AM27" s="36"/>
      <c r="AN27" s="36"/>
      <c r="AO27" s="36"/>
      <c r="AP27" s="36"/>
      <c r="AQ27" s="36"/>
      <c r="AR27" s="36"/>
      <c r="AS27" s="36"/>
      <c r="AT27" s="37"/>
      <c r="AU27" s="37"/>
      <c r="AV27" s="34"/>
      <c r="AW27" s="35"/>
      <c r="AX27" s="33"/>
      <c r="AY27" s="33"/>
      <c r="AZ27" s="33"/>
      <c r="BA27" s="36"/>
      <c r="BB27" s="36"/>
      <c r="BC27" s="36"/>
      <c r="BD27" s="36"/>
      <c r="BE27" s="36"/>
      <c r="BF27" s="36"/>
      <c r="BG27" s="36"/>
      <c r="BH27" s="36"/>
      <c r="BI27" s="37"/>
      <c r="BJ27" s="37"/>
      <c r="BK27" s="34"/>
      <c r="BL27" s="35"/>
      <c r="BM27" s="33"/>
      <c r="BN27" s="33"/>
      <c r="BO27" s="33"/>
      <c r="BP27" s="36"/>
      <c r="BQ27" s="36"/>
      <c r="BR27" s="36"/>
      <c r="BS27" s="36"/>
      <c r="BT27" s="36"/>
      <c r="BU27" s="36"/>
      <c r="BV27" s="36"/>
      <c r="BW27" s="36"/>
      <c r="BX27" s="37"/>
      <c r="BY27" s="37"/>
      <c r="BZ27" s="34"/>
      <c r="CA27" s="35"/>
      <c r="CB27" s="33"/>
      <c r="CC27" s="33"/>
      <c r="CD27" s="33"/>
      <c r="CE27" s="36"/>
      <c r="CF27" s="36"/>
      <c r="CG27" s="36"/>
      <c r="CH27" s="36"/>
      <c r="CI27" s="36"/>
      <c r="CJ27" s="36"/>
      <c r="CK27" s="36"/>
      <c r="CL27" s="36"/>
      <c r="CM27" s="37"/>
      <c r="CN27" s="37"/>
      <c r="CO27" s="34"/>
      <c r="CP27" s="35"/>
      <c r="CQ27" s="33"/>
      <c r="CR27" s="33"/>
      <c r="CS27" s="33"/>
      <c r="CT27" s="36"/>
      <c r="CU27" s="36"/>
      <c r="CV27" s="36"/>
      <c r="CW27" s="36"/>
      <c r="CX27" s="36"/>
      <c r="CY27" s="36"/>
      <c r="CZ27" s="36"/>
      <c r="DA27" s="36"/>
      <c r="DB27" s="37"/>
      <c r="DC27" s="37"/>
      <c r="DD27" s="34"/>
      <c r="DE27" s="35"/>
      <c r="DF27" s="33"/>
      <c r="DG27" s="33"/>
      <c r="DH27" s="33"/>
      <c r="DI27" s="36"/>
      <c r="DJ27" s="36"/>
      <c r="DK27" s="36"/>
      <c r="DL27" s="36"/>
      <c r="DM27" s="36"/>
      <c r="DN27" s="36"/>
      <c r="DO27" s="36"/>
      <c r="DP27" s="36"/>
      <c r="DQ27" s="37"/>
      <c r="DR27" s="37"/>
      <c r="DS27" s="34"/>
      <c r="DT27" s="35"/>
      <c r="DU27" s="33"/>
      <c r="DV27" s="33"/>
      <c r="DW27" s="33"/>
      <c r="DX27" s="36"/>
      <c r="DY27" s="36"/>
      <c r="DZ27" s="36"/>
      <c r="EA27" s="36"/>
      <c r="EB27" s="36"/>
      <c r="EC27" s="36"/>
      <c r="ED27" s="36"/>
      <c r="EE27" s="36"/>
      <c r="EF27" s="37"/>
      <c r="EG27" s="37"/>
      <c r="EH27" s="34"/>
      <c r="EI27" s="35"/>
      <c r="EJ27" s="33"/>
      <c r="EK27" s="33"/>
      <c r="EL27" s="33"/>
      <c r="EM27" s="36"/>
      <c r="EN27" s="36"/>
      <c r="EO27" s="36"/>
      <c r="EP27" s="36"/>
      <c r="EQ27" s="36"/>
      <c r="ER27" s="36"/>
      <c r="ES27" s="36"/>
      <c r="ET27" s="36"/>
      <c r="EU27" s="37"/>
      <c r="EV27" s="37"/>
    </row>
    <row r="28" spans="1:152" s="10" customFormat="1" ht="18" customHeight="1" x14ac:dyDescent="0.45">
      <c r="A28" s="72"/>
      <c r="B28" s="150">
        <f>INT(YEAR(A28)/100)</f>
        <v>19</v>
      </c>
      <c r="C28" s="13"/>
      <c r="D28" s="14"/>
      <c r="E28" s="39"/>
      <c r="F28" s="28">
        <v>227.50219999999999</v>
      </c>
      <c r="G28" s="29" t="e">
        <f>F28/E28</f>
        <v>#DIV/0!</v>
      </c>
      <c r="H28" s="45">
        <v>226.88037</v>
      </c>
      <c r="I28" s="29" t="e">
        <f>H28/E28</f>
        <v>#DIV/0!</v>
      </c>
      <c r="J28" s="45">
        <v>218.90921</v>
      </c>
      <c r="K28" s="29" t="e">
        <f>J28/E28</f>
        <v>#DIV/0!</v>
      </c>
      <c r="L28" s="45">
        <v>221.62709000000001</v>
      </c>
      <c r="M28" s="29" t="e">
        <f>L28/E28</f>
        <v>#DIV/0!</v>
      </c>
      <c r="N28" s="45">
        <v>220.12092999999999</v>
      </c>
      <c r="O28" s="29" t="e">
        <f>N28/E28</f>
        <v>#DIV/0!</v>
      </c>
      <c r="P28" s="16"/>
      <c r="Q28" s="16"/>
      <c r="R28" s="13"/>
      <c r="S28" s="14"/>
      <c r="T28" s="39"/>
      <c r="U28" s="28">
        <v>167.75120000000001</v>
      </c>
      <c r="V28" s="29" t="e">
        <f>U28/T28</f>
        <v>#DIV/0!</v>
      </c>
      <c r="W28" s="45">
        <v>165.74700000000001</v>
      </c>
      <c r="X28" s="29" t="e">
        <f>W28/T28</f>
        <v>#DIV/0!</v>
      </c>
      <c r="Y28" s="45">
        <v>162.12598</v>
      </c>
      <c r="Z28" s="29" t="e">
        <f>Y28/T28</f>
        <v>#DIV/0!</v>
      </c>
      <c r="AA28" s="45">
        <v>165.25592</v>
      </c>
      <c r="AB28" s="29" t="e">
        <f>AA28/T28</f>
        <v>#DIV/0!</v>
      </c>
      <c r="AC28" s="45">
        <v>162.12325999999999</v>
      </c>
      <c r="AD28" s="29" t="e">
        <f t="shared" ref="AD28:AD32" si="96">AC28/T28</f>
        <v>#DIV/0!</v>
      </c>
      <c r="AE28" s="16"/>
      <c r="AF28" s="16"/>
      <c r="AG28" s="13"/>
      <c r="AH28" s="14"/>
      <c r="AI28" s="39"/>
      <c r="AJ28" s="28">
        <v>840.53539999999998</v>
      </c>
      <c r="AK28" s="29" t="e">
        <f>AJ28/AI28</f>
        <v>#DIV/0!</v>
      </c>
      <c r="AL28" s="45">
        <v>837.54840000000002</v>
      </c>
      <c r="AM28" s="29" t="e">
        <f>AL28/AI28</f>
        <v>#DIV/0!</v>
      </c>
      <c r="AN28" s="45">
        <v>823.87959999999998</v>
      </c>
      <c r="AO28" s="29" t="e">
        <f>AN28/AI28</f>
        <v>#DIV/0!</v>
      </c>
      <c r="AP28" s="30">
        <v>847.90989999999999</v>
      </c>
      <c r="AQ28" s="29" t="e">
        <f>AP28/AI28</f>
        <v>#DIV/0!</v>
      </c>
      <c r="AR28" s="45">
        <v>815.28300000000002</v>
      </c>
      <c r="AS28" s="29" t="e">
        <f>AR28/AI28</f>
        <v>#DIV/0!</v>
      </c>
      <c r="AT28" s="16"/>
      <c r="AU28" s="16"/>
      <c r="AV28" s="13"/>
      <c r="AW28" s="14"/>
      <c r="AX28" s="39"/>
      <c r="AY28" s="28">
        <v>164.5077</v>
      </c>
      <c r="AZ28" s="29" t="e">
        <f>AY28/AX28</f>
        <v>#DIV/0!</v>
      </c>
      <c r="BA28" s="45">
        <v>163.13042999999999</v>
      </c>
      <c r="BB28" s="29" t="e">
        <f>BA28/AX28</f>
        <v>#DIV/0!</v>
      </c>
      <c r="BC28" s="45">
        <v>158.54787999999999</v>
      </c>
      <c r="BD28" s="29" t="e">
        <f>BC28/AX28</f>
        <v>#DIV/0!</v>
      </c>
      <c r="BE28" s="45">
        <v>162.05544</v>
      </c>
      <c r="BF28" s="29" t="e">
        <f>BE28/AX28</f>
        <v>#DIV/0!</v>
      </c>
      <c r="BG28" s="45">
        <v>160.17088000000001</v>
      </c>
      <c r="BH28" s="29" t="e">
        <f t="shared" ref="BH28:BH32" si="97">BG28/AX28</f>
        <v>#DIV/0!</v>
      </c>
      <c r="BI28" s="16"/>
      <c r="BJ28" s="16"/>
      <c r="BK28" s="13"/>
      <c r="BL28" s="14"/>
      <c r="BM28" s="39"/>
      <c r="BN28" s="11">
        <v>23.5703</v>
      </c>
      <c r="BO28" s="29" t="e">
        <f>BN28/BM28</f>
        <v>#DIV/0!</v>
      </c>
      <c r="BP28" s="30">
        <v>23.690441</v>
      </c>
      <c r="BQ28" s="29" t="e">
        <f>BP28/BM28</f>
        <v>#DIV/0!</v>
      </c>
      <c r="BR28" s="30">
        <v>24.632956</v>
      </c>
      <c r="BS28" s="29" t="e">
        <f>BR28/BM28</f>
        <v>#DIV/0!</v>
      </c>
      <c r="BT28" s="45">
        <v>23.391697000000001</v>
      </c>
      <c r="BU28" s="29" t="e">
        <f>BT28/BM28</f>
        <v>#DIV/0!</v>
      </c>
      <c r="BV28" s="30">
        <v>47.15</v>
      </c>
      <c r="BW28" s="29" t="e">
        <f t="shared" ref="BW28:BW32" si="98">BV28/BM28</f>
        <v>#DIV/0!</v>
      </c>
      <c r="BX28" s="16"/>
      <c r="BY28" s="16"/>
      <c r="BZ28" s="13"/>
      <c r="CA28" s="14"/>
      <c r="CB28" s="39"/>
      <c r="CC28" s="11">
        <v>589.97400000000005</v>
      </c>
      <c r="CD28" s="29" t="e">
        <f>CC28/CB28</f>
        <v>#DIV/0!</v>
      </c>
      <c r="CE28" s="45">
        <v>587.21356000000003</v>
      </c>
      <c r="CF28" s="29" t="e">
        <f>CE28/CB28</f>
        <v>#DIV/0!</v>
      </c>
      <c r="CG28" s="45">
        <v>561.93384000000003</v>
      </c>
      <c r="CH28" s="29" t="e">
        <f>CG28/CB28</f>
        <v>#DIV/0!</v>
      </c>
      <c r="CI28" s="45">
        <v>583.16650000000004</v>
      </c>
      <c r="CJ28" s="29" t="e">
        <f>CI28/CB28</f>
        <v>#DIV/0!</v>
      </c>
      <c r="CK28" s="45">
        <v>532.3442</v>
      </c>
      <c r="CL28" s="29" t="e">
        <f t="shared" ref="CL28:CL32" si="99">CK28/CB28</f>
        <v>#DIV/0!</v>
      </c>
      <c r="CM28" s="16"/>
      <c r="CN28" s="16"/>
      <c r="CO28" s="13"/>
      <c r="CP28" s="14"/>
      <c r="CQ28" s="39"/>
      <c r="CR28" s="11">
        <v>416.38380000000001</v>
      </c>
      <c r="CS28" s="29" t="e">
        <f t="shared" ref="CS28:CS32" si="100">CR28/CQ28</f>
        <v>#DIV/0!</v>
      </c>
      <c r="CT28" s="45">
        <v>416.01949999999999</v>
      </c>
      <c r="CU28" s="29" t="e">
        <f t="shared" ref="CU28:CU32" si="101">CT28/CQ28</f>
        <v>#DIV/0!</v>
      </c>
      <c r="CV28" s="45">
        <v>403.58487000000002</v>
      </c>
      <c r="CW28" s="29" t="e">
        <f t="shared" ref="CW28:CW32" si="102">CV28/CQ28</f>
        <v>#DIV/0!</v>
      </c>
      <c r="CX28" s="30">
        <v>416.46996999999999</v>
      </c>
      <c r="CY28" s="29" t="e">
        <f t="shared" ref="CY28:CY32" si="103">CX28/CQ28</f>
        <v>#DIV/0!</v>
      </c>
      <c r="CZ28" s="45">
        <v>394.64425999999997</v>
      </c>
      <c r="DA28" s="29" t="e">
        <f t="shared" ref="DA28:DA32" si="104">CZ28/CQ28</f>
        <v>#DIV/0!</v>
      </c>
      <c r="DB28" s="16"/>
      <c r="DC28" s="16"/>
      <c r="DD28" s="13"/>
      <c r="DE28" s="14"/>
      <c r="DF28" s="39"/>
      <c r="DG28" s="28">
        <v>134.78970000000001</v>
      </c>
      <c r="DH28" s="29" t="e">
        <f>DG28/DF28</f>
        <v>#DIV/0!</v>
      </c>
      <c r="DI28" s="45">
        <v>126.72490000000001</v>
      </c>
      <c r="DJ28" s="29" t="e">
        <f t="shared" ref="DJ28:DJ32" si="105">DI28/DF28</f>
        <v>#DIV/0!</v>
      </c>
      <c r="DK28" s="45">
        <v>127.46823999999999</v>
      </c>
      <c r="DL28" s="29" t="e">
        <f t="shared" ref="DL28:DL32" si="106">DK28/DF28</f>
        <v>#DIV/0!</v>
      </c>
      <c r="DM28" s="45">
        <v>122.76267</v>
      </c>
      <c r="DN28" s="29" t="e">
        <f t="shared" ref="DN28:DN32" si="107">DM28/DF28</f>
        <v>#DIV/0!</v>
      </c>
      <c r="DO28" s="45">
        <v>96.626339999999999</v>
      </c>
      <c r="DP28" s="29" t="e">
        <f t="shared" ref="DP28:DP32" si="108">DO28/DF28</f>
        <v>#DIV/0!</v>
      </c>
      <c r="DQ28" s="16"/>
      <c r="DR28" s="16"/>
      <c r="DS28" s="13"/>
      <c r="DT28" s="14"/>
      <c r="DU28" s="39"/>
      <c r="DV28" s="28">
        <v>217.60640000000001</v>
      </c>
      <c r="DW28" s="29" t="e">
        <f t="shared" ref="DW28:DW32" si="109">DV28/DU28</f>
        <v>#DIV/0!</v>
      </c>
      <c r="DX28" s="30">
        <v>225.00441000000001</v>
      </c>
      <c r="DY28" s="29" t="e">
        <f t="shared" ref="DY28:DY32" si="110">DX28/DU28</f>
        <v>#DIV/0!</v>
      </c>
      <c r="DZ28" s="30">
        <v>234.23034999999999</v>
      </c>
      <c r="EA28" s="29" t="e">
        <f t="shared" ref="EA28:EA32" si="111">DZ28/DU28</f>
        <v>#DIV/0!</v>
      </c>
      <c r="EB28" s="30">
        <v>218.71010999999999</v>
      </c>
      <c r="EC28" s="29" t="e">
        <f t="shared" ref="EC28:EC32" si="112">EB28/DU28</f>
        <v>#DIV/0!</v>
      </c>
      <c r="ED28" s="45">
        <v>216.95088000000001</v>
      </c>
      <c r="EE28" s="29" t="e">
        <f t="shared" ref="EE28:EE32" si="113">ED28/DU28</f>
        <v>#DIV/0!</v>
      </c>
      <c r="EF28" s="16"/>
      <c r="EG28" s="16"/>
      <c r="EH28" s="13"/>
      <c r="EI28" s="14"/>
      <c r="EJ28" s="39"/>
      <c r="EK28" s="11">
        <v>190.8134</v>
      </c>
      <c r="EL28" s="29" t="e">
        <f t="shared" ref="EL28:EL32" si="114">EK28/EJ28</f>
        <v>#DIV/0!</v>
      </c>
      <c r="EM28" s="45">
        <v>185.00456</v>
      </c>
      <c r="EN28" s="29" t="e">
        <f t="shared" ref="EN28:EN32" si="115">EM28/EJ28</f>
        <v>#DIV/0!</v>
      </c>
      <c r="EO28" s="45">
        <v>181.34533999999999</v>
      </c>
      <c r="EP28" s="29" t="e">
        <f t="shared" ref="EP28:EP32" si="116">EO28/EJ28</f>
        <v>#DIV/0!</v>
      </c>
      <c r="EQ28" s="45">
        <v>181.34724</v>
      </c>
      <c r="ER28" s="29" t="e">
        <f t="shared" ref="ER28:ER32" si="117">EQ28/EJ28</f>
        <v>#DIV/0!</v>
      </c>
      <c r="ES28" s="45">
        <v>181.01687999999999</v>
      </c>
      <c r="ET28" s="29" t="e">
        <f t="shared" ref="ET28:ET32" si="118">ES28/EJ28</f>
        <v>#DIV/0!</v>
      </c>
      <c r="EU28" s="16"/>
      <c r="EV28" s="16"/>
    </row>
    <row r="29" spans="1:152" s="10" customFormat="1" ht="18" customHeight="1" x14ac:dyDescent="0.45">
      <c r="A29" s="72"/>
      <c r="B29" s="150">
        <f>INT(YEAR(A29)/100)</f>
        <v>19</v>
      </c>
      <c r="C29" s="13"/>
      <c r="D29" s="14"/>
      <c r="E29" s="39"/>
      <c r="F29" s="11"/>
      <c r="G29" s="29" t="e">
        <f>F29/E29</f>
        <v>#DIV/0!</v>
      </c>
      <c r="H29" s="30"/>
      <c r="I29" s="29" t="e">
        <f>H29/E29</f>
        <v>#DIV/0!</v>
      </c>
      <c r="J29" s="30"/>
      <c r="K29" s="29" t="e">
        <f>J29/E29</f>
        <v>#DIV/0!</v>
      </c>
      <c r="L29" s="30"/>
      <c r="M29" s="29" t="e">
        <f>L29/E29</f>
        <v>#DIV/0!</v>
      </c>
      <c r="N29" s="30"/>
      <c r="O29" s="29" t="e">
        <f>N29/E29</f>
        <v>#DIV/0!</v>
      </c>
      <c r="P29" s="16"/>
      <c r="Q29" s="16"/>
      <c r="R29" s="13"/>
      <c r="S29" s="14"/>
      <c r="T29" s="39"/>
      <c r="U29" s="11"/>
      <c r="V29" s="29" t="e">
        <f>U29/T29</f>
        <v>#DIV/0!</v>
      </c>
      <c r="W29" s="30"/>
      <c r="X29" s="29" t="e">
        <f>W29/T29</f>
        <v>#DIV/0!</v>
      </c>
      <c r="Y29" s="30"/>
      <c r="Z29" s="29" t="e">
        <f>Y29/T29</f>
        <v>#DIV/0!</v>
      </c>
      <c r="AA29" s="30"/>
      <c r="AB29" s="29" t="e">
        <f>AA29/T29</f>
        <v>#DIV/0!</v>
      </c>
      <c r="AC29" s="30"/>
      <c r="AD29" s="29" t="e">
        <f t="shared" si="96"/>
        <v>#DIV/0!</v>
      </c>
      <c r="AE29" s="16"/>
      <c r="AF29" s="16"/>
      <c r="AG29" s="13"/>
      <c r="AH29" s="14"/>
      <c r="AI29" s="39"/>
      <c r="AJ29" s="11"/>
      <c r="AK29" s="29" t="e">
        <f>AJ29/AI29</f>
        <v>#DIV/0!</v>
      </c>
      <c r="AL29" s="30"/>
      <c r="AM29" s="29" t="e">
        <f>AL29/AI29</f>
        <v>#DIV/0!</v>
      </c>
      <c r="AN29" s="30"/>
      <c r="AO29" s="29" t="e">
        <f>AN29/AI29</f>
        <v>#DIV/0!</v>
      </c>
      <c r="AP29" s="30"/>
      <c r="AQ29" s="29" t="e">
        <f>AP29/AI29</f>
        <v>#DIV/0!</v>
      </c>
      <c r="AR29" s="30"/>
      <c r="AS29" s="29" t="e">
        <f t="shared" ref="AS29:AS32" si="119">AR29/AI29</f>
        <v>#DIV/0!</v>
      </c>
      <c r="AT29" s="16"/>
      <c r="AU29" s="16"/>
      <c r="AV29" s="13"/>
      <c r="AW29" s="14"/>
      <c r="AX29" s="39"/>
      <c r="AY29" s="11"/>
      <c r="AZ29" s="29" t="e">
        <f>AY29/AX29</f>
        <v>#DIV/0!</v>
      </c>
      <c r="BA29" s="30"/>
      <c r="BB29" s="29" t="e">
        <f>BA29/AX29</f>
        <v>#DIV/0!</v>
      </c>
      <c r="BC29" s="30"/>
      <c r="BD29" s="29" t="e">
        <f>BC29/AX29</f>
        <v>#DIV/0!</v>
      </c>
      <c r="BE29" s="30"/>
      <c r="BF29" s="29" t="e">
        <f>BE29/AX29</f>
        <v>#DIV/0!</v>
      </c>
      <c r="BG29" s="30"/>
      <c r="BH29" s="29" t="e">
        <f t="shared" si="97"/>
        <v>#DIV/0!</v>
      </c>
      <c r="BI29" s="16"/>
      <c r="BJ29" s="16"/>
      <c r="BK29" s="13"/>
      <c r="BL29" s="14"/>
      <c r="BM29" s="39"/>
      <c r="BN29" s="11"/>
      <c r="BO29" s="29" t="e">
        <f>BN29/BM29</f>
        <v>#DIV/0!</v>
      </c>
      <c r="BP29" s="30"/>
      <c r="BQ29" s="29" t="e">
        <f>BP29/BM29</f>
        <v>#DIV/0!</v>
      </c>
      <c r="BR29" s="30"/>
      <c r="BS29" s="29" t="e">
        <f>BR29/BM29</f>
        <v>#DIV/0!</v>
      </c>
      <c r="BT29" s="30"/>
      <c r="BU29" s="29" t="e">
        <f>BT29/BM29</f>
        <v>#DIV/0!</v>
      </c>
      <c r="BV29" s="30"/>
      <c r="BW29" s="29" t="e">
        <f t="shared" si="98"/>
        <v>#DIV/0!</v>
      </c>
      <c r="BX29" s="16"/>
      <c r="BY29" s="16"/>
      <c r="BZ29" s="13"/>
      <c r="CA29" s="14"/>
      <c r="CB29" s="39"/>
      <c r="CC29" s="11"/>
      <c r="CD29" s="29" t="e">
        <f>CC29/CB29</f>
        <v>#DIV/0!</v>
      </c>
      <c r="CE29" s="30"/>
      <c r="CF29" s="29" t="e">
        <f>CE29/CB29</f>
        <v>#DIV/0!</v>
      </c>
      <c r="CG29" s="30"/>
      <c r="CH29" s="29" t="e">
        <f>CG29/CB29</f>
        <v>#DIV/0!</v>
      </c>
      <c r="CI29" s="30"/>
      <c r="CJ29" s="29" t="e">
        <f>CI29/CB29</f>
        <v>#DIV/0!</v>
      </c>
      <c r="CK29" s="30"/>
      <c r="CL29" s="29" t="e">
        <f t="shared" si="99"/>
        <v>#DIV/0!</v>
      </c>
      <c r="CM29" s="16"/>
      <c r="CN29" s="16"/>
      <c r="CO29" s="13"/>
      <c r="CP29" s="14"/>
      <c r="CQ29" s="39"/>
      <c r="CR29" s="11"/>
      <c r="CS29" s="29" t="e">
        <f t="shared" si="100"/>
        <v>#DIV/0!</v>
      </c>
      <c r="CT29" s="30"/>
      <c r="CU29" s="29" t="e">
        <f t="shared" si="101"/>
        <v>#DIV/0!</v>
      </c>
      <c r="CV29" s="30"/>
      <c r="CW29" s="29" t="e">
        <f t="shared" si="102"/>
        <v>#DIV/0!</v>
      </c>
      <c r="CX29" s="30"/>
      <c r="CY29" s="29" t="e">
        <f t="shared" si="103"/>
        <v>#DIV/0!</v>
      </c>
      <c r="CZ29" s="30"/>
      <c r="DA29" s="29" t="e">
        <f t="shared" si="104"/>
        <v>#DIV/0!</v>
      </c>
      <c r="DB29" s="16"/>
      <c r="DC29" s="16"/>
      <c r="DD29" s="13"/>
      <c r="DE29" s="14"/>
      <c r="DF29" s="39"/>
      <c r="DG29" s="11"/>
      <c r="DH29" s="29" t="e">
        <f>DG29/DF29</f>
        <v>#DIV/0!</v>
      </c>
      <c r="DI29" s="30"/>
      <c r="DJ29" s="29" t="e">
        <f t="shared" si="105"/>
        <v>#DIV/0!</v>
      </c>
      <c r="DK29" s="30"/>
      <c r="DL29" s="29" t="e">
        <f t="shared" si="106"/>
        <v>#DIV/0!</v>
      </c>
      <c r="DM29" s="30"/>
      <c r="DN29" s="29" t="e">
        <f t="shared" si="107"/>
        <v>#DIV/0!</v>
      </c>
      <c r="DO29" s="30"/>
      <c r="DP29" s="29" t="e">
        <f t="shared" si="108"/>
        <v>#DIV/0!</v>
      </c>
      <c r="DQ29" s="16"/>
      <c r="DR29" s="16"/>
      <c r="DS29" s="13"/>
      <c r="DT29" s="14"/>
      <c r="DU29" s="39"/>
      <c r="DV29" s="11"/>
      <c r="DW29" s="29" t="e">
        <f t="shared" si="109"/>
        <v>#DIV/0!</v>
      </c>
      <c r="DX29" s="30"/>
      <c r="DY29" s="29" t="e">
        <f t="shared" si="110"/>
        <v>#DIV/0!</v>
      </c>
      <c r="DZ29" s="30"/>
      <c r="EA29" s="29" t="e">
        <f t="shared" si="111"/>
        <v>#DIV/0!</v>
      </c>
      <c r="EB29" s="30"/>
      <c r="EC29" s="29" t="e">
        <f t="shared" si="112"/>
        <v>#DIV/0!</v>
      </c>
      <c r="ED29" s="30"/>
      <c r="EE29" s="29" t="e">
        <f t="shared" si="113"/>
        <v>#DIV/0!</v>
      </c>
      <c r="EF29" s="16"/>
      <c r="EG29" s="16"/>
      <c r="EH29" s="13"/>
      <c r="EI29" s="14"/>
      <c r="EJ29" s="39"/>
      <c r="EK29" s="11"/>
      <c r="EL29" s="29" t="e">
        <f t="shared" si="114"/>
        <v>#DIV/0!</v>
      </c>
      <c r="EM29" s="30"/>
      <c r="EN29" s="29" t="e">
        <f t="shared" si="115"/>
        <v>#DIV/0!</v>
      </c>
      <c r="EO29" s="30"/>
      <c r="EP29" s="29" t="e">
        <f t="shared" si="116"/>
        <v>#DIV/0!</v>
      </c>
      <c r="EQ29" s="30"/>
      <c r="ER29" s="29" t="e">
        <f t="shared" si="117"/>
        <v>#DIV/0!</v>
      </c>
      <c r="ES29" s="30"/>
      <c r="ET29" s="29" t="e">
        <f t="shared" si="118"/>
        <v>#DIV/0!</v>
      </c>
      <c r="EU29" s="16"/>
      <c r="EV29" s="16"/>
    </row>
    <row r="30" spans="1:152" s="10" customFormat="1" ht="18" customHeight="1" x14ac:dyDescent="0.45">
      <c r="A30" s="72"/>
      <c r="B30" s="150">
        <f>INT(YEAR(A30)/100)</f>
        <v>19</v>
      </c>
      <c r="C30" s="13"/>
      <c r="D30" s="14"/>
      <c r="E30" s="39"/>
      <c r="F30" s="11"/>
      <c r="G30" s="29" t="e">
        <f>F30/E30</f>
        <v>#DIV/0!</v>
      </c>
      <c r="H30" s="30"/>
      <c r="I30" s="29" t="e">
        <f>H30/E30</f>
        <v>#DIV/0!</v>
      </c>
      <c r="J30" s="30"/>
      <c r="K30" s="29" t="e">
        <f>J30/E30</f>
        <v>#DIV/0!</v>
      </c>
      <c r="L30" s="30"/>
      <c r="M30" s="29" t="e">
        <f>L30/E30</f>
        <v>#DIV/0!</v>
      </c>
      <c r="N30" s="30"/>
      <c r="O30" s="29" t="e">
        <f>N30/E30</f>
        <v>#DIV/0!</v>
      </c>
      <c r="P30" s="16"/>
      <c r="Q30" s="16"/>
      <c r="R30" s="13"/>
      <c r="S30" s="14"/>
      <c r="T30" s="39"/>
      <c r="U30" s="11"/>
      <c r="V30" s="29" t="e">
        <f>U30/T30</f>
        <v>#DIV/0!</v>
      </c>
      <c r="W30" s="30"/>
      <c r="X30" s="29" t="e">
        <f>W30/T30</f>
        <v>#DIV/0!</v>
      </c>
      <c r="Y30" s="30"/>
      <c r="Z30" s="29" t="e">
        <f>Y30/T30</f>
        <v>#DIV/0!</v>
      </c>
      <c r="AA30" s="30"/>
      <c r="AB30" s="29" t="e">
        <f>AA30/T30</f>
        <v>#DIV/0!</v>
      </c>
      <c r="AC30" s="30"/>
      <c r="AD30" s="29" t="e">
        <f t="shared" si="96"/>
        <v>#DIV/0!</v>
      </c>
      <c r="AE30" s="16"/>
      <c r="AF30" s="16"/>
      <c r="AG30" s="13"/>
      <c r="AH30" s="14"/>
      <c r="AI30" s="39"/>
      <c r="AJ30" s="11"/>
      <c r="AK30" s="29" t="e">
        <f>AJ30/AI30</f>
        <v>#DIV/0!</v>
      </c>
      <c r="AL30" s="30"/>
      <c r="AM30" s="29" t="e">
        <f>AL30/AI30</f>
        <v>#DIV/0!</v>
      </c>
      <c r="AN30" s="30"/>
      <c r="AO30" s="29" t="e">
        <f>AN30/AI30</f>
        <v>#DIV/0!</v>
      </c>
      <c r="AP30" s="30"/>
      <c r="AQ30" s="29" t="e">
        <f>AP30/AI30</f>
        <v>#DIV/0!</v>
      </c>
      <c r="AR30" s="30"/>
      <c r="AS30" s="29" t="e">
        <f t="shared" si="119"/>
        <v>#DIV/0!</v>
      </c>
      <c r="AT30" s="16"/>
      <c r="AU30" s="16"/>
      <c r="AV30" s="13"/>
      <c r="AW30" s="14"/>
      <c r="AX30" s="39"/>
      <c r="AY30" s="11"/>
      <c r="AZ30" s="29" t="e">
        <f>AY30/AX30</f>
        <v>#DIV/0!</v>
      </c>
      <c r="BA30" s="30"/>
      <c r="BB30" s="29" t="e">
        <f>BA30/AX30</f>
        <v>#DIV/0!</v>
      </c>
      <c r="BC30" s="30"/>
      <c r="BD30" s="29" t="e">
        <f>BC30/AX30</f>
        <v>#DIV/0!</v>
      </c>
      <c r="BE30" s="30"/>
      <c r="BF30" s="29" t="e">
        <f>BE30/AX30</f>
        <v>#DIV/0!</v>
      </c>
      <c r="BG30" s="30"/>
      <c r="BH30" s="29" t="e">
        <f t="shared" si="97"/>
        <v>#DIV/0!</v>
      </c>
      <c r="BI30" s="16"/>
      <c r="BJ30" s="16"/>
      <c r="BK30" s="13"/>
      <c r="BL30" s="14"/>
      <c r="BM30" s="39"/>
      <c r="BN30" s="11"/>
      <c r="BO30" s="29" t="e">
        <f>BN30/BM30</f>
        <v>#DIV/0!</v>
      </c>
      <c r="BP30" s="30"/>
      <c r="BQ30" s="29" t="e">
        <f>BP30/BM30</f>
        <v>#DIV/0!</v>
      </c>
      <c r="BR30" s="30"/>
      <c r="BS30" s="29" t="e">
        <f>BR30/BM30</f>
        <v>#DIV/0!</v>
      </c>
      <c r="BT30" s="30"/>
      <c r="BU30" s="29" t="e">
        <f>BT30/BM30</f>
        <v>#DIV/0!</v>
      </c>
      <c r="BV30" s="30"/>
      <c r="BW30" s="29" t="e">
        <f t="shared" si="98"/>
        <v>#DIV/0!</v>
      </c>
      <c r="BX30" s="16"/>
      <c r="BY30" s="16"/>
      <c r="BZ30" s="13"/>
      <c r="CA30" s="14"/>
      <c r="CB30" s="39"/>
      <c r="CC30" s="11"/>
      <c r="CD30" s="29" t="e">
        <f>CC30/CB30</f>
        <v>#DIV/0!</v>
      </c>
      <c r="CE30" s="30"/>
      <c r="CF30" s="29" t="e">
        <f>CE30/CB30</f>
        <v>#DIV/0!</v>
      </c>
      <c r="CG30" s="30"/>
      <c r="CH30" s="29" t="e">
        <f>CG30/CB30</f>
        <v>#DIV/0!</v>
      </c>
      <c r="CI30" s="30"/>
      <c r="CJ30" s="29" t="e">
        <f>CI30/CB30</f>
        <v>#DIV/0!</v>
      </c>
      <c r="CK30" s="30"/>
      <c r="CL30" s="29" t="e">
        <f t="shared" si="99"/>
        <v>#DIV/0!</v>
      </c>
      <c r="CM30" s="16"/>
      <c r="CN30" s="16"/>
      <c r="CO30" s="13"/>
      <c r="CP30" s="14"/>
      <c r="CQ30" s="39"/>
      <c r="CR30" s="11"/>
      <c r="CS30" s="29" t="e">
        <f t="shared" si="100"/>
        <v>#DIV/0!</v>
      </c>
      <c r="CT30" s="30"/>
      <c r="CU30" s="29" t="e">
        <f t="shared" si="101"/>
        <v>#DIV/0!</v>
      </c>
      <c r="CV30" s="30"/>
      <c r="CW30" s="29" t="e">
        <f t="shared" si="102"/>
        <v>#DIV/0!</v>
      </c>
      <c r="CX30" s="30"/>
      <c r="CY30" s="29" t="e">
        <f t="shared" si="103"/>
        <v>#DIV/0!</v>
      </c>
      <c r="CZ30" s="30"/>
      <c r="DA30" s="29" t="e">
        <f t="shared" si="104"/>
        <v>#DIV/0!</v>
      </c>
      <c r="DB30" s="16"/>
      <c r="DC30" s="16"/>
      <c r="DD30" s="13"/>
      <c r="DE30" s="14"/>
      <c r="DF30" s="39"/>
      <c r="DG30" s="11"/>
      <c r="DH30" s="29" t="e">
        <f>DG30/DF30</f>
        <v>#DIV/0!</v>
      </c>
      <c r="DI30" s="30"/>
      <c r="DJ30" s="29" t="e">
        <f t="shared" si="105"/>
        <v>#DIV/0!</v>
      </c>
      <c r="DK30" s="30"/>
      <c r="DL30" s="29" t="e">
        <f t="shared" si="106"/>
        <v>#DIV/0!</v>
      </c>
      <c r="DM30" s="30"/>
      <c r="DN30" s="29" t="e">
        <f t="shared" si="107"/>
        <v>#DIV/0!</v>
      </c>
      <c r="DO30" s="30"/>
      <c r="DP30" s="29" t="e">
        <f t="shared" si="108"/>
        <v>#DIV/0!</v>
      </c>
      <c r="DQ30" s="16"/>
      <c r="DR30" s="16"/>
      <c r="DS30" s="13"/>
      <c r="DT30" s="14"/>
      <c r="DU30" s="39"/>
      <c r="DV30" s="11"/>
      <c r="DW30" s="29" t="e">
        <f t="shared" si="109"/>
        <v>#DIV/0!</v>
      </c>
      <c r="DX30" s="30"/>
      <c r="DY30" s="29" t="e">
        <f t="shared" si="110"/>
        <v>#DIV/0!</v>
      </c>
      <c r="DZ30" s="30"/>
      <c r="EA30" s="29" t="e">
        <f t="shared" si="111"/>
        <v>#DIV/0!</v>
      </c>
      <c r="EB30" s="30"/>
      <c r="EC30" s="29" t="e">
        <f t="shared" si="112"/>
        <v>#DIV/0!</v>
      </c>
      <c r="ED30" s="30"/>
      <c r="EE30" s="29" t="e">
        <f t="shared" si="113"/>
        <v>#DIV/0!</v>
      </c>
      <c r="EF30" s="16"/>
      <c r="EG30" s="16"/>
      <c r="EH30" s="13"/>
      <c r="EI30" s="14"/>
      <c r="EJ30" s="39"/>
      <c r="EK30" s="11"/>
      <c r="EL30" s="29" t="e">
        <f t="shared" si="114"/>
        <v>#DIV/0!</v>
      </c>
      <c r="EM30" s="30"/>
      <c r="EN30" s="29" t="e">
        <f t="shared" si="115"/>
        <v>#DIV/0!</v>
      </c>
      <c r="EO30" s="30"/>
      <c r="EP30" s="29" t="e">
        <f t="shared" si="116"/>
        <v>#DIV/0!</v>
      </c>
      <c r="EQ30" s="30"/>
      <c r="ER30" s="29" t="e">
        <f t="shared" si="117"/>
        <v>#DIV/0!</v>
      </c>
      <c r="ES30" s="30"/>
      <c r="ET30" s="29" t="e">
        <f t="shared" si="118"/>
        <v>#DIV/0!</v>
      </c>
      <c r="EU30" s="16"/>
      <c r="EV30" s="16"/>
    </row>
    <row r="31" spans="1:152" s="10" customFormat="1" ht="18" customHeight="1" x14ac:dyDescent="0.45">
      <c r="A31" s="72"/>
      <c r="B31" s="150">
        <f>INT(YEAR(A31)/100)</f>
        <v>19</v>
      </c>
      <c r="C31" s="13"/>
      <c r="D31" s="14"/>
      <c r="E31" s="39"/>
      <c r="F31" s="11"/>
      <c r="G31" s="29" t="e">
        <f>F31/E31</f>
        <v>#DIV/0!</v>
      </c>
      <c r="H31" s="30"/>
      <c r="I31" s="29" t="e">
        <f>H31/E31</f>
        <v>#DIV/0!</v>
      </c>
      <c r="J31" s="30"/>
      <c r="K31" s="29" t="e">
        <f>J31/E31</f>
        <v>#DIV/0!</v>
      </c>
      <c r="L31" s="30"/>
      <c r="M31" s="29" t="e">
        <f>L31/E31</f>
        <v>#DIV/0!</v>
      </c>
      <c r="N31" s="30"/>
      <c r="O31" s="29" t="e">
        <f>N31/E31</f>
        <v>#DIV/0!</v>
      </c>
      <c r="P31" s="16"/>
      <c r="Q31" s="16"/>
      <c r="R31" s="13"/>
      <c r="S31" s="14"/>
      <c r="T31" s="39"/>
      <c r="U31" s="11"/>
      <c r="V31" s="29" t="e">
        <f>U31/T31</f>
        <v>#DIV/0!</v>
      </c>
      <c r="W31" s="30"/>
      <c r="X31" s="29" t="e">
        <f>W31/T31</f>
        <v>#DIV/0!</v>
      </c>
      <c r="Y31" s="30"/>
      <c r="Z31" s="29" t="e">
        <f>Y31/T31</f>
        <v>#DIV/0!</v>
      </c>
      <c r="AA31" s="30"/>
      <c r="AB31" s="29" t="e">
        <f>AA31/T31</f>
        <v>#DIV/0!</v>
      </c>
      <c r="AC31" s="30"/>
      <c r="AD31" s="29" t="e">
        <f t="shared" si="96"/>
        <v>#DIV/0!</v>
      </c>
      <c r="AE31" s="16"/>
      <c r="AF31" s="16"/>
      <c r="AG31" s="13"/>
      <c r="AH31" s="14"/>
      <c r="AI31" s="39"/>
      <c r="AJ31" s="11"/>
      <c r="AK31" s="29" t="e">
        <f>AJ31/AI31</f>
        <v>#DIV/0!</v>
      </c>
      <c r="AL31" s="30"/>
      <c r="AM31" s="29" t="e">
        <f>AL31/AI31</f>
        <v>#DIV/0!</v>
      </c>
      <c r="AN31" s="30"/>
      <c r="AO31" s="29" t="e">
        <f>AN31/AI31</f>
        <v>#DIV/0!</v>
      </c>
      <c r="AP31" s="30"/>
      <c r="AQ31" s="29" t="e">
        <f>AP31/AI31</f>
        <v>#DIV/0!</v>
      </c>
      <c r="AR31" s="30"/>
      <c r="AS31" s="29" t="e">
        <f t="shared" si="119"/>
        <v>#DIV/0!</v>
      </c>
      <c r="AT31" s="16"/>
      <c r="AU31" s="16"/>
      <c r="AV31" s="13"/>
      <c r="AW31" s="14"/>
      <c r="AX31" s="39"/>
      <c r="AY31" s="11"/>
      <c r="AZ31" s="29" t="e">
        <f>AY31/AX31</f>
        <v>#DIV/0!</v>
      </c>
      <c r="BA31" s="30"/>
      <c r="BB31" s="29" t="e">
        <f>BA31/AX31</f>
        <v>#DIV/0!</v>
      </c>
      <c r="BC31" s="30"/>
      <c r="BD31" s="29" t="e">
        <f>BC31/AX31</f>
        <v>#DIV/0!</v>
      </c>
      <c r="BE31" s="30"/>
      <c r="BF31" s="29" t="e">
        <f>BE31/AX31</f>
        <v>#DIV/0!</v>
      </c>
      <c r="BG31" s="30"/>
      <c r="BH31" s="29" t="e">
        <f t="shared" si="97"/>
        <v>#DIV/0!</v>
      </c>
      <c r="BI31" s="16"/>
      <c r="BJ31" s="16"/>
      <c r="BK31" s="13"/>
      <c r="BL31" s="14"/>
      <c r="BM31" s="39"/>
      <c r="BN31" s="11"/>
      <c r="BO31" s="29" t="e">
        <f>BN31/BM31</f>
        <v>#DIV/0!</v>
      </c>
      <c r="BP31" s="30"/>
      <c r="BQ31" s="29" t="e">
        <f>BP31/BM31</f>
        <v>#DIV/0!</v>
      </c>
      <c r="BR31" s="30"/>
      <c r="BS31" s="29" t="e">
        <f>BR31/BM31</f>
        <v>#DIV/0!</v>
      </c>
      <c r="BT31" s="30"/>
      <c r="BU31" s="29" t="e">
        <f>BT31/BM31</f>
        <v>#DIV/0!</v>
      </c>
      <c r="BV31" s="30"/>
      <c r="BW31" s="29" t="e">
        <f t="shared" si="98"/>
        <v>#DIV/0!</v>
      </c>
      <c r="BX31" s="16"/>
      <c r="BY31" s="16"/>
      <c r="BZ31" s="13"/>
      <c r="CA31" s="14"/>
      <c r="CB31" s="39"/>
      <c r="CC31" s="11"/>
      <c r="CD31" s="29" t="e">
        <f>CC31/CB31</f>
        <v>#DIV/0!</v>
      </c>
      <c r="CE31" s="30"/>
      <c r="CF31" s="29" t="e">
        <f>CE31/CB31</f>
        <v>#DIV/0!</v>
      </c>
      <c r="CG31" s="30"/>
      <c r="CH31" s="29" t="e">
        <f>CG31/CB31</f>
        <v>#DIV/0!</v>
      </c>
      <c r="CI31" s="30"/>
      <c r="CJ31" s="29" t="e">
        <f>CI31/CB31</f>
        <v>#DIV/0!</v>
      </c>
      <c r="CK31" s="30"/>
      <c r="CL31" s="29" t="e">
        <f t="shared" si="99"/>
        <v>#DIV/0!</v>
      </c>
      <c r="CM31" s="16"/>
      <c r="CN31" s="16"/>
      <c r="CO31" s="13"/>
      <c r="CP31" s="14"/>
      <c r="CQ31" s="39"/>
      <c r="CR31" s="11"/>
      <c r="CS31" s="29" t="e">
        <f t="shared" si="100"/>
        <v>#DIV/0!</v>
      </c>
      <c r="CT31" s="30"/>
      <c r="CU31" s="29" t="e">
        <f t="shared" si="101"/>
        <v>#DIV/0!</v>
      </c>
      <c r="CV31" s="30"/>
      <c r="CW31" s="29" t="e">
        <f t="shared" si="102"/>
        <v>#DIV/0!</v>
      </c>
      <c r="CX31" s="30"/>
      <c r="CY31" s="29" t="e">
        <f t="shared" si="103"/>
        <v>#DIV/0!</v>
      </c>
      <c r="CZ31" s="30"/>
      <c r="DA31" s="29" t="e">
        <f t="shared" si="104"/>
        <v>#DIV/0!</v>
      </c>
      <c r="DB31" s="16"/>
      <c r="DC31" s="16"/>
      <c r="DD31" s="13"/>
      <c r="DE31" s="14"/>
      <c r="DF31" s="39"/>
      <c r="DG31" s="11"/>
      <c r="DH31" s="29" t="e">
        <f>DG31/DF31</f>
        <v>#DIV/0!</v>
      </c>
      <c r="DI31" s="30"/>
      <c r="DJ31" s="29" t="e">
        <f t="shared" si="105"/>
        <v>#DIV/0!</v>
      </c>
      <c r="DK31" s="30"/>
      <c r="DL31" s="29" t="e">
        <f t="shared" si="106"/>
        <v>#DIV/0!</v>
      </c>
      <c r="DM31" s="30"/>
      <c r="DN31" s="29" t="e">
        <f t="shared" si="107"/>
        <v>#DIV/0!</v>
      </c>
      <c r="DO31" s="30"/>
      <c r="DP31" s="29" t="e">
        <f t="shared" si="108"/>
        <v>#DIV/0!</v>
      </c>
      <c r="DQ31" s="16"/>
      <c r="DR31" s="16"/>
      <c r="DS31" s="13"/>
      <c r="DT31" s="14"/>
      <c r="DU31" s="39"/>
      <c r="DV31" s="11"/>
      <c r="DW31" s="29" t="e">
        <f t="shared" si="109"/>
        <v>#DIV/0!</v>
      </c>
      <c r="DX31" s="30"/>
      <c r="DY31" s="29" t="e">
        <f t="shared" si="110"/>
        <v>#DIV/0!</v>
      </c>
      <c r="DZ31" s="30"/>
      <c r="EA31" s="29" t="e">
        <f t="shared" si="111"/>
        <v>#DIV/0!</v>
      </c>
      <c r="EB31" s="30"/>
      <c r="EC31" s="29" t="e">
        <f t="shared" si="112"/>
        <v>#DIV/0!</v>
      </c>
      <c r="ED31" s="30"/>
      <c r="EE31" s="29" t="e">
        <f t="shared" si="113"/>
        <v>#DIV/0!</v>
      </c>
      <c r="EF31" s="16"/>
      <c r="EG31" s="16"/>
      <c r="EH31" s="13"/>
      <c r="EI31" s="14"/>
      <c r="EJ31" s="39"/>
      <c r="EK31" s="11"/>
      <c r="EL31" s="29" t="e">
        <f t="shared" si="114"/>
        <v>#DIV/0!</v>
      </c>
      <c r="EM31" s="30"/>
      <c r="EN31" s="29" t="e">
        <f t="shared" si="115"/>
        <v>#DIV/0!</v>
      </c>
      <c r="EO31" s="30"/>
      <c r="EP31" s="29" t="e">
        <f t="shared" si="116"/>
        <v>#DIV/0!</v>
      </c>
      <c r="EQ31" s="30"/>
      <c r="ER31" s="29" t="e">
        <f t="shared" si="117"/>
        <v>#DIV/0!</v>
      </c>
      <c r="ES31" s="30"/>
      <c r="ET31" s="29" t="e">
        <f t="shared" si="118"/>
        <v>#DIV/0!</v>
      </c>
      <c r="EU31" s="16"/>
      <c r="EV31" s="16"/>
    </row>
    <row r="32" spans="1:152" s="10" customFormat="1" ht="18" customHeight="1" x14ac:dyDescent="0.45">
      <c r="A32" s="72"/>
      <c r="B32" s="150">
        <f>INT(YEAR(A32)/100)</f>
        <v>19</v>
      </c>
      <c r="C32" s="13"/>
      <c r="D32" s="14"/>
      <c r="E32" s="39"/>
      <c r="F32" s="11"/>
      <c r="G32" s="29" t="e">
        <f>F32/E32</f>
        <v>#DIV/0!</v>
      </c>
      <c r="H32" s="30"/>
      <c r="I32" s="29" t="e">
        <f>H32/E32</f>
        <v>#DIV/0!</v>
      </c>
      <c r="J32" s="30"/>
      <c r="K32" s="29" t="e">
        <f>J32/E32</f>
        <v>#DIV/0!</v>
      </c>
      <c r="L32" s="30"/>
      <c r="M32" s="29" t="e">
        <f>L32/E32</f>
        <v>#DIV/0!</v>
      </c>
      <c r="N32" s="30"/>
      <c r="O32" s="29" t="e">
        <f>N32/E32</f>
        <v>#DIV/0!</v>
      </c>
      <c r="P32" s="16"/>
      <c r="Q32" s="16"/>
      <c r="R32" s="13"/>
      <c r="S32" s="14"/>
      <c r="T32" s="39"/>
      <c r="U32" s="11"/>
      <c r="V32" s="29" t="e">
        <f>U32/T32</f>
        <v>#DIV/0!</v>
      </c>
      <c r="W32" s="30"/>
      <c r="X32" s="29" t="e">
        <f>W32/T32</f>
        <v>#DIV/0!</v>
      </c>
      <c r="Y32" s="30"/>
      <c r="Z32" s="29" t="e">
        <f>Y32/T32</f>
        <v>#DIV/0!</v>
      </c>
      <c r="AA32" s="30"/>
      <c r="AB32" s="29" t="e">
        <f>AA32/T32</f>
        <v>#DIV/0!</v>
      </c>
      <c r="AC32" s="30"/>
      <c r="AD32" s="29" t="e">
        <f t="shared" si="96"/>
        <v>#DIV/0!</v>
      </c>
      <c r="AE32" s="16"/>
      <c r="AF32" s="16"/>
      <c r="AG32" s="13"/>
      <c r="AH32" s="14"/>
      <c r="AI32" s="39"/>
      <c r="AJ32" s="11"/>
      <c r="AK32" s="29" t="e">
        <f>AJ32/AI32</f>
        <v>#DIV/0!</v>
      </c>
      <c r="AL32" s="30"/>
      <c r="AM32" s="29" t="e">
        <f>AL32/AI32</f>
        <v>#DIV/0!</v>
      </c>
      <c r="AN32" s="30"/>
      <c r="AO32" s="29" t="e">
        <f>AN32/AI32</f>
        <v>#DIV/0!</v>
      </c>
      <c r="AP32" s="30"/>
      <c r="AQ32" s="29" t="e">
        <f>AP32/AI32</f>
        <v>#DIV/0!</v>
      </c>
      <c r="AR32" s="30"/>
      <c r="AS32" s="29" t="e">
        <f t="shared" si="119"/>
        <v>#DIV/0!</v>
      </c>
      <c r="AT32" s="16"/>
      <c r="AU32" s="16"/>
      <c r="AV32" s="13"/>
      <c r="AW32" s="14"/>
      <c r="AX32" s="39"/>
      <c r="AY32" s="11"/>
      <c r="AZ32" s="29" t="e">
        <f>AY32/AX32</f>
        <v>#DIV/0!</v>
      </c>
      <c r="BA32" s="30"/>
      <c r="BB32" s="29" t="e">
        <f>BA32/AX32</f>
        <v>#DIV/0!</v>
      </c>
      <c r="BC32" s="30"/>
      <c r="BD32" s="29" t="e">
        <f>BC32/AX32</f>
        <v>#DIV/0!</v>
      </c>
      <c r="BE32" s="30"/>
      <c r="BF32" s="29" t="e">
        <f>BE32/AX32</f>
        <v>#DIV/0!</v>
      </c>
      <c r="BG32" s="30"/>
      <c r="BH32" s="29" t="e">
        <f t="shared" si="97"/>
        <v>#DIV/0!</v>
      </c>
      <c r="BI32" s="16"/>
      <c r="BJ32" s="16"/>
      <c r="BK32" s="13"/>
      <c r="BL32" s="14"/>
      <c r="BM32" s="39"/>
      <c r="BN32" s="11"/>
      <c r="BO32" s="29" t="e">
        <f>BN32/BM32</f>
        <v>#DIV/0!</v>
      </c>
      <c r="BP32" s="30"/>
      <c r="BQ32" s="29" t="e">
        <f>BP32/BM32</f>
        <v>#DIV/0!</v>
      </c>
      <c r="BR32" s="30"/>
      <c r="BS32" s="29" t="e">
        <f>BR32/BM32</f>
        <v>#DIV/0!</v>
      </c>
      <c r="BT32" s="30"/>
      <c r="BU32" s="29" t="e">
        <f>BT32/BM32</f>
        <v>#DIV/0!</v>
      </c>
      <c r="BV32" s="30"/>
      <c r="BW32" s="29" t="e">
        <f t="shared" si="98"/>
        <v>#DIV/0!</v>
      </c>
      <c r="BX32" s="16"/>
      <c r="BY32" s="16"/>
      <c r="BZ32" s="13"/>
      <c r="CA32" s="14"/>
      <c r="CB32" s="39"/>
      <c r="CC32" s="11"/>
      <c r="CD32" s="29" t="e">
        <f>CC32/CB32</f>
        <v>#DIV/0!</v>
      </c>
      <c r="CE32" s="30"/>
      <c r="CF32" s="29" t="e">
        <f>CE32/CB32</f>
        <v>#DIV/0!</v>
      </c>
      <c r="CG32" s="30"/>
      <c r="CH32" s="29" t="e">
        <f>CG32/CB32</f>
        <v>#DIV/0!</v>
      </c>
      <c r="CI32" s="30"/>
      <c r="CJ32" s="29" t="e">
        <f>CI32/CB32</f>
        <v>#DIV/0!</v>
      </c>
      <c r="CK32" s="30"/>
      <c r="CL32" s="29" t="e">
        <f t="shared" si="99"/>
        <v>#DIV/0!</v>
      </c>
      <c r="CM32" s="16"/>
      <c r="CN32" s="16"/>
      <c r="CO32" s="13"/>
      <c r="CP32" s="14"/>
      <c r="CQ32" s="39"/>
      <c r="CR32" s="11"/>
      <c r="CS32" s="29" t="e">
        <f t="shared" si="100"/>
        <v>#DIV/0!</v>
      </c>
      <c r="CT32" s="30"/>
      <c r="CU32" s="29" t="e">
        <f t="shared" si="101"/>
        <v>#DIV/0!</v>
      </c>
      <c r="CV32" s="30"/>
      <c r="CW32" s="29" t="e">
        <f t="shared" si="102"/>
        <v>#DIV/0!</v>
      </c>
      <c r="CX32" s="30"/>
      <c r="CY32" s="29" t="e">
        <f t="shared" si="103"/>
        <v>#DIV/0!</v>
      </c>
      <c r="CZ32" s="30"/>
      <c r="DA32" s="29" t="e">
        <f t="shared" si="104"/>
        <v>#DIV/0!</v>
      </c>
      <c r="DB32" s="16"/>
      <c r="DC32" s="16"/>
      <c r="DD32" s="13"/>
      <c r="DE32" s="14"/>
      <c r="DF32" s="39"/>
      <c r="DG32" s="11"/>
      <c r="DH32" s="29" t="e">
        <f>DG32/DF32</f>
        <v>#DIV/0!</v>
      </c>
      <c r="DI32" s="30"/>
      <c r="DJ32" s="29" t="e">
        <f t="shared" si="105"/>
        <v>#DIV/0!</v>
      </c>
      <c r="DK32" s="30"/>
      <c r="DL32" s="29" t="e">
        <f t="shared" si="106"/>
        <v>#DIV/0!</v>
      </c>
      <c r="DM32" s="30"/>
      <c r="DN32" s="29" t="e">
        <f t="shared" si="107"/>
        <v>#DIV/0!</v>
      </c>
      <c r="DO32" s="30"/>
      <c r="DP32" s="29" t="e">
        <f t="shared" si="108"/>
        <v>#DIV/0!</v>
      </c>
      <c r="DQ32" s="16"/>
      <c r="DR32" s="16"/>
      <c r="DS32" s="13"/>
      <c r="DT32" s="14"/>
      <c r="DU32" s="39"/>
      <c r="DV32" s="11"/>
      <c r="DW32" s="29" t="e">
        <f t="shared" si="109"/>
        <v>#DIV/0!</v>
      </c>
      <c r="DX32" s="30"/>
      <c r="DY32" s="29" t="e">
        <f t="shared" si="110"/>
        <v>#DIV/0!</v>
      </c>
      <c r="DZ32" s="30"/>
      <c r="EA32" s="29" t="e">
        <f t="shared" si="111"/>
        <v>#DIV/0!</v>
      </c>
      <c r="EB32" s="30"/>
      <c r="EC32" s="29" t="e">
        <f t="shared" si="112"/>
        <v>#DIV/0!</v>
      </c>
      <c r="ED32" s="30"/>
      <c r="EE32" s="29" t="e">
        <f t="shared" si="113"/>
        <v>#DIV/0!</v>
      </c>
      <c r="EF32" s="16"/>
      <c r="EG32" s="16"/>
      <c r="EH32" s="13"/>
      <c r="EI32" s="14"/>
      <c r="EJ32" s="39"/>
      <c r="EK32" s="11"/>
      <c r="EL32" s="29" t="e">
        <f t="shared" si="114"/>
        <v>#DIV/0!</v>
      </c>
      <c r="EM32" s="30"/>
      <c r="EN32" s="29" t="e">
        <f t="shared" si="115"/>
        <v>#DIV/0!</v>
      </c>
      <c r="EO32" s="30"/>
      <c r="EP32" s="29" t="e">
        <f t="shared" si="116"/>
        <v>#DIV/0!</v>
      </c>
      <c r="EQ32" s="30"/>
      <c r="ER32" s="29" t="e">
        <f t="shared" si="117"/>
        <v>#DIV/0!</v>
      </c>
      <c r="ES32" s="30"/>
      <c r="ET32" s="29" t="e">
        <f t="shared" si="118"/>
        <v>#DIV/0!</v>
      </c>
      <c r="EU32" s="16"/>
      <c r="EV32" s="16"/>
    </row>
    <row r="33" spans="1:152" s="38" customFormat="1" ht="12" customHeight="1" x14ac:dyDescent="0.45">
      <c r="A33" s="73"/>
      <c r="B33" s="32"/>
      <c r="C33" s="34"/>
      <c r="D33" s="35"/>
      <c r="E33" s="33"/>
      <c r="F33" s="33"/>
      <c r="G33" s="36"/>
      <c r="H33" s="36"/>
      <c r="I33" s="36"/>
      <c r="J33" s="36"/>
      <c r="K33" s="36"/>
      <c r="L33" s="36"/>
      <c r="M33" s="36"/>
      <c r="N33" s="36"/>
      <c r="O33" s="36"/>
      <c r="P33" s="37"/>
      <c r="Q33" s="37"/>
      <c r="R33" s="34"/>
      <c r="S33" s="35"/>
      <c r="T33" s="33"/>
      <c r="U33" s="33"/>
      <c r="V33" s="36"/>
      <c r="W33" s="36"/>
      <c r="X33" s="36"/>
      <c r="Y33" s="36"/>
      <c r="Z33" s="36"/>
      <c r="AA33" s="36"/>
      <c r="AB33" s="36"/>
      <c r="AC33" s="36"/>
      <c r="AD33" s="36"/>
      <c r="AE33" s="37"/>
      <c r="AF33" s="37"/>
      <c r="AG33" s="34"/>
      <c r="AH33" s="35"/>
      <c r="AI33" s="33"/>
      <c r="AJ33" s="33"/>
      <c r="AK33" s="33"/>
      <c r="AL33" s="36"/>
      <c r="AM33" s="36"/>
      <c r="AN33" s="36"/>
      <c r="AO33" s="36"/>
      <c r="AP33" s="36"/>
      <c r="AQ33" s="36"/>
      <c r="AR33" s="36"/>
      <c r="AS33" s="36"/>
      <c r="AT33" s="37"/>
      <c r="AU33" s="37"/>
      <c r="AV33" s="34"/>
      <c r="AW33" s="35"/>
      <c r="AX33" s="33"/>
      <c r="AY33" s="33"/>
      <c r="AZ33" s="33"/>
      <c r="BA33" s="36"/>
      <c r="BB33" s="36"/>
      <c r="BC33" s="36"/>
      <c r="BD33" s="36"/>
      <c r="BE33" s="36"/>
      <c r="BF33" s="36"/>
      <c r="BG33" s="36"/>
      <c r="BH33" s="36"/>
      <c r="BI33" s="37"/>
      <c r="BJ33" s="37"/>
      <c r="BK33" s="34"/>
      <c r="BL33" s="35"/>
      <c r="BM33" s="33"/>
      <c r="BN33" s="33"/>
      <c r="BO33" s="33"/>
      <c r="BP33" s="36"/>
      <c r="BQ33" s="36"/>
      <c r="BR33" s="36"/>
      <c r="BS33" s="36"/>
      <c r="BT33" s="36"/>
      <c r="BU33" s="36"/>
      <c r="BV33" s="36"/>
      <c r="BW33" s="36"/>
      <c r="BX33" s="37"/>
      <c r="BY33" s="37"/>
      <c r="BZ33" s="34"/>
      <c r="CA33" s="35"/>
      <c r="CB33" s="33"/>
      <c r="CC33" s="33"/>
      <c r="CD33" s="33"/>
      <c r="CE33" s="36"/>
      <c r="CF33" s="36"/>
      <c r="CG33" s="36"/>
      <c r="CH33" s="36"/>
      <c r="CI33" s="36"/>
      <c r="CJ33" s="36"/>
      <c r="CK33" s="36"/>
      <c r="CL33" s="36"/>
      <c r="CM33" s="37"/>
      <c r="CN33" s="37"/>
      <c r="CO33" s="34"/>
      <c r="CP33" s="35"/>
      <c r="CQ33" s="33"/>
      <c r="CR33" s="33"/>
      <c r="CS33" s="33"/>
      <c r="CT33" s="36"/>
      <c r="CU33" s="36"/>
      <c r="CV33" s="36"/>
      <c r="CW33" s="36"/>
      <c r="CX33" s="36"/>
      <c r="CY33" s="36"/>
      <c r="CZ33" s="36"/>
      <c r="DA33" s="36"/>
      <c r="DB33" s="37"/>
      <c r="DC33" s="37"/>
      <c r="DD33" s="34"/>
      <c r="DE33" s="35"/>
      <c r="DF33" s="33"/>
      <c r="DG33" s="33"/>
      <c r="DH33" s="33"/>
      <c r="DI33" s="36"/>
      <c r="DJ33" s="36"/>
      <c r="DK33" s="36"/>
      <c r="DL33" s="36"/>
      <c r="DM33" s="36"/>
      <c r="DN33" s="36"/>
      <c r="DO33" s="36"/>
      <c r="DP33" s="36"/>
      <c r="DQ33" s="37"/>
      <c r="DR33" s="37"/>
      <c r="DS33" s="34"/>
      <c r="DT33" s="35"/>
      <c r="DU33" s="33"/>
      <c r="DV33" s="33"/>
      <c r="DW33" s="33"/>
      <c r="DX33" s="36"/>
      <c r="DY33" s="36"/>
      <c r="DZ33" s="36"/>
      <c r="EA33" s="36"/>
      <c r="EB33" s="36"/>
      <c r="EC33" s="36"/>
      <c r="ED33" s="36"/>
      <c r="EE33" s="36"/>
      <c r="EF33" s="37"/>
      <c r="EG33" s="37"/>
      <c r="EH33" s="34"/>
      <c r="EI33" s="35"/>
      <c r="EJ33" s="33"/>
      <c r="EK33" s="33"/>
      <c r="EL33" s="33"/>
      <c r="EM33" s="36"/>
      <c r="EN33" s="36"/>
      <c r="EO33" s="36"/>
      <c r="EP33" s="36"/>
      <c r="EQ33" s="36"/>
      <c r="ER33" s="36"/>
      <c r="ES33" s="36"/>
      <c r="ET33" s="36"/>
      <c r="EU33" s="37"/>
      <c r="EV33" s="37"/>
    </row>
    <row r="34" spans="1:152" s="22" customFormat="1" ht="15" customHeight="1" x14ac:dyDescent="0.45">
      <c r="A34" s="144" t="s">
        <v>54</v>
      </c>
      <c r="B34" s="146"/>
      <c r="C34" s="81"/>
      <c r="D34" s="153" t="s">
        <v>34</v>
      </c>
      <c r="E34" s="90">
        <f>MAXA(E3:E33)</f>
        <v>233</v>
      </c>
      <c r="F34" s="132">
        <f>MAXA(F3:F33)</f>
        <v>231.28100000000001</v>
      </c>
      <c r="G34" s="119">
        <f>_xlfn.MAXIFS(G3:G33,$B3:$B33,20)</f>
        <v>1.0283700073964497</v>
      </c>
      <c r="H34" s="132">
        <f>MAXA(H3:H33)</f>
        <v>226.88037</v>
      </c>
      <c r="I34" s="119">
        <f>_xlfn.MAXIFS(I3:I33,$B3:$B33,20)</f>
        <v>1.0344326306563956</v>
      </c>
      <c r="J34" s="132">
        <f>MAXA(J3:J33)</f>
        <v>226.89687000000001</v>
      </c>
      <c r="K34" s="119">
        <f>_xlfn.MAXIFS(K3:K33,$B3:$B33,20)</f>
        <v>1.0234871667644008</v>
      </c>
      <c r="L34" s="132">
        <f>MAXA(L3:L33)</f>
        <v>227.90993</v>
      </c>
      <c r="M34" s="119">
        <f>_xlfn.MAXIFS(M3:M33,$B3:$B33,20)</f>
        <v>1.0266261556952663</v>
      </c>
      <c r="N34" s="132">
        <f>MAXA(N3:N33)</f>
        <v>232.2243</v>
      </c>
      <c r="O34" s="138">
        <f>_xlfn.MAXIFS(O3:O33,$B3:$B33,20)</f>
        <v>1.0265872419433271</v>
      </c>
      <c r="P34" s="48"/>
      <c r="Q34" s="21"/>
      <c r="R34" s="161"/>
      <c r="S34" s="121" t="s">
        <v>34</v>
      </c>
      <c r="T34" s="90">
        <f>MAXA(T3:T33)</f>
        <v>172.8</v>
      </c>
      <c r="U34" s="132">
        <f>MAXA(U3:U33)</f>
        <v>172.79759999999999</v>
      </c>
      <c r="V34" s="119">
        <f>_xlfn.MAXIFS(V3:V33,$B3:$B33,20)</f>
        <v>1.0417011816299184</v>
      </c>
      <c r="W34" s="132">
        <f>MAXA(W3:W33)</f>
        <v>171.82622000000001</v>
      </c>
      <c r="X34" s="119">
        <f>_xlfn.MAXIFS(X3:X33,$B3:$B33,20)</f>
        <v>1.0436162139115606</v>
      </c>
      <c r="Y34" s="132">
        <f>MAXA(Y3:Y33)</f>
        <v>173.62165999999999</v>
      </c>
      <c r="Z34" s="119">
        <f>_xlfn.MAXIFS(Z3:Z33,$B3:$B33,20)</f>
        <v>1.0575079790473869</v>
      </c>
      <c r="AA34" s="132">
        <f>MAXA(AA3:AA33)</f>
        <v>165.25592</v>
      </c>
      <c r="AB34" s="119">
        <f>_xlfn.MAXIFS(AB3:AB33,$B3:$B33,20)</f>
        <v>1.0154749477375413</v>
      </c>
      <c r="AC34" s="132">
        <f>MAXA(AC3:AC33)</f>
        <v>172.41316</v>
      </c>
      <c r="AD34" s="138">
        <f>_xlfn.MAXIFS(AD3:AD33,$B3:$B33,20)</f>
        <v>1.0370369716165184</v>
      </c>
      <c r="AE34" s="48"/>
      <c r="AF34" s="21"/>
      <c r="AG34" s="161"/>
      <c r="AH34" s="121" t="s">
        <v>34</v>
      </c>
      <c r="AI34" s="90">
        <f>MAXA(AI3:AI33)</f>
        <v>852.44</v>
      </c>
      <c r="AJ34" s="132">
        <f>MAXA(AJ3:AJ33)</f>
        <v>871.41290000000004</v>
      </c>
      <c r="AK34" s="134">
        <f>_xlfn.MAXIFS(AK3:AK33,$B3:$B33,20)</f>
        <v>1.0415487626999296</v>
      </c>
      <c r="AL34" s="132">
        <f>MAXA(AL3:AL33)</f>
        <v>837.54840000000002</v>
      </c>
      <c r="AM34" s="119">
        <f>_xlfn.MAXIFS(AM3:AM33,$B3:$B33,20)</f>
        <v>1.0157869684918934</v>
      </c>
      <c r="AN34" s="132">
        <f>MAXA(AN3:AN33)</f>
        <v>832.57024999999999</v>
      </c>
      <c r="AO34" s="119">
        <f>_xlfn.MAXIFS(AO3:AO33,$B3:$B33,20)</f>
        <v>1.0204628558495121</v>
      </c>
      <c r="AP34" s="132">
        <f>MAXA(AP3:AP33)</f>
        <v>847.90989999999999</v>
      </c>
      <c r="AQ34" s="138">
        <f>_xlfn.MAXIFS(AQ3:AQ33,$B3:$B33,20)</f>
        <v>1.0471013911454101</v>
      </c>
      <c r="AR34" s="136">
        <f>MAXA(AR3:AR33)</f>
        <v>842.65840000000003</v>
      </c>
      <c r="AS34" s="119">
        <f>_xlfn.MAXIFS(AS3:AS33,$B3:$B33,20)</f>
        <v>1.0503219620762501</v>
      </c>
      <c r="AT34" s="48"/>
      <c r="AU34" s="21"/>
      <c r="AV34" s="161"/>
      <c r="AW34" s="121" t="s">
        <v>34</v>
      </c>
      <c r="AX34" s="90">
        <f>MAXA(AX3:AX33)</f>
        <v>168.56</v>
      </c>
      <c r="AY34" s="132">
        <f>MAXA(AY3:AY33)</f>
        <v>168.72200000000001</v>
      </c>
      <c r="AZ34" s="134">
        <f>_xlfn.MAXIFS(AZ3:AZ33,$B3:$B33,20)</f>
        <v>1.010164243567127</v>
      </c>
      <c r="BA34" s="132">
        <f>MAXA(BA3:BA33)</f>
        <v>167.90007</v>
      </c>
      <c r="BB34" s="119">
        <f>_xlfn.MAXIFS(BB3:BB33,$B3:$B33,20)</f>
        <v>1.0213520895431596</v>
      </c>
      <c r="BC34" s="132">
        <f>MAXA(BC3:BC33)</f>
        <v>166.93244999999999</v>
      </c>
      <c r="BD34" s="119">
        <f>_xlfn.MAXIFS(BD3:BD33,$B3:$B33,20)</f>
        <v>1.0232489881025388</v>
      </c>
      <c r="BE34" s="132">
        <f>MAXA(BE3:BE33)</f>
        <v>165.23029</v>
      </c>
      <c r="BF34" s="119">
        <f>_xlfn.MAXIFS(BF3:BF33,$B3:$B33,20)</f>
        <v>1.0051115639637449</v>
      </c>
      <c r="BG34" s="136">
        <f>MAXA(BG3:BG33)</f>
        <v>168.27762999999999</v>
      </c>
      <c r="BH34" s="138">
        <f>_xlfn.MAXIFS(BH3:BH33,$B3:$B33,20)</f>
        <v>1.0236488229211023</v>
      </c>
      <c r="BI34" s="48"/>
      <c r="BJ34" s="21"/>
      <c r="BK34" s="81"/>
      <c r="BL34" s="121" t="s">
        <v>34</v>
      </c>
      <c r="BM34" s="90">
        <f>MAXA(BM3:BM33)</f>
        <v>23.92</v>
      </c>
      <c r="BN34" s="132">
        <f>MAXA(BN3:BN33)</f>
        <v>25.9114</v>
      </c>
      <c r="BO34" s="134">
        <f>_xlfn.MAXIFS(BO3:BO33,$B3:$B33,20)</f>
        <v>1.0837055625261398</v>
      </c>
      <c r="BP34" s="132">
        <f>MAXA(BP3:BP33)</f>
        <v>23.690441</v>
      </c>
      <c r="BQ34" s="119">
        <f>_xlfn.MAXIFS(BQ3:BQ33,$B3:$B33,20)</f>
        <v>1.0326460114587925</v>
      </c>
      <c r="BR34" s="132">
        <f>MAXA(BR3:BR33)</f>
        <v>24.632956</v>
      </c>
      <c r="BS34" s="119">
        <f>_xlfn.MAXIFS(BS3:BS33,$B3:$B33,20)</f>
        <v>1.0569705225547119</v>
      </c>
      <c r="BT34" s="132">
        <f>MAXA(BT3:BT33)</f>
        <v>26.085806000000002</v>
      </c>
      <c r="BU34" s="119">
        <f>_xlfn.MAXIFS(BU3:BU33,$B3:$B33,20)</f>
        <v>1.1047950460324421</v>
      </c>
      <c r="BV34" s="136">
        <f>MAXA(BV3:BV33)</f>
        <v>47.874245000000002</v>
      </c>
      <c r="BW34" s="138">
        <f>_xlfn.MAXIFS(BW3:BW33,$B3:$B33,20)</f>
        <v>2.2850264805007221</v>
      </c>
      <c r="BX34" s="48"/>
      <c r="BY34" s="21"/>
      <c r="BZ34" s="161"/>
      <c r="CA34" s="121" t="s">
        <v>34</v>
      </c>
      <c r="CB34" s="90">
        <f>MAXA(CB3:CB33)</f>
        <v>595.94000000000005</v>
      </c>
      <c r="CC34" s="132">
        <f>MAXA(CC3:CC33)</f>
        <v>592.31060000000002</v>
      </c>
      <c r="CD34" s="134">
        <f>_xlfn.MAXIFS(CD3:CD33,$B3:$B33,20)</f>
        <v>1.0113024339276844</v>
      </c>
      <c r="CE34" s="132">
        <f>MAXA(CE3:CE33)</f>
        <v>587.21356000000003</v>
      </c>
      <c r="CF34" s="119">
        <f>_xlfn.MAXIFS(CF3:CF33,$B3:$B33,20)</f>
        <v>1.0060298575860125</v>
      </c>
      <c r="CG34" s="132">
        <f>MAXA(CG3:CG33)</f>
        <v>584.20759999999996</v>
      </c>
      <c r="CH34" s="119">
        <f>_xlfn.MAXIFS(CH3:CH33,$B3:$B33,20)</f>
        <v>0.99737817515372618</v>
      </c>
      <c r="CI34" s="132">
        <f>MAXA(CI3:CI33)</f>
        <v>583.16650000000004</v>
      </c>
      <c r="CJ34" s="119">
        <f>_xlfn.MAXIFS(CJ3:CJ33,$B3:$B33,20)</f>
        <v>0.99124436908004043</v>
      </c>
      <c r="CK34" s="136">
        <f>MAXA(CK3:CK33)</f>
        <v>540.32320000000004</v>
      </c>
      <c r="CL34" s="138">
        <f>_xlfn.MAXIFS(CL3:CL33,$B3:$B33,20)</f>
        <v>0.93163404968488694</v>
      </c>
      <c r="CM34" s="48"/>
      <c r="CN34" s="21"/>
      <c r="CO34" s="161"/>
      <c r="CP34" s="121" t="s">
        <v>34</v>
      </c>
      <c r="CQ34" s="90">
        <f>MAXA(CQ3:CQ33)</f>
        <v>438.69</v>
      </c>
      <c r="CR34" s="132">
        <f>MAXA(CR3:CR33)</f>
        <v>438.77269999999999</v>
      </c>
      <c r="CS34" s="134">
        <f>_xlfn.MAXIFS(CS3:CS33,$B3:$B33,20)</f>
        <v>1.0264208799828853</v>
      </c>
      <c r="CT34" s="132">
        <f>MAXA(CT3:CT33)</f>
        <v>430.70575000000002</v>
      </c>
      <c r="CU34" s="119">
        <f>_xlfn.MAXIFS(CU3:CU33,$B3:$B33,20)</f>
        <v>1.0244242320652439</v>
      </c>
      <c r="CV34" s="132">
        <f>MAXA(CV3:CV33)</f>
        <v>426.8732</v>
      </c>
      <c r="CW34" s="119">
        <f>_xlfn.MAXIFS(CW3:CW33,$B3:$B33,20)</f>
        <v>1.0225058602334325</v>
      </c>
      <c r="CX34" s="132">
        <f>MAXA(CX3:CX33)</f>
        <v>428.70460000000003</v>
      </c>
      <c r="CY34" s="119">
        <f>_xlfn.MAXIFS(CY3:CY33,$B3:$B33,20)</f>
        <v>1.0195414367338966</v>
      </c>
      <c r="CZ34" s="136">
        <f>MAXA(CZ3:CZ33)</f>
        <v>442.11187999999999</v>
      </c>
      <c r="DA34" s="138">
        <f>_xlfn.MAXIFS(DA3:DA33,$B3:$B33,20)</f>
        <v>1.0157187033335631</v>
      </c>
      <c r="DB34" s="48"/>
      <c r="DC34" s="21"/>
      <c r="DD34" s="161"/>
      <c r="DE34" s="121" t="s">
        <v>34</v>
      </c>
      <c r="DF34" s="90">
        <f>MAXA(DF3:DF33)</f>
        <v>134.81</v>
      </c>
      <c r="DG34" s="132">
        <f>MAXA(DG3:DG33)</f>
        <v>134.78970000000001</v>
      </c>
      <c r="DH34" s="134">
        <f>_xlfn.MAXIFS(DH3:DH33,$B3:$B33,20)</f>
        <v>1.0292343628341551</v>
      </c>
      <c r="DI34" s="132">
        <f>MAXA(DI3:DI33)</f>
        <v>135.87325999999999</v>
      </c>
      <c r="DJ34" s="119">
        <f>_xlfn.MAXIFS(DJ3:DJ33,$B3:$B33,20)</f>
        <v>1.0514468432822983</v>
      </c>
      <c r="DK34" s="132">
        <f>MAXA(DK3:DK33)</f>
        <v>130.30609000000001</v>
      </c>
      <c r="DL34" s="119">
        <f>_xlfn.MAXIFS(DL3:DL33,$B3:$B33,20)</f>
        <v>1.0855644761740924</v>
      </c>
      <c r="DM34" s="132">
        <f>MAXA(DM3:DM33)</f>
        <v>122.76267</v>
      </c>
      <c r="DN34" s="119">
        <f>_xlfn.MAXIFS(DN3:DN33,$B3:$B33,20)</f>
        <v>1.0122139316239316</v>
      </c>
      <c r="DO34" s="136">
        <f>MAXA(DO3:DO33)</f>
        <v>110.58355</v>
      </c>
      <c r="DP34" s="138">
        <f>_xlfn.MAXIFS(DP3:DP33,$B3:$B33,20)</f>
        <v>0.95330646551724141</v>
      </c>
      <c r="DQ34" s="48"/>
      <c r="DR34" s="21"/>
      <c r="DS34" s="81"/>
      <c r="DT34" s="121" t="s">
        <v>34</v>
      </c>
      <c r="DU34" s="90">
        <f>MAXA(DU3:DU33)</f>
        <v>261.63</v>
      </c>
      <c r="DV34" s="132">
        <f>MAXA(DV3:DV33)</f>
        <v>260.30669999999998</v>
      </c>
      <c r="DW34" s="134">
        <f>_xlfn.MAXIFS(DW3:DW33,$B3:$B33,20)</f>
        <v>1.1052947658402204</v>
      </c>
      <c r="DX34" s="132">
        <f>MAXA(DX3:DX33)</f>
        <v>253.27887000000001</v>
      </c>
      <c r="DY34" s="119">
        <f>_xlfn.MAXIFS(DY3:DY33,$B3:$B33,20)</f>
        <v>1.0889228650137739</v>
      </c>
      <c r="DZ34" s="132">
        <f>MAXA(DZ3:DZ33)</f>
        <v>260.05419999999998</v>
      </c>
      <c r="EA34" s="119">
        <f>_xlfn.MAXIFS(EA3:EA33,$B3:$B33,20)</f>
        <v>1.0902077594123047</v>
      </c>
      <c r="EB34" s="132">
        <f>MAXA(EB3:EB33)</f>
        <v>251.43019000000001</v>
      </c>
      <c r="EC34" s="119">
        <f>_xlfn.MAXIFS(EC3:EC33,$B3:$B33,20)</f>
        <v>1.1239666666666666</v>
      </c>
      <c r="ED34" s="136">
        <f>MAXA(ED3:ED33)</f>
        <v>262.57578000000001</v>
      </c>
      <c r="EE34" s="138">
        <f>_xlfn.MAXIFS(EE3:EE33,$B3:$B33,20)</f>
        <v>1.0761686868686868</v>
      </c>
      <c r="EF34" s="48"/>
      <c r="EG34" s="21"/>
      <c r="EH34" s="161"/>
      <c r="EI34" s="121" t="s">
        <v>34</v>
      </c>
      <c r="EJ34" s="90">
        <f>MAXA(EJ3:EJ33)</f>
        <v>190.81</v>
      </c>
      <c r="EK34" s="132">
        <f>MAXA(EK3:EK33)</f>
        <v>190.8134</v>
      </c>
      <c r="EL34" s="134">
        <f>_xlfn.MAXIFS(EL3:EL33,$B3:$B33,20)</f>
        <v>1.0505746530776763</v>
      </c>
      <c r="EM34" s="132">
        <f>MAXA(EM3:EM33)</f>
        <v>188.21908999999999</v>
      </c>
      <c r="EN34" s="119">
        <f>_xlfn.MAXIFS(EN3:EN33,$B3:$B33,20)</f>
        <v>1.0440866438163736</v>
      </c>
      <c r="EO34" s="132">
        <f>MAXA(EO3:EO33)</f>
        <v>190.75215</v>
      </c>
      <c r="EP34" s="119">
        <f>_xlfn.MAXIFS(EP3:EP33,$B3:$B33,20)</f>
        <v>1.0357315279770445</v>
      </c>
      <c r="EQ34" s="132">
        <f>MAXA(EQ3:EQ33)</f>
        <v>181.34724</v>
      </c>
      <c r="ER34" s="119">
        <f>_xlfn.MAXIFS(ER3:ER33,$B3:$B33,20)</f>
        <v>1.0095969631755142</v>
      </c>
      <c r="ES34" s="136">
        <f>MAXA(ES3:ES33)</f>
        <v>181.01687999999999</v>
      </c>
      <c r="ET34" s="138">
        <f>_xlfn.MAXIFS(ET3:ET33,$B3:$B33,20)</f>
        <v>0.99535815025004215</v>
      </c>
      <c r="EU34" s="48"/>
      <c r="EV34" s="21"/>
    </row>
    <row r="35" spans="1:152" s="22" customFormat="1" ht="15" customHeight="1" x14ac:dyDescent="0.45">
      <c r="A35" s="145"/>
      <c r="B35" s="147"/>
      <c r="C35" s="82"/>
      <c r="D35" s="153"/>
      <c r="E35" s="90"/>
      <c r="F35" s="132"/>
      <c r="G35" s="85"/>
      <c r="H35" s="132"/>
      <c r="I35" s="85"/>
      <c r="J35" s="132"/>
      <c r="K35" s="85"/>
      <c r="L35" s="132"/>
      <c r="M35" s="85"/>
      <c r="N35" s="132"/>
      <c r="O35" s="139"/>
      <c r="P35" s="49"/>
      <c r="R35" s="162"/>
      <c r="S35" s="121"/>
      <c r="T35" s="90"/>
      <c r="U35" s="132"/>
      <c r="V35" s="85"/>
      <c r="W35" s="132"/>
      <c r="X35" s="85"/>
      <c r="Y35" s="132"/>
      <c r="Z35" s="85"/>
      <c r="AA35" s="132"/>
      <c r="AB35" s="85"/>
      <c r="AC35" s="132"/>
      <c r="AD35" s="139"/>
      <c r="AE35" s="49"/>
      <c r="AG35" s="162"/>
      <c r="AH35" s="121"/>
      <c r="AI35" s="90"/>
      <c r="AJ35" s="132"/>
      <c r="AK35" s="116"/>
      <c r="AL35" s="132"/>
      <c r="AM35" s="85"/>
      <c r="AN35" s="132"/>
      <c r="AO35" s="85"/>
      <c r="AP35" s="132"/>
      <c r="AQ35" s="139"/>
      <c r="AR35" s="136"/>
      <c r="AS35" s="85"/>
      <c r="AT35" s="49"/>
      <c r="AV35" s="162"/>
      <c r="AW35" s="121"/>
      <c r="AX35" s="90"/>
      <c r="AY35" s="132"/>
      <c r="AZ35" s="116"/>
      <c r="BA35" s="132"/>
      <c r="BB35" s="85"/>
      <c r="BC35" s="132"/>
      <c r="BD35" s="85"/>
      <c r="BE35" s="132"/>
      <c r="BF35" s="85"/>
      <c r="BG35" s="136"/>
      <c r="BH35" s="139"/>
      <c r="BI35" s="49"/>
      <c r="BK35" s="82"/>
      <c r="BL35" s="121"/>
      <c r="BM35" s="90"/>
      <c r="BN35" s="132"/>
      <c r="BO35" s="116"/>
      <c r="BP35" s="132"/>
      <c r="BQ35" s="85"/>
      <c r="BR35" s="132"/>
      <c r="BS35" s="85"/>
      <c r="BT35" s="132"/>
      <c r="BU35" s="85"/>
      <c r="BV35" s="136"/>
      <c r="BW35" s="139"/>
      <c r="BX35" s="49"/>
      <c r="BZ35" s="162"/>
      <c r="CA35" s="121"/>
      <c r="CB35" s="90"/>
      <c r="CC35" s="132"/>
      <c r="CD35" s="116"/>
      <c r="CE35" s="132"/>
      <c r="CF35" s="85"/>
      <c r="CG35" s="132"/>
      <c r="CH35" s="85"/>
      <c r="CI35" s="132"/>
      <c r="CJ35" s="85"/>
      <c r="CK35" s="136"/>
      <c r="CL35" s="139"/>
      <c r="CM35" s="49"/>
      <c r="CO35" s="162"/>
      <c r="CP35" s="121"/>
      <c r="CQ35" s="90"/>
      <c r="CR35" s="132"/>
      <c r="CS35" s="116"/>
      <c r="CT35" s="132"/>
      <c r="CU35" s="85"/>
      <c r="CV35" s="132"/>
      <c r="CW35" s="85"/>
      <c r="CX35" s="132"/>
      <c r="CY35" s="85"/>
      <c r="CZ35" s="136"/>
      <c r="DA35" s="139"/>
      <c r="DB35" s="49"/>
      <c r="DD35" s="162"/>
      <c r="DE35" s="121"/>
      <c r="DF35" s="90"/>
      <c r="DG35" s="132"/>
      <c r="DH35" s="116"/>
      <c r="DI35" s="132"/>
      <c r="DJ35" s="85"/>
      <c r="DK35" s="132"/>
      <c r="DL35" s="85"/>
      <c r="DM35" s="132"/>
      <c r="DN35" s="85"/>
      <c r="DO35" s="136"/>
      <c r="DP35" s="139"/>
      <c r="DQ35" s="49"/>
      <c r="DS35" s="82"/>
      <c r="DT35" s="121"/>
      <c r="DU35" s="90"/>
      <c r="DV35" s="132"/>
      <c r="DW35" s="116"/>
      <c r="DX35" s="132"/>
      <c r="DY35" s="85"/>
      <c r="DZ35" s="132"/>
      <c r="EA35" s="85"/>
      <c r="EB35" s="132"/>
      <c r="EC35" s="85"/>
      <c r="ED35" s="136"/>
      <c r="EE35" s="139"/>
      <c r="EF35" s="49"/>
      <c r="EH35" s="162"/>
      <c r="EI35" s="121"/>
      <c r="EJ35" s="90"/>
      <c r="EK35" s="132"/>
      <c r="EL35" s="116"/>
      <c r="EM35" s="132"/>
      <c r="EN35" s="85"/>
      <c r="EO35" s="132"/>
      <c r="EP35" s="85"/>
      <c r="EQ35" s="132"/>
      <c r="ER35" s="85"/>
      <c r="ES35" s="136"/>
      <c r="ET35" s="139"/>
      <c r="EU35" s="49"/>
    </row>
    <row r="36" spans="1:152" s="22" customFormat="1" ht="15" customHeight="1" x14ac:dyDescent="0.45">
      <c r="A36" s="171" t="s">
        <v>49</v>
      </c>
      <c r="B36" s="170">
        <f>G43+V43+AK43+AZ43+BO43+CD43+CS43+DH43+DW43+EL43</f>
        <v>80</v>
      </c>
      <c r="C36" s="82"/>
      <c r="D36" s="154"/>
      <c r="E36" s="91"/>
      <c r="F36" s="133"/>
      <c r="G36" s="120"/>
      <c r="H36" s="133"/>
      <c r="I36" s="120"/>
      <c r="J36" s="133"/>
      <c r="K36" s="120"/>
      <c r="L36" s="133"/>
      <c r="M36" s="120"/>
      <c r="N36" s="133"/>
      <c r="O36" s="140"/>
      <c r="P36" s="49"/>
      <c r="R36" s="162"/>
      <c r="S36" s="122"/>
      <c r="T36" s="91"/>
      <c r="U36" s="133"/>
      <c r="V36" s="120"/>
      <c r="W36" s="133"/>
      <c r="X36" s="120"/>
      <c r="Y36" s="133"/>
      <c r="Z36" s="120"/>
      <c r="AA36" s="133"/>
      <c r="AB36" s="120"/>
      <c r="AC36" s="133"/>
      <c r="AD36" s="140"/>
      <c r="AE36" s="49"/>
      <c r="AG36" s="162"/>
      <c r="AH36" s="122"/>
      <c r="AI36" s="91"/>
      <c r="AJ36" s="133"/>
      <c r="AK36" s="135"/>
      <c r="AL36" s="133"/>
      <c r="AM36" s="120"/>
      <c r="AN36" s="133"/>
      <c r="AO36" s="120"/>
      <c r="AP36" s="133"/>
      <c r="AQ36" s="140"/>
      <c r="AR36" s="137"/>
      <c r="AS36" s="120"/>
      <c r="AT36" s="49"/>
      <c r="AV36" s="162"/>
      <c r="AW36" s="122"/>
      <c r="AX36" s="91"/>
      <c r="AY36" s="133"/>
      <c r="AZ36" s="135"/>
      <c r="BA36" s="133"/>
      <c r="BB36" s="120"/>
      <c r="BC36" s="133"/>
      <c r="BD36" s="120"/>
      <c r="BE36" s="133"/>
      <c r="BF36" s="120"/>
      <c r="BG36" s="137"/>
      <c r="BH36" s="140"/>
      <c r="BI36" s="49"/>
      <c r="BK36" s="82"/>
      <c r="BL36" s="122"/>
      <c r="BM36" s="91"/>
      <c r="BN36" s="133"/>
      <c r="BO36" s="135"/>
      <c r="BP36" s="133"/>
      <c r="BQ36" s="120"/>
      <c r="BR36" s="133"/>
      <c r="BS36" s="120"/>
      <c r="BT36" s="133"/>
      <c r="BU36" s="120"/>
      <c r="BV36" s="137"/>
      <c r="BW36" s="140"/>
      <c r="BX36" s="49"/>
      <c r="BZ36" s="162"/>
      <c r="CA36" s="122"/>
      <c r="CB36" s="91"/>
      <c r="CC36" s="133"/>
      <c r="CD36" s="135"/>
      <c r="CE36" s="133"/>
      <c r="CF36" s="120"/>
      <c r="CG36" s="133"/>
      <c r="CH36" s="120"/>
      <c r="CI36" s="133"/>
      <c r="CJ36" s="120"/>
      <c r="CK36" s="137"/>
      <c r="CL36" s="140"/>
      <c r="CM36" s="49"/>
      <c r="CO36" s="162"/>
      <c r="CP36" s="122"/>
      <c r="CQ36" s="91"/>
      <c r="CR36" s="133"/>
      <c r="CS36" s="135"/>
      <c r="CT36" s="133"/>
      <c r="CU36" s="120"/>
      <c r="CV36" s="133"/>
      <c r="CW36" s="120"/>
      <c r="CX36" s="133"/>
      <c r="CY36" s="120"/>
      <c r="CZ36" s="137"/>
      <c r="DA36" s="140"/>
      <c r="DB36" s="49"/>
      <c r="DD36" s="162"/>
      <c r="DE36" s="122"/>
      <c r="DF36" s="91"/>
      <c r="DG36" s="133"/>
      <c r="DH36" s="135"/>
      <c r="DI36" s="133"/>
      <c r="DJ36" s="120"/>
      <c r="DK36" s="133"/>
      <c r="DL36" s="120"/>
      <c r="DM36" s="133"/>
      <c r="DN36" s="120"/>
      <c r="DO36" s="137"/>
      <c r="DP36" s="140"/>
      <c r="DQ36" s="49"/>
      <c r="DS36" s="82"/>
      <c r="DT36" s="122"/>
      <c r="DU36" s="91"/>
      <c r="DV36" s="133"/>
      <c r="DW36" s="135"/>
      <c r="DX36" s="133"/>
      <c r="DY36" s="120"/>
      <c r="DZ36" s="133"/>
      <c r="EA36" s="120"/>
      <c r="EB36" s="133"/>
      <c r="EC36" s="120"/>
      <c r="ED36" s="137"/>
      <c r="EE36" s="140"/>
      <c r="EF36" s="49"/>
      <c r="EH36" s="162"/>
      <c r="EI36" s="122"/>
      <c r="EJ36" s="91"/>
      <c r="EK36" s="133"/>
      <c r="EL36" s="135"/>
      <c r="EM36" s="133"/>
      <c r="EN36" s="120"/>
      <c r="EO36" s="133"/>
      <c r="EP36" s="120"/>
      <c r="EQ36" s="133"/>
      <c r="ER36" s="120"/>
      <c r="ES36" s="137"/>
      <c r="ET36" s="140"/>
      <c r="EU36" s="49"/>
    </row>
    <row r="37" spans="1:152" s="22" customFormat="1" ht="15" customHeight="1" x14ac:dyDescent="0.45">
      <c r="A37" s="59" t="s">
        <v>50</v>
      </c>
      <c r="B37" s="60">
        <f>I43+X43+AM43+BB43+BQ43+CF43+CU43+DJ43+DY43+EN43</f>
        <v>53</v>
      </c>
      <c r="C37" s="23"/>
      <c r="D37" s="155" t="s">
        <v>36</v>
      </c>
      <c r="E37" s="92">
        <f>E34/E40-1</f>
        <v>7.710798816568043E-2</v>
      </c>
      <c r="F37" s="123" t="s">
        <v>20</v>
      </c>
      <c r="G37" s="125">
        <f>AVERAGEIF($B$3:$B$33,20,G3:G33)</f>
        <v>0.99837407221208996</v>
      </c>
      <c r="H37" s="123"/>
      <c r="I37" s="125">
        <f>AVERAGEIF($B$3:$B$33,20,I3:I33)</f>
        <v>0.97837818306112934</v>
      </c>
      <c r="J37" s="123"/>
      <c r="K37" s="125">
        <f>AVERAGEIF($B$3:$B$33,20,K3:K33)</f>
        <v>0.96696439618632524</v>
      </c>
      <c r="L37" s="123"/>
      <c r="M37" s="125">
        <f>AVERAGEIF($B$3:$B$33,20,M3:M33)</f>
        <v>0.99199816330827717</v>
      </c>
      <c r="N37" s="123"/>
      <c r="O37" s="127">
        <f>AVERAGEIF($B$3:$B$33,20,O3:O33)</f>
        <v>0.9857431652966675</v>
      </c>
      <c r="P37" s="49"/>
      <c r="R37" s="163"/>
      <c r="S37" s="141" t="s">
        <v>36</v>
      </c>
      <c r="T37" s="92">
        <f>T34/T40-1</f>
        <v>0.16528424033987466</v>
      </c>
      <c r="U37" s="123" t="s">
        <v>20</v>
      </c>
      <c r="V37" s="125">
        <f>AVERAGEIF($B$3:$B$33,20,V3:V33)</f>
        <v>0.99438291620840469</v>
      </c>
      <c r="W37" s="123"/>
      <c r="X37" s="125">
        <f>AVERAGEIF($B$3:$B$33,20,X3:X33)</f>
        <v>0.97123325529409055</v>
      </c>
      <c r="Y37" s="123"/>
      <c r="Z37" s="125">
        <f>AVERAGEIF($B$3:$B$33,20,Z3:Z33)</f>
        <v>0.96573821509495983</v>
      </c>
      <c r="AA37" s="123"/>
      <c r="AB37" s="125">
        <f>AVERAGEIF($B$3:$B$33,20,AB3:AB33)</f>
        <v>0.95161948885662395</v>
      </c>
      <c r="AC37" s="123"/>
      <c r="AD37" s="127">
        <f>AVERAGEIF($B$3:$B$33,20,AD3:AD33)</f>
        <v>0.90371470840269885</v>
      </c>
      <c r="AE37" s="49"/>
      <c r="AG37" s="163"/>
      <c r="AH37" s="141" t="s">
        <v>36</v>
      </c>
      <c r="AI37" s="92">
        <f>AI34/AI40-1</f>
        <v>8.1996344435418367E-2</v>
      </c>
      <c r="AJ37" s="123" t="s">
        <v>20</v>
      </c>
      <c r="AK37" s="125">
        <f>AVERAGEIF($B$3:$B$33,20,AK3:AK33)</f>
        <v>1.000727941849622</v>
      </c>
      <c r="AL37" s="123"/>
      <c r="AM37" s="125">
        <f>AVERAGEIF($B$3:$B$33,20,AM3:AM33)</f>
        <v>0.98051722445951017</v>
      </c>
      <c r="AN37" s="123"/>
      <c r="AO37" s="125">
        <f>AVERAGEIF($B$3:$B$33,20,AO3:AO33)</f>
        <v>0.98055990103985169</v>
      </c>
      <c r="AP37" s="123"/>
      <c r="AQ37" s="127">
        <f>AVERAGEIF($B$3:$B$33,20,AQ3:AQ33)</f>
        <v>0.99987741453802492</v>
      </c>
      <c r="AR37" s="87"/>
      <c r="AS37" s="125">
        <f>AVERAGEIF($B$3:$B$33,20,AS3:AS33)</f>
        <v>0.94131551365047339</v>
      </c>
      <c r="AT37" s="49"/>
      <c r="AV37" s="163"/>
      <c r="AW37" s="141" t="s">
        <v>36</v>
      </c>
      <c r="AX37" s="92">
        <f>AX34/AX40-1</f>
        <v>6.0192464934901491E-2</v>
      </c>
      <c r="AY37" s="123" t="s">
        <v>20</v>
      </c>
      <c r="AZ37" s="125">
        <f>AVERAGEIF($B$3:$B$33,20,AZ3:AZ33)</f>
        <v>0.9948089358979304</v>
      </c>
      <c r="BA37" s="123"/>
      <c r="BB37" s="125">
        <f>AVERAGEIF($B$3:$B$33,20,BB3:BB33)</f>
        <v>0.97567734687756258</v>
      </c>
      <c r="BC37" s="123"/>
      <c r="BD37" s="125">
        <f>AVERAGEIF($B$3:$B$33,20,BD3:BD33)</f>
        <v>0.97110935946998844</v>
      </c>
      <c r="BE37" s="123"/>
      <c r="BF37" s="125">
        <f>AVERAGEIF($B$3:$B$33,20,BF3:BF33)</f>
        <v>0.9801522814358119</v>
      </c>
      <c r="BG37" s="87"/>
      <c r="BH37" s="127">
        <f>AVERAGEIF($B$3:$B$33,20,BH3:BH33)</f>
        <v>0.98593052618772314</v>
      </c>
      <c r="BI37" s="49"/>
      <c r="BK37" s="23"/>
      <c r="BL37" s="141" t="s">
        <v>36</v>
      </c>
      <c r="BM37" s="92">
        <f>BM34/BM40-1</f>
        <v>0.15166104959075599</v>
      </c>
      <c r="BN37" s="123" t="s">
        <v>20</v>
      </c>
      <c r="BO37" s="125">
        <f>AVERAGEIF($B$3:$B$33,20,BO3:BO33)</f>
        <v>0.99083590000714494</v>
      </c>
      <c r="BP37" s="123"/>
      <c r="BQ37" s="125">
        <f>AVERAGEIF($B$3:$B$33,20,BQ3:BQ33)</f>
        <v>0.98671947298788787</v>
      </c>
      <c r="BR37" s="123"/>
      <c r="BS37" s="125">
        <f>AVERAGEIF($B$3:$B$33,20,BS3:BS33)</f>
        <v>0.97356127260225844</v>
      </c>
      <c r="BT37" s="123"/>
      <c r="BU37" s="125">
        <f>AVERAGEIF($B$3:$B$33,20,BU3:BU33)</f>
        <v>1.0292489981686188</v>
      </c>
      <c r="BV37" s="87"/>
      <c r="BW37" s="127">
        <f>AVERAGEIF($B$3:$B$33,20,BW3:BW33)</f>
        <v>2.0267684554142389</v>
      </c>
      <c r="BX37" s="49"/>
      <c r="BZ37" s="163"/>
      <c r="CA37" s="141" t="s">
        <v>36</v>
      </c>
      <c r="CB37" s="92">
        <f>CB34/CB40-1</f>
        <v>0.11749924992499272</v>
      </c>
      <c r="CC37" s="123" t="s">
        <v>20</v>
      </c>
      <c r="CD37" s="125">
        <f>AVERAGEIF($B$3:$B$33,20,CD3:CD33)</f>
        <v>0.99103710405121492</v>
      </c>
      <c r="CE37" s="123"/>
      <c r="CF37" s="125">
        <f>AVERAGEIF($B$3:$B$33,20,CF3:CF33)</f>
        <v>0.96314732523557844</v>
      </c>
      <c r="CG37" s="123"/>
      <c r="CH37" s="125">
        <f>AVERAGEIF($B$3:$B$33,20,CH3:CH33)</f>
        <v>0.94849775776486056</v>
      </c>
      <c r="CI37" s="123"/>
      <c r="CJ37" s="125">
        <f>AVERAGEIF($B$3:$B$33,20,CJ3:CJ33)</f>
        <v>0.95874007641897774</v>
      </c>
      <c r="CK37" s="87"/>
      <c r="CL37" s="127">
        <f>AVERAGEIF($B$3:$B$33,20,CL3:CL33)</f>
        <v>0.90873281490526792</v>
      </c>
      <c r="CM37" s="49"/>
      <c r="CO37" s="163"/>
      <c r="CP37" s="141" t="s">
        <v>36</v>
      </c>
      <c r="CQ37" s="92">
        <f>CQ34/CQ40-1</f>
        <v>7.1177418567172968E-2</v>
      </c>
      <c r="CR37" s="123" t="s">
        <v>20</v>
      </c>
      <c r="CS37" s="125">
        <f>AVERAGEIF($B$3:$B$33,20,CS3:CS33)</f>
        <v>1.0011372208139384</v>
      </c>
      <c r="CT37" s="123"/>
      <c r="CU37" s="125">
        <f>AVERAGEIF($B$3:$B$33,20,CU3:CU33)</f>
        <v>0.98017880981044503</v>
      </c>
      <c r="CV37" s="123"/>
      <c r="CW37" s="125">
        <f>AVERAGEIF($B$3:$B$33,20,CW3:CW33)</f>
        <v>0.97522565825239516</v>
      </c>
      <c r="CX37" s="123"/>
      <c r="CY37" s="125">
        <f>AVERAGEIF($B$3:$B$33,20,CY3:CY33)</f>
        <v>0.99375089454466947</v>
      </c>
      <c r="CZ37" s="87"/>
      <c r="DA37" s="127">
        <f>AVERAGEIF($B$3:$B$33,20,DA3:DA33)</f>
        <v>0.98531885998626512</v>
      </c>
      <c r="DB37" s="49"/>
      <c r="DD37" s="163"/>
      <c r="DE37" s="141" t="s">
        <v>36</v>
      </c>
      <c r="DF37" s="92">
        <f>DF34/DF40-1</f>
        <v>0.18911528623092533</v>
      </c>
      <c r="DG37" s="123" t="s">
        <v>20</v>
      </c>
      <c r="DH37" s="125">
        <f>AVERAGEIF($B$3:$B$33,20,DH3:DH33)</f>
        <v>0.99453330151566155</v>
      </c>
      <c r="DI37" s="123"/>
      <c r="DJ37" s="125">
        <f>AVERAGEIF($B$3:$B$33,20,DJ3:DJ33)</f>
        <v>0.97862346043767245</v>
      </c>
      <c r="DK37" s="123"/>
      <c r="DL37" s="125">
        <f>AVERAGEIF($B$3:$B$33,20,DL3:DL33)</f>
        <v>0.96769376204867863</v>
      </c>
      <c r="DM37" s="123"/>
      <c r="DN37" s="125">
        <f>AVERAGEIF($B$3:$B$33,20,DN3:DN33)</f>
        <v>0.94316608666404078</v>
      </c>
      <c r="DO37" s="87"/>
      <c r="DP37" s="127">
        <f>AVERAGEIF($B$3:$B$33,20,DP3:DP33)</f>
        <v>0.75108942881724472</v>
      </c>
      <c r="DQ37" s="49"/>
      <c r="DS37" s="23"/>
      <c r="DT37" s="141" t="s">
        <v>36</v>
      </c>
      <c r="DU37" s="92">
        <f>DU34/DU40-1</f>
        <v>0.20123966942148752</v>
      </c>
      <c r="DV37" s="123" t="s">
        <v>20</v>
      </c>
      <c r="DW37" s="125">
        <f>AVERAGEIF($B$3:$B$33,20,DW3:DW33)</f>
        <v>1.0029748675356411</v>
      </c>
      <c r="DX37" s="123"/>
      <c r="DY37" s="125">
        <f>AVERAGEIF($B$3:$B$33,20,DY3:DY33)</f>
        <v>0.9774482812606079</v>
      </c>
      <c r="DZ37" s="123"/>
      <c r="EA37" s="125">
        <f>AVERAGEIF($B$3:$B$33,20,EA3:EA33)</f>
        <v>0.98794562415690468</v>
      </c>
      <c r="EB37" s="123"/>
      <c r="EC37" s="125">
        <f>AVERAGEIF($B$3:$B$33,20,EC3:EC33)</f>
        <v>0.98893231130005876</v>
      </c>
      <c r="ED37" s="87"/>
      <c r="EE37" s="127">
        <f>AVERAGEIF($B$3:$B$33,20,EE3:EE33)</f>
        <v>1.0114767364027357</v>
      </c>
      <c r="EF37" s="49"/>
      <c r="EH37" s="163"/>
      <c r="EI37" s="141" t="s">
        <v>36</v>
      </c>
      <c r="EJ37" s="92">
        <f>EJ34/EJ40-1</f>
        <v>0.14066236250597797</v>
      </c>
      <c r="EK37" s="123" t="s">
        <v>20</v>
      </c>
      <c r="EL37" s="125">
        <f>AVERAGEIF($B$3:$B$33,20,EL3:EL33)</f>
        <v>0.99541006843461444</v>
      </c>
      <c r="EM37" s="123"/>
      <c r="EN37" s="125">
        <f>AVERAGEIF($B$3:$B$33,20,EN3:EN33)</f>
        <v>0.98473420783914345</v>
      </c>
      <c r="EO37" s="123"/>
      <c r="EP37" s="125">
        <f>AVERAGEIF($B$3:$B$33,20,EP3:EP33)</f>
        <v>0.97847216220258204</v>
      </c>
      <c r="EQ37" s="123"/>
      <c r="ER37" s="125">
        <f>AVERAGEIF($B$3:$B$33,20,ER3:ER33)</f>
        <v>0.95989588926541136</v>
      </c>
      <c r="ES37" s="87"/>
      <c r="ET37" s="127">
        <f>AVERAGEIF($B$3:$B$33,20,ET3:ET33)</f>
        <v>0.93056773374961499</v>
      </c>
      <c r="EU37" s="49"/>
    </row>
    <row r="38" spans="1:152" s="22" customFormat="1" ht="15" customHeight="1" x14ac:dyDescent="0.45">
      <c r="A38" s="59" t="s">
        <v>51</v>
      </c>
      <c r="B38" s="60">
        <f>K43+Z43+AO43+BD43+BS43+CH43+CW43+DL43+EA43+EP43</f>
        <v>15</v>
      </c>
      <c r="C38" s="23"/>
      <c r="D38" s="156"/>
      <c r="E38" s="93"/>
      <c r="F38" s="124"/>
      <c r="G38" s="125"/>
      <c r="H38" s="124"/>
      <c r="I38" s="125"/>
      <c r="J38" s="124"/>
      <c r="K38" s="125"/>
      <c r="L38" s="124"/>
      <c r="M38" s="125"/>
      <c r="N38" s="124"/>
      <c r="O38" s="127"/>
      <c r="P38" s="49"/>
      <c r="R38" s="163"/>
      <c r="S38" s="142"/>
      <c r="T38" s="93"/>
      <c r="U38" s="124"/>
      <c r="V38" s="125"/>
      <c r="W38" s="124"/>
      <c r="X38" s="125"/>
      <c r="Y38" s="124"/>
      <c r="Z38" s="125"/>
      <c r="AA38" s="124"/>
      <c r="AB38" s="125"/>
      <c r="AC38" s="124"/>
      <c r="AD38" s="127"/>
      <c r="AE38" s="49"/>
      <c r="AG38" s="163"/>
      <c r="AH38" s="142"/>
      <c r="AI38" s="93"/>
      <c r="AJ38" s="124"/>
      <c r="AK38" s="125"/>
      <c r="AL38" s="124"/>
      <c r="AM38" s="125"/>
      <c r="AN38" s="124"/>
      <c r="AO38" s="125"/>
      <c r="AP38" s="124"/>
      <c r="AQ38" s="127"/>
      <c r="AR38" s="86"/>
      <c r="AS38" s="125"/>
      <c r="AT38" s="49"/>
      <c r="AV38" s="163"/>
      <c r="AW38" s="142"/>
      <c r="AX38" s="93"/>
      <c r="AY38" s="124"/>
      <c r="AZ38" s="125"/>
      <c r="BA38" s="124"/>
      <c r="BB38" s="125"/>
      <c r="BC38" s="124"/>
      <c r="BD38" s="125"/>
      <c r="BE38" s="124"/>
      <c r="BF38" s="125"/>
      <c r="BG38" s="86"/>
      <c r="BH38" s="127"/>
      <c r="BI38" s="49"/>
      <c r="BK38" s="23"/>
      <c r="BL38" s="142"/>
      <c r="BM38" s="93"/>
      <c r="BN38" s="124"/>
      <c r="BO38" s="125"/>
      <c r="BP38" s="124"/>
      <c r="BQ38" s="125"/>
      <c r="BR38" s="124"/>
      <c r="BS38" s="125"/>
      <c r="BT38" s="124"/>
      <c r="BU38" s="125"/>
      <c r="BV38" s="86"/>
      <c r="BW38" s="127"/>
      <c r="BX38" s="49"/>
      <c r="BZ38" s="163"/>
      <c r="CA38" s="142"/>
      <c r="CB38" s="93"/>
      <c r="CC38" s="124"/>
      <c r="CD38" s="125"/>
      <c r="CE38" s="124"/>
      <c r="CF38" s="125"/>
      <c r="CG38" s="124"/>
      <c r="CH38" s="125"/>
      <c r="CI38" s="124"/>
      <c r="CJ38" s="125"/>
      <c r="CK38" s="86"/>
      <c r="CL38" s="127"/>
      <c r="CM38" s="49"/>
      <c r="CO38" s="163"/>
      <c r="CP38" s="142"/>
      <c r="CQ38" s="93"/>
      <c r="CR38" s="124"/>
      <c r="CS38" s="125"/>
      <c r="CT38" s="124"/>
      <c r="CU38" s="125"/>
      <c r="CV38" s="124"/>
      <c r="CW38" s="125"/>
      <c r="CX38" s="124"/>
      <c r="CY38" s="125"/>
      <c r="CZ38" s="86"/>
      <c r="DA38" s="127"/>
      <c r="DB38" s="49"/>
      <c r="DD38" s="163"/>
      <c r="DE38" s="142"/>
      <c r="DF38" s="93"/>
      <c r="DG38" s="124"/>
      <c r="DH38" s="125"/>
      <c r="DI38" s="124"/>
      <c r="DJ38" s="125"/>
      <c r="DK38" s="124"/>
      <c r="DL38" s="125"/>
      <c r="DM38" s="124"/>
      <c r="DN38" s="125"/>
      <c r="DO38" s="86"/>
      <c r="DP38" s="127"/>
      <c r="DQ38" s="49"/>
      <c r="DS38" s="23"/>
      <c r="DT38" s="142"/>
      <c r="DU38" s="93"/>
      <c r="DV38" s="124"/>
      <c r="DW38" s="125"/>
      <c r="DX38" s="124"/>
      <c r="DY38" s="125"/>
      <c r="DZ38" s="124"/>
      <c r="EA38" s="125"/>
      <c r="EB38" s="124"/>
      <c r="EC38" s="125"/>
      <c r="ED38" s="86"/>
      <c r="EE38" s="127"/>
      <c r="EF38" s="49"/>
      <c r="EH38" s="163"/>
      <c r="EI38" s="142"/>
      <c r="EJ38" s="93"/>
      <c r="EK38" s="124"/>
      <c r="EL38" s="125"/>
      <c r="EM38" s="124"/>
      <c r="EN38" s="125"/>
      <c r="EO38" s="124"/>
      <c r="EP38" s="125"/>
      <c r="EQ38" s="124"/>
      <c r="ER38" s="125"/>
      <c r="ES38" s="86"/>
      <c r="ET38" s="127"/>
      <c r="EU38" s="49"/>
    </row>
    <row r="39" spans="1:152" s="22" customFormat="1" ht="15" customHeight="1" x14ac:dyDescent="0.45">
      <c r="A39" s="59" t="s">
        <v>52</v>
      </c>
      <c r="B39" s="60">
        <f>M43+AB43+AQ43+BF43+BU43+CJ43+CY43+DN43+EC43+ER43</f>
        <v>25</v>
      </c>
      <c r="C39" s="23"/>
      <c r="D39" s="157"/>
      <c r="E39" s="94"/>
      <c r="F39" s="41" t="s">
        <v>21</v>
      </c>
      <c r="G39" s="160">
        <f t="shared" ref="G39:I39" si="120">G34-G40</f>
        <v>6.4321420862609613E-2</v>
      </c>
      <c r="H39" s="41"/>
      <c r="I39" s="42">
        <f t="shared" si="120"/>
        <v>0.11301743752334836</v>
      </c>
      <c r="J39" s="41"/>
      <c r="K39" s="42">
        <f t="shared" ref="K39:M39" si="121">K34-K40</f>
        <v>9.746693542341478E-2</v>
      </c>
      <c r="L39" s="41"/>
      <c r="M39" s="42">
        <f t="shared" si="121"/>
        <v>6.7340971966511898E-2</v>
      </c>
      <c r="N39" s="41"/>
      <c r="O39" s="47">
        <f t="shared" ref="O39" si="122">O34-O40</f>
        <v>7.7781893929170676E-2</v>
      </c>
      <c r="P39" s="49"/>
      <c r="R39" s="163"/>
      <c r="S39" s="143"/>
      <c r="T39" s="94"/>
      <c r="U39" s="41" t="s">
        <v>21</v>
      </c>
      <c r="V39" s="160">
        <f t="shared" ref="V39" si="123">V34-V40</f>
        <v>0.1115484607405095</v>
      </c>
      <c r="W39" s="41"/>
      <c r="X39" s="42">
        <f t="shared" ref="X39" si="124">X34-X40</f>
        <v>0.15627806294608382</v>
      </c>
      <c r="Y39" s="41"/>
      <c r="Z39" s="42">
        <f t="shared" ref="Z39" si="125">Z34-Z40</f>
        <v>0.17196555657810664</v>
      </c>
      <c r="AA39" s="41"/>
      <c r="AB39" s="42">
        <f t="shared" ref="AB39" si="126">AB34-AB40</f>
        <v>0.11453229121325814</v>
      </c>
      <c r="AC39" s="41"/>
      <c r="AD39" s="47">
        <f t="shared" ref="AD39" si="127">AD34-AD40</f>
        <v>0.51258775076751251</v>
      </c>
      <c r="AE39" s="49"/>
      <c r="AG39" s="163"/>
      <c r="AH39" s="143"/>
      <c r="AI39" s="94"/>
      <c r="AJ39" s="41" t="s">
        <v>21</v>
      </c>
      <c r="AK39" s="42">
        <f>AK34-AK40</f>
        <v>8.9964890018322086E-2</v>
      </c>
      <c r="AL39" s="41"/>
      <c r="AM39" s="160">
        <f t="shared" ref="AM39" si="128">AM34-AM40</f>
        <v>7.8160664396066504E-2</v>
      </c>
      <c r="AN39" s="41"/>
      <c r="AO39" s="42">
        <f t="shared" ref="AO39" si="129">AO34-AO40</f>
        <v>8.488615836933755E-2</v>
      </c>
      <c r="AP39" s="41"/>
      <c r="AQ39" s="47">
        <f t="shared" ref="AQ39" si="130">AQ34-AQ40</f>
        <v>9.859357827881543E-2</v>
      </c>
      <c r="AR39" s="44"/>
      <c r="AS39" s="42">
        <f t="shared" ref="AS39" si="131">AS34-AS40</f>
        <v>0.35376853896142679</v>
      </c>
      <c r="AT39" s="49"/>
      <c r="AV39" s="163"/>
      <c r="AW39" s="143"/>
      <c r="AX39" s="94"/>
      <c r="AY39" s="41" t="s">
        <v>21</v>
      </c>
      <c r="AZ39" s="160">
        <f>AZ34-AZ40</f>
        <v>3.9172853499744864E-2</v>
      </c>
      <c r="BA39" s="41"/>
      <c r="BB39" s="42">
        <f t="shared" ref="BB39" si="132">BB34-BB40</f>
        <v>8.8686439683718254E-2</v>
      </c>
      <c r="BC39" s="41"/>
      <c r="BD39" s="42">
        <f t="shared" ref="BD39" si="133">BD34-BD40</f>
        <v>8.7584399573860439E-2</v>
      </c>
      <c r="BE39" s="41"/>
      <c r="BF39" s="42">
        <f t="shared" ref="BF39" si="134">BF34-BF40</f>
        <v>4.0383265661880552E-2</v>
      </c>
      <c r="BG39" s="44"/>
      <c r="BH39" s="47">
        <f t="shared" ref="BH39" si="135">BH34-BH40</f>
        <v>6.5926521531718518E-2</v>
      </c>
      <c r="BI39" s="49"/>
      <c r="BK39" s="23"/>
      <c r="BL39" s="143"/>
      <c r="BM39" s="94"/>
      <c r="BN39" s="41" t="s">
        <v>21</v>
      </c>
      <c r="BO39" s="42">
        <f>BO34-BO40</f>
        <v>0.14842377398398787</v>
      </c>
      <c r="BP39" s="41"/>
      <c r="BQ39" s="160">
        <f t="shared" ref="BQ39" si="136">BQ34-BQ40</f>
        <v>9.1138741955246294E-2</v>
      </c>
      <c r="BR39" s="41"/>
      <c r="BS39" s="42">
        <f t="shared" ref="BS39" si="137">BS34-BS40</f>
        <v>0.13713382017930431</v>
      </c>
      <c r="BT39" s="41"/>
      <c r="BU39" s="42">
        <f t="shared" ref="BU39" si="138">BU34-BU40</f>
        <v>0.13573668552941465</v>
      </c>
      <c r="BV39" s="44"/>
      <c r="BW39" s="47">
        <f t="shared" ref="BW39" si="139">BW34-BW40</f>
        <v>1.4450442109971759</v>
      </c>
      <c r="BX39" s="49"/>
      <c r="BZ39" s="163"/>
      <c r="CA39" s="143"/>
      <c r="CB39" s="94"/>
      <c r="CC39" s="41" t="s">
        <v>21</v>
      </c>
      <c r="CD39" s="160">
        <f>CD34-CD40</f>
        <v>4.9324254711086368E-2</v>
      </c>
      <c r="CE39" s="41"/>
      <c r="CF39" s="42">
        <f t="shared" ref="CF39" si="140">CF34-CF40</f>
        <v>9.8930652968098109E-2</v>
      </c>
      <c r="CG39" s="41"/>
      <c r="CH39" s="42">
        <f t="shared" ref="CH39" si="141">CH34-CH40</f>
        <v>0.10169550575747821</v>
      </c>
      <c r="CI39" s="41"/>
      <c r="CJ39" s="42">
        <f t="shared" ref="CJ39" si="142">CJ34-CJ40</f>
        <v>6.7883968436148412E-2</v>
      </c>
      <c r="CK39" s="44"/>
      <c r="CL39" s="47">
        <f t="shared" ref="CL39" si="143">CL34-CL40</f>
        <v>5.2249981130752632E-2</v>
      </c>
      <c r="CM39" s="49"/>
      <c r="CO39" s="163"/>
      <c r="CP39" s="143"/>
      <c r="CQ39" s="94"/>
      <c r="CR39" s="41" t="s">
        <v>21</v>
      </c>
      <c r="CS39" s="160">
        <f>CS34-CS40</f>
        <v>4.4251922404640931E-2</v>
      </c>
      <c r="CT39" s="41"/>
      <c r="CU39" s="42">
        <f t="shared" ref="CU39" si="144">CU34-CU40</f>
        <v>7.8265970387344841E-2</v>
      </c>
      <c r="CV39" s="41"/>
      <c r="CW39" s="42">
        <f t="shared" ref="CW39" si="145">CW34-CW40</f>
        <v>8.4286395680979176E-2</v>
      </c>
      <c r="CX39" s="41"/>
      <c r="CY39" s="42">
        <f t="shared" ref="CY39" si="146">CY34-CY40</f>
        <v>4.4968366912382596E-2</v>
      </c>
      <c r="CZ39" s="44"/>
      <c r="DA39" s="47">
        <f t="shared" ref="DA39" si="147">DA34-DA40</f>
        <v>5.618258984394231E-2</v>
      </c>
      <c r="DB39" s="49"/>
      <c r="DD39" s="163"/>
      <c r="DE39" s="143"/>
      <c r="DF39" s="94"/>
      <c r="DG39" s="41" t="s">
        <v>21</v>
      </c>
      <c r="DH39" s="160">
        <f>DH34-DH40</f>
        <v>6.750533933368863E-2</v>
      </c>
      <c r="DI39" s="41"/>
      <c r="DJ39" s="42">
        <f t="shared" ref="DJ39" si="148">DJ34-DJ40</f>
        <v>0.17435730597842392</v>
      </c>
      <c r="DK39" s="41"/>
      <c r="DL39" s="42">
        <f t="shared" ref="DL39" si="149">DL34-DL40</f>
        <v>0.21641381975398355</v>
      </c>
      <c r="DM39" s="41"/>
      <c r="DN39" s="42">
        <f t="shared" ref="DN39" si="150">DN34-DN40</f>
        <v>0.14550161316505572</v>
      </c>
      <c r="DO39" s="44"/>
      <c r="DP39" s="47">
        <f t="shared" ref="DP39" si="151">DP34-DP40</f>
        <v>0.3376889623191075</v>
      </c>
      <c r="DQ39" s="49"/>
      <c r="DS39" s="23"/>
      <c r="DT39" s="143"/>
      <c r="DU39" s="94"/>
      <c r="DV39" s="41" t="s">
        <v>21</v>
      </c>
      <c r="DW39" s="42">
        <f>DW34-DW40</f>
        <v>0.17266808496124364</v>
      </c>
      <c r="DX39" s="41"/>
      <c r="DY39" s="42">
        <f t="shared" ref="DY39" si="152">DY34-DY40</f>
        <v>0.19372595619120914</v>
      </c>
      <c r="DZ39" s="41"/>
      <c r="EA39" s="42">
        <f t="shared" ref="EA39" si="153">EA34-EA40</f>
        <v>0.16749387781177993</v>
      </c>
      <c r="EB39" s="41"/>
      <c r="EC39" s="42">
        <f t="shared" ref="EC39" si="154">EC34-EC40</f>
        <v>0.1980204677442613</v>
      </c>
      <c r="ED39" s="44"/>
      <c r="EE39" s="169">
        <f t="shared" ref="EE39" si="155">EE34-EE40</f>
        <v>0.11691553009597444</v>
      </c>
      <c r="EF39" s="49"/>
      <c r="EH39" s="163"/>
      <c r="EI39" s="143"/>
      <c r="EJ39" s="94"/>
      <c r="EK39" s="41" t="s">
        <v>21</v>
      </c>
      <c r="EL39" s="42">
        <f>EL34-EL40</f>
        <v>0.1014065677298156</v>
      </c>
      <c r="EM39" s="41"/>
      <c r="EN39" s="42">
        <f t="shared" ref="EN39" si="156">EN34-EN40</f>
        <v>0.10733916906889884</v>
      </c>
      <c r="EO39" s="41"/>
      <c r="EP39" s="42">
        <f t="shared" ref="EP39" si="157">EP34-EP40</f>
        <v>0.11510821157165696</v>
      </c>
      <c r="EQ39" s="41"/>
      <c r="ER39" s="160">
        <f t="shared" ref="ER39" si="158">ER34-ER40</f>
        <v>8.8476800460746796E-2</v>
      </c>
      <c r="ES39" s="44"/>
      <c r="ET39" s="47">
        <f t="shared" ref="ET39" si="159">ET34-ET40</f>
        <v>0.11250370694054268</v>
      </c>
      <c r="EU39" s="49"/>
    </row>
    <row r="40" spans="1:152" s="22" customFormat="1" ht="15" customHeight="1" x14ac:dyDescent="0.45">
      <c r="A40" s="59" t="s">
        <v>55</v>
      </c>
      <c r="B40" s="60">
        <f>O43+AD43+AS43+BH43+BW43+CL43+DA43+DP43+EE43+ET43</f>
        <v>27</v>
      </c>
      <c r="C40" s="82"/>
      <c r="D40" s="158" t="s">
        <v>35</v>
      </c>
      <c r="E40" s="96">
        <f>MINA(E3:E33)</f>
        <v>216.32</v>
      </c>
      <c r="F40" s="113">
        <f>MINA(F3:F33)</f>
        <v>215.96440000000001</v>
      </c>
      <c r="G40" s="115">
        <f>_xlfn.MINIFS(G3:G33,$B3:$B33,20)</f>
        <v>0.96404858653384007</v>
      </c>
      <c r="H40" s="113">
        <f>MINA(H3:H33)</f>
        <v>213.86792</v>
      </c>
      <c r="I40" s="115">
        <f>_xlfn.MINIFS(I3:I33,$B3:$B33,20)</f>
        <v>0.92141519313304721</v>
      </c>
      <c r="J40" s="113">
        <f>MINA(J3:J33)</f>
        <v>209.80864</v>
      </c>
      <c r="K40" s="115">
        <f>_xlfn.MINIFS(K3:K33,$B3:$B33,20)</f>
        <v>0.92602023134098599</v>
      </c>
      <c r="L40" s="113">
        <f>MINA(L3:L33)</f>
        <v>219.55160000000001</v>
      </c>
      <c r="M40" s="115">
        <f>_xlfn.MINIFS(M3:M33,$B3:$B33,20)</f>
        <v>0.95928518372875438</v>
      </c>
      <c r="N40" s="113">
        <f>MINA(N3:N33)</f>
        <v>207.73996</v>
      </c>
      <c r="O40" s="128">
        <f>_xlfn.MINIFS(O3:O33,$B3:$B33,20)</f>
        <v>0.94880534801415639</v>
      </c>
      <c r="P40" s="50"/>
      <c r="R40" s="162"/>
      <c r="S40" s="95" t="s">
        <v>35</v>
      </c>
      <c r="T40" s="96">
        <f>MINA(T3:T33)</f>
        <v>148.29</v>
      </c>
      <c r="U40" s="113">
        <f>MINA(U3:U33)</f>
        <v>148.35730000000001</v>
      </c>
      <c r="V40" s="115">
        <f>_xlfn.MINIFS(V3:V33,$B3:$B33,20)</f>
        <v>0.93015272088940892</v>
      </c>
      <c r="W40" s="113">
        <f>MINA(W3:W33)</f>
        <v>146.46700999999999</v>
      </c>
      <c r="X40" s="115">
        <f>_xlfn.MINIFS(X3:X33,$B3:$B33,20)</f>
        <v>0.88733815096547675</v>
      </c>
      <c r="Y40" s="113">
        <f>MINA(Y3:Y33)</f>
        <v>146.6052</v>
      </c>
      <c r="Z40" s="115">
        <f>_xlfn.MINIFS(Z3:Z33,$B3:$B33,20)</f>
        <v>0.88554242246928028</v>
      </c>
      <c r="AA40" s="113">
        <f>MINA(AA3:AA33)</f>
        <v>148.24562</v>
      </c>
      <c r="AB40" s="115">
        <f>_xlfn.MINIFS(AB3:AB33,$B3:$B33,20)</f>
        <v>0.90094265652428318</v>
      </c>
      <c r="AC40" s="113">
        <f>MINA(AC3:AC33)</f>
        <v>87.66</v>
      </c>
      <c r="AD40" s="128">
        <f>_xlfn.MINIFS(AD3:AD33,$B3:$B33,20)</f>
        <v>0.52444922084900591</v>
      </c>
      <c r="AE40" s="50"/>
      <c r="AG40" s="162"/>
      <c r="AH40" s="95" t="s">
        <v>35</v>
      </c>
      <c r="AI40" s="96">
        <f>MINA(AI3:AI33)</f>
        <v>787.84</v>
      </c>
      <c r="AJ40" s="113">
        <f>MINA(AJ3:AJ33)</f>
        <v>788.06370000000004</v>
      </c>
      <c r="AK40" s="115">
        <f>_xlfn.MINIFS(AK3:AK33,$B3:$B33,20)</f>
        <v>0.95158387268160749</v>
      </c>
      <c r="AL40" s="113">
        <f>MINA(AL3:AL33)</f>
        <v>776.50459999999998</v>
      </c>
      <c r="AM40" s="115">
        <f>_xlfn.MINIFS(AM3:AM33,$B3:$B33,20)</f>
        <v>0.93762630409582692</v>
      </c>
      <c r="AN40" s="113">
        <f>MINA(AN3:AN33)</f>
        <v>751.60315000000003</v>
      </c>
      <c r="AO40" s="115">
        <f>_xlfn.MINIFS(AO3:AO33,$B3:$B33,20)</f>
        <v>0.93557669748017458</v>
      </c>
      <c r="AP40" s="113">
        <f>MINA(AP3:AP33)</f>
        <v>803.05939999999998</v>
      </c>
      <c r="AQ40" s="128">
        <f>_xlfn.MINIFS(AQ3:AQ33,$B3:$B33,20)</f>
        <v>0.94850781286659469</v>
      </c>
      <c r="AR40" s="84">
        <f>MINA(AR3:AR33)</f>
        <v>593.16</v>
      </c>
      <c r="AS40" s="115">
        <f>_xlfn.MINIFS(AS3:AS33,$B3:$B33,20)</f>
        <v>0.69655342311482327</v>
      </c>
      <c r="AT40" s="50"/>
      <c r="AV40" s="162"/>
      <c r="AW40" s="95" t="s">
        <v>35</v>
      </c>
      <c r="AX40" s="96">
        <f>MINA(AX3:AX33)</f>
        <v>158.99</v>
      </c>
      <c r="AY40" s="113">
        <f>MINA(AY3:AY33)</f>
        <v>155.63050000000001</v>
      </c>
      <c r="AZ40" s="115">
        <f>_xlfn.MINIFS(AZ3:AZ33,$B3:$B33,20)</f>
        <v>0.97099139006738211</v>
      </c>
      <c r="BA40" s="113">
        <f>MINA(BA3:BA33)</f>
        <v>152.30247</v>
      </c>
      <c r="BB40" s="115">
        <f>_xlfn.MINIFS(BB3:BB33,$B3:$B33,20)</f>
        <v>0.93266564985944134</v>
      </c>
      <c r="BC40" s="113">
        <f>MINA(BC3:BC33)</f>
        <v>149.99682999999999</v>
      </c>
      <c r="BD40" s="115">
        <f>_xlfn.MINIFS(BD3:BD33,$B3:$B33,20)</f>
        <v>0.9356645885286784</v>
      </c>
      <c r="BE40" s="113">
        <f>MINA(BE3:BE33)</f>
        <v>154.88557</v>
      </c>
      <c r="BF40" s="115">
        <f>_xlfn.MINIFS(BF3:BF33,$B3:$B33,20)</f>
        <v>0.96472829830186435</v>
      </c>
      <c r="BG40" s="84">
        <f>MINA(BG3:BG33)</f>
        <v>158.04243</v>
      </c>
      <c r="BH40" s="128">
        <f>_xlfn.MINIFS(BH3:BH33,$B3:$B33,20)</f>
        <v>0.95772230138938375</v>
      </c>
      <c r="BI40" s="50"/>
      <c r="BK40" s="82"/>
      <c r="BL40" s="95" t="s">
        <v>35</v>
      </c>
      <c r="BM40" s="96">
        <f>MINA(BM3:BM33)</f>
        <v>20.77</v>
      </c>
      <c r="BN40" s="113">
        <f>MINA(BN3:BN33)</f>
        <v>19.669899999999998</v>
      </c>
      <c r="BO40" s="115">
        <f>_xlfn.MINIFS(BO3:BO33,$B3:$B33,20)</f>
        <v>0.93528178854215194</v>
      </c>
      <c r="BP40" s="113">
        <f>MINA(BP3:BP33)</f>
        <v>19.93282</v>
      </c>
      <c r="BQ40" s="115">
        <f>_xlfn.MINIFS(BQ3:BQ33,$B3:$B33,20)</f>
        <v>0.94150726950354624</v>
      </c>
      <c r="BR40" s="113">
        <f>MINA(BR3:BR33)</f>
        <v>19.422096</v>
      </c>
      <c r="BS40" s="115">
        <f>_xlfn.MINIFS(BS3:BS33,$B3:$B33,20)</f>
        <v>0.9198367023754076</v>
      </c>
      <c r="BT40" s="113">
        <f>MINA(BT3:BT33)</f>
        <v>20.513361</v>
      </c>
      <c r="BU40" s="115">
        <f>_xlfn.MINIFS(BU3:BU33,$B3:$B33,20)</f>
        <v>0.96905836050302741</v>
      </c>
      <c r="BV40" s="84">
        <f>MINA(BV3:BV33)</f>
        <v>18.95</v>
      </c>
      <c r="BW40" s="128">
        <f>_xlfn.MINIFS(BW3:BW33,$B3:$B33,20)</f>
        <v>0.83998226950354615</v>
      </c>
      <c r="BX40" s="50"/>
      <c r="BZ40" s="162"/>
      <c r="CA40" s="95" t="s">
        <v>35</v>
      </c>
      <c r="CB40" s="96">
        <f>MINA(CB3:CB33)</f>
        <v>533.28</v>
      </c>
      <c r="CC40" s="113">
        <f>MINA(CC3:CC33)</f>
        <v>524.14700000000005</v>
      </c>
      <c r="CD40" s="115">
        <f>_xlfn.MINIFS(CD3:CD33,$B3:$B33,20)</f>
        <v>0.96197817921659801</v>
      </c>
      <c r="CE40" s="113">
        <f>MINA(CE3:CE33)</f>
        <v>506.37259999999998</v>
      </c>
      <c r="CF40" s="115">
        <f>_xlfn.MINIFS(CF3:CF33,$B3:$B33,20)</f>
        <v>0.90709920461791438</v>
      </c>
      <c r="CG40" s="113">
        <f>MINA(CG3:CG33)</f>
        <v>496.53635000000003</v>
      </c>
      <c r="CH40" s="115">
        <f>_xlfn.MINIFS(CH3:CH33,$B3:$B33,20)</f>
        <v>0.89568266939624797</v>
      </c>
      <c r="CI40" s="113">
        <f>MINA(CI3:CI33)</f>
        <v>509.02316000000002</v>
      </c>
      <c r="CJ40" s="115">
        <f>_xlfn.MINIFS(CJ3:CJ33,$B3:$B33,20)</f>
        <v>0.92336040064389202</v>
      </c>
      <c r="CK40" s="84">
        <f>MINA(CK3:CK33)</f>
        <v>475.37173000000001</v>
      </c>
      <c r="CL40" s="128">
        <f>_xlfn.MINIFS(CL3:CL33,$B3:$B33,20)</f>
        <v>0.87938406855413431</v>
      </c>
      <c r="CM40" s="50"/>
      <c r="CO40" s="162"/>
      <c r="CP40" s="95" t="s">
        <v>35</v>
      </c>
      <c r="CQ40" s="96">
        <f>MINA(CQ3:CQ33)</f>
        <v>409.54</v>
      </c>
      <c r="CR40" s="113">
        <f>MINA(CR3:CR33)</f>
        <v>409.91109999999998</v>
      </c>
      <c r="CS40" s="115">
        <f>_xlfn.MINIFS(CS3:CS33,$B3:$B33,20)</f>
        <v>0.98216895757824441</v>
      </c>
      <c r="CT40" s="113">
        <f>MINA(CT3:CT33)</f>
        <v>399.28393999999997</v>
      </c>
      <c r="CU40" s="115">
        <f>_xlfn.MINIFS(CU3:CU33,$B3:$B33,20)</f>
        <v>0.94615826167789907</v>
      </c>
      <c r="CV40" s="113">
        <f>MINA(CV3:CV33)</f>
        <v>401.15176000000002</v>
      </c>
      <c r="CW40" s="115">
        <f>_xlfn.MINIFS(CW3:CW33,$B3:$B33,20)</f>
        <v>0.93821946455245331</v>
      </c>
      <c r="CX40" s="113">
        <f>MINA(CX3:CX33)</f>
        <v>413.51119999999997</v>
      </c>
      <c r="CY40" s="115">
        <f>_xlfn.MINIFS(CY3:CY33,$B3:$B33,20)</f>
        <v>0.97457306982151404</v>
      </c>
      <c r="CZ40" s="84">
        <f>MINA(CZ3:CZ33)</f>
        <v>394.64425999999997</v>
      </c>
      <c r="DA40" s="128">
        <f>_xlfn.MINIFS(DA3:DA33,$B3:$B33,20)</f>
        <v>0.95953611348962076</v>
      </c>
      <c r="DB40" s="50"/>
      <c r="DD40" s="162"/>
      <c r="DE40" s="95" t="s">
        <v>35</v>
      </c>
      <c r="DF40" s="96">
        <f>MINA(DF3:DF33)</f>
        <v>113.37</v>
      </c>
      <c r="DG40" s="113">
        <f>MINA(DG3:DG33)</f>
        <v>113.35899999999999</v>
      </c>
      <c r="DH40" s="115">
        <f>_xlfn.MINIFS(DH3:DH33,$B3:$B33,20)</f>
        <v>0.96172902350046652</v>
      </c>
      <c r="DI40" s="113">
        <f>MINA(DI3:DI33)</f>
        <v>108.435165</v>
      </c>
      <c r="DJ40" s="115">
        <f>_xlfn.MINIFS(DJ3:DJ33,$B3:$B33,20)</f>
        <v>0.8770895373038744</v>
      </c>
      <c r="DK40" s="113">
        <f>MINA(DK3:DK33)</f>
        <v>105.82719</v>
      </c>
      <c r="DL40" s="115">
        <f>_xlfn.MINIFS(DL3:DL33,$B3:$B33,20)</f>
        <v>0.8691506564201088</v>
      </c>
      <c r="DM40" s="113">
        <f>MINA(DM3:DM33)</f>
        <v>111.107574</v>
      </c>
      <c r="DN40" s="115">
        <f>_xlfn.MINIFS(DN3:DN33,$B3:$B33,20)</f>
        <v>0.86671231845887586</v>
      </c>
      <c r="DO40" s="84">
        <f>MINA(DO3:DO33)</f>
        <v>80.511489999999995</v>
      </c>
      <c r="DP40" s="128">
        <f>_xlfn.MINIFS(DP3:DP33,$B3:$B33,20)</f>
        <v>0.61561750319813391</v>
      </c>
      <c r="DQ40" s="50"/>
      <c r="DS40" s="82"/>
      <c r="DT40" s="95" t="s">
        <v>35</v>
      </c>
      <c r="DU40" s="96">
        <f>MINA(DU3:DU33)</f>
        <v>217.8</v>
      </c>
      <c r="DV40" s="113">
        <f>MINA(DV3:DV33)</f>
        <v>217.60640000000001</v>
      </c>
      <c r="DW40" s="115">
        <f>_xlfn.MINIFS(DW3:DW33,$B3:$B33,20)</f>
        <v>0.93262668087897671</v>
      </c>
      <c r="DX40" s="113">
        <f>MINA(DX3:DX33)</f>
        <v>218.35642999999999</v>
      </c>
      <c r="DY40" s="115">
        <f>_xlfn.MINIFS(DY3:DY33,$B3:$B33,20)</f>
        <v>0.89519690882256475</v>
      </c>
      <c r="DZ40" s="113">
        <f>MINA(DZ3:DZ33)</f>
        <v>221.77435</v>
      </c>
      <c r="EA40" s="115">
        <f>_xlfn.MINIFS(EA3:EA33,$B3:$B33,20)</f>
        <v>0.92271388160052481</v>
      </c>
      <c r="EB40" s="113">
        <f>MINA(EB3:EB33)</f>
        <v>218.71010999999999</v>
      </c>
      <c r="EC40" s="115">
        <f>_xlfn.MINIFS(EC3:EC33,$B3:$B33,20)</f>
        <v>0.92594619892240526</v>
      </c>
      <c r="ED40" s="84">
        <f>MINA(ED3:ED33)</f>
        <v>216.95088000000001</v>
      </c>
      <c r="EE40" s="128">
        <f>_xlfn.MINIFS(EE3:EE33,$B3:$B33,20)</f>
        <v>0.95925315677271239</v>
      </c>
      <c r="EF40" s="50"/>
      <c r="EH40" s="162"/>
      <c r="EI40" s="95" t="s">
        <v>35</v>
      </c>
      <c r="EJ40" s="96">
        <f>MINA(EJ3:EJ33)</f>
        <v>167.28</v>
      </c>
      <c r="EK40" s="113">
        <f>MINA(EK3:EK33)</f>
        <v>167.26240000000001</v>
      </c>
      <c r="EL40" s="115">
        <f>_xlfn.MINIFS(EL3:EL33,$B3:$B33,20)</f>
        <v>0.94916808534786068</v>
      </c>
      <c r="EM40" s="113">
        <f>MINA(EM3:EM33)</f>
        <v>165.07364000000001</v>
      </c>
      <c r="EN40" s="115">
        <f>_xlfn.MINIFS(EN3:EN33,$B3:$B33,20)</f>
        <v>0.93674747474747477</v>
      </c>
      <c r="EO40" s="113">
        <f>MINA(EO3:EO33)</f>
        <v>166.78012000000001</v>
      </c>
      <c r="EP40" s="115">
        <f>_xlfn.MINIFS(EP3:EP33,$B3:$B33,20)</f>
        <v>0.92062331640538753</v>
      </c>
      <c r="EQ40" s="113">
        <f>MINA(EQ3:EQ33)</f>
        <v>167.19900000000001</v>
      </c>
      <c r="ER40" s="115">
        <f>_xlfn.MINIFS(ER3:ER33,$B3:$B33,20)</f>
        <v>0.92112016271476738</v>
      </c>
      <c r="ES40" s="84">
        <f>MINA(ES3:ES33)</f>
        <v>151.77414999999999</v>
      </c>
      <c r="ET40" s="128">
        <f>_xlfn.MINIFS(ET3:ET33,$B3:$B33,20)</f>
        <v>0.88285444330949947</v>
      </c>
      <c r="EU40" s="50"/>
    </row>
    <row r="41" spans="1:152" s="22" customFormat="1" ht="15" customHeight="1" thickBot="1" x14ac:dyDescent="0.5">
      <c r="A41" s="62" t="s">
        <v>53</v>
      </c>
      <c r="B41" s="152">
        <f>SUM(B36:B40)</f>
        <v>200</v>
      </c>
      <c r="C41" s="82"/>
      <c r="D41" s="158"/>
      <c r="E41" s="96"/>
      <c r="F41" s="113"/>
      <c r="G41" s="116"/>
      <c r="H41" s="113"/>
      <c r="I41" s="116"/>
      <c r="J41" s="113"/>
      <c r="K41" s="116"/>
      <c r="L41" s="113"/>
      <c r="M41" s="116"/>
      <c r="N41" s="113"/>
      <c r="O41" s="129"/>
      <c r="P41" s="50"/>
      <c r="R41" s="162"/>
      <c r="S41" s="95"/>
      <c r="T41" s="96"/>
      <c r="U41" s="113"/>
      <c r="V41" s="116"/>
      <c r="W41" s="113"/>
      <c r="X41" s="116"/>
      <c r="Y41" s="113"/>
      <c r="Z41" s="116"/>
      <c r="AA41" s="113"/>
      <c r="AB41" s="116"/>
      <c r="AC41" s="113"/>
      <c r="AD41" s="129"/>
      <c r="AE41" s="50"/>
      <c r="AG41" s="162"/>
      <c r="AH41" s="95"/>
      <c r="AI41" s="96"/>
      <c r="AJ41" s="113"/>
      <c r="AK41" s="116"/>
      <c r="AL41" s="113"/>
      <c r="AM41" s="116"/>
      <c r="AN41" s="113"/>
      <c r="AO41" s="116"/>
      <c r="AP41" s="113"/>
      <c r="AQ41" s="129"/>
      <c r="AR41" s="84"/>
      <c r="AS41" s="116"/>
      <c r="AT41" s="50"/>
      <c r="AV41" s="162"/>
      <c r="AW41" s="95"/>
      <c r="AX41" s="96"/>
      <c r="AY41" s="113"/>
      <c r="AZ41" s="116"/>
      <c r="BA41" s="113"/>
      <c r="BB41" s="116"/>
      <c r="BC41" s="113"/>
      <c r="BD41" s="116"/>
      <c r="BE41" s="113"/>
      <c r="BF41" s="116"/>
      <c r="BG41" s="84"/>
      <c r="BH41" s="129"/>
      <c r="BI41" s="50"/>
      <c r="BK41" s="82"/>
      <c r="BL41" s="95"/>
      <c r="BM41" s="96"/>
      <c r="BN41" s="113"/>
      <c r="BO41" s="116"/>
      <c r="BP41" s="113"/>
      <c r="BQ41" s="116"/>
      <c r="BR41" s="113"/>
      <c r="BS41" s="116"/>
      <c r="BT41" s="113"/>
      <c r="BU41" s="116"/>
      <c r="BV41" s="84"/>
      <c r="BW41" s="129"/>
      <c r="BX41" s="50"/>
      <c r="BZ41" s="162"/>
      <c r="CA41" s="95"/>
      <c r="CB41" s="96"/>
      <c r="CC41" s="113"/>
      <c r="CD41" s="116"/>
      <c r="CE41" s="113"/>
      <c r="CF41" s="116"/>
      <c r="CG41" s="113"/>
      <c r="CH41" s="116"/>
      <c r="CI41" s="113"/>
      <c r="CJ41" s="116"/>
      <c r="CK41" s="84"/>
      <c r="CL41" s="129"/>
      <c r="CM41" s="50"/>
      <c r="CO41" s="162"/>
      <c r="CP41" s="95"/>
      <c r="CQ41" s="96"/>
      <c r="CR41" s="113"/>
      <c r="CS41" s="116"/>
      <c r="CT41" s="113"/>
      <c r="CU41" s="116"/>
      <c r="CV41" s="113"/>
      <c r="CW41" s="116"/>
      <c r="CX41" s="113"/>
      <c r="CY41" s="116"/>
      <c r="CZ41" s="84"/>
      <c r="DA41" s="129"/>
      <c r="DB41" s="50"/>
      <c r="DD41" s="162"/>
      <c r="DE41" s="95"/>
      <c r="DF41" s="96"/>
      <c r="DG41" s="113"/>
      <c r="DH41" s="116"/>
      <c r="DI41" s="113"/>
      <c r="DJ41" s="116"/>
      <c r="DK41" s="113"/>
      <c r="DL41" s="116"/>
      <c r="DM41" s="113"/>
      <c r="DN41" s="116"/>
      <c r="DO41" s="84"/>
      <c r="DP41" s="129"/>
      <c r="DQ41" s="50"/>
      <c r="DS41" s="82"/>
      <c r="DT41" s="95"/>
      <c r="DU41" s="96"/>
      <c r="DV41" s="113"/>
      <c r="DW41" s="116"/>
      <c r="DX41" s="113"/>
      <c r="DY41" s="116"/>
      <c r="DZ41" s="113"/>
      <c r="EA41" s="116"/>
      <c r="EB41" s="113"/>
      <c r="EC41" s="116"/>
      <c r="ED41" s="84"/>
      <c r="EE41" s="129"/>
      <c r="EF41" s="50"/>
      <c r="EH41" s="162"/>
      <c r="EI41" s="95"/>
      <c r="EJ41" s="96"/>
      <c r="EK41" s="113"/>
      <c r="EL41" s="116"/>
      <c r="EM41" s="113"/>
      <c r="EN41" s="116"/>
      <c r="EO41" s="113"/>
      <c r="EP41" s="116"/>
      <c r="EQ41" s="113"/>
      <c r="ER41" s="116"/>
      <c r="ES41" s="84"/>
      <c r="ET41" s="129"/>
      <c r="EU41" s="50"/>
    </row>
    <row r="42" spans="1:152" s="22" customFormat="1" ht="15" customHeight="1" thickTop="1" x14ac:dyDescent="0.45">
      <c r="A42" s="24"/>
      <c r="B42" s="46"/>
      <c r="C42" s="83"/>
      <c r="D42" s="159"/>
      <c r="E42" s="126"/>
      <c r="F42" s="114"/>
      <c r="G42" s="117"/>
      <c r="H42" s="114"/>
      <c r="I42" s="117"/>
      <c r="J42" s="114"/>
      <c r="K42" s="117"/>
      <c r="L42" s="114"/>
      <c r="M42" s="117"/>
      <c r="N42" s="114"/>
      <c r="O42" s="130"/>
      <c r="P42" s="51"/>
      <c r="Q42" s="25"/>
      <c r="R42" s="164"/>
      <c r="S42" s="118"/>
      <c r="T42" s="126"/>
      <c r="U42" s="114"/>
      <c r="V42" s="117"/>
      <c r="W42" s="114"/>
      <c r="X42" s="117"/>
      <c r="Y42" s="114"/>
      <c r="Z42" s="117"/>
      <c r="AA42" s="114"/>
      <c r="AB42" s="117"/>
      <c r="AC42" s="114"/>
      <c r="AD42" s="130"/>
      <c r="AE42" s="51"/>
      <c r="AF42" s="25"/>
      <c r="AG42" s="164"/>
      <c r="AH42" s="118"/>
      <c r="AI42" s="126"/>
      <c r="AJ42" s="114"/>
      <c r="AK42" s="117"/>
      <c r="AL42" s="114"/>
      <c r="AM42" s="117"/>
      <c r="AN42" s="114"/>
      <c r="AO42" s="117"/>
      <c r="AP42" s="114"/>
      <c r="AQ42" s="130"/>
      <c r="AR42" s="131"/>
      <c r="AS42" s="117"/>
      <c r="AT42" s="51"/>
      <c r="AU42" s="25"/>
      <c r="AV42" s="164"/>
      <c r="AW42" s="118"/>
      <c r="AX42" s="126"/>
      <c r="AY42" s="114"/>
      <c r="AZ42" s="117"/>
      <c r="BA42" s="114"/>
      <c r="BB42" s="117"/>
      <c r="BC42" s="114"/>
      <c r="BD42" s="117"/>
      <c r="BE42" s="114"/>
      <c r="BF42" s="117"/>
      <c r="BG42" s="131"/>
      <c r="BH42" s="130"/>
      <c r="BI42" s="51"/>
      <c r="BJ42" s="25"/>
      <c r="BK42" s="83"/>
      <c r="BL42" s="118"/>
      <c r="BM42" s="126"/>
      <c r="BN42" s="114"/>
      <c r="BO42" s="117"/>
      <c r="BP42" s="114"/>
      <c r="BQ42" s="117"/>
      <c r="BR42" s="114"/>
      <c r="BS42" s="117"/>
      <c r="BT42" s="114"/>
      <c r="BU42" s="117"/>
      <c r="BV42" s="131"/>
      <c r="BW42" s="130"/>
      <c r="BX42" s="51"/>
      <c r="BY42" s="25"/>
      <c r="BZ42" s="164"/>
      <c r="CA42" s="118"/>
      <c r="CB42" s="126"/>
      <c r="CC42" s="114"/>
      <c r="CD42" s="117"/>
      <c r="CE42" s="114"/>
      <c r="CF42" s="117"/>
      <c r="CG42" s="114"/>
      <c r="CH42" s="117"/>
      <c r="CI42" s="114"/>
      <c r="CJ42" s="117"/>
      <c r="CK42" s="131"/>
      <c r="CL42" s="130"/>
      <c r="CM42" s="51"/>
      <c r="CN42" s="25"/>
      <c r="CO42" s="164"/>
      <c r="CP42" s="118"/>
      <c r="CQ42" s="126"/>
      <c r="CR42" s="114"/>
      <c r="CS42" s="117"/>
      <c r="CT42" s="114"/>
      <c r="CU42" s="117"/>
      <c r="CV42" s="114"/>
      <c r="CW42" s="117"/>
      <c r="CX42" s="114"/>
      <c r="CY42" s="117"/>
      <c r="CZ42" s="131"/>
      <c r="DA42" s="130"/>
      <c r="DB42" s="51"/>
      <c r="DC42" s="25"/>
      <c r="DD42" s="164"/>
      <c r="DE42" s="118"/>
      <c r="DF42" s="126"/>
      <c r="DG42" s="114"/>
      <c r="DH42" s="117"/>
      <c r="DI42" s="114"/>
      <c r="DJ42" s="117"/>
      <c r="DK42" s="114"/>
      <c r="DL42" s="117"/>
      <c r="DM42" s="114"/>
      <c r="DN42" s="117"/>
      <c r="DO42" s="131"/>
      <c r="DP42" s="130"/>
      <c r="DQ42" s="51"/>
      <c r="DR42" s="25"/>
      <c r="DS42" s="83"/>
      <c r="DT42" s="118"/>
      <c r="DU42" s="126"/>
      <c r="DV42" s="114"/>
      <c r="DW42" s="117"/>
      <c r="DX42" s="114"/>
      <c r="DY42" s="117"/>
      <c r="DZ42" s="114"/>
      <c r="EA42" s="117"/>
      <c r="EB42" s="114"/>
      <c r="EC42" s="117"/>
      <c r="ED42" s="131"/>
      <c r="EE42" s="130"/>
      <c r="EF42" s="51"/>
      <c r="EG42" s="25"/>
      <c r="EH42" s="164"/>
      <c r="EI42" s="118"/>
      <c r="EJ42" s="126"/>
      <c r="EK42" s="114"/>
      <c r="EL42" s="117"/>
      <c r="EM42" s="114"/>
      <c r="EN42" s="117"/>
      <c r="EO42" s="114"/>
      <c r="EP42" s="117"/>
      <c r="EQ42" s="114"/>
      <c r="ER42" s="117"/>
      <c r="ES42" s="131"/>
      <c r="ET42" s="130"/>
      <c r="EU42" s="51"/>
      <c r="EV42" s="25"/>
    </row>
    <row r="43" spans="1:152" ht="12.75" customHeight="1" x14ac:dyDescent="0.45">
      <c r="A43" s="68"/>
      <c r="C43" s="63"/>
      <c r="D43" s="64"/>
      <c r="E43" s="172"/>
      <c r="F43" s="173"/>
      <c r="G43" s="107">
        <v>9</v>
      </c>
      <c r="H43" s="58"/>
      <c r="I43" s="97">
        <v>2</v>
      </c>
      <c r="J43" s="58"/>
      <c r="K43" s="97">
        <v>3</v>
      </c>
      <c r="L43" s="58"/>
      <c r="M43" s="97">
        <v>4</v>
      </c>
      <c r="N43" s="58"/>
      <c r="O43" s="109">
        <v>2</v>
      </c>
      <c r="P43" s="105" t="s">
        <v>48</v>
      </c>
      <c r="Q43" s="167">
        <f>SUM(G43:O44)</f>
        <v>20</v>
      </c>
      <c r="T43" s="172"/>
      <c r="U43" s="172"/>
      <c r="V43" s="107">
        <v>8</v>
      </c>
      <c r="W43" s="58"/>
      <c r="X43" s="97">
        <v>5</v>
      </c>
      <c r="Y43" s="58"/>
      <c r="Z43" s="97">
        <v>2</v>
      </c>
      <c r="AA43" s="58"/>
      <c r="AB43" s="97">
        <v>1</v>
      </c>
      <c r="AC43" s="58"/>
      <c r="AD43" s="99">
        <v>4</v>
      </c>
      <c r="AE43" s="105" t="s">
        <v>48</v>
      </c>
      <c r="AF43" s="111">
        <f>SUM(V43:AD44)</f>
        <v>20</v>
      </c>
      <c r="AG43" s="65"/>
      <c r="AI43" s="172"/>
      <c r="AJ43" s="172"/>
      <c r="AK43" s="97">
        <v>4</v>
      </c>
      <c r="AL43" s="58"/>
      <c r="AM43" s="107">
        <v>7</v>
      </c>
      <c r="AN43" s="58"/>
      <c r="AO43" s="97">
        <v>1</v>
      </c>
      <c r="AP43" s="58"/>
      <c r="AQ43" s="97">
        <v>3</v>
      </c>
      <c r="AR43" s="58"/>
      <c r="AS43" s="99">
        <v>5</v>
      </c>
      <c r="AT43" s="105" t="s">
        <v>48</v>
      </c>
      <c r="AU43" s="111">
        <f>SUM(AK43:AS44)</f>
        <v>20</v>
      </c>
      <c r="AV43" s="65"/>
      <c r="AW43" s="66"/>
      <c r="AX43" s="172"/>
      <c r="AY43" s="172"/>
      <c r="AZ43" s="107">
        <v>12</v>
      </c>
      <c r="BA43" s="58"/>
      <c r="BB43" s="97">
        <v>4</v>
      </c>
      <c r="BC43" s="58"/>
      <c r="BD43" s="97">
        <v>0</v>
      </c>
      <c r="BE43" s="58"/>
      <c r="BF43" s="97">
        <v>1</v>
      </c>
      <c r="BG43" s="58"/>
      <c r="BH43" s="99">
        <v>3</v>
      </c>
      <c r="BI43" s="105" t="s">
        <v>48</v>
      </c>
      <c r="BJ43" s="167">
        <f>SUM(AZ43:BH44)</f>
        <v>20</v>
      </c>
      <c r="BM43" s="172"/>
      <c r="BN43" s="172"/>
      <c r="BO43" s="107">
        <v>8</v>
      </c>
      <c r="BP43" s="58"/>
      <c r="BQ43" s="97">
        <v>5</v>
      </c>
      <c r="BR43" s="58"/>
      <c r="BS43" s="97">
        <v>0</v>
      </c>
      <c r="BT43" s="58"/>
      <c r="BU43" s="97">
        <v>7</v>
      </c>
      <c r="BV43" s="58"/>
      <c r="BW43" s="101">
        <v>0</v>
      </c>
      <c r="BX43" s="105" t="s">
        <v>48</v>
      </c>
      <c r="BY43" s="97">
        <f>SUM(BO43:BW44)</f>
        <v>20</v>
      </c>
      <c r="BZ43" s="65"/>
      <c r="CA43" s="66"/>
      <c r="CB43" s="172"/>
      <c r="CC43" s="172"/>
      <c r="CD43" s="107">
        <v>16</v>
      </c>
      <c r="CE43" s="58"/>
      <c r="CF43" s="97">
        <v>4</v>
      </c>
      <c r="CG43" s="58"/>
      <c r="CH43" s="97">
        <v>0</v>
      </c>
      <c r="CI43" s="58"/>
      <c r="CJ43" s="97">
        <v>0</v>
      </c>
      <c r="CK43" s="58"/>
      <c r="CL43" s="101">
        <v>0</v>
      </c>
      <c r="CM43" s="105" t="s">
        <v>48</v>
      </c>
      <c r="CN43" s="165">
        <f>SUM(CD43:CL44)</f>
        <v>20</v>
      </c>
      <c r="CQ43" s="172"/>
      <c r="CR43" s="172"/>
      <c r="CS43" s="107">
        <v>6</v>
      </c>
      <c r="CT43" s="58"/>
      <c r="CU43" s="97">
        <v>5</v>
      </c>
      <c r="CV43" s="58"/>
      <c r="CW43" s="97">
        <v>0</v>
      </c>
      <c r="CX43" s="58"/>
      <c r="CY43" s="97">
        <v>5</v>
      </c>
      <c r="CZ43" s="58"/>
      <c r="DA43" s="99">
        <v>4</v>
      </c>
      <c r="DB43" s="105" t="s">
        <v>48</v>
      </c>
      <c r="DC43" s="97">
        <f>SUM(CS43:DA44)</f>
        <v>20</v>
      </c>
      <c r="DD43" s="67"/>
      <c r="DE43" s="64"/>
      <c r="DF43" s="172"/>
      <c r="DG43" s="172"/>
      <c r="DH43" s="97">
        <v>7</v>
      </c>
      <c r="DI43" s="58"/>
      <c r="DJ43" s="107">
        <v>9</v>
      </c>
      <c r="DK43" s="58"/>
      <c r="DL43" s="97">
        <v>3</v>
      </c>
      <c r="DM43" s="58"/>
      <c r="DN43" s="97">
        <v>1</v>
      </c>
      <c r="DO43" s="58"/>
      <c r="DP43" s="101">
        <v>0</v>
      </c>
      <c r="DQ43" s="105" t="s">
        <v>48</v>
      </c>
      <c r="DR43" s="165">
        <f>SUM(DH43:DP44)</f>
        <v>20</v>
      </c>
      <c r="DU43" s="172"/>
      <c r="DV43" s="172"/>
      <c r="DW43" s="97">
        <v>3</v>
      </c>
      <c r="DX43" s="58"/>
      <c r="DY43" s="97">
        <v>6</v>
      </c>
      <c r="DZ43" s="58"/>
      <c r="EA43" s="97">
        <v>1</v>
      </c>
      <c r="EB43" s="58"/>
      <c r="EC43" s="97">
        <v>1</v>
      </c>
      <c r="ED43" s="58"/>
      <c r="EE43" s="103">
        <v>9</v>
      </c>
      <c r="EF43" s="105" t="s">
        <v>48</v>
      </c>
      <c r="EG43" s="97">
        <f>SUM(DW43:EE44)</f>
        <v>20</v>
      </c>
      <c r="EH43" s="65"/>
      <c r="EI43" s="66"/>
      <c r="EJ43" s="172"/>
      <c r="EK43" s="172"/>
      <c r="EL43" s="107">
        <v>7</v>
      </c>
      <c r="EM43" s="58"/>
      <c r="EN43" s="97">
        <v>6</v>
      </c>
      <c r="EO43" s="58"/>
      <c r="EP43" s="97">
        <v>5</v>
      </c>
      <c r="EQ43" s="58"/>
      <c r="ER43" s="97">
        <v>2</v>
      </c>
      <c r="ES43" s="58"/>
      <c r="ET43" s="99">
        <v>0</v>
      </c>
      <c r="EU43" s="105" t="s">
        <v>48</v>
      </c>
      <c r="EV43" s="97">
        <f>SUM(EL43:ET44)</f>
        <v>20</v>
      </c>
    </row>
    <row r="44" spans="1:152" ht="12.75" customHeight="1" thickBot="1" x14ac:dyDescent="0.5">
      <c r="A44" s="75"/>
      <c r="B44" s="76"/>
      <c r="C44" s="78"/>
      <c r="D44" s="76"/>
      <c r="E44" s="174"/>
      <c r="F44" s="175"/>
      <c r="G44" s="108"/>
      <c r="H44" s="79"/>
      <c r="I44" s="98"/>
      <c r="J44" s="79"/>
      <c r="K44" s="98"/>
      <c r="L44" s="79"/>
      <c r="M44" s="98"/>
      <c r="N44" s="79"/>
      <c r="O44" s="110"/>
      <c r="P44" s="106"/>
      <c r="Q44" s="168"/>
      <c r="R44" s="76"/>
      <c r="S44" s="76"/>
      <c r="T44" s="174"/>
      <c r="U44" s="174"/>
      <c r="V44" s="108"/>
      <c r="W44" s="79"/>
      <c r="X44" s="98"/>
      <c r="Y44" s="79"/>
      <c r="Z44" s="98"/>
      <c r="AA44" s="79"/>
      <c r="AB44" s="98"/>
      <c r="AC44" s="79"/>
      <c r="AD44" s="100"/>
      <c r="AE44" s="106"/>
      <c r="AF44" s="112"/>
      <c r="AG44" s="80"/>
      <c r="AH44" s="77"/>
      <c r="AI44" s="174"/>
      <c r="AJ44" s="174"/>
      <c r="AK44" s="98"/>
      <c r="AL44" s="79"/>
      <c r="AM44" s="108"/>
      <c r="AN44" s="79"/>
      <c r="AO44" s="98"/>
      <c r="AP44" s="79"/>
      <c r="AQ44" s="98"/>
      <c r="AR44" s="79"/>
      <c r="AS44" s="100"/>
      <c r="AT44" s="106"/>
      <c r="AU44" s="112"/>
      <c r="AV44" s="80"/>
      <c r="AW44" s="77"/>
      <c r="AX44" s="174"/>
      <c r="AY44" s="174"/>
      <c r="AZ44" s="108"/>
      <c r="BA44" s="79"/>
      <c r="BB44" s="98"/>
      <c r="BC44" s="79"/>
      <c r="BD44" s="98"/>
      <c r="BE44" s="79"/>
      <c r="BF44" s="98"/>
      <c r="BG44" s="79"/>
      <c r="BH44" s="100"/>
      <c r="BI44" s="106"/>
      <c r="BJ44" s="168"/>
      <c r="BK44" s="76"/>
      <c r="BL44" s="76"/>
      <c r="BM44" s="174"/>
      <c r="BN44" s="174"/>
      <c r="BO44" s="108"/>
      <c r="BP44" s="79"/>
      <c r="BQ44" s="98"/>
      <c r="BR44" s="79"/>
      <c r="BS44" s="98"/>
      <c r="BT44" s="79"/>
      <c r="BU44" s="98"/>
      <c r="BV44" s="79"/>
      <c r="BW44" s="102"/>
      <c r="BX44" s="106"/>
      <c r="BY44" s="98"/>
      <c r="BZ44" s="80"/>
      <c r="CA44" s="77"/>
      <c r="CB44" s="174"/>
      <c r="CC44" s="174"/>
      <c r="CD44" s="108"/>
      <c r="CE44" s="79"/>
      <c r="CF44" s="98"/>
      <c r="CG44" s="79"/>
      <c r="CH44" s="98"/>
      <c r="CI44" s="79"/>
      <c r="CJ44" s="98"/>
      <c r="CK44" s="79"/>
      <c r="CL44" s="102"/>
      <c r="CM44" s="106"/>
      <c r="CN44" s="166"/>
      <c r="CO44" s="77"/>
      <c r="CP44" s="77"/>
      <c r="CQ44" s="174"/>
      <c r="CR44" s="174"/>
      <c r="CS44" s="108"/>
      <c r="CT44" s="79"/>
      <c r="CU44" s="98"/>
      <c r="CV44" s="79"/>
      <c r="CW44" s="98"/>
      <c r="CX44" s="79"/>
      <c r="CY44" s="98"/>
      <c r="CZ44" s="79"/>
      <c r="DA44" s="100"/>
      <c r="DB44" s="106"/>
      <c r="DC44" s="98"/>
      <c r="DD44" s="75"/>
      <c r="DE44" s="76"/>
      <c r="DF44" s="174"/>
      <c r="DG44" s="174"/>
      <c r="DH44" s="98"/>
      <c r="DI44" s="79"/>
      <c r="DJ44" s="108"/>
      <c r="DK44" s="79"/>
      <c r="DL44" s="98"/>
      <c r="DM44" s="79"/>
      <c r="DN44" s="98"/>
      <c r="DO44" s="79"/>
      <c r="DP44" s="102"/>
      <c r="DQ44" s="106"/>
      <c r="DR44" s="166"/>
      <c r="DS44" s="77"/>
      <c r="DT44" s="77"/>
      <c r="DU44" s="174"/>
      <c r="DV44" s="174"/>
      <c r="DW44" s="98"/>
      <c r="DX44" s="79"/>
      <c r="DY44" s="98"/>
      <c r="DZ44" s="79"/>
      <c r="EA44" s="98"/>
      <c r="EB44" s="79"/>
      <c r="EC44" s="98"/>
      <c r="ED44" s="79"/>
      <c r="EE44" s="104"/>
      <c r="EF44" s="106"/>
      <c r="EG44" s="98"/>
      <c r="EH44" s="80"/>
      <c r="EI44" s="77"/>
      <c r="EJ44" s="174"/>
      <c r="EK44" s="174"/>
      <c r="EL44" s="108"/>
      <c r="EM44" s="79"/>
      <c r="EN44" s="98"/>
      <c r="EO44" s="79"/>
      <c r="EP44" s="98"/>
      <c r="EQ44" s="79"/>
      <c r="ER44" s="98"/>
      <c r="ES44" s="79"/>
      <c r="ET44" s="100"/>
      <c r="EU44" s="106"/>
      <c r="EV44" s="98"/>
    </row>
    <row r="45" spans="1:152" ht="13.15" thickTop="1" x14ac:dyDescent="0.45"/>
  </sheetData>
  <mergeCells count="441">
    <mergeCell ref="AT43:AT44"/>
    <mergeCell ref="AU43:AU44"/>
    <mergeCell ref="BI43:BI44"/>
    <mergeCell ref="BJ43:BJ44"/>
    <mergeCell ref="BX43:BX44"/>
    <mergeCell ref="BY43:BY44"/>
    <mergeCell ref="CM43:CM44"/>
    <mergeCell ref="CN43:CN44"/>
    <mergeCell ref="DB43:DB44"/>
    <mergeCell ref="AZ43:AZ44"/>
    <mergeCell ref="BB43:BB44"/>
    <mergeCell ref="BD43:BD44"/>
    <mergeCell ref="BF43:BF44"/>
    <mergeCell ref="BH43:BH44"/>
    <mergeCell ref="BO43:BO44"/>
    <mergeCell ref="BQ43:BQ44"/>
    <mergeCell ref="BS43:BS44"/>
    <mergeCell ref="BU43:BU44"/>
    <mergeCell ref="BW43:BW44"/>
    <mergeCell ref="EP37:EP38"/>
    <mergeCell ref="EQ37:EQ38"/>
    <mergeCell ref="DY34:DY36"/>
    <mergeCell ref="DL37:DL38"/>
    <mergeCell ref="DZ34:DZ36"/>
    <mergeCell ref="EB34:EB36"/>
    <mergeCell ref="EU43:EU44"/>
    <mergeCell ref="EV43:EV44"/>
    <mergeCell ref="BN37:BN38"/>
    <mergeCell ref="BM37:BM39"/>
    <mergeCell ref="BQ34:BQ36"/>
    <mergeCell ref="BR34:BR36"/>
    <mergeCell ref="BS34:BS36"/>
    <mergeCell ref="BP34:BP36"/>
    <mergeCell ref="BO37:BO38"/>
    <mergeCell ref="ES40:ES42"/>
    <mergeCell ref="ET40:ET42"/>
    <mergeCell ref="DA40:DA42"/>
    <mergeCell ref="DO34:DO36"/>
    <mergeCell ref="DP34:DP36"/>
    <mergeCell ref="DO37:DO38"/>
    <mergeCell ref="DP37:DP38"/>
    <mergeCell ref="DO40:DO42"/>
    <mergeCell ref="DP40:DP42"/>
    <mergeCell ref="ED34:ED36"/>
    <mergeCell ref="EE34:EE36"/>
    <mergeCell ref="ED37:ED38"/>
    <mergeCell ref="EE37:EE38"/>
    <mergeCell ref="ED40:ED42"/>
    <mergeCell ref="EE40:EE42"/>
    <mergeCell ref="ER37:ER38"/>
    <mergeCell ref="EO37:EO38"/>
    <mergeCell ref="EC34:EC36"/>
    <mergeCell ref="DX37:DX38"/>
    <mergeCell ref="DY37:DY38"/>
    <mergeCell ref="EB37:EB38"/>
    <mergeCell ref="EC37:EC38"/>
    <mergeCell ref="EA37:EA38"/>
    <mergeCell ref="EA34:EA36"/>
    <mergeCell ref="DT34:DT36"/>
    <mergeCell ref="CH34:CH36"/>
    <mergeCell ref="CI34:CI36"/>
    <mergeCell ref="CJ34:CJ36"/>
    <mergeCell ref="CH37:CH38"/>
    <mergeCell ref="CI37:CI38"/>
    <mergeCell ref="CJ37:CJ38"/>
    <mergeCell ref="DJ34:DJ36"/>
    <mergeCell ref="DK34:DK36"/>
    <mergeCell ref="DL34:DL36"/>
    <mergeCell ref="DM34:DM36"/>
    <mergeCell ref="DN34:DN36"/>
    <mergeCell ref="DJ37:DJ38"/>
    <mergeCell ref="DK37:DK38"/>
    <mergeCell ref="DG37:DG38"/>
    <mergeCell ref="DM37:DM38"/>
    <mergeCell ref="DN37:DN38"/>
    <mergeCell ref="AW34:AW36"/>
    <mergeCell ref="AX34:AX36"/>
    <mergeCell ref="BC34:BC36"/>
    <mergeCell ref="BD34:BD36"/>
    <mergeCell ref="BE34:BE36"/>
    <mergeCell ref="BF34:BF36"/>
    <mergeCell ref="BC37:BC38"/>
    <mergeCell ref="BD37:BD38"/>
    <mergeCell ref="BE37:BE38"/>
    <mergeCell ref="BF37:BF38"/>
    <mergeCell ref="BB37:BB38"/>
    <mergeCell ref="BB34:BB36"/>
    <mergeCell ref="AX37:AX39"/>
    <mergeCell ref="AY37:AY38"/>
    <mergeCell ref="AY34:AY36"/>
    <mergeCell ref="AR34:AR36"/>
    <mergeCell ref="AW37:AW39"/>
    <mergeCell ref="BG34:BG36"/>
    <mergeCell ref="AJ37:AJ38"/>
    <mergeCell ref="AK34:AK36"/>
    <mergeCell ref="AK37:AK38"/>
    <mergeCell ref="AH37:AH39"/>
    <mergeCell ref="AJ34:AJ36"/>
    <mergeCell ref="AS34:AS36"/>
    <mergeCell ref="AR37:AR38"/>
    <mergeCell ref="DJ40:DJ42"/>
    <mergeCell ref="DL40:DL42"/>
    <mergeCell ref="DM40:DM42"/>
    <mergeCell ref="DN40:DN42"/>
    <mergeCell ref="DZ40:DZ42"/>
    <mergeCell ref="DK40:DK42"/>
    <mergeCell ref="DU40:DU42"/>
    <mergeCell ref="EN40:EN42"/>
    <mergeCell ref="EO40:EO42"/>
    <mergeCell ref="EP40:EP42"/>
    <mergeCell ref="EQ40:EQ42"/>
    <mergeCell ref="EJ37:EJ39"/>
    <mergeCell ref="DV34:DV36"/>
    <mergeCell ref="EI37:EI39"/>
    <mergeCell ref="DX34:DX36"/>
    <mergeCell ref="EN37:EN38"/>
    <mergeCell ref="EL40:EL42"/>
    <mergeCell ref="DV37:DV38"/>
    <mergeCell ref="EK37:EK38"/>
    <mergeCell ref="EA40:EA42"/>
    <mergeCell ref="EK40:EK42"/>
    <mergeCell ref="DZ37:DZ38"/>
    <mergeCell ref="DT40:DT42"/>
    <mergeCell ref="EQ34:EQ36"/>
    <mergeCell ref="DU37:DU39"/>
    <mergeCell ref="DT37:DT39"/>
    <mergeCell ref="EH1:EV1"/>
    <mergeCell ref="DS1:EG1"/>
    <mergeCell ref="DD1:DR1"/>
    <mergeCell ref="DU34:DU36"/>
    <mergeCell ref="DE34:DE36"/>
    <mergeCell ref="EL34:EL36"/>
    <mergeCell ref="BZ1:CN1"/>
    <mergeCell ref="BK1:BY1"/>
    <mergeCell ref="CP34:CP36"/>
    <mergeCell ref="CQ34:CQ36"/>
    <mergeCell ref="CR34:CR36"/>
    <mergeCell ref="CS34:CS36"/>
    <mergeCell ref="CC34:CC36"/>
    <mergeCell ref="CB34:CB36"/>
    <mergeCell ref="CO1:DC1"/>
    <mergeCell ref="CA34:CA36"/>
    <mergeCell ref="CD34:CD36"/>
    <mergeCell ref="CT34:CT36"/>
    <mergeCell ref="CU34:CU36"/>
    <mergeCell ref="BU34:BU36"/>
    <mergeCell ref="AA37:AA38"/>
    <mergeCell ref="AB37:AB38"/>
    <mergeCell ref="V40:V42"/>
    <mergeCell ref="AA40:AA42"/>
    <mergeCell ref="AB40:AB42"/>
    <mergeCell ref="W40:W42"/>
    <mergeCell ref="Y40:Y42"/>
    <mergeCell ref="AV1:BJ1"/>
    <mergeCell ref="AG1:AU1"/>
    <mergeCell ref="BA34:BA36"/>
    <mergeCell ref="AZ34:AZ36"/>
    <mergeCell ref="AL34:AL36"/>
    <mergeCell ref="AM34:AM36"/>
    <mergeCell ref="AN34:AN36"/>
    <mergeCell ref="BH34:BH36"/>
    <mergeCell ref="G34:G36"/>
    <mergeCell ref="G37:G38"/>
    <mergeCell ref="D40:D42"/>
    <mergeCell ref="E40:E42"/>
    <mergeCell ref="F37:F38"/>
    <mergeCell ref="F40:F42"/>
    <mergeCell ref="E34:E36"/>
    <mergeCell ref="A34:B35"/>
    <mergeCell ref="N34:N36"/>
    <mergeCell ref="J40:J42"/>
    <mergeCell ref="K40:K42"/>
    <mergeCell ref="H40:H42"/>
    <mergeCell ref="I40:I42"/>
    <mergeCell ref="W34:W36"/>
    <mergeCell ref="AC34:AC36"/>
    <mergeCell ref="AD34:AD36"/>
    <mergeCell ref="AC37:AC38"/>
    <mergeCell ref="AD37:AD38"/>
    <mergeCell ref="C1:Q1"/>
    <mergeCell ref="R1:AF1"/>
    <mergeCell ref="F34:F36"/>
    <mergeCell ref="T37:T39"/>
    <mergeCell ref="Y34:Y36"/>
    <mergeCell ref="Z34:Z36"/>
    <mergeCell ref="W37:W38"/>
    <mergeCell ref="X37:X38"/>
    <mergeCell ref="Y37:Y38"/>
    <mergeCell ref="Z37:Z38"/>
    <mergeCell ref="V34:V36"/>
    <mergeCell ref="AA34:AA36"/>
    <mergeCell ref="AB34:AB36"/>
    <mergeCell ref="V37:V38"/>
    <mergeCell ref="E37:E39"/>
    <mergeCell ref="D37:D39"/>
    <mergeCell ref="O34:O36"/>
    <mergeCell ref="H37:H38"/>
    <mergeCell ref="I37:I38"/>
    <mergeCell ref="S37:S39"/>
    <mergeCell ref="L34:L36"/>
    <mergeCell ref="M34:M36"/>
    <mergeCell ref="M37:M38"/>
    <mergeCell ref="J34:J36"/>
    <mergeCell ref="S34:S36"/>
    <mergeCell ref="T34:T36"/>
    <mergeCell ref="AH34:AH36"/>
    <mergeCell ref="AI34:AI36"/>
    <mergeCell ref="D34:D36"/>
    <mergeCell ref="U34:U36"/>
    <mergeCell ref="U37:U38"/>
    <mergeCell ref="X34:X36"/>
    <mergeCell ref="X40:X42"/>
    <mergeCell ref="G40:G42"/>
    <mergeCell ref="Z40:Z42"/>
    <mergeCell ref="S40:S42"/>
    <mergeCell ref="T40:T42"/>
    <mergeCell ref="U40:U42"/>
    <mergeCell ref="H34:H36"/>
    <mergeCell ref="I34:I36"/>
    <mergeCell ref="J37:J38"/>
    <mergeCell ref="K37:K38"/>
    <mergeCell ref="ER34:ER36"/>
    <mergeCell ref="EM37:EM38"/>
    <mergeCell ref="ES34:ES36"/>
    <mergeCell ref="ET34:ET36"/>
    <mergeCell ref="ES37:ES38"/>
    <mergeCell ref="ET37:ET38"/>
    <mergeCell ref="DW37:DW38"/>
    <mergeCell ref="EI34:EI36"/>
    <mergeCell ref="EJ34:EJ36"/>
    <mergeCell ref="EM34:EM36"/>
    <mergeCell ref="EK34:EK36"/>
    <mergeCell ref="DW34:DW36"/>
    <mergeCell ref="EN34:EN36"/>
    <mergeCell ref="EO34:EO36"/>
    <mergeCell ref="EP34:EP36"/>
    <mergeCell ref="EC40:EC42"/>
    <mergeCell ref="ER40:ER42"/>
    <mergeCell ref="DY40:DY42"/>
    <mergeCell ref="EB40:EB42"/>
    <mergeCell ref="DE37:DE39"/>
    <mergeCell ref="DF37:DF39"/>
    <mergeCell ref="DE40:DE42"/>
    <mergeCell ref="DA37:DA38"/>
    <mergeCell ref="CK37:CK38"/>
    <mergeCell ref="DX40:DX42"/>
    <mergeCell ref="EL37:EL38"/>
    <mergeCell ref="DV40:DV42"/>
    <mergeCell ref="DW40:DW42"/>
    <mergeCell ref="EJ40:EJ42"/>
    <mergeCell ref="EI40:EI42"/>
    <mergeCell ref="EM40:EM42"/>
    <mergeCell ref="AN37:AN38"/>
    <mergeCell ref="AO37:AO38"/>
    <mergeCell ref="AP37:AP38"/>
    <mergeCell ref="AQ37:AQ38"/>
    <mergeCell ref="AO34:AO36"/>
    <mergeCell ref="AP34:AP36"/>
    <mergeCell ref="AQ34:AQ36"/>
    <mergeCell ref="CQ37:CQ39"/>
    <mergeCell ref="DH40:DH42"/>
    <mergeCell ref="CA37:CA39"/>
    <mergeCell ref="CZ37:CZ38"/>
    <mergeCell ref="CZ40:CZ42"/>
    <mergeCell ref="CU37:CU38"/>
    <mergeCell ref="CV37:CV38"/>
    <mergeCell ref="CW37:CW38"/>
    <mergeCell ref="CX37:CX38"/>
    <mergeCell ref="CY37:CY38"/>
    <mergeCell ref="DH37:DH38"/>
    <mergeCell ref="CU40:CU42"/>
    <mergeCell ref="CX40:CX42"/>
    <mergeCell ref="CY40:CY42"/>
    <mergeCell ref="CS40:CS42"/>
    <mergeCell ref="CC37:CC38"/>
    <mergeCell ref="AC40:AC42"/>
    <mergeCell ref="AD40:AD42"/>
    <mergeCell ref="AL40:AL42"/>
    <mergeCell ref="AJ40:AJ42"/>
    <mergeCell ref="AI37:AI39"/>
    <mergeCell ref="AP40:AP42"/>
    <mergeCell ref="AQ40:AQ42"/>
    <mergeCell ref="AM40:AM42"/>
    <mergeCell ref="AN40:AN42"/>
    <mergeCell ref="AR40:AR42"/>
    <mergeCell ref="AS40:AS42"/>
    <mergeCell ref="AO40:AO42"/>
    <mergeCell ref="AS37:AS38"/>
    <mergeCell ref="AL37:AL38"/>
    <mergeCell ref="CT37:CT38"/>
    <mergeCell ref="CC40:CC42"/>
    <mergeCell ref="BA37:BA38"/>
    <mergeCell ref="CK40:CK42"/>
    <mergeCell ref="CL40:CL42"/>
    <mergeCell ref="CF40:CF42"/>
    <mergeCell ref="CG40:CG42"/>
    <mergeCell ref="CH40:CH42"/>
    <mergeCell ref="CI40:CI42"/>
    <mergeCell ref="CE37:CE38"/>
    <mergeCell ref="CD40:CD42"/>
    <mergeCell ref="AW40:AW42"/>
    <mergeCell ref="AX40:AX42"/>
    <mergeCell ref="AM37:AM38"/>
    <mergeCell ref="CJ40:CJ42"/>
    <mergeCell ref="DI34:DI36"/>
    <mergeCell ref="DF34:DF36"/>
    <mergeCell ref="DG34:DG36"/>
    <mergeCell ref="CY34:CY36"/>
    <mergeCell ref="DF40:DF42"/>
    <mergeCell ref="DG40:DG42"/>
    <mergeCell ref="DI37:DI38"/>
    <mergeCell ref="CP40:CP42"/>
    <mergeCell ref="DA34:DA36"/>
    <mergeCell ref="CV34:CV36"/>
    <mergeCell ref="CW34:CW36"/>
    <mergeCell ref="CX34:CX36"/>
    <mergeCell ref="DI40:DI42"/>
    <mergeCell ref="CR40:CR42"/>
    <mergeCell ref="CV40:CV42"/>
    <mergeCell ref="CW40:CW42"/>
    <mergeCell ref="CP37:CP39"/>
    <mergeCell ref="CZ34:CZ36"/>
    <mergeCell ref="CQ40:CQ42"/>
    <mergeCell ref="DH34:DH36"/>
    <mergeCell ref="CA40:CA42"/>
    <mergeCell ref="CS37:CS38"/>
    <mergeCell ref="CT40:CT42"/>
    <mergeCell ref="CE40:CE42"/>
    <mergeCell ref="BP40:BP42"/>
    <mergeCell ref="BO40:BO42"/>
    <mergeCell ref="BN40:BN42"/>
    <mergeCell ref="BV40:BV42"/>
    <mergeCell ref="BW40:BW42"/>
    <mergeCell ref="CB40:CB42"/>
    <mergeCell ref="BU40:BU42"/>
    <mergeCell ref="BQ40:BQ42"/>
    <mergeCell ref="BR40:BR42"/>
    <mergeCell ref="BS40:BS42"/>
    <mergeCell ref="BT40:BT42"/>
    <mergeCell ref="CR37:CR38"/>
    <mergeCell ref="BV34:BV36"/>
    <mergeCell ref="BW34:BW36"/>
    <mergeCell ref="CK34:CK36"/>
    <mergeCell ref="CL34:CL36"/>
    <mergeCell ref="CF37:CF38"/>
    <mergeCell ref="CG37:CG38"/>
    <mergeCell ref="BV37:BV38"/>
    <mergeCell ref="BW37:BW38"/>
    <mergeCell ref="CD37:CD38"/>
    <mergeCell ref="CB37:CB39"/>
    <mergeCell ref="CG34:CG36"/>
    <mergeCell ref="CE34:CE36"/>
    <mergeCell ref="CF34:CF36"/>
    <mergeCell ref="CL37:CL38"/>
    <mergeCell ref="BB40:BB42"/>
    <mergeCell ref="BC40:BC42"/>
    <mergeCell ref="BE40:BE42"/>
    <mergeCell ref="BF40:BF42"/>
    <mergeCell ref="BG40:BG42"/>
    <mergeCell ref="AY40:AY42"/>
    <mergeCell ref="BD40:BD42"/>
    <mergeCell ref="BA40:BA42"/>
    <mergeCell ref="BN34:BN36"/>
    <mergeCell ref="BO34:BO36"/>
    <mergeCell ref="BT34:BT36"/>
    <mergeCell ref="BH40:BH42"/>
    <mergeCell ref="BL40:BL42"/>
    <mergeCell ref="BM40:BM42"/>
    <mergeCell ref="BG37:BG38"/>
    <mergeCell ref="BH37:BH38"/>
    <mergeCell ref="BL37:BL39"/>
    <mergeCell ref="BP37:BP38"/>
    <mergeCell ref="BQ37:BQ38"/>
    <mergeCell ref="BR37:BR38"/>
    <mergeCell ref="BS37:BS38"/>
    <mergeCell ref="BT37:BT38"/>
    <mergeCell ref="BU37:BU38"/>
    <mergeCell ref="K34:K36"/>
    <mergeCell ref="BL34:BL36"/>
    <mergeCell ref="BM34:BM36"/>
    <mergeCell ref="L40:L42"/>
    <mergeCell ref="M40:M42"/>
    <mergeCell ref="L37:L38"/>
    <mergeCell ref="AZ37:AZ38"/>
    <mergeCell ref="AH40:AH42"/>
    <mergeCell ref="AI40:AI42"/>
    <mergeCell ref="N37:N38"/>
    <mergeCell ref="O37:O38"/>
    <mergeCell ref="N40:N42"/>
    <mergeCell ref="O40:O42"/>
    <mergeCell ref="AK40:AK42"/>
    <mergeCell ref="AZ40:AZ42"/>
    <mergeCell ref="AO43:AO44"/>
    <mergeCell ref="AQ43:AQ44"/>
    <mergeCell ref="AS43:AS44"/>
    <mergeCell ref="O43:O44"/>
    <mergeCell ref="G43:G44"/>
    <mergeCell ref="I43:I44"/>
    <mergeCell ref="K43:K44"/>
    <mergeCell ref="M43:M44"/>
    <mergeCell ref="P43:P44"/>
    <mergeCell ref="Q43:Q44"/>
    <mergeCell ref="AE43:AE44"/>
    <mergeCell ref="AF43:AF44"/>
    <mergeCell ref="V43:V44"/>
    <mergeCell ref="X43:X44"/>
    <mergeCell ref="Z43:Z44"/>
    <mergeCell ref="AB43:AB44"/>
    <mergeCell ref="AD43:AD44"/>
    <mergeCell ref="AK43:AK44"/>
    <mergeCell ref="AM43:AM44"/>
    <mergeCell ref="CD43:CD44"/>
    <mergeCell ref="CF43:CF44"/>
    <mergeCell ref="CH43:CH44"/>
    <mergeCell ref="CJ43:CJ44"/>
    <mergeCell ref="CL43:CL44"/>
    <mergeCell ref="CS43:CS44"/>
    <mergeCell ref="CU43:CU44"/>
    <mergeCell ref="CW43:CW44"/>
    <mergeCell ref="CY43:CY44"/>
    <mergeCell ref="DA43:DA44"/>
    <mergeCell ref="DH43:DH44"/>
    <mergeCell ref="DJ43:DJ44"/>
    <mergeCell ref="DC43:DC44"/>
    <mergeCell ref="EL43:EL44"/>
    <mergeCell ref="EN43:EN44"/>
    <mergeCell ref="EP43:EP44"/>
    <mergeCell ref="ER43:ER44"/>
    <mergeCell ref="ET43:ET44"/>
    <mergeCell ref="DL43:DL44"/>
    <mergeCell ref="DN43:DN44"/>
    <mergeCell ref="DP43:DP44"/>
    <mergeCell ref="DW43:DW44"/>
    <mergeCell ref="DY43:DY44"/>
    <mergeCell ref="EA43:EA44"/>
    <mergeCell ref="EC43:EC44"/>
    <mergeCell ref="EE43:EE44"/>
    <mergeCell ref="DQ43:DQ44"/>
    <mergeCell ref="DR43:DR44"/>
    <mergeCell ref="EF43:EF44"/>
    <mergeCell ref="EG43:EG44"/>
  </mergeCells>
  <phoneticPr fontId="1" type="noConversion"/>
  <printOptions horizontalCentered="1"/>
  <pageMargins left="0.19685039370078741" right="0" top="0.31496062992125984" bottom="0.31496062992125984" header="0.31496062992125984" footer="0.31496062992125984"/>
  <pageSetup paperSize="9" scale="15" fitToHeight="0" orientation="landscape" r:id="rId1"/>
  <colBreaks count="1" manualBreakCount="1">
    <brk id="77" max="450" man="1"/>
  </colBreaks>
  <ignoredErrors>
    <ignoredError sqref="DW34" formula="1"/>
    <ignoredError sqref="AS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US Stocks</vt:lpstr>
      <vt:lpstr>'US Stocks'!Print_Area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Wing Hung Billy</dc:creator>
  <cp:lastModifiedBy>Chan BB</cp:lastModifiedBy>
  <cp:lastPrinted>2023-10-18T01:22:57Z</cp:lastPrinted>
  <dcterms:created xsi:type="dcterms:W3CDTF">2021-04-07T04:13:31Z</dcterms:created>
  <dcterms:modified xsi:type="dcterms:W3CDTF">2024-10-13T08:32:51Z</dcterms:modified>
</cp:coreProperties>
</file>