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2" l="1"/>
  <c r="K20" i="2" s="1"/>
  <c r="J20" i="2"/>
  <c r="J31" i="2" l="1"/>
  <c r="I31" i="2"/>
  <c r="I30" i="2"/>
  <c r="J30" i="2"/>
  <c r="J29" i="2"/>
  <c r="I29" i="2"/>
  <c r="J28" i="2"/>
  <c r="I28" i="2"/>
  <c r="K28" i="2" s="1"/>
  <c r="J27" i="2"/>
  <c r="I27" i="2"/>
  <c r="K27" i="2" s="1"/>
  <c r="J26" i="2"/>
  <c r="I26" i="2"/>
  <c r="J25" i="2"/>
  <c r="I25" i="2"/>
  <c r="I24" i="2"/>
  <c r="J24" i="2"/>
  <c r="J23" i="2"/>
  <c r="I23" i="2"/>
  <c r="K23" i="2" s="1"/>
  <c r="J19" i="2"/>
  <c r="I19" i="2"/>
  <c r="J18" i="2"/>
  <c r="I18" i="2"/>
  <c r="J17" i="2"/>
  <c r="I17" i="2"/>
  <c r="J22" i="2"/>
  <c r="I22" i="2"/>
  <c r="J21" i="2"/>
  <c r="I21" i="2"/>
  <c r="K31" i="2" l="1"/>
  <c r="K19" i="2"/>
  <c r="K24" i="2"/>
  <c r="K26" i="2"/>
  <c r="K21" i="2"/>
  <c r="K18" i="2"/>
  <c r="K25" i="2"/>
  <c r="K22" i="2"/>
  <c r="K30" i="2"/>
  <c r="K17" i="2"/>
  <c r="K29" i="2"/>
  <c r="J6" i="2"/>
  <c r="I6" i="2"/>
  <c r="J5" i="2"/>
  <c r="I5" i="2"/>
  <c r="K5" i="2" s="1"/>
  <c r="J16" i="2"/>
  <c r="I16" i="2"/>
  <c r="J15" i="2"/>
  <c r="I15" i="2"/>
  <c r="K15" i="2" s="1"/>
  <c r="J14" i="2"/>
  <c r="I14" i="2"/>
  <c r="J13" i="2"/>
  <c r="I13" i="2"/>
  <c r="K13" i="2" s="1"/>
  <c r="J12" i="2"/>
  <c r="I12" i="2"/>
  <c r="I7" i="2"/>
  <c r="J10" i="2"/>
  <c r="I10" i="2"/>
  <c r="I8" i="2"/>
  <c r="J11" i="2"/>
  <c r="I11" i="2"/>
  <c r="K11" i="2" s="1"/>
  <c r="J9" i="2"/>
  <c r="I9" i="2"/>
  <c r="J8" i="2"/>
  <c r="J4" i="2"/>
  <c r="I4" i="2"/>
  <c r="K4" i="2" s="1"/>
  <c r="J7" i="2"/>
  <c r="I2" i="2"/>
  <c r="J2" i="2"/>
  <c r="J3" i="2"/>
  <c r="I3" i="2"/>
  <c r="K3" i="2" l="1"/>
  <c r="K6" i="2"/>
  <c r="K9" i="2"/>
  <c r="K12" i="2"/>
  <c r="K14" i="2"/>
  <c r="K16" i="2"/>
  <c r="K7" i="2"/>
  <c r="K8" i="2"/>
  <c r="K2" i="2"/>
  <c r="K10" i="2"/>
  <c r="L226" i="1"/>
  <c r="L225" i="1"/>
  <c r="L223" i="1"/>
  <c r="L221" i="1"/>
  <c r="L218" i="1"/>
  <c r="L216" i="1"/>
  <c r="I50" i="1"/>
  <c r="I30" i="1"/>
  <c r="I29" i="1"/>
  <c r="I26" i="1"/>
  <c r="I24" i="1"/>
  <c r="I17" i="1"/>
  <c r="I22" i="1"/>
  <c r="I21" i="1"/>
  <c r="L215" i="1"/>
  <c r="L195" i="1"/>
  <c r="L194" i="1"/>
  <c r="L192" i="1"/>
  <c r="L183" i="1"/>
  <c r="I66" i="1"/>
</calcChain>
</file>

<file path=xl/sharedStrings.xml><?xml version="1.0" encoding="utf-8"?>
<sst xmlns="http://schemas.openxmlformats.org/spreadsheetml/2006/main" count="852" uniqueCount="26">
  <si>
    <t>S/N</t>
  </si>
  <si>
    <t>TREATMENT</t>
  </si>
  <si>
    <t>CULTURING DATE</t>
  </si>
  <si>
    <t>WEEK</t>
  </si>
  <si>
    <t>REP</t>
  </si>
  <si>
    <t>CALLUSING (%)</t>
  </si>
  <si>
    <t>BROWNING (%)</t>
  </si>
  <si>
    <t>CONTAMINATION (%)</t>
  </si>
  <si>
    <t>SURVIVAL RATE (%)</t>
  </si>
  <si>
    <t>TDr 2123</t>
  </si>
  <si>
    <t>I</t>
  </si>
  <si>
    <t>II</t>
  </si>
  <si>
    <t>III</t>
  </si>
  <si>
    <t>TDa 1385</t>
  </si>
  <si>
    <t>GENOTYPE</t>
  </si>
  <si>
    <t>MERISTEM CULTURED</t>
  </si>
  <si>
    <t>ACCESSION NO</t>
  </si>
  <si>
    <t>NO OF BUD(S)</t>
  </si>
  <si>
    <t>LENGTH (CM)</t>
  </si>
  <si>
    <t>WIDTH (CM)</t>
  </si>
  <si>
    <r>
      <t>AREA (CM</t>
    </r>
    <r>
      <rPr>
        <b/>
        <sz val="10"/>
        <color theme="1"/>
        <rFont val="Calibri"/>
        <family val="2"/>
      </rPr>
      <t>²)</t>
    </r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</si>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</sst>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textRotation="45"/>
    </xf>
    <xf numFmtId="0" fontId="3" fillId="0" borderId="0" xfId="0" applyFont="1"/>
    <xf numFmtId="0" fontId="3" fillId="0" borderId="0" xfId="0" applyFont="1" applyAlignment="1">
      <alignment horizontal="left"/>
    </xf>
    <xf numFmtId="14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165" fontId="3" fillId="0" borderId="0" xfId="1" applyNumberFormat="1" applyFont="1"/>
    <xf numFmtId="0" fontId="4" fillId="0" borderId="0" xfId="0" applyFont="1" applyFill="1"/>
    <xf numFmtId="14" fontId="4" fillId="0" borderId="0" xfId="0" applyNumberFormat="1" applyFont="1" applyFill="1"/>
    <xf numFmtId="164" fontId="4" fillId="0" borderId="0" xfId="0" applyNumberFormat="1" applyFont="1" applyFill="1"/>
    <xf numFmtId="165" fontId="4" fillId="0" borderId="0" xfId="1" applyNumberFormat="1" applyFont="1" applyFill="1"/>
    <xf numFmtId="1" fontId="4" fillId="0" borderId="0" xfId="0" applyNumberFormat="1" applyFont="1" applyFill="1"/>
    <xf numFmtId="0" fontId="5" fillId="0" borderId="0" xfId="0" applyFont="1"/>
    <xf numFmtId="0" fontId="6" fillId="0" borderId="0" xfId="0" applyFont="1" applyAlignment="1">
      <alignment textRotation="45"/>
    </xf>
    <xf numFmtId="14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14" fontId="7" fillId="0" borderId="0" xfId="0" applyNumberFormat="1" applyFont="1" applyFill="1"/>
    <xf numFmtId="164" fontId="5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01"/>
  <sheetViews>
    <sheetView zoomScale="77" zoomScaleNormal="77" workbookViewId="0">
      <selection activeCell="M1" sqref="M1"/>
    </sheetView>
  </sheetViews>
  <sheetFormatPr defaultRowHeight="15.75" x14ac:dyDescent="0.25"/>
  <cols>
    <col min="1" max="1" width="9.140625" style="2"/>
    <col min="2" max="2" width="12" style="2" customWidth="1"/>
    <col min="3" max="3" width="10.5703125" style="2" customWidth="1"/>
    <col min="4" max="4" width="12.85546875" style="2" customWidth="1"/>
    <col min="5" max="5" width="17.85546875" style="2" customWidth="1"/>
    <col min="6" max="6" width="15" style="2" customWidth="1"/>
    <col min="7" max="7" width="9.140625" style="2"/>
    <col min="8" max="8" width="10.7109375" style="2" customWidth="1"/>
    <col min="9" max="9" width="15" style="2" customWidth="1"/>
    <col min="10" max="10" width="17.7109375" style="2" customWidth="1"/>
    <col min="11" max="11" width="13.140625" style="2" customWidth="1"/>
    <col min="12" max="12" width="12.42578125" style="2" customWidth="1"/>
    <col min="13" max="13" width="13.28515625" style="2" customWidth="1"/>
    <col min="14" max="14" width="7" style="2" customWidth="1"/>
    <col min="15" max="15" width="16.5703125" style="2" customWidth="1"/>
    <col min="16" max="16" width="17.5703125" style="2" customWidth="1"/>
    <col min="17" max="17" width="12.5703125" style="2" customWidth="1"/>
    <col min="18" max="18" width="12.140625" style="2" customWidth="1"/>
    <col min="19" max="19" width="13.140625" style="2" customWidth="1"/>
    <col min="20" max="20" width="6" style="2" customWidth="1"/>
    <col min="21" max="21" width="15" style="2" customWidth="1"/>
    <col min="22" max="22" width="15.42578125" style="2" customWidth="1"/>
    <col min="23" max="23" width="13" style="2" customWidth="1"/>
    <col min="24" max="24" width="12.140625" style="2" customWidth="1"/>
    <col min="25" max="25" width="13.28515625" style="2" customWidth="1"/>
    <col min="26" max="26" width="7.5703125" style="2" customWidth="1"/>
    <col min="27" max="27" width="16.42578125" style="2" customWidth="1"/>
    <col min="28" max="28" width="16.85546875" style="2" customWidth="1"/>
    <col min="29" max="29" width="14" style="2" customWidth="1"/>
    <col min="30" max="30" width="11.7109375" style="2" customWidth="1"/>
    <col min="31" max="31" width="12.42578125" style="2" customWidth="1"/>
    <col min="32" max="32" width="7.28515625" style="2" customWidth="1"/>
    <col min="33" max="33" width="13.42578125" style="2" customWidth="1"/>
    <col min="34" max="34" width="17" style="2" customWidth="1"/>
    <col min="35" max="36" width="13.28515625" style="2" customWidth="1"/>
    <col min="37" max="37" width="13.140625" style="2" customWidth="1"/>
    <col min="38" max="38" width="7.7109375" style="2" customWidth="1"/>
    <col min="39" max="39" width="16.5703125" style="2" customWidth="1"/>
    <col min="40" max="40" width="16.85546875" style="2" customWidth="1"/>
    <col min="41" max="41" width="14.28515625" style="2" customWidth="1"/>
    <col min="42" max="42" width="12.42578125" style="2" customWidth="1"/>
    <col min="43" max="43" width="12" style="2" customWidth="1"/>
    <col min="44" max="44" width="6" style="2" customWidth="1"/>
    <col min="45" max="45" width="13.140625" style="2" customWidth="1"/>
    <col min="46" max="46" width="18.5703125" style="2" customWidth="1"/>
    <col min="47" max="47" width="13.5703125" style="2" customWidth="1"/>
    <col min="48" max="48" width="13.42578125" style="2" customWidth="1"/>
    <col min="49" max="49" width="13.28515625" style="2" customWidth="1"/>
    <col min="50" max="50" width="7.7109375" style="2" customWidth="1"/>
    <col min="51" max="51" width="16.28515625" style="2" customWidth="1"/>
    <col min="52" max="52" width="17.28515625" style="2" customWidth="1"/>
    <col min="53" max="53" width="13.85546875" style="2" customWidth="1"/>
    <col min="54" max="54" width="13" style="2" customWidth="1"/>
    <col min="55" max="55" width="12.5703125" style="2" customWidth="1"/>
    <col min="56" max="16384" width="9.140625" style="2"/>
  </cols>
  <sheetData>
    <row r="1" spans="1:55" ht="92.25" x14ac:dyDescent="0.25">
      <c r="A1" s="1" t="s">
        <v>0</v>
      </c>
      <c r="B1" s="1" t="s">
        <v>14</v>
      </c>
      <c r="C1" s="1" t="s">
        <v>1</v>
      </c>
      <c r="D1" s="1" t="s">
        <v>16</v>
      </c>
      <c r="E1" s="1" t="s">
        <v>15</v>
      </c>
      <c r="F1" s="1" t="s">
        <v>2</v>
      </c>
      <c r="G1" s="1" t="s">
        <v>4</v>
      </c>
      <c r="H1" s="1" t="s">
        <v>3</v>
      </c>
      <c r="I1" s="1" t="s">
        <v>8</v>
      </c>
      <c r="J1" s="1" t="s">
        <v>7</v>
      </c>
      <c r="K1" s="1" t="s">
        <v>6</v>
      </c>
      <c r="L1" s="1" t="s">
        <v>5</v>
      </c>
      <c r="M1" s="1" t="s">
        <v>17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3">
        <v>1</v>
      </c>
      <c r="B2" s="2" t="s">
        <v>9</v>
      </c>
      <c r="C2" s="2" t="s">
        <v>21</v>
      </c>
      <c r="D2" s="2" t="s">
        <v>9</v>
      </c>
      <c r="E2" s="2">
        <v>10</v>
      </c>
      <c r="F2" s="4">
        <v>45134</v>
      </c>
      <c r="G2" s="2" t="s">
        <v>10</v>
      </c>
      <c r="H2" s="2">
        <v>1</v>
      </c>
      <c r="I2" s="5">
        <v>100</v>
      </c>
    </row>
    <row r="3" spans="1:55" x14ac:dyDescent="0.25">
      <c r="A3" s="3">
        <v>2</v>
      </c>
      <c r="C3" s="2" t="s">
        <v>21</v>
      </c>
      <c r="D3" s="2" t="s">
        <v>9</v>
      </c>
      <c r="E3" s="2">
        <v>10</v>
      </c>
      <c r="F3" s="4">
        <v>45134</v>
      </c>
      <c r="G3" s="2" t="s">
        <v>11</v>
      </c>
      <c r="H3" s="2">
        <v>1</v>
      </c>
      <c r="I3" s="5">
        <v>100</v>
      </c>
    </row>
    <row r="4" spans="1:55" x14ac:dyDescent="0.25">
      <c r="A4" s="3">
        <v>3</v>
      </c>
      <c r="C4" s="2" t="s">
        <v>21</v>
      </c>
      <c r="D4" s="2" t="s">
        <v>9</v>
      </c>
      <c r="E4" s="2">
        <v>10</v>
      </c>
      <c r="F4" s="4">
        <v>45134</v>
      </c>
      <c r="G4" s="2" t="s">
        <v>12</v>
      </c>
      <c r="H4" s="2">
        <v>1</v>
      </c>
      <c r="I4" s="5">
        <v>100</v>
      </c>
    </row>
    <row r="5" spans="1:55" x14ac:dyDescent="0.25">
      <c r="A5" s="3">
        <v>4</v>
      </c>
      <c r="C5" s="2" t="s">
        <v>22</v>
      </c>
      <c r="D5" s="2" t="s">
        <v>9</v>
      </c>
      <c r="E5" s="2">
        <v>10</v>
      </c>
      <c r="F5" s="4">
        <v>45133</v>
      </c>
      <c r="G5" s="2" t="s">
        <v>10</v>
      </c>
      <c r="H5" s="2">
        <v>1</v>
      </c>
      <c r="I5" s="5">
        <v>100</v>
      </c>
    </row>
    <row r="6" spans="1:55" x14ac:dyDescent="0.25">
      <c r="A6" s="3">
        <v>5</v>
      </c>
      <c r="C6" s="2" t="s">
        <v>22</v>
      </c>
      <c r="D6" s="2" t="s">
        <v>9</v>
      </c>
      <c r="E6" s="2">
        <v>10</v>
      </c>
      <c r="F6" s="4">
        <v>45133</v>
      </c>
      <c r="G6" s="2" t="s">
        <v>11</v>
      </c>
      <c r="H6" s="2">
        <v>1</v>
      </c>
      <c r="I6" s="5">
        <v>100</v>
      </c>
    </row>
    <row r="7" spans="1:55" x14ac:dyDescent="0.25">
      <c r="A7" s="3">
        <v>6</v>
      </c>
      <c r="C7" s="2" t="s">
        <v>22</v>
      </c>
      <c r="D7" s="2" t="s">
        <v>9</v>
      </c>
      <c r="E7" s="2">
        <v>10</v>
      </c>
      <c r="F7" s="4">
        <v>45133</v>
      </c>
      <c r="G7" s="2" t="s">
        <v>12</v>
      </c>
      <c r="H7" s="2">
        <v>1</v>
      </c>
      <c r="I7" s="5">
        <v>100</v>
      </c>
    </row>
    <row r="8" spans="1:55" x14ac:dyDescent="0.25">
      <c r="A8" s="3">
        <v>7</v>
      </c>
      <c r="C8" s="2" t="s">
        <v>23</v>
      </c>
      <c r="D8" s="2" t="s">
        <v>9</v>
      </c>
      <c r="E8" s="2">
        <v>10</v>
      </c>
      <c r="F8" s="4">
        <v>45135</v>
      </c>
      <c r="G8" s="2" t="s">
        <v>10</v>
      </c>
      <c r="H8" s="2">
        <v>1</v>
      </c>
      <c r="I8" s="5">
        <v>100</v>
      </c>
    </row>
    <row r="9" spans="1:55" x14ac:dyDescent="0.25">
      <c r="A9" s="3">
        <v>8</v>
      </c>
      <c r="C9" s="2" t="s">
        <v>23</v>
      </c>
      <c r="D9" s="2" t="s">
        <v>9</v>
      </c>
      <c r="E9" s="2">
        <v>10</v>
      </c>
      <c r="F9" s="4">
        <v>45135</v>
      </c>
      <c r="G9" s="2" t="s">
        <v>11</v>
      </c>
      <c r="H9" s="2">
        <v>1</v>
      </c>
      <c r="I9" s="5">
        <v>100</v>
      </c>
    </row>
    <row r="10" spans="1:55" x14ac:dyDescent="0.25">
      <c r="A10" s="3">
        <v>9</v>
      </c>
      <c r="C10" s="2" t="s">
        <v>23</v>
      </c>
      <c r="D10" s="2" t="s">
        <v>9</v>
      </c>
      <c r="E10" s="2">
        <v>10</v>
      </c>
      <c r="F10" s="4">
        <v>45135</v>
      </c>
      <c r="G10" s="2" t="s">
        <v>12</v>
      </c>
      <c r="H10" s="2">
        <v>1</v>
      </c>
      <c r="I10" s="5">
        <v>100</v>
      </c>
    </row>
    <row r="11" spans="1:55" x14ac:dyDescent="0.25">
      <c r="A11" s="3">
        <v>10</v>
      </c>
      <c r="C11" s="2" t="s">
        <v>24</v>
      </c>
      <c r="D11" s="2" t="s">
        <v>9</v>
      </c>
      <c r="E11" s="2">
        <v>10</v>
      </c>
      <c r="F11" s="4">
        <v>45139</v>
      </c>
      <c r="G11" s="2" t="s">
        <v>10</v>
      </c>
      <c r="H11" s="2">
        <v>1</v>
      </c>
      <c r="I11" s="5">
        <v>100</v>
      </c>
    </row>
    <row r="12" spans="1:55" x14ac:dyDescent="0.25">
      <c r="A12" s="3">
        <v>11</v>
      </c>
      <c r="C12" s="2" t="s">
        <v>24</v>
      </c>
      <c r="D12" s="2" t="s">
        <v>9</v>
      </c>
      <c r="E12" s="2">
        <v>10</v>
      </c>
      <c r="F12" s="4">
        <v>45139</v>
      </c>
      <c r="G12" s="2" t="s">
        <v>11</v>
      </c>
      <c r="H12" s="2">
        <v>1</v>
      </c>
      <c r="I12" s="5">
        <v>100</v>
      </c>
    </row>
    <row r="13" spans="1:55" x14ac:dyDescent="0.25">
      <c r="A13" s="3">
        <v>12</v>
      </c>
      <c r="C13" s="2" t="s">
        <v>24</v>
      </c>
      <c r="D13" s="2" t="s">
        <v>9</v>
      </c>
      <c r="E13" s="2">
        <v>10</v>
      </c>
      <c r="F13" s="4">
        <v>45139</v>
      </c>
      <c r="G13" s="2" t="s">
        <v>12</v>
      </c>
      <c r="H13" s="2">
        <v>1</v>
      </c>
      <c r="I13" s="5">
        <v>100</v>
      </c>
    </row>
    <row r="14" spans="1:55" x14ac:dyDescent="0.25">
      <c r="A14" s="3">
        <v>13</v>
      </c>
      <c r="C14" s="2" t="s">
        <v>25</v>
      </c>
      <c r="D14" s="2" t="s">
        <v>9</v>
      </c>
      <c r="E14" s="2">
        <v>10</v>
      </c>
      <c r="F14" s="4">
        <v>45140</v>
      </c>
      <c r="G14" s="2" t="s">
        <v>10</v>
      </c>
      <c r="H14" s="2">
        <v>1</v>
      </c>
      <c r="I14" s="5">
        <v>100</v>
      </c>
    </row>
    <row r="15" spans="1:55" x14ac:dyDescent="0.25">
      <c r="A15" s="3">
        <v>14</v>
      </c>
      <c r="C15" s="2" t="s">
        <v>25</v>
      </c>
      <c r="D15" s="2" t="s">
        <v>9</v>
      </c>
      <c r="E15" s="2">
        <v>10</v>
      </c>
      <c r="F15" s="4">
        <v>45140</v>
      </c>
      <c r="G15" s="2" t="s">
        <v>11</v>
      </c>
      <c r="H15" s="2">
        <v>1</v>
      </c>
      <c r="I15" s="5">
        <v>100</v>
      </c>
    </row>
    <row r="16" spans="1:55" x14ac:dyDescent="0.25">
      <c r="A16" s="3">
        <v>15</v>
      </c>
      <c r="C16" s="2" t="s">
        <v>25</v>
      </c>
      <c r="D16" s="2" t="s">
        <v>9</v>
      </c>
      <c r="E16" s="2">
        <v>10</v>
      </c>
      <c r="F16" s="4">
        <v>45140</v>
      </c>
      <c r="G16" s="2" t="s">
        <v>12</v>
      </c>
      <c r="H16" s="2">
        <v>1</v>
      </c>
      <c r="I16" s="5">
        <v>100</v>
      </c>
    </row>
    <row r="17" spans="1:11" x14ac:dyDescent="0.25">
      <c r="A17" s="3">
        <v>16</v>
      </c>
      <c r="B17" s="8" t="s">
        <v>13</v>
      </c>
      <c r="C17" s="2" t="s">
        <v>21</v>
      </c>
      <c r="D17" s="2" t="s">
        <v>13</v>
      </c>
      <c r="E17" s="2">
        <v>10</v>
      </c>
      <c r="F17" s="4">
        <v>45134</v>
      </c>
      <c r="G17" s="2" t="s">
        <v>10</v>
      </c>
      <c r="H17" s="2">
        <v>1</v>
      </c>
      <c r="I17" s="5">
        <f>8/10*100</f>
        <v>80</v>
      </c>
      <c r="K17" s="5">
        <v>20</v>
      </c>
    </row>
    <row r="18" spans="1:11" x14ac:dyDescent="0.25">
      <c r="A18" s="3">
        <v>17</v>
      </c>
      <c r="C18" s="2" t="s">
        <v>21</v>
      </c>
      <c r="D18" s="2" t="s">
        <v>13</v>
      </c>
      <c r="E18" s="2">
        <v>10</v>
      </c>
      <c r="F18" s="4">
        <v>45134</v>
      </c>
      <c r="G18" s="2" t="s">
        <v>11</v>
      </c>
      <c r="H18" s="2">
        <v>1</v>
      </c>
      <c r="I18" s="5">
        <v>100</v>
      </c>
      <c r="K18" s="5"/>
    </row>
    <row r="19" spans="1:11" x14ac:dyDescent="0.25">
      <c r="A19" s="3">
        <v>18</v>
      </c>
      <c r="C19" s="2" t="s">
        <v>21</v>
      </c>
      <c r="D19" s="2" t="s">
        <v>13</v>
      </c>
      <c r="E19" s="2">
        <v>10</v>
      </c>
      <c r="F19" s="4">
        <v>45134</v>
      </c>
      <c r="G19" s="2" t="s">
        <v>12</v>
      </c>
      <c r="H19" s="2">
        <v>1</v>
      </c>
      <c r="I19" s="5">
        <v>100</v>
      </c>
      <c r="K19" s="5"/>
    </row>
    <row r="20" spans="1:11" s="8" customFormat="1" x14ac:dyDescent="0.25">
      <c r="A20" s="3">
        <v>19</v>
      </c>
      <c r="C20" s="2" t="s">
        <v>22</v>
      </c>
      <c r="D20" s="8" t="s">
        <v>13</v>
      </c>
      <c r="E20" s="8">
        <v>10</v>
      </c>
      <c r="F20" s="9">
        <v>45133</v>
      </c>
      <c r="G20" s="8" t="s">
        <v>10</v>
      </c>
      <c r="H20" s="8">
        <v>1</v>
      </c>
      <c r="I20" s="10">
        <v>100</v>
      </c>
    </row>
    <row r="21" spans="1:11" x14ac:dyDescent="0.25">
      <c r="A21" s="3">
        <v>20</v>
      </c>
      <c r="C21" s="2" t="s">
        <v>22</v>
      </c>
      <c r="D21" s="2" t="s">
        <v>13</v>
      </c>
      <c r="E21" s="2">
        <v>10</v>
      </c>
      <c r="F21" s="4">
        <v>45133</v>
      </c>
      <c r="G21" s="2" t="s">
        <v>11</v>
      </c>
      <c r="H21" s="2">
        <v>1</v>
      </c>
      <c r="I21" s="5">
        <f>8/10*100</f>
        <v>80</v>
      </c>
      <c r="K21" s="5">
        <v>20</v>
      </c>
    </row>
    <row r="22" spans="1:11" x14ac:dyDescent="0.25">
      <c r="A22" s="3">
        <v>21</v>
      </c>
      <c r="C22" s="2" t="s">
        <v>22</v>
      </c>
      <c r="D22" s="2" t="s">
        <v>13</v>
      </c>
      <c r="E22" s="2">
        <v>10</v>
      </c>
      <c r="F22" s="4">
        <v>45133</v>
      </c>
      <c r="G22" s="2" t="s">
        <v>12</v>
      </c>
      <c r="H22" s="2">
        <v>1</v>
      </c>
      <c r="I22" s="5">
        <f>9/10*100</f>
        <v>90</v>
      </c>
      <c r="K22" s="5">
        <v>10</v>
      </c>
    </row>
    <row r="23" spans="1:11" x14ac:dyDescent="0.25">
      <c r="A23" s="3">
        <v>22</v>
      </c>
      <c r="C23" s="2" t="s">
        <v>23</v>
      </c>
      <c r="D23" s="2" t="s">
        <v>13</v>
      </c>
      <c r="E23" s="2">
        <v>10</v>
      </c>
      <c r="F23" s="4">
        <v>45135</v>
      </c>
      <c r="G23" s="2" t="s">
        <v>10</v>
      </c>
      <c r="H23" s="2">
        <v>1</v>
      </c>
      <c r="I23" s="5">
        <v>100</v>
      </c>
      <c r="K23" s="5"/>
    </row>
    <row r="24" spans="1:11" x14ac:dyDescent="0.25">
      <c r="A24" s="3">
        <v>23</v>
      </c>
      <c r="C24" s="2" t="s">
        <v>23</v>
      </c>
      <c r="D24" s="2" t="s">
        <v>13</v>
      </c>
      <c r="E24" s="2">
        <v>10</v>
      </c>
      <c r="F24" s="4">
        <v>45135</v>
      </c>
      <c r="G24" s="2" t="s">
        <v>11</v>
      </c>
      <c r="H24" s="2">
        <v>1</v>
      </c>
      <c r="I24" s="5">
        <f>9/10*100</f>
        <v>90</v>
      </c>
      <c r="K24" s="5">
        <v>10</v>
      </c>
    </row>
    <row r="25" spans="1:11" x14ac:dyDescent="0.25">
      <c r="A25" s="3">
        <v>24</v>
      </c>
      <c r="C25" s="2" t="s">
        <v>23</v>
      </c>
      <c r="D25" s="2" t="s">
        <v>13</v>
      </c>
      <c r="E25" s="2">
        <v>10</v>
      </c>
      <c r="F25" s="4">
        <v>45135</v>
      </c>
      <c r="G25" s="2" t="s">
        <v>12</v>
      </c>
      <c r="H25" s="2">
        <v>1</v>
      </c>
      <c r="I25" s="5">
        <v>100</v>
      </c>
      <c r="K25" s="5"/>
    </row>
    <row r="26" spans="1:11" x14ac:dyDescent="0.25">
      <c r="A26" s="3">
        <v>25</v>
      </c>
      <c r="C26" s="2" t="s">
        <v>24</v>
      </c>
      <c r="D26" s="2" t="s">
        <v>13</v>
      </c>
      <c r="E26" s="2">
        <v>10</v>
      </c>
      <c r="F26" s="4">
        <v>45139</v>
      </c>
      <c r="G26" s="2" t="s">
        <v>10</v>
      </c>
      <c r="H26" s="2">
        <v>1</v>
      </c>
      <c r="I26" s="5">
        <f>9/10*100</f>
        <v>90</v>
      </c>
      <c r="K26" s="5">
        <v>10</v>
      </c>
    </row>
    <row r="27" spans="1:11" x14ac:dyDescent="0.25">
      <c r="A27" s="3">
        <v>26</v>
      </c>
      <c r="C27" s="2" t="s">
        <v>24</v>
      </c>
      <c r="D27" s="2" t="s">
        <v>13</v>
      </c>
      <c r="E27" s="2">
        <v>10</v>
      </c>
      <c r="F27" s="4">
        <v>45139</v>
      </c>
      <c r="G27" s="2" t="s">
        <v>11</v>
      </c>
      <c r="H27" s="2">
        <v>1</v>
      </c>
      <c r="I27" s="5">
        <v>100</v>
      </c>
      <c r="K27" s="5"/>
    </row>
    <row r="28" spans="1:11" x14ac:dyDescent="0.25">
      <c r="A28" s="3">
        <v>27</v>
      </c>
      <c r="C28" s="2" t="s">
        <v>24</v>
      </c>
      <c r="D28" s="2" t="s">
        <v>13</v>
      </c>
      <c r="E28" s="2">
        <v>10</v>
      </c>
      <c r="F28" s="4">
        <v>45139</v>
      </c>
      <c r="G28" s="2" t="s">
        <v>12</v>
      </c>
      <c r="H28" s="2">
        <v>1</v>
      </c>
      <c r="I28" s="5">
        <v>100</v>
      </c>
      <c r="K28" s="5"/>
    </row>
    <row r="29" spans="1:11" x14ac:dyDescent="0.25">
      <c r="A29" s="3">
        <v>28</v>
      </c>
      <c r="C29" s="2" t="s">
        <v>25</v>
      </c>
      <c r="D29" s="2" t="s">
        <v>13</v>
      </c>
      <c r="E29" s="2">
        <v>10</v>
      </c>
      <c r="F29" s="4">
        <v>45140</v>
      </c>
      <c r="G29" s="2" t="s">
        <v>10</v>
      </c>
      <c r="H29" s="2">
        <v>1</v>
      </c>
      <c r="I29" s="5">
        <f>9/10*100</f>
        <v>90</v>
      </c>
      <c r="J29" s="5">
        <v>10</v>
      </c>
      <c r="K29" s="5"/>
    </row>
    <row r="30" spans="1:11" x14ac:dyDescent="0.25">
      <c r="A30" s="3">
        <v>29</v>
      </c>
      <c r="C30" s="2" t="s">
        <v>25</v>
      </c>
      <c r="D30" s="2" t="s">
        <v>13</v>
      </c>
      <c r="E30" s="2">
        <v>10</v>
      </c>
      <c r="F30" s="4">
        <v>45140</v>
      </c>
      <c r="G30" s="2" t="s">
        <v>11</v>
      </c>
      <c r="H30" s="2">
        <v>1</v>
      </c>
      <c r="I30" s="5">
        <f>9/10*100</f>
        <v>90</v>
      </c>
      <c r="K30" s="5">
        <v>10</v>
      </c>
    </row>
    <row r="31" spans="1:11" x14ac:dyDescent="0.25">
      <c r="A31" s="3">
        <v>30</v>
      </c>
      <c r="C31" s="2" t="s">
        <v>25</v>
      </c>
      <c r="D31" s="2" t="s">
        <v>13</v>
      </c>
      <c r="E31" s="2">
        <v>10</v>
      </c>
      <c r="F31" s="4">
        <v>45140</v>
      </c>
      <c r="G31" s="2" t="s">
        <v>12</v>
      </c>
      <c r="H31" s="2">
        <v>1</v>
      </c>
      <c r="I31" s="5">
        <v>100</v>
      </c>
    </row>
    <row r="32" spans="1:11" x14ac:dyDescent="0.25">
      <c r="A32" s="3">
        <v>31</v>
      </c>
      <c r="B32" s="2" t="s">
        <v>9</v>
      </c>
      <c r="C32" s="2" t="s">
        <v>21</v>
      </c>
      <c r="D32" s="2" t="s">
        <v>9</v>
      </c>
      <c r="E32" s="2">
        <v>10</v>
      </c>
      <c r="F32" s="4">
        <v>45134</v>
      </c>
      <c r="G32" s="2" t="s">
        <v>10</v>
      </c>
      <c r="H32" s="2">
        <v>2</v>
      </c>
      <c r="I32" s="5">
        <v>100</v>
      </c>
    </row>
    <row r="33" spans="1:17" x14ac:dyDescent="0.25">
      <c r="A33" s="3">
        <v>32</v>
      </c>
      <c r="C33" s="2" t="s">
        <v>21</v>
      </c>
      <c r="D33" s="2" t="s">
        <v>9</v>
      </c>
      <c r="E33" s="2">
        <v>10</v>
      </c>
      <c r="F33" s="4">
        <v>45134</v>
      </c>
      <c r="G33" s="2" t="s">
        <v>11</v>
      </c>
      <c r="H33" s="2">
        <v>2</v>
      </c>
      <c r="I33" s="5">
        <v>100</v>
      </c>
    </row>
    <row r="34" spans="1:17" x14ac:dyDescent="0.25">
      <c r="A34" s="3">
        <v>33</v>
      </c>
      <c r="C34" s="2" t="s">
        <v>21</v>
      </c>
      <c r="D34" s="2" t="s">
        <v>9</v>
      </c>
      <c r="E34" s="2">
        <v>10</v>
      </c>
      <c r="F34" s="4">
        <v>45134</v>
      </c>
      <c r="G34" s="2" t="s">
        <v>12</v>
      </c>
      <c r="H34" s="2">
        <v>2</v>
      </c>
      <c r="I34" s="5">
        <v>100</v>
      </c>
    </row>
    <row r="35" spans="1:17" x14ac:dyDescent="0.25">
      <c r="A35" s="3">
        <v>34</v>
      </c>
      <c r="C35" s="2" t="s">
        <v>22</v>
      </c>
      <c r="D35" s="2" t="s">
        <v>9</v>
      </c>
      <c r="E35" s="2">
        <v>10</v>
      </c>
      <c r="F35" s="4">
        <v>45133</v>
      </c>
      <c r="G35" s="2" t="s">
        <v>10</v>
      </c>
      <c r="H35" s="2">
        <v>2</v>
      </c>
      <c r="I35" s="5">
        <v>100</v>
      </c>
      <c r="Q35" s="5"/>
    </row>
    <row r="36" spans="1:17" x14ac:dyDescent="0.25">
      <c r="A36" s="3">
        <v>35</v>
      </c>
      <c r="C36" s="2" t="s">
        <v>22</v>
      </c>
      <c r="D36" s="2" t="s">
        <v>9</v>
      </c>
      <c r="E36" s="2">
        <v>10</v>
      </c>
      <c r="F36" s="4">
        <v>45133</v>
      </c>
      <c r="G36" s="2" t="s">
        <v>11</v>
      </c>
      <c r="H36" s="2">
        <v>2</v>
      </c>
      <c r="I36" s="5">
        <v>100</v>
      </c>
    </row>
    <row r="37" spans="1:17" x14ac:dyDescent="0.25">
      <c r="A37" s="3">
        <v>36</v>
      </c>
      <c r="C37" s="2" t="s">
        <v>22</v>
      </c>
      <c r="D37" s="2" t="s">
        <v>9</v>
      </c>
      <c r="E37" s="2">
        <v>10</v>
      </c>
      <c r="F37" s="4">
        <v>45133</v>
      </c>
      <c r="G37" s="2" t="s">
        <v>12</v>
      </c>
      <c r="H37" s="2">
        <v>2</v>
      </c>
      <c r="I37" s="5">
        <v>100</v>
      </c>
    </row>
    <row r="38" spans="1:17" x14ac:dyDescent="0.25">
      <c r="A38" s="3">
        <v>37</v>
      </c>
      <c r="C38" s="2" t="s">
        <v>23</v>
      </c>
      <c r="D38" s="2" t="s">
        <v>9</v>
      </c>
      <c r="E38" s="2">
        <v>10</v>
      </c>
      <c r="F38" s="4">
        <v>45135</v>
      </c>
      <c r="G38" s="2" t="s">
        <v>10</v>
      </c>
      <c r="H38" s="2">
        <v>2</v>
      </c>
      <c r="I38" s="5">
        <v>100</v>
      </c>
    </row>
    <row r="39" spans="1:17" x14ac:dyDescent="0.25">
      <c r="A39" s="3">
        <v>38</v>
      </c>
      <c r="C39" s="2" t="s">
        <v>23</v>
      </c>
      <c r="D39" s="2" t="s">
        <v>9</v>
      </c>
      <c r="E39" s="2">
        <v>10</v>
      </c>
      <c r="F39" s="4">
        <v>45135</v>
      </c>
      <c r="G39" s="2" t="s">
        <v>11</v>
      </c>
      <c r="H39" s="2">
        <v>2</v>
      </c>
      <c r="I39" s="5">
        <v>100</v>
      </c>
    </row>
    <row r="40" spans="1:17" x14ac:dyDescent="0.25">
      <c r="A40" s="3">
        <v>39</v>
      </c>
      <c r="C40" s="2" t="s">
        <v>23</v>
      </c>
      <c r="D40" s="2" t="s">
        <v>9</v>
      </c>
      <c r="E40" s="2">
        <v>10</v>
      </c>
      <c r="F40" s="4">
        <v>45135</v>
      </c>
      <c r="G40" s="2" t="s">
        <v>12</v>
      </c>
      <c r="H40" s="2">
        <v>2</v>
      </c>
      <c r="I40" s="5">
        <v>100</v>
      </c>
    </row>
    <row r="41" spans="1:17" x14ac:dyDescent="0.25">
      <c r="A41" s="3">
        <v>40</v>
      </c>
      <c r="C41" s="2" t="s">
        <v>24</v>
      </c>
      <c r="D41" s="2" t="s">
        <v>9</v>
      </c>
      <c r="E41" s="2">
        <v>10</v>
      </c>
      <c r="F41" s="4">
        <v>45139</v>
      </c>
      <c r="G41" s="2" t="s">
        <v>10</v>
      </c>
      <c r="H41" s="2">
        <v>2</v>
      </c>
      <c r="I41" s="5">
        <v>100</v>
      </c>
    </row>
    <row r="42" spans="1:17" x14ac:dyDescent="0.25">
      <c r="A42" s="3">
        <v>41</v>
      </c>
      <c r="C42" s="2" t="s">
        <v>24</v>
      </c>
      <c r="D42" s="2" t="s">
        <v>9</v>
      </c>
      <c r="E42" s="2">
        <v>10</v>
      </c>
      <c r="F42" s="4">
        <v>45139</v>
      </c>
      <c r="G42" s="2" t="s">
        <v>11</v>
      </c>
      <c r="H42" s="2">
        <v>2</v>
      </c>
      <c r="I42" s="5">
        <v>100</v>
      </c>
    </row>
    <row r="43" spans="1:17" x14ac:dyDescent="0.25">
      <c r="A43" s="3">
        <v>42</v>
      </c>
      <c r="C43" s="2" t="s">
        <v>24</v>
      </c>
      <c r="D43" s="2" t="s">
        <v>9</v>
      </c>
      <c r="E43" s="2">
        <v>10</v>
      </c>
      <c r="F43" s="4">
        <v>45139</v>
      </c>
      <c r="G43" s="2" t="s">
        <v>12</v>
      </c>
      <c r="H43" s="2">
        <v>2</v>
      </c>
      <c r="I43" s="5">
        <v>100</v>
      </c>
    </row>
    <row r="44" spans="1:17" x14ac:dyDescent="0.25">
      <c r="A44" s="3">
        <v>43</v>
      </c>
      <c r="C44" s="2" t="s">
        <v>25</v>
      </c>
      <c r="D44" s="2" t="s">
        <v>9</v>
      </c>
      <c r="E44" s="2">
        <v>10</v>
      </c>
      <c r="F44" s="4">
        <v>45140</v>
      </c>
      <c r="G44" s="2" t="s">
        <v>10</v>
      </c>
      <c r="H44" s="2">
        <v>2</v>
      </c>
      <c r="I44" s="5">
        <v>100</v>
      </c>
    </row>
    <row r="45" spans="1:17" x14ac:dyDescent="0.25">
      <c r="A45" s="3">
        <v>44</v>
      </c>
      <c r="C45" s="2" t="s">
        <v>25</v>
      </c>
      <c r="D45" s="2" t="s">
        <v>9</v>
      </c>
      <c r="E45" s="2">
        <v>10</v>
      </c>
      <c r="F45" s="4">
        <v>45140</v>
      </c>
      <c r="G45" s="2" t="s">
        <v>11</v>
      </c>
      <c r="H45" s="2">
        <v>2</v>
      </c>
      <c r="I45" s="5">
        <v>100</v>
      </c>
    </row>
    <row r="46" spans="1:17" x14ac:dyDescent="0.25">
      <c r="A46" s="3">
        <v>45</v>
      </c>
      <c r="C46" s="2" t="s">
        <v>25</v>
      </c>
      <c r="D46" s="2" t="s">
        <v>9</v>
      </c>
      <c r="E46" s="2">
        <v>10</v>
      </c>
      <c r="F46" s="4">
        <v>45140</v>
      </c>
      <c r="G46" s="2" t="s">
        <v>12</v>
      </c>
      <c r="H46" s="2">
        <v>2</v>
      </c>
      <c r="I46" s="5">
        <v>100</v>
      </c>
    </row>
    <row r="47" spans="1:17" x14ac:dyDescent="0.25">
      <c r="A47" s="3">
        <v>46</v>
      </c>
      <c r="B47" s="8" t="s">
        <v>13</v>
      </c>
      <c r="C47" s="2" t="s">
        <v>21</v>
      </c>
      <c r="D47" s="2" t="s">
        <v>13</v>
      </c>
      <c r="E47" s="2">
        <v>10</v>
      </c>
      <c r="F47" s="4">
        <v>45134</v>
      </c>
      <c r="G47" s="2" t="s">
        <v>10</v>
      </c>
      <c r="H47" s="2">
        <v>2</v>
      </c>
      <c r="I47" s="5">
        <v>70</v>
      </c>
      <c r="J47" s="5">
        <v>10</v>
      </c>
      <c r="K47" s="5">
        <v>20</v>
      </c>
    </row>
    <row r="48" spans="1:17" ht="18.75" customHeight="1" x14ac:dyDescent="0.25">
      <c r="A48" s="3">
        <v>47</v>
      </c>
      <c r="C48" s="2" t="s">
        <v>21</v>
      </c>
      <c r="D48" s="2" t="s">
        <v>13</v>
      </c>
      <c r="E48" s="2">
        <v>10</v>
      </c>
      <c r="F48" s="4">
        <v>45134</v>
      </c>
      <c r="G48" s="2" t="s">
        <v>11</v>
      </c>
      <c r="H48" s="2">
        <v>2</v>
      </c>
      <c r="I48" s="5">
        <v>90</v>
      </c>
      <c r="J48" s="5">
        <v>10</v>
      </c>
      <c r="K48" s="5"/>
    </row>
    <row r="49" spans="1:13" ht="15" customHeight="1" x14ac:dyDescent="0.25">
      <c r="A49" s="3">
        <v>48</v>
      </c>
      <c r="C49" s="2" t="s">
        <v>21</v>
      </c>
      <c r="D49" s="2" t="s">
        <v>13</v>
      </c>
      <c r="E49" s="2">
        <v>10</v>
      </c>
      <c r="F49" s="4">
        <v>45134</v>
      </c>
      <c r="G49" s="2" t="s">
        <v>12</v>
      </c>
      <c r="H49" s="2">
        <v>2</v>
      </c>
      <c r="I49" s="5">
        <v>90</v>
      </c>
      <c r="J49" s="5"/>
      <c r="K49" s="5">
        <v>10</v>
      </c>
    </row>
    <row r="50" spans="1:13" x14ac:dyDescent="0.25">
      <c r="A50" s="3">
        <v>49</v>
      </c>
      <c r="C50" s="2" t="s">
        <v>22</v>
      </c>
      <c r="D50" s="8" t="s">
        <v>13</v>
      </c>
      <c r="E50" s="8">
        <v>10</v>
      </c>
      <c r="F50" s="9">
        <v>45133</v>
      </c>
      <c r="G50" s="8" t="s">
        <v>10</v>
      </c>
      <c r="H50" s="8">
        <v>2</v>
      </c>
      <c r="I50" s="10">
        <f>9/10*100</f>
        <v>90</v>
      </c>
      <c r="J50" s="8"/>
      <c r="K50" s="10">
        <v>10</v>
      </c>
      <c r="L50" s="8"/>
      <c r="M50" s="8"/>
    </row>
    <row r="51" spans="1:13" x14ac:dyDescent="0.25">
      <c r="A51" s="3">
        <v>50</v>
      </c>
      <c r="C51" s="2" t="s">
        <v>22</v>
      </c>
      <c r="D51" s="2" t="s">
        <v>13</v>
      </c>
      <c r="E51" s="2">
        <v>10</v>
      </c>
      <c r="F51" s="4">
        <v>45133</v>
      </c>
      <c r="G51" s="2" t="s">
        <v>11</v>
      </c>
      <c r="H51" s="2">
        <v>2</v>
      </c>
      <c r="I51" s="5">
        <v>70</v>
      </c>
      <c r="J51" s="5">
        <v>10</v>
      </c>
      <c r="K51" s="5">
        <v>20</v>
      </c>
    </row>
    <row r="52" spans="1:13" x14ac:dyDescent="0.25">
      <c r="A52" s="3">
        <v>51</v>
      </c>
      <c r="C52" s="2" t="s">
        <v>22</v>
      </c>
      <c r="D52" s="2" t="s">
        <v>13</v>
      </c>
      <c r="E52" s="2">
        <v>10</v>
      </c>
      <c r="F52" s="4">
        <v>45133</v>
      </c>
      <c r="G52" s="2" t="s">
        <v>12</v>
      </c>
      <c r="H52" s="2">
        <v>2</v>
      </c>
      <c r="I52" s="5">
        <v>80</v>
      </c>
      <c r="J52" s="5">
        <v>10</v>
      </c>
      <c r="K52" s="5">
        <v>10</v>
      </c>
    </row>
    <row r="53" spans="1:13" x14ac:dyDescent="0.25">
      <c r="A53" s="3">
        <v>52</v>
      </c>
      <c r="C53" s="2" t="s">
        <v>23</v>
      </c>
      <c r="D53" s="2" t="s">
        <v>13</v>
      </c>
      <c r="E53" s="2">
        <v>10</v>
      </c>
      <c r="F53" s="4">
        <v>45135</v>
      </c>
      <c r="G53" s="2" t="s">
        <v>10</v>
      </c>
      <c r="H53" s="2">
        <v>2</v>
      </c>
      <c r="I53" s="5">
        <v>90</v>
      </c>
      <c r="J53" s="5"/>
      <c r="K53" s="5">
        <v>10</v>
      </c>
    </row>
    <row r="54" spans="1:13" x14ac:dyDescent="0.25">
      <c r="A54" s="3">
        <v>53</v>
      </c>
      <c r="C54" s="2" t="s">
        <v>23</v>
      </c>
      <c r="D54" s="2" t="s">
        <v>13</v>
      </c>
      <c r="E54" s="2">
        <v>10</v>
      </c>
      <c r="F54" s="4">
        <v>45135</v>
      </c>
      <c r="G54" s="2" t="s">
        <v>11</v>
      </c>
      <c r="H54" s="2">
        <v>2</v>
      </c>
      <c r="I54" s="5">
        <v>90</v>
      </c>
      <c r="J54" s="5"/>
      <c r="K54" s="5">
        <v>10</v>
      </c>
    </row>
    <row r="55" spans="1:13" x14ac:dyDescent="0.25">
      <c r="A55" s="3">
        <v>54</v>
      </c>
      <c r="C55" s="2" t="s">
        <v>23</v>
      </c>
      <c r="D55" s="2" t="s">
        <v>13</v>
      </c>
      <c r="E55" s="2">
        <v>10</v>
      </c>
      <c r="F55" s="4">
        <v>45135</v>
      </c>
      <c r="G55" s="2" t="s">
        <v>12</v>
      </c>
      <c r="H55" s="2">
        <v>2</v>
      </c>
      <c r="I55" s="5">
        <v>100</v>
      </c>
      <c r="J55" s="5"/>
      <c r="K55" s="5"/>
    </row>
    <row r="56" spans="1:13" x14ac:dyDescent="0.25">
      <c r="A56" s="3">
        <v>55</v>
      </c>
      <c r="C56" s="2" t="s">
        <v>24</v>
      </c>
      <c r="D56" s="2" t="s">
        <v>13</v>
      </c>
      <c r="E56" s="2">
        <v>10</v>
      </c>
      <c r="F56" s="4">
        <v>45139</v>
      </c>
      <c r="G56" s="2" t="s">
        <v>10</v>
      </c>
      <c r="H56" s="2">
        <v>2</v>
      </c>
      <c r="I56" s="5">
        <v>90</v>
      </c>
      <c r="J56" s="5"/>
      <c r="K56" s="5">
        <v>10</v>
      </c>
    </row>
    <row r="57" spans="1:13" x14ac:dyDescent="0.25">
      <c r="A57" s="3">
        <v>56</v>
      </c>
      <c r="C57" s="2" t="s">
        <v>24</v>
      </c>
      <c r="D57" s="2" t="s">
        <v>13</v>
      </c>
      <c r="E57" s="2">
        <v>10</v>
      </c>
      <c r="F57" s="4">
        <v>45139</v>
      </c>
      <c r="G57" s="2" t="s">
        <v>11</v>
      </c>
      <c r="H57" s="2">
        <v>2</v>
      </c>
      <c r="I57" s="5">
        <v>100</v>
      </c>
      <c r="J57" s="5"/>
      <c r="K57" s="5"/>
    </row>
    <row r="58" spans="1:13" x14ac:dyDescent="0.25">
      <c r="A58" s="3">
        <v>57</v>
      </c>
      <c r="C58" s="2" t="s">
        <v>24</v>
      </c>
      <c r="D58" s="2" t="s">
        <v>13</v>
      </c>
      <c r="E58" s="2">
        <v>10</v>
      </c>
      <c r="F58" s="4">
        <v>45139</v>
      </c>
      <c r="G58" s="2" t="s">
        <v>12</v>
      </c>
      <c r="H58" s="2">
        <v>2</v>
      </c>
      <c r="I58" s="5">
        <v>90</v>
      </c>
      <c r="J58" s="5"/>
      <c r="K58" s="5">
        <v>10</v>
      </c>
    </row>
    <row r="59" spans="1:13" x14ac:dyDescent="0.25">
      <c r="A59" s="3">
        <v>58</v>
      </c>
      <c r="C59" s="2" t="s">
        <v>25</v>
      </c>
      <c r="D59" s="2" t="s">
        <v>13</v>
      </c>
      <c r="E59" s="2">
        <v>10</v>
      </c>
      <c r="F59" s="4">
        <v>45140</v>
      </c>
      <c r="G59" s="2" t="s">
        <v>10</v>
      </c>
      <c r="H59" s="2">
        <v>2</v>
      </c>
      <c r="I59" s="5">
        <v>80</v>
      </c>
      <c r="J59" s="5">
        <v>10</v>
      </c>
      <c r="K59" s="5">
        <v>10</v>
      </c>
    </row>
    <row r="60" spans="1:13" x14ac:dyDescent="0.25">
      <c r="A60" s="3">
        <v>59</v>
      </c>
      <c r="C60" s="2" t="s">
        <v>25</v>
      </c>
      <c r="D60" s="2" t="s">
        <v>13</v>
      </c>
      <c r="E60" s="2">
        <v>10</v>
      </c>
      <c r="F60" s="4">
        <v>45140</v>
      </c>
      <c r="G60" s="2" t="s">
        <v>11</v>
      </c>
      <c r="H60" s="2">
        <v>2</v>
      </c>
      <c r="I60" s="5">
        <v>80</v>
      </c>
      <c r="K60" s="5">
        <v>20</v>
      </c>
    </row>
    <row r="61" spans="1:13" x14ac:dyDescent="0.25">
      <c r="A61" s="3">
        <v>60</v>
      </c>
      <c r="C61" s="2" t="s">
        <v>25</v>
      </c>
      <c r="D61" s="2" t="s">
        <v>13</v>
      </c>
      <c r="E61" s="2">
        <v>10</v>
      </c>
      <c r="F61" s="4">
        <v>45140</v>
      </c>
      <c r="G61" s="2" t="s">
        <v>12</v>
      </c>
      <c r="H61" s="2">
        <v>2</v>
      </c>
      <c r="I61" s="5">
        <v>90</v>
      </c>
      <c r="K61" s="5">
        <v>10</v>
      </c>
    </row>
    <row r="62" spans="1:13" x14ac:dyDescent="0.25">
      <c r="A62" s="3">
        <v>61</v>
      </c>
      <c r="B62" s="2" t="s">
        <v>9</v>
      </c>
      <c r="C62" s="2" t="s">
        <v>21</v>
      </c>
      <c r="D62" s="2" t="s">
        <v>9</v>
      </c>
      <c r="E62" s="2">
        <v>10</v>
      </c>
      <c r="F62" s="4">
        <v>45134</v>
      </c>
      <c r="G62" s="2" t="s">
        <v>10</v>
      </c>
      <c r="H62" s="2">
        <v>3</v>
      </c>
      <c r="I62" s="5">
        <v>90</v>
      </c>
      <c r="J62" s="5"/>
      <c r="K62" s="5">
        <v>10</v>
      </c>
    </row>
    <row r="63" spans="1:13" x14ac:dyDescent="0.25">
      <c r="A63" s="3">
        <v>62</v>
      </c>
      <c r="C63" s="2" t="s">
        <v>21</v>
      </c>
      <c r="D63" s="2" t="s">
        <v>9</v>
      </c>
      <c r="E63" s="2">
        <v>10</v>
      </c>
      <c r="F63" s="4">
        <v>45134</v>
      </c>
      <c r="G63" s="2" t="s">
        <v>11</v>
      </c>
      <c r="H63" s="2">
        <v>3</v>
      </c>
      <c r="I63" s="5">
        <v>100</v>
      </c>
      <c r="J63" s="5"/>
      <c r="K63" s="5"/>
    </row>
    <row r="64" spans="1:13" x14ac:dyDescent="0.25">
      <c r="A64" s="3">
        <v>63</v>
      </c>
      <c r="C64" s="2" t="s">
        <v>21</v>
      </c>
      <c r="D64" s="2" t="s">
        <v>9</v>
      </c>
      <c r="E64" s="2">
        <v>10</v>
      </c>
      <c r="F64" s="4">
        <v>45134</v>
      </c>
      <c r="G64" s="2" t="s">
        <v>12</v>
      </c>
      <c r="H64" s="2">
        <v>3</v>
      </c>
      <c r="I64" s="5">
        <v>90</v>
      </c>
      <c r="J64" s="5">
        <v>10</v>
      </c>
      <c r="K64" s="5"/>
    </row>
    <row r="65" spans="1:13" x14ac:dyDescent="0.25">
      <c r="A65" s="3">
        <v>64</v>
      </c>
      <c r="C65" s="2" t="s">
        <v>22</v>
      </c>
      <c r="D65" s="2" t="s">
        <v>9</v>
      </c>
      <c r="E65" s="2">
        <v>10</v>
      </c>
      <c r="F65" s="4">
        <v>45133</v>
      </c>
      <c r="G65" s="2" t="s">
        <v>10</v>
      </c>
      <c r="H65" s="2">
        <v>3</v>
      </c>
      <c r="I65" s="5">
        <v>100</v>
      </c>
    </row>
    <row r="66" spans="1:13" x14ac:dyDescent="0.25">
      <c r="A66" s="3">
        <v>65</v>
      </c>
      <c r="C66" s="2" t="s">
        <v>22</v>
      </c>
      <c r="D66" s="2" t="s">
        <v>9</v>
      </c>
      <c r="E66" s="2">
        <v>10</v>
      </c>
      <c r="F66" s="4">
        <v>45133</v>
      </c>
      <c r="G66" s="2" t="s">
        <v>11</v>
      </c>
      <c r="H66" s="2">
        <v>3</v>
      </c>
      <c r="I66" s="5">
        <f>9/10*100</f>
        <v>90</v>
      </c>
      <c r="J66" s="5">
        <v>10</v>
      </c>
    </row>
    <row r="67" spans="1:13" x14ac:dyDescent="0.25">
      <c r="A67" s="3">
        <v>66</v>
      </c>
      <c r="C67" s="2" t="s">
        <v>22</v>
      </c>
      <c r="D67" s="2" t="s">
        <v>9</v>
      </c>
      <c r="E67" s="2">
        <v>10</v>
      </c>
      <c r="F67" s="4">
        <v>45133</v>
      </c>
      <c r="G67" s="2" t="s">
        <v>12</v>
      </c>
      <c r="H67" s="2">
        <v>3</v>
      </c>
      <c r="I67" s="5">
        <v>100</v>
      </c>
      <c r="J67" s="5"/>
    </row>
    <row r="68" spans="1:13" x14ac:dyDescent="0.25">
      <c r="A68" s="3">
        <v>67</v>
      </c>
      <c r="C68" s="2" t="s">
        <v>23</v>
      </c>
      <c r="D68" s="2" t="s">
        <v>9</v>
      </c>
      <c r="E68" s="2">
        <v>10</v>
      </c>
      <c r="F68" s="4">
        <v>45135</v>
      </c>
      <c r="G68" s="2" t="s">
        <v>10</v>
      </c>
      <c r="H68" s="2">
        <v>3</v>
      </c>
      <c r="I68" s="5">
        <v>90</v>
      </c>
      <c r="J68" s="5"/>
      <c r="K68" s="5">
        <v>10</v>
      </c>
    </row>
    <row r="69" spans="1:13" x14ac:dyDescent="0.25">
      <c r="A69" s="3">
        <v>68</v>
      </c>
      <c r="C69" s="2" t="s">
        <v>23</v>
      </c>
      <c r="D69" s="2" t="s">
        <v>9</v>
      </c>
      <c r="E69" s="2">
        <v>10</v>
      </c>
      <c r="F69" s="4">
        <v>45135</v>
      </c>
      <c r="G69" s="2" t="s">
        <v>11</v>
      </c>
      <c r="H69" s="2">
        <v>3</v>
      </c>
      <c r="I69" s="5">
        <v>90</v>
      </c>
      <c r="J69" s="5">
        <v>10</v>
      </c>
      <c r="K69" s="5"/>
    </row>
    <row r="70" spans="1:13" x14ac:dyDescent="0.25">
      <c r="A70" s="3">
        <v>69</v>
      </c>
      <c r="C70" s="2" t="s">
        <v>23</v>
      </c>
      <c r="D70" s="2" t="s">
        <v>9</v>
      </c>
      <c r="E70" s="2">
        <v>10</v>
      </c>
      <c r="F70" s="4">
        <v>45135</v>
      </c>
      <c r="G70" s="2" t="s">
        <v>12</v>
      </c>
      <c r="H70" s="2">
        <v>3</v>
      </c>
      <c r="I70" s="5">
        <v>100</v>
      </c>
      <c r="J70" s="5"/>
      <c r="K70" s="5"/>
    </row>
    <row r="71" spans="1:13" x14ac:dyDescent="0.25">
      <c r="A71" s="3">
        <v>70</v>
      </c>
      <c r="C71" s="2" t="s">
        <v>24</v>
      </c>
      <c r="D71" s="2" t="s">
        <v>9</v>
      </c>
      <c r="E71" s="2">
        <v>10</v>
      </c>
      <c r="F71" s="4">
        <v>45139</v>
      </c>
      <c r="G71" s="2" t="s">
        <v>10</v>
      </c>
      <c r="H71" s="2">
        <v>3</v>
      </c>
      <c r="I71" s="5">
        <v>100</v>
      </c>
      <c r="J71" s="5"/>
      <c r="K71" s="5"/>
    </row>
    <row r="72" spans="1:13" x14ac:dyDescent="0.25">
      <c r="A72" s="3">
        <v>71</v>
      </c>
      <c r="C72" s="2" t="s">
        <v>24</v>
      </c>
      <c r="D72" s="2" t="s">
        <v>9</v>
      </c>
      <c r="E72" s="2">
        <v>10</v>
      </c>
      <c r="F72" s="4">
        <v>45139</v>
      </c>
      <c r="G72" s="2" t="s">
        <v>11</v>
      </c>
      <c r="H72" s="2">
        <v>3</v>
      </c>
      <c r="I72" s="5">
        <v>100</v>
      </c>
      <c r="J72" s="5"/>
      <c r="K72" s="5"/>
    </row>
    <row r="73" spans="1:13" x14ac:dyDescent="0.25">
      <c r="A73" s="3">
        <v>72</v>
      </c>
      <c r="C73" s="2" t="s">
        <v>24</v>
      </c>
      <c r="D73" s="2" t="s">
        <v>9</v>
      </c>
      <c r="E73" s="2">
        <v>10</v>
      </c>
      <c r="F73" s="4">
        <v>45139</v>
      </c>
      <c r="G73" s="2" t="s">
        <v>12</v>
      </c>
      <c r="H73" s="2">
        <v>3</v>
      </c>
      <c r="I73" s="5">
        <v>90</v>
      </c>
      <c r="J73" s="5">
        <v>10</v>
      </c>
      <c r="K73" s="5"/>
    </row>
    <row r="74" spans="1:13" x14ac:dyDescent="0.25">
      <c r="A74" s="3">
        <v>73</v>
      </c>
      <c r="C74" s="2" t="s">
        <v>25</v>
      </c>
      <c r="D74" s="2" t="s">
        <v>9</v>
      </c>
      <c r="E74" s="2">
        <v>10</v>
      </c>
      <c r="F74" s="4">
        <v>45140</v>
      </c>
      <c r="G74" s="2" t="s">
        <v>10</v>
      </c>
      <c r="H74" s="2">
        <v>3</v>
      </c>
      <c r="I74" s="5">
        <v>100</v>
      </c>
      <c r="J74" s="5"/>
      <c r="K74" s="5"/>
    </row>
    <row r="75" spans="1:13" x14ac:dyDescent="0.25">
      <c r="A75" s="3">
        <v>74</v>
      </c>
      <c r="C75" s="2" t="s">
        <v>25</v>
      </c>
      <c r="D75" s="2" t="s">
        <v>9</v>
      </c>
      <c r="E75" s="2">
        <v>10</v>
      </c>
      <c r="F75" s="4">
        <v>45140</v>
      </c>
      <c r="G75" s="2" t="s">
        <v>11</v>
      </c>
      <c r="H75" s="2">
        <v>3</v>
      </c>
      <c r="I75" s="5">
        <v>100</v>
      </c>
      <c r="K75" s="5"/>
    </row>
    <row r="76" spans="1:13" x14ac:dyDescent="0.25">
      <c r="A76" s="3">
        <v>75</v>
      </c>
      <c r="C76" s="2" t="s">
        <v>25</v>
      </c>
      <c r="D76" s="2" t="s">
        <v>9</v>
      </c>
      <c r="E76" s="2">
        <v>10</v>
      </c>
      <c r="F76" s="4">
        <v>45140</v>
      </c>
      <c r="G76" s="2" t="s">
        <v>12</v>
      </c>
      <c r="H76" s="2">
        <v>3</v>
      </c>
      <c r="I76" s="5">
        <v>90</v>
      </c>
      <c r="J76" s="7"/>
      <c r="K76" s="5">
        <v>10</v>
      </c>
    </row>
    <row r="77" spans="1:13" x14ac:dyDescent="0.25">
      <c r="A77" s="3">
        <v>76</v>
      </c>
      <c r="B77" s="8" t="s">
        <v>13</v>
      </c>
      <c r="C77" s="2" t="s">
        <v>21</v>
      </c>
      <c r="D77" s="2" t="s">
        <v>13</v>
      </c>
      <c r="E77" s="2">
        <v>10</v>
      </c>
      <c r="F77" s="4">
        <v>45134</v>
      </c>
      <c r="G77" s="2" t="s">
        <v>10</v>
      </c>
      <c r="H77" s="2">
        <v>3</v>
      </c>
      <c r="I77" s="5">
        <v>60</v>
      </c>
      <c r="J77" s="7">
        <v>10</v>
      </c>
      <c r="K77" s="5">
        <v>30</v>
      </c>
    </row>
    <row r="78" spans="1:13" x14ac:dyDescent="0.25">
      <c r="A78" s="3">
        <v>77</v>
      </c>
      <c r="C78" s="2" t="s">
        <v>21</v>
      </c>
      <c r="D78" s="2" t="s">
        <v>13</v>
      </c>
      <c r="E78" s="2">
        <v>10</v>
      </c>
      <c r="F78" s="4">
        <v>45134</v>
      </c>
      <c r="G78" s="2" t="s">
        <v>11</v>
      </c>
      <c r="H78" s="2">
        <v>3</v>
      </c>
      <c r="I78" s="5">
        <v>70</v>
      </c>
      <c r="J78" s="7">
        <v>10</v>
      </c>
      <c r="K78" s="5">
        <v>20</v>
      </c>
    </row>
    <row r="79" spans="1:13" x14ac:dyDescent="0.25">
      <c r="A79" s="3">
        <v>78</v>
      </c>
      <c r="C79" s="2" t="s">
        <v>21</v>
      </c>
      <c r="D79" s="2" t="s">
        <v>13</v>
      </c>
      <c r="E79" s="2">
        <v>10</v>
      </c>
      <c r="F79" s="4">
        <v>45134</v>
      </c>
      <c r="G79" s="2" t="s">
        <v>12</v>
      </c>
      <c r="H79" s="2">
        <v>3</v>
      </c>
      <c r="I79" s="5">
        <v>70</v>
      </c>
      <c r="J79" s="7">
        <v>10</v>
      </c>
      <c r="K79" s="5">
        <v>20</v>
      </c>
    </row>
    <row r="80" spans="1:13" x14ac:dyDescent="0.25">
      <c r="A80" s="3">
        <v>79</v>
      </c>
      <c r="C80" s="2" t="s">
        <v>22</v>
      </c>
      <c r="D80" s="8" t="s">
        <v>13</v>
      </c>
      <c r="E80" s="8">
        <v>10</v>
      </c>
      <c r="F80" s="9">
        <v>45133</v>
      </c>
      <c r="G80" s="8" t="s">
        <v>10</v>
      </c>
      <c r="H80" s="8">
        <v>3</v>
      </c>
      <c r="I80" s="10">
        <v>70</v>
      </c>
      <c r="J80" s="11"/>
      <c r="K80" s="10">
        <v>20</v>
      </c>
      <c r="L80" s="8"/>
      <c r="M80" s="8"/>
    </row>
    <row r="81" spans="1:11" x14ac:dyDescent="0.25">
      <c r="A81" s="3">
        <v>80</v>
      </c>
      <c r="C81" s="2" t="s">
        <v>22</v>
      </c>
      <c r="D81" s="2" t="s">
        <v>13</v>
      </c>
      <c r="E81" s="2">
        <v>10</v>
      </c>
      <c r="F81" s="4">
        <v>45133</v>
      </c>
      <c r="G81" s="2" t="s">
        <v>11</v>
      </c>
      <c r="H81" s="2">
        <v>3</v>
      </c>
      <c r="I81" s="5">
        <v>50</v>
      </c>
      <c r="J81" s="7">
        <v>10</v>
      </c>
      <c r="K81" s="5">
        <v>40</v>
      </c>
    </row>
    <row r="82" spans="1:11" x14ac:dyDescent="0.25">
      <c r="A82" s="3">
        <v>81</v>
      </c>
      <c r="C82" s="2" t="s">
        <v>22</v>
      </c>
      <c r="D82" s="2" t="s">
        <v>13</v>
      </c>
      <c r="E82" s="2">
        <v>10</v>
      </c>
      <c r="F82" s="4">
        <v>45133</v>
      </c>
      <c r="G82" s="2" t="s">
        <v>12</v>
      </c>
      <c r="H82" s="2">
        <v>3</v>
      </c>
      <c r="I82" s="5">
        <v>70</v>
      </c>
      <c r="J82" s="7">
        <v>10</v>
      </c>
      <c r="K82" s="5">
        <v>20</v>
      </c>
    </row>
    <row r="83" spans="1:11" x14ac:dyDescent="0.25">
      <c r="A83" s="3">
        <v>82</v>
      </c>
      <c r="C83" s="2" t="s">
        <v>23</v>
      </c>
      <c r="D83" s="2" t="s">
        <v>13</v>
      </c>
      <c r="E83" s="2">
        <v>10</v>
      </c>
      <c r="F83" s="4">
        <v>45135</v>
      </c>
      <c r="G83" s="2" t="s">
        <v>10</v>
      </c>
      <c r="H83" s="2">
        <v>3</v>
      </c>
      <c r="I83" s="5">
        <v>70</v>
      </c>
      <c r="J83" s="7"/>
      <c r="K83" s="5">
        <v>30</v>
      </c>
    </row>
    <row r="84" spans="1:11" x14ac:dyDescent="0.25">
      <c r="A84" s="3">
        <v>83</v>
      </c>
      <c r="C84" s="2" t="s">
        <v>23</v>
      </c>
      <c r="D84" s="2" t="s">
        <v>13</v>
      </c>
      <c r="E84" s="2">
        <v>10</v>
      </c>
      <c r="F84" s="4">
        <v>45135</v>
      </c>
      <c r="G84" s="2" t="s">
        <v>11</v>
      </c>
      <c r="H84" s="2">
        <v>3</v>
      </c>
      <c r="I84" s="5">
        <v>80</v>
      </c>
      <c r="J84" s="7"/>
      <c r="K84" s="5">
        <v>20</v>
      </c>
    </row>
    <row r="85" spans="1:11" x14ac:dyDescent="0.25">
      <c r="A85" s="3">
        <v>84</v>
      </c>
      <c r="C85" s="2" t="s">
        <v>23</v>
      </c>
      <c r="D85" s="2" t="s">
        <v>13</v>
      </c>
      <c r="E85" s="2">
        <v>10</v>
      </c>
      <c r="F85" s="4">
        <v>45135</v>
      </c>
      <c r="G85" s="2" t="s">
        <v>12</v>
      </c>
      <c r="H85" s="2">
        <v>3</v>
      </c>
      <c r="I85" s="5">
        <v>80</v>
      </c>
      <c r="J85" s="7"/>
      <c r="K85" s="5">
        <v>20</v>
      </c>
    </row>
    <row r="86" spans="1:11" x14ac:dyDescent="0.25">
      <c r="A86" s="3">
        <v>85</v>
      </c>
      <c r="C86" s="2" t="s">
        <v>24</v>
      </c>
      <c r="D86" s="2" t="s">
        <v>13</v>
      </c>
      <c r="E86" s="2">
        <v>10</v>
      </c>
      <c r="F86" s="4">
        <v>45139</v>
      </c>
      <c r="G86" s="2" t="s">
        <v>10</v>
      </c>
      <c r="H86" s="2">
        <v>3</v>
      </c>
      <c r="I86" s="5">
        <v>70</v>
      </c>
      <c r="J86" s="7">
        <v>10</v>
      </c>
      <c r="K86" s="5">
        <v>20</v>
      </c>
    </row>
    <row r="87" spans="1:11" x14ac:dyDescent="0.25">
      <c r="A87" s="3">
        <v>86</v>
      </c>
      <c r="C87" s="2" t="s">
        <v>24</v>
      </c>
      <c r="D87" s="2" t="s">
        <v>13</v>
      </c>
      <c r="E87" s="2">
        <v>10</v>
      </c>
      <c r="F87" s="4">
        <v>45139</v>
      </c>
      <c r="G87" s="2" t="s">
        <v>11</v>
      </c>
      <c r="H87" s="2">
        <v>3</v>
      </c>
      <c r="I87" s="5">
        <v>70</v>
      </c>
      <c r="J87" s="7"/>
      <c r="K87" s="5">
        <v>30</v>
      </c>
    </row>
    <row r="88" spans="1:11" x14ac:dyDescent="0.25">
      <c r="A88" s="3">
        <v>87</v>
      </c>
      <c r="C88" s="2" t="s">
        <v>24</v>
      </c>
      <c r="D88" s="2" t="s">
        <v>13</v>
      </c>
      <c r="E88" s="2">
        <v>10</v>
      </c>
      <c r="F88" s="4">
        <v>45139</v>
      </c>
      <c r="G88" s="2" t="s">
        <v>12</v>
      </c>
      <c r="H88" s="2">
        <v>3</v>
      </c>
      <c r="I88" s="5">
        <v>70</v>
      </c>
      <c r="J88" s="7">
        <v>10</v>
      </c>
      <c r="K88" s="5">
        <v>20</v>
      </c>
    </row>
    <row r="89" spans="1:11" x14ac:dyDescent="0.25">
      <c r="A89" s="3">
        <v>88</v>
      </c>
      <c r="C89" s="2" t="s">
        <v>25</v>
      </c>
      <c r="D89" s="2" t="s">
        <v>13</v>
      </c>
      <c r="E89" s="2">
        <v>10</v>
      </c>
      <c r="F89" s="4">
        <v>45140</v>
      </c>
      <c r="G89" s="2" t="s">
        <v>10</v>
      </c>
      <c r="H89" s="2">
        <v>3</v>
      </c>
      <c r="I89" s="5">
        <v>60</v>
      </c>
      <c r="J89" s="7"/>
      <c r="K89" s="5">
        <v>40</v>
      </c>
    </row>
    <row r="90" spans="1:11" x14ac:dyDescent="0.25">
      <c r="A90" s="3">
        <v>89</v>
      </c>
      <c r="C90" s="2" t="s">
        <v>25</v>
      </c>
      <c r="D90" s="2" t="s">
        <v>13</v>
      </c>
      <c r="E90" s="2">
        <v>10</v>
      </c>
      <c r="F90" s="4">
        <v>45140</v>
      </c>
      <c r="G90" s="2" t="s">
        <v>11</v>
      </c>
      <c r="H90" s="2">
        <v>3</v>
      </c>
      <c r="I90" s="5">
        <v>60</v>
      </c>
      <c r="J90" s="7">
        <v>10</v>
      </c>
      <c r="K90" s="5">
        <v>30</v>
      </c>
    </row>
    <row r="91" spans="1:11" x14ac:dyDescent="0.25">
      <c r="A91" s="3">
        <v>90</v>
      </c>
      <c r="C91" s="2" t="s">
        <v>25</v>
      </c>
      <c r="D91" s="2" t="s">
        <v>13</v>
      </c>
      <c r="E91" s="2">
        <v>10</v>
      </c>
      <c r="F91" s="4">
        <v>45140</v>
      </c>
      <c r="G91" s="2" t="s">
        <v>12</v>
      </c>
      <c r="H91" s="2">
        <v>3</v>
      </c>
      <c r="I91" s="5">
        <v>80</v>
      </c>
      <c r="K91" s="5">
        <v>20</v>
      </c>
    </row>
    <row r="92" spans="1:11" x14ac:dyDescent="0.25">
      <c r="A92" s="3">
        <v>91</v>
      </c>
      <c r="B92" s="2" t="s">
        <v>9</v>
      </c>
      <c r="C92" s="2" t="s">
        <v>21</v>
      </c>
      <c r="D92" s="2" t="s">
        <v>9</v>
      </c>
      <c r="E92" s="2">
        <v>10</v>
      </c>
      <c r="F92" s="4">
        <v>45134</v>
      </c>
      <c r="G92" s="2" t="s">
        <v>10</v>
      </c>
      <c r="H92" s="2">
        <v>4</v>
      </c>
      <c r="I92" s="5">
        <v>90</v>
      </c>
      <c r="J92" s="5"/>
      <c r="K92" s="5">
        <v>10</v>
      </c>
    </row>
    <row r="93" spans="1:11" x14ac:dyDescent="0.25">
      <c r="A93" s="3">
        <v>92</v>
      </c>
      <c r="C93" s="2" t="s">
        <v>21</v>
      </c>
      <c r="D93" s="2" t="s">
        <v>9</v>
      </c>
      <c r="E93" s="2">
        <v>10</v>
      </c>
      <c r="F93" s="4">
        <v>45134</v>
      </c>
      <c r="G93" s="2" t="s">
        <v>11</v>
      </c>
      <c r="H93" s="2">
        <v>4</v>
      </c>
      <c r="I93" s="5">
        <v>100</v>
      </c>
      <c r="J93" s="5"/>
      <c r="K93" s="5"/>
    </row>
    <row r="94" spans="1:11" x14ac:dyDescent="0.25">
      <c r="A94" s="3">
        <v>93</v>
      </c>
      <c r="C94" s="2" t="s">
        <v>21</v>
      </c>
      <c r="D94" s="2" t="s">
        <v>9</v>
      </c>
      <c r="E94" s="2">
        <v>10</v>
      </c>
      <c r="F94" s="4">
        <v>45134</v>
      </c>
      <c r="G94" s="2" t="s">
        <v>12</v>
      </c>
      <c r="H94" s="2">
        <v>4</v>
      </c>
      <c r="I94" s="5">
        <v>90</v>
      </c>
      <c r="J94" s="5"/>
      <c r="K94" s="5">
        <v>10</v>
      </c>
    </row>
    <row r="95" spans="1:11" x14ac:dyDescent="0.25">
      <c r="A95" s="3">
        <v>94</v>
      </c>
      <c r="C95" s="2" t="s">
        <v>22</v>
      </c>
      <c r="D95" s="2" t="s">
        <v>9</v>
      </c>
      <c r="E95" s="2">
        <v>10</v>
      </c>
      <c r="F95" s="4">
        <v>45133</v>
      </c>
      <c r="G95" s="2" t="s">
        <v>10</v>
      </c>
      <c r="H95" s="2">
        <v>4</v>
      </c>
      <c r="I95" s="5">
        <v>100</v>
      </c>
    </row>
    <row r="96" spans="1:11" x14ac:dyDescent="0.25">
      <c r="A96" s="3">
        <v>95</v>
      </c>
      <c r="C96" s="2" t="s">
        <v>22</v>
      </c>
      <c r="D96" s="2" t="s">
        <v>9</v>
      </c>
      <c r="E96" s="2">
        <v>10</v>
      </c>
      <c r="F96" s="4">
        <v>45133</v>
      </c>
      <c r="G96" s="2" t="s">
        <v>11</v>
      </c>
      <c r="H96" s="2">
        <v>4</v>
      </c>
      <c r="I96" s="5">
        <v>90</v>
      </c>
      <c r="J96" s="5">
        <v>10</v>
      </c>
    </row>
    <row r="97" spans="1:13" x14ac:dyDescent="0.25">
      <c r="A97" s="3">
        <v>96</v>
      </c>
      <c r="C97" s="2" t="s">
        <v>22</v>
      </c>
      <c r="D97" s="2" t="s">
        <v>9</v>
      </c>
      <c r="E97" s="2">
        <v>10</v>
      </c>
      <c r="F97" s="4">
        <v>45133</v>
      </c>
      <c r="G97" s="2" t="s">
        <v>12</v>
      </c>
      <c r="H97" s="2">
        <v>4</v>
      </c>
      <c r="I97" s="5">
        <v>100</v>
      </c>
      <c r="J97" s="5"/>
    </row>
    <row r="98" spans="1:13" x14ac:dyDescent="0.25">
      <c r="A98" s="3">
        <v>97</v>
      </c>
      <c r="C98" s="2" t="s">
        <v>23</v>
      </c>
      <c r="D98" s="2" t="s">
        <v>9</v>
      </c>
      <c r="E98" s="2">
        <v>10</v>
      </c>
      <c r="F98" s="4">
        <v>45135</v>
      </c>
      <c r="G98" s="2" t="s">
        <v>10</v>
      </c>
      <c r="H98" s="2">
        <v>4</v>
      </c>
      <c r="I98" s="5">
        <v>90</v>
      </c>
      <c r="J98" s="5"/>
      <c r="K98" s="5">
        <v>10</v>
      </c>
    </row>
    <row r="99" spans="1:13" x14ac:dyDescent="0.25">
      <c r="A99" s="3">
        <v>98</v>
      </c>
      <c r="C99" s="2" t="s">
        <v>23</v>
      </c>
      <c r="D99" s="2" t="s">
        <v>9</v>
      </c>
      <c r="E99" s="2">
        <v>10</v>
      </c>
      <c r="F99" s="4">
        <v>45135</v>
      </c>
      <c r="G99" s="2" t="s">
        <v>11</v>
      </c>
      <c r="H99" s="2">
        <v>4</v>
      </c>
      <c r="I99" s="5">
        <v>90</v>
      </c>
      <c r="J99" s="5">
        <v>10</v>
      </c>
      <c r="K99" s="5"/>
    </row>
    <row r="100" spans="1:13" x14ac:dyDescent="0.25">
      <c r="A100" s="3">
        <v>99</v>
      </c>
      <c r="C100" s="2" t="s">
        <v>23</v>
      </c>
      <c r="D100" s="2" t="s">
        <v>9</v>
      </c>
      <c r="E100" s="2">
        <v>10</v>
      </c>
      <c r="F100" s="4">
        <v>45135</v>
      </c>
      <c r="G100" s="2" t="s">
        <v>12</v>
      </c>
      <c r="H100" s="2">
        <v>4</v>
      </c>
      <c r="I100" s="5">
        <v>100</v>
      </c>
      <c r="J100" s="5"/>
      <c r="K100" s="5"/>
    </row>
    <row r="101" spans="1:13" x14ac:dyDescent="0.25">
      <c r="A101" s="3">
        <v>100</v>
      </c>
      <c r="C101" s="2" t="s">
        <v>24</v>
      </c>
      <c r="D101" s="2" t="s">
        <v>9</v>
      </c>
      <c r="E101" s="2">
        <v>10</v>
      </c>
      <c r="F101" s="4">
        <v>45139</v>
      </c>
      <c r="G101" s="2" t="s">
        <v>10</v>
      </c>
      <c r="H101" s="2">
        <v>4</v>
      </c>
      <c r="I101" s="5">
        <v>90</v>
      </c>
      <c r="K101" s="5">
        <v>10</v>
      </c>
    </row>
    <row r="102" spans="1:13" x14ac:dyDescent="0.25">
      <c r="A102" s="3">
        <v>101</v>
      </c>
      <c r="C102" s="2" t="s">
        <v>24</v>
      </c>
      <c r="D102" s="2" t="s">
        <v>9</v>
      </c>
      <c r="E102" s="2">
        <v>10</v>
      </c>
      <c r="F102" s="4">
        <v>45139</v>
      </c>
      <c r="G102" s="2" t="s">
        <v>11</v>
      </c>
      <c r="H102" s="2">
        <v>4</v>
      </c>
      <c r="I102" s="5">
        <v>100</v>
      </c>
      <c r="K102" s="5"/>
    </row>
    <row r="103" spans="1:13" x14ac:dyDescent="0.25">
      <c r="A103" s="3">
        <v>102</v>
      </c>
      <c r="C103" s="2" t="s">
        <v>24</v>
      </c>
      <c r="D103" s="2" t="s">
        <v>9</v>
      </c>
      <c r="E103" s="2">
        <v>10</v>
      </c>
      <c r="F103" s="4">
        <v>45139</v>
      </c>
      <c r="G103" s="2" t="s">
        <v>12</v>
      </c>
      <c r="H103" s="2">
        <v>4</v>
      </c>
      <c r="I103" s="5">
        <v>90</v>
      </c>
      <c r="K103" s="5">
        <v>10</v>
      </c>
    </row>
    <row r="104" spans="1:13" x14ac:dyDescent="0.25">
      <c r="A104" s="3">
        <v>103</v>
      </c>
      <c r="C104" s="2" t="s">
        <v>25</v>
      </c>
      <c r="D104" s="2" t="s">
        <v>9</v>
      </c>
      <c r="E104" s="2">
        <v>10</v>
      </c>
      <c r="F104" s="4">
        <v>45140</v>
      </c>
      <c r="G104" s="2" t="s">
        <v>10</v>
      </c>
      <c r="H104" s="2">
        <v>4</v>
      </c>
      <c r="I104" s="5">
        <v>100</v>
      </c>
      <c r="K104" s="5"/>
    </row>
    <row r="105" spans="1:13" x14ac:dyDescent="0.25">
      <c r="A105" s="3">
        <v>104</v>
      </c>
      <c r="C105" s="2" t="s">
        <v>25</v>
      </c>
      <c r="D105" s="2" t="s">
        <v>9</v>
      </c>
      <c r="E105" s="2">
        <v>10</v>
      </c>
      <c r="F105" s="4">
        <v>45140</v>
      </c>
      <c r="G105" s="2" t="s">
        <v>11</v>
      </c>
      <c r="H105" s="2">
        <v>4</v>
      </c>
      <c r="I105" s="5">
        <v>90</v>
      </c>
      <c r="K105" s="5">
        <v>10</v>
      </c>
    </row>
    <row r="106" spans="1:13" x14ac:dyDescent="0.25">
      <c r="A106" s="3">
        <v>105</v>
      </c>
      <c r="C106" s="2" t="s">
        <v>25</v>
      </c>
      <c r="D106" s="2" t="s">
        <v>9</v>
      </c>
      <c r="E106" s="2">
        <v>10</v>
      </c>
      <c r="F106" s="4">
        <v>45140</v>
      </c>
      <c r="G106" s="2" t="s">
        <v>12</v>
      </c>
      <c r="H106" s="2">
        <v>4</v>
      </c>
      <c r="I106" s="5">
        <v>90</v>
      </c>
      <c r="K106" s="5">
        <v>10</v>
      </c>
    </row>
    <row r="107" spans="1:13" x14ac:dyDescent="0.25">
      <c r="A107" s="3">
        <v>106</v>
      </c>
      <c r="B107" s="8" t="s">
        <v>13</v>
      </c>
      <c r="C107" s="2" t="s">
        <v>21</v>
      </c>
      <c r="D107" s="2" t="s">
        <v>13</v>
      </c>
      <c r="E107" s="2">
        <v>10</v>
      </c>
      <c r="F107" s="4">
        <v>45134</v>
      </c>
      <c r="G107" s="2" t="s">
        <v>10</v>
      </c>
      <c r="H107" s="2">
        <v>4</v>
      </c>
      <c r="I107" s="5">
        <v>50</v>
      </c>
      <c r="J107" s="5">
        <v>10</v>
      </c>
      <c r="K107" s="5">
        <v>40</v>
      </c>
    </row>
    <row r="108" spans="1:13" x14ac:dyDescent="0.25">
      <c r="A108" s="3">
        <v>107</v>
      </c>
      <c r="C108" s="2" t="s">
        <v>21</v>
      </c>
      <c r="D108" s="2" t="s">
        <v>13</v>
      </c>
      <c r="E108" s="2">
        <v>10</v>
      </c>
      <c r="F108" s="4">
        <v>45134</v>
      </c>
      <c r="G108" s="2" t="s">
        <v>11</v>
      </c>
      <c r="H108" s="2">
        <v>4</v>
      </c>
      <c r="I108" s="5">
        <v>60</v>
      </c>
      <c r="J108" s="5">
        <v>10</v>
      </c>
      <c r="K108" s="5">
        <v>30</v>
      </c>
    </row>
    <row r="109" spans="1:13" x14ac:dyDescent="0.25">
      <c r="A109" s="3">
        <v>108</v>
      </c>
      <c r="C109" s="2" t="s">
        <v>21</v>
      </c>
      <c r="D109" s="2" t="s">
        <v>13</v>
      </c>
      <c r="E109" s="2">
        <v>10</v>
      </c>
      <c r="F109" s="4">
        <v>45134</v>
      </c>
      <c r="G109" s="2" t="s">
        <v>12</v>
      </c>
      <c r="H109" s="2">
        <v>4</v>
      </c>
      <c r="I109" s="5">
        <v>60</v>
      </c>
      <c r="J109" s="5">
        <v>10</v>
      </c>
      <c r="K109" s="5">
        <v>30</v>
      </c>
    </row>
    <row r="110" spans="1:13" x14ac:dyDescent="0.25">
      <c r="A110" s="3">
        <v>109</v>
      </c>
      <c r="C110" s="2" t="s">
        <v>22</v>
      </c>
      <c r="D110" s="8" t="s">
        <v>13</v>
      </c>
      <c r="E110" s="8">
        <v>10</v>
      </c>
      <c r="F110" s="9">
        <v>45133</v>
      </c>
      <c r="G110" s="8" t="s">
        <v>10</v>
      </c>
      <c r="H110" s="8">
        <v>4</v>
      </c>
      <c r="I110" s="10">
        <v>60</v>
      </c>
      <c r="J110" s="8"/>
      <c r="K110" s="10">
        <v>40</v>
      </c>
      <c r="L110" s="8"/>
      <c r="M110" s="8"/>
    </row>
    <row r="111" spans="1:13" x14ac:dyDescent="0.25">
      <c r="A111" s="3">
        <v>110</v>
      </c>
      <c r="C111" s="2" t="s">
        <v>22</v>
      </c>
      <c r="D111" s="2" t="s">
        <v>13</v>
      </c>
      <c r="E111" s="2">
        <v>10</v>
      </c>
      <c r="F111" s="4">
        <v>45133</v>
      </c>
      <c r="G111" s="2" t="s">
        <v>11</v>
      </c>
      <c r="H111" s="2">
        <v>4</v>
      </c>
      <c r="I111" s="5">
        <v>40</v>
      </c>
      <c r="J111" s="5">
        <v>10</v>
      </c>
      <c r="K111" s="5">
        <v>50</v>
      </c>
    </row>
    <row r="112" spans="1:13" x14ac:dyDescent="0.25">
      <c r="A112" s="3">
        <v>111</v>
      </c>
      <c r="C112" s="2" t="s">
        <v>22</v>
      </c>
      <c r="D112" s="2" t="s">
        <v>13</v>
      </c>
      <c r="E112" s="2">
        <v>10</v>
      </c>
      <c r="F112" s="4">
        <v>45133</v>
      </c>
      <c r="G112" s="2" t="s">
        <v>12</v>
      </c>
      <c r="H112" s="2">
        <v>4</v>
      </c>
      <c r="I112" s="5">
        <v>60</v>
      </c>
      <c r="J112" s="5">
        <v>10</v>
      </c>
      <c r="K112" s="5">
        <v>30</v>
      </c>
    </row>
    <row r="113" spans="1:11" x14ac:dyDescent="0.25">
      <c r="A113" s="3">
        <v>112</v>
      </c>
      <c r="C113" s="2" t="s">
        <v>23</v>
      </c>
      <c r="D113" s="2" t="s">
        <v>13</v>
      </c>
      <c r="E113" s="2">
        <v>10</v>
      </c>
      <c r="F113" s="4">
        <v>45135</v>
      </c>
      <c r="G113" s="2" t="s">
        <v>10</v>
      </c>
      <c r="H113" s="2">
        <v>4</v>
      </c>
      <c r="I113" s="5">
        <v>60</v>
      </c>
      <c r="J113" s="5"/>
      <c r="K113" s="5">
        <v>40</v>
      </c>
    </row>
    <row r="114" spans="1:11" x14ac:dyDescent="0.25">
      <c r="A114" s="3">
        <v>113</v>
      </c>
      <c r="C114" s="2" t="s">
        <v>23</v>
      </c>
      <c r="D114" s="2" t="s">
        <v>13</v>
      </c>
      <c r="E114" s="2">
        <v>10</v>
      </c>
      <c r="F114" s="4">
        <v>45135</v>
      </c>
      <c r="G114" s="2" t="s">
        <v>11</v>
      </c>
      <c r="H114" s="2">
        <v>4</v>
      </c>
      <c r="I114" s="5">
        <v>70</v>
      </c>
      <c r="J114" s="5"/>
      <c r="K114" s="5">
        <v>30</v>
      </c>
    </row>
    <row r="115" spans="1:11" x14ac:dyDescent="0.25">
      <c r="A115" s="3">
        <v>114</v>
      </c>
      <c r="C115" s="2" t="s">
        <v>23</v>
      </c>
      <c r="D115" s="2" t="s">
        <v>13</v>
      </c>
      <c r="E115" s="2">
        <v>10</v>
      </c>
      <c r="F115" s="4">
        <v>45135</v>
      </c>
      <c r="G115" s="2" t="s">
        <v>12</v>
      </c>
      <c r="H115" s="2">
        <v>4</v>
      </c>
      <c r="I115" s="5">
        <v>60</v>
      </c>
      <c r="J115" s="5"/>
      <c r="K115" s="5">
        <v>40</v>
      </c>
    </row>
    <row r="116" spans="1:11" x14ac:dyDescent="0.25">
      <c r="A116" s="3">
        <v>115</v>
      </c>
      <c r="C116" s="2" t="s">
        <v>24</v>
      </c>
      <c r="D116" s="2" t="s">
        <v>13</v>
      </c>
      <c r="E116" s="2">
        <v>10</v>
      </c>
      <c r="F116" s="4">
        <v>45139</v>
      </c>
      <c r="G116" s="2" t="s">
        <v>10</v>
      </c>
      <c r="H116" s="2">
        <v>4</v>
      </c>
      <c r="I116" s="5">
        <v>60</v>
      </c>
      <c r="J116" s="5">
        <v>10</v>
      </c>
      <c r="K116" s="5">
        <v>30</v>
      </c>
    </row>
    <row r="117" spans="1:11" x14ac:dyDescent="0.25">
      <c r="A117" s="3">
        <v>116</v>
      </c>
      <c r="C117" s="2" t="s">
        <v>24</v>
      </c>
      <c r="D117" s="2" t="s">
        <v>13</v>
      </c>
      <c r="E117" s="2">
        <v>10</v>
      </c>
      <c r="F117" s="4">
        <v>45139</v>
      </c>
      <c r="G117" s="2" t="s">
        <v>11</v>
      </c>
      <c r="H117" s="2">
        <v>4</v>
      </c>
      <c r="I117" s="5">
        <v>60</v>
      </c>
      <c r="J117" s="5"/>
      <c r="K117" s="5">
        <v>40</v>
      </c>
    </row>
    <row r="118" spans="1:11" x14ac:dyDescent="0.25">
      <c r="A118" s="3">
        <v>117</v>
      </c>
      <c r="C118" s="2" t="s">
        <v>24</v>
      </c>
      <c r="D118" s="2" t="s">
        <v>13</v>
      </c>
      <c r="E118" s="2">
        <v>10</v>
      </c>
      <c r="F118" s="4">
        <v>45139</v>
      </c>
      <c r="G118" s="2" t="s">
        <v>12</v>
      </c>
      <c r="H118" s="2">
        <v>4</v>
      </c>
      <c r="I118" s="5">
        <v>60</v>
      </c>
      <c r="J118" s="5">
        <v>10</v>
      </c>
      <c r="K118" s="5">
        <v>30</v>
      </c>
    </row>
    <row r="119" spans="1:11" x14ac:dyDescent="0.25">
      <c r="A119" s="3">
        <v>118</v>
      </c>
      <c r="C119" s="2" t="s">
        <v>25</v>
      </c>
      <c r="D119" s="2" t="s">
        <v>13</v>
      </c>
      <c r="E119" s="2">
        <v>10</v>
      </c>
      <c r="F119" s="4">
        <v>45140</v>
      </c>
      <c r="G119" s="2" t="s">
        <v>10</v>
      </c>
      <c r="H119" s="2">
        <v>4</v>
      </c>
      <c r="I119" s="5">
        <v>50</v>
      </c>
      <c r="J119" s="5"/>
      <c r="K119" s="5">
        <v>50</v>
      </c>
    </row>
    <row r="120" spans="1:11" x14ac:dyDescent="0.25">
      <c r="A120" s="3">
        <v>119</v>
      </c>
      <c r="C120" s="2" t="s">
        <v>25</v>
      </c>
      <c r="D120" s="2" t="s">
        <v>13</v>
      </c>
      <c r="E120" s="2">
        <v>10</v>
      </c>
      <c r="F120" s="4">
        <v>45140</v>
      </c>
      <c r="G120" s="2" t="s">
        <v>11</v>
      </c>
      <c r="H120" s="2">
        <v>4</v>
      </c>
      <c r="I120" s="5">
        <v>50</v>
      </c>
      <c r="J120" s="5">
        <v>10</v>
      </c>
      <c r="K120" s="5">
        <v>40</v>
      </c>
    </row>
    <row r="121" spans="1:11" x14ac:dyDescent="0.25">
      <c r="A121" s="3">
        <v>120</v>
      </c>
      <c r="C121" s="2" t="s">
        <v>25</v>
      </c>
      <c r="D121" s="2" t="s">
        <v>13</v>
      </c>
      <c r="E121" s="2">
        <v>10</v>
      </c>
      <c r="F121" s="4">
        <v>45140</v>
      </c>
      <c r="G121" s="2" t="s">
        <v>12</v>
      </c>
      <c r="H121" s="2">
        <v>4</v>
      </c>
      <c r="I121" s="5">
        <v>70</v>
      </c>
      <c r="K121" s="5">
        <v>30</v>
      </c>
    </row>
    <row r="122" spans="1:11" x14ac:dyDescent="0.25">
      <c r="A122" s="3">
        <v>121</v>
      </c>
      <c r="B122" s="2" t="s">
        <v>9</v>
      </c>
      <c r="C122" s="2" t="s">
        <v>21</v>
      </c>
      <c r="D122" s="2" t="s">
        <v>9</v>
      </c>
      <c r="E122" s="2">
        <v>10</v>
      </c>
      <c r="F122" s="4">
        <v>45134</v>
      </c>
      <c r="G122" s="2" t="s">
        <v>10</v>
      </c>
      <c r="H122" s="2">
        <v>5</v>
      </c>
      <c r="I122" s="5">
        <v>90</v>
      </c>
      <c r="J122" s="5"/>
      <c r="K122" s="5">
        <v>10</v>
      </c>
    </row>
    <row r="123" spans="1:11" x14ac:dyDescent="0.25">
      <c r="A123" s="3">
        <v>122</v>
      </c>
      <c r="C123" s="2" t="s">
        <v>21</v>
      </c>
      <c r="D123" s="2" t="s">
        <v>9</v>
      </c>
      <c r="E123" s="2">
        <v>10</v>
      </c>
      <c r="F123" s="4">
        <v>45134</v>
      </c>
      <c r="G123" s="2" t="s">
        <v>11</v>
      </c>
      <c r="H123" s="2">
        <v>5</v>
      </c>
      <c r="I123" s="5">
        <v>100</v>
      </c>
      <c r="J123" s="5"/>
      <c r="K123" s="5"/>
    </row>
    <row r="124" spans="1:11" x14ac:dyDescent="0.25">
      <c r="A124" s="3">
        <v>123</v>
      </c>
      <c r="C124" s="2" t="s">
        <v>21</v>
      </c>
      <c r="D124" s="2" t="s">
        <v>9</v>
      </c>
      <c r="E124" s="2">
        <v>10</v>
      </c>
      <c r="F124" s="4">
        <v>45134</v>
      </c>
      <c r="G124" s="2" t="s">
        <v>12</v>
      </c>
      <c r="H124" s="2">
        <v>5</v>
      </c>
      <c r="I124" s="5">
        <v>90</v>
      </c>
      <c r="J124" s="5"/>
      <c r="K124" s="5">
        <v>10</v>
      </c>
    </row>
    <row r="125" spans="1:11" x14ac:dyDescent="0.25">
      <c r="A125" s="3">
        <v>124</v>
      </c>
      <c r="C125" s="2" t="s">
        <v>22</v>
      </c>
      <c r="D125" s="2" t="s">
        <v>9</v>
      </c>
      <c r="E125" s="2">
        <v>10</v>
      </c>
      <c r="F125" s="4">
        <v>45133</v>
      </c>
      <c r="G125" s="2" t="s">
        <v>10</v>
      </c>
      <c r="H125" s="2">
        <v>5</v>
      </c>
      <c r="I125" s="5">
        <v>100</v>
      </c>
    </row>
    <row r="126" spans="1:11" x14ac:dyDescent="0.25">
      <c r="A126" s="3">
        <v>125</v>
      </c>
      <c r="C126" s="2" t="s">
        <v>22</v>
      </c>
      <c r="D126" s="2" t="s">
        <v>9</v>
      </c>
      <c r="E126" s="2">
        <v>10</v>
      </c>
      <c r="F126" s="4">
        <v>45133</v>
      </c>
      <c r="G126" s="2" t="s">
        <v>11</v>
      </c>
      <c r="H126" s="2">
        <v>5</v>
      </c>
      <c r="I126" s="5">
        <v>90</v>
      </c>
      <c r="J126" s="5">
        <v>10</v>
      </c>
    </row>
    <row r="127" spans="1:11" x14ac:dyDescent="0.25">
      <c r="A127" s="3">
        <v>126</v>
      </c>
      <c r="C127" s="2" t="s">
        <v>22</v>
      </c>
      <c r="D127" s="2" t="s">
        <v>9</v>
      </c>
      <c r="E127" s="2">
        <v>10</v>
      </c>
      <c r="F127" s="4">
        <v>45133</v>
      </c>
      <c r="G127" s="2" t="s">
        <v>12</v>
      </c>
      <c r="H127" s="2">
        <v>5</v>
      </c>
      <c r="I127" s="5">
        <v>100</v>
      </c>
      <c r="J127" s="5"/>
    </row>
    <row r="128" spans="1:11" x14ac:dyDescent="0.25">
      <c r="A128" s="3">
        <v>127</v>
      </c>
      <c r="C128" s="2" t="s">
        <v>23</v>
      </c>
      <c r="D128" s="2" t="s">
        <v>9</v>
      </c>
      <c r="E128" s="2">
        <v>10</v>
      </c>
      <c r="F128" s="4">
        <v>45135</v>
      </c>
      <c r="G128" s="2" t="s">
        <v>10</v>
      </c>
      <c r="H128" s="2">
        <v>5</v>
      </c>
      <c r="I128" s="5">
        <v>90</v>
      </c>
      <c r="J128" s="5"/>
      <c r="K128" s="5">
        <v>10</v>
      </c>
    </row>
    <row r="129" spans="1:13" x14ac:dyDescent="0.25">
      <c r="A129" s="3">
        <v>128</v>
      </c>
      <c r="C129" s="2" t="s">
        <v>23</v>
      </c>
      <c r="D129" s="2" t="s">
        <v>9</v>
      </c>
      <c r="E129" s="2">
        <v>10</v>
      </c>
      <c r="F129" s="4">
        <v>45135</v>
      </c>
      <c r="G129" s="2" t="s">
        <v>11</v>
      </c>
      <c r="H129" s="2">
        <v>5</v>
      </c>
      <c r="I129" s="5">
        <v>90</v>
      </c>
      <c r="J129" s="5">
        <v>10</v>
      </c>
      <c r="K129" s="5"/>
    </row>
    <row r="130" spans="1:13" x14ac:dyDescent="0.25">
      <c r="A130" s="3">
        <v>129</v>
      </c>
      <c r="C130" s="2" t="s">
        <v>23</v>
      </c>
      <c r="D130" s="2" t="s">
        <v>9</v>
      </c>
      <c r="E130" s="2">
        <v>10</v>
      </c>
      <c r="F130" s="4">
        <v>45135</v>
      </c>
      <c r="G130" s="2" t="s">
        <v>12</v>
      </c>
      <c r="H130" s="2">
        <v>5</v>
      </c>
      <c r="I130" s="5">
        <v>100</v>
      </c>
      <c r="J130" s="5"/>
      <c r="K130" s="5"/>
    </row>
    <row r="131" spans="1:13" x14ac:dyDescent="0.25">
      <c r="A131" s="3">
        <v>130</v>
      </c>
      <c r="C131" s="2" t="s">
        <v>24</v>
      </c>
      <c r="D131" s="2" t="s">
        <v>9</v>
      </c>
      <c r="E131" s="2">
        <v>10</v>
      </c>
      <c r="F131" s="4">
        <v>45139</v>
      </c>
      <c r="G131" s="2" t="s">
        <v>10</v>
      </c>
      <c r="H131" s="2">
        <v>5</v>
      </c>
      <c r="I131" s="5">
        <v>90</v>
      </c>
      <c r="K131" s="5">
        <v>10</v>
      </c>
    </row>
    <row r="132" spans="1:13" x14ac:dyDescent="0.25">
      <c r="A132" s="3">
        <v>131</v>
      </c>
      <c r="C132" s="2" t="s">
        <v>24</v>
      </c>
      <c r="D132" s="2" t="s">
        <v>9</v>
      </c>
      <c r="E132" s="2">
        <v>10</v>
      </c>
      <c r="F132" s="4">
        <v>45139</v>
      </c>
      <c r="G132" s="2" t="s">
        <v>11</v>
      </c>
      <c r="H132" s="2">
        <v>5</v>
      </c>
      <c r="I132" s="5">
        <v>100</v>
      </c>
      <c r="K132" s="5"/>
    </row>
    <row r="133" spans="1:13" x14ac:dyDescent="0.25">
      <c r="A133" s="3">
        <v>132</v>
      </c>
      <c r="C133" s="2" t="s">
        <v>24</v>
      </c>
      <c r="D133" s="2" t="s">
        <v>9</v>
      </c>
      <c r="E133" s="2">
        <v>10</v>
      </c>
      <c r="F133" s="4">
        <v>45139</v>
      </c>
      <c r="G133" s="2" t="s">
        <v>12</v>
      </c>
      <c r="H133" s="2">
        <v>5</v>
      </c>
      <c r="I133" s="5">
        <v>90</v>
      </c>
      <c r="K133" s="5">
        <v>10</v>
      </c>
    </row>
    <row r="134" spans="1:13" x14ac:dyDescent="0.25">
      <c r="A134" s="3">
        <v>133</v>
      </c>
      <c r="C134" s="2" t="s">
        <v>25</v>
      </c>
      <c r="D134" s="2" t="s">
        <v>9</v>
      </c>
      <c r="E134" s="2">
        <v>10</v>
      </c>
      <c r="F134" s="4">
        <v>45140</v>
      </c>
      <c r="G134" s="2" t="s">
        <v>10</v>
      </c>
      <c r="H134" s="2">
        <v>5</v>
      </c>
      <c r="I134" s="5">
        <v>100</v>
      </c>
      <c r="K134" s="5"/>
    </row>
    <row r="135" spans="1:13" x14ac:dyDescent="0.25">
      <c r="A135" s="3">
        <v>134</v>
      </c>
      <c r="C135" s="2" t="s">
        <v>25</v>
      </c>
      <c r="D135" s="2" t="s">
        <v>9</v>
      </c>
      <c r="E135" s="2">
        <v>10</v>
      </c>
      <c r="F135" s="4">
        <v>45140</v>
      </c>
      <c r="G135" s="2" t="s">
        <v>11</v>
      </c>
      <c r="H135" s="2">
        <v>5</v>
      </c>
      <c r="I135" s="5">
        <v>90</v>
      </c>
      <c r="K135" s="5">
        <v>10</v>
      </c>
    </row>
    <row r="136" spans="1:13" x14ac:dyDescent="0.25">
      <c r="A136" s="3">
        <v>135</v>
      </c>
      <c r="C136" s="2" t="s">
        <v>25</v>
      </c>
      <c r="D136" s="2" t="s">
        <v>9</v>
      </c>
      <c r="E136" s="2">
        <v>10</v>
      </c>
      <c r="F136" s="4">
        <v>45140</v>
      </c>
      <c r="G136" s="2" t="s">
        <v>12</v>
      </c>
      <c r="H136" s="2">
        <v>5</v>
      </c>
      <c r="I136" s="5">
        <v>90</v>
      </c>
      <c r="K136" s="5">
        <v>10</v>
      </c>
    </row>
    <row r="137" spans="1:13" x14ac:dyDescent="0.25">
      <c r="A137" s="3">
        <v>136</v>
      </c>
      <c r="B137" s="8" t="s">
        <v>13</v>
      </c>
      <c r="C137" s="2" t="s">
        <v>21</v>
      </c>
      <c r="D137" s="2" t="s">
        <v>13</v>
      </c>
      <c r="E137" s="2">
        <v>10</v>
      </c>
      <c r="F137" s="4">
        <v>45134</v>
      </c>
      <c r="G137" s="2" t="s">
        <v>10</v>
      </c>
      <c r="H137" s="2">
        <v>5</v>
      </c>
      <c r="I137" s="5">
        <v>40</v>
      </c>
      <c r="J137" s="5">
        <v>10</v>
      </c>
      <c r="K137" s="5">
        <v>50</v>
      </c>
    </row>
    <row r="138" spans="1:13" x14ac:dyDescent="0.25">
      <c r="A138" s="3">
        <v>137</v>
      </c>
      <c r="C138" s="2" t="s">
        <v>21</v>
      </c>
      <c r="D138" s="2" t="s">
        <v>13</v>
      </c>
      <c r="E138" s="2">
        <v>10</v>
      </c>
      <c r="F138" s="4">
        <v>45134</v>
      </c>
      <c r="G138" s="2" t="s">
        <v>11</v>
      </c>
      <c r="H138" s="2">
        <v>5</v>
      </c>
      <c r="I138" s="5">
        <v>50</v>
      </c>
      <c r="J138" s="5">
        <v>10</v>
      </c>
      <c r="K138" s="5">
        <v>40</v>
      </c>
    </row>
    <row r="139" spans="1:13" x14ac:dyDescent="0.25">
      <c r="A139" s="3">
        <v>138</v>
      </c>
      <c r="C139" s="2" t="s">
        <v>21</v>
      </c>
      <c r="D139" s="2" t="s">
        <v>13</v>
      </c>
      <c r="E139" s="2">
        <v>10</v>
      </c>
      <c r="F139" s="4">
        <v>45134</v>
      </c>
      <c r="G139" s="2" t="s">
        <v>12</v>
      </c>
      <c r="H139" s="2">
        <v>5</v>
      </c>
      <c r="I139" s="5">
        <v>50</v>
      </c>
      <c r="J139" s="5">
        <v>10</v>
      </c>
      <c r="K139" s="5">
        <v>40</v>
      </c>
    </row>
    <row r="140" spans="1:13" x14ac:dyDescent="0.25">
      <c r="A140" s="3">
        <v>139</v>
      </c>
      <c r="C140" s="2" t="s">
        <v>22</v>
      </c>
      <c r="D140" s="8" t="s">
        <v>13</v>
      </c>
      <c r="E140" s="8">
        <v>10</v>
      </c>
      <c r="F140" s="9">
        <v>45133</v>
      </c>
      <c r="G140" s="8" t="s">
        <v>10</v>
      </c>
      <c r="H140" s="8">
        <v>5</v>
      </c>
      <c r="I140" s="10">
        <v>50</v>
      </c>
      <c r="J140" s="8"/>
      <c r="K140" s="10">
        <v>50</v>
      </c>
      <c r="L140" s="8"/>
      <c r="M140" s="8"/>
    </row>
    <row r="141" spans="1:13" x14ac:dyDescent="0.25">
      <c r="A141" s="3">
        <v>140</v>
      </c>
      <c r="C141" s="2" t="s">
        <v>22</v>
      </c>
      <c r="D141" s="2" t="s">
        <v>13</v>
      </c>
      <c r="E141" s="2">
        <v>10</v>
      </c>
      <c r="F141" s="4">
        <v>45133</v>
      </c>
      <c r="G141" s="2" t="s">
        <v>11</v>
      </c>
      <c r="H141" s="2">
        <v>5</v>
      </c>
      <c r="I141" s="5">
        <v>40</v>
      </c>
      <c r="J141" s="5">
        <v>10</v>
      </c>
      <c r="K141" s="5">
        <v>50</v>
      </c>
    </row>
    <row r="142" spans="1:13" x14ac:dyDescent="0.25">
      <c r="A142" s="3">
        <v>141</v>
      </c>
      <c r="C142" s="2" t="s">
        <v>22</v>
      </c>
      <c r="D142" s="2" t="s">
        <v>13</v>
      </c>
      <c r="E142" s="2">
        <v>10</v>
      </c>
      <c r="F142" s="4">
        <v>45133</v>
      </c>
      <c r="G142" s="2" t="s">
        <v>12</v>
      </c>
      <c r="H142" s="2">
        <v>5</v>
      </c>
      <c r="I142" s="5">
        <v>50</v>
      </c>
      <c r="J142" s="5">
        <v>10</v>
      </c>
      <c r="K142" s="5">
        <v>40</v>
      </c>
    </row>
    <row r="143" spans="1:13" x14ac:dyDescent="0.25">
      <c r="A143" s="3">
        <v>142</v>
      </c>
      <c r="C143" s="2" t="s">
        <v>23</v>
      </c>
      <c r="D143" s="2" t="s">
        <v>13</v>
      </c>
      <c r="E143" s="2">
        <v>10</v>
      </c>
      <c r="F143" s="4">
        <v>45135</v>
      </c>
      <c r="G143" s="2" t="s">
        <v>10</v>
      </c>
      <c r="H143" s="2">
        <v>5</v>
      </c>
      <c r="I143" s="5">
        <v>50</v>
      </c>
      <c r="J143" s="5"/>
      <c r="K143" s="5">
        <v>50</v>
      </c>
    </row>
    <row r="144" spans="1:13" x14ac:dyDescent="0.25">
      <c r="A144" s="3">
        <v>143</v>
      </c>
      <c r="C144" s="2" t="s">
        <v>23</v>
      </c>
      <c r="D144" s="2" t="s">
        <v>13</v>
      </c>
      <c r="E144" s="2">
        <v>10</v>
      </c>
      <c r="F144" s="4">
        <v>45135</v>
      </c>
      <c r="G144" s="2" t="s">
        <v>11</v>
      </c>
      <c r="H144" s="2">
        <v>5</v>
      </c>
      <c r="I144" s="5">
        <v>60</v>
      </c>
      <c r="J144" s="5"/>
      <c r="K144" s="5">
        <v>40</v>
      </c>
    </row>
    <row r="145" spans="1:13" x14ac:dyDescent="0.25">
      <c r="A145" s="3">
        <v>144</v>
      </c>
      <c r="C145" s="2" t="s">
        <v>23</v>
      </c>
      <c r="D145" s="2" t="s">
        <v>13</v>
      </c>
      <c r="E145" s="2">
        <v>10</v>
      </c>
      <c r="F145" s="4">
        <v>45135</v>
      </c>
      <c r="G145" s="2" t="s">
        <v>12</v>
      </c>
      <c r="H145" s="2">
        <v>5</v>
      </c>
      <c r="I145" s="5">
        <v>60</v>
      </c>
      <c r="J145" s="5"/>
      <c r="K145" s="5">
        <v>40</v>
      </c>
    </row>
    <row r="146" spans="1:13" x14ac:dyDescent="0.25">
      <c r="A146" s="3">
        <v>145</v>
      </c>
      <c r="C146" s="2" t="s">
        <v>24</v>
      </c>
      <c r="D146" s="2" t="s">
        <v>13</v>
      </c>
      <c r="E146" s="2">
        <v>10</v>
      </c>
      <c r="F146" s="4">
        <v>45139</v>
      </c>
      <c r="G146" s="2" t="s">
        <v>10</v>
      </c>
      <c r="H146" s="2">
        <v>5</v>
      </c>
      <c r="I146" s="5">
        <v>60</v>
      </c>
      <c r="J146" s="5">
        <v>10</v>
      </c>
      <c r="K146" s="5">
        <v>30</v>
      </c>
    </row>
    <row r="147" spans="1:13" x14ac:dyDescent="0.25">
      <c r="A147" s="3">
        <v>146</v>
      </c>
      <c r="C147" s="2" t="s">
        <v>24</v>
      </c>
      <c r="D147" s="2" t="s">
        <v>13</v>
      </c>
      <c r="E147" s="2">
        <v>10</v>
      </c>
      <c r="F147" s="4">
        <v>45139</v>
      </c>
      <c r="G147" s="2" t="s">
        <v>11</v>
      </c>
      <c r="H147" s="2">
        <v>5</v>
      </c>
      <c r="I147" s="5">
        <v>50</v>
      </c>
      <c r="J147" s="5"/>
      <c r="K147" s="5">
        <v>50</v>
      </c>
    </row>
    <row r="148" spans="1:13" x14ac:dyDescent="0.25">
      <c r="A148" s="3">
        <v>147</v>
      </c>
      <c r="C148" s="2" t="s">
        <v>24</v>
      </c>
      <c r="D148" s="2" t="s">
        <v>13</v>
      </c>
      <c r="E148" s="2">
        <v>10</v>
      </c>
      <c r="F148" s="4">
        <v>45139</v>
      </c>
      <c r="G148" s="2" t="s">
        <v>12</v>
      </c>
      <c r="H148" s="2">
        <v>5</v>
      </c>
      <c r="I148" s="5">
        <v>50</v>
      </c>
      <c r="J148" s="5">
        <v>10</v>
      </c>
      <c r="K148" s="5">
        <v>40</v>
      </c>
    </row>
    <row r="149" spans="1:13" x14ac:dyDescent="0.25">
      <c r="A149" s="3">
        <v>148</v>
      </c>
      <c r="C149" s="2" t="s">
        <v>25</v>
      </c>
      <c r="D149" s="2" t="s">
        <v>13</v>
      </c>
      <c r="E149" s="2">
        <v>10</v>
      </c>
      <c r="F149" s="4">
        <v>45140</v>
      </c>
      <c r="G149" s="2" t="s">
        <v>10</v>
      </c>
      <c r="H149" s="2">
        <v>5</v>
      </c>
      <c r="I149" s="5">
        <v>50</v>
      </c>
      <c r="J149" s="5"/>
      <c r="K149" s="5">
        <v>50</v>
      </c>
    </row>
    <row r="150" spans="1:13" x14ac:dyDescent="0.25">
      <c r="A150" s="3">
        <v>149</v>
      </c>
      <c r="C150" s="2" t="s">
        <v>25</v>
      </c>
      <c r="D150" s="2" t="s">
        <v>13</v>
      </c>
      <c r="E150" s="2">
        <v>10</v>
      </c>
      <c r="F150" s="4">
        <v>45140</v>
      </c>
      <c r="G150" s="2" t="s">
        <v>11</v>
      </c>
      <c r="H150" s="2">
        <v>5</v>
      </c>
      <c r="I150" s="5">
        <v>50</v>
      </c>
      <c r="J150" s="5">
        <v>10</v>
      </c>
      <c r="K150" s="5">
        <v>40</v>
      </c>
    </row>
    <row r="151" spans="1:13" x14ac:dyDescent="0.25">
      <c r="A151" s="3">
        <v>150</v>
      </c>
      <c r="C151" s="2" t="s">
        <v>25</v>
      </c>
      <c r="D151" s="2" t="s">
        <v>13</v>
      </c>
      <c r="E151" s="2">
        <v>10</v>
      </c>
      <c r="F151" s="4">
        <v>45140</v>
      </c>
      <c r="G151" s="2" t="s">
        <v>12</v>
      </c>
      <c r="H151" s="2">
        <v>5</v>
      </c>
      <c r="I151" s="5">
        <v>60</v>
      </c>
      <c r="K151" s="5">
        <v>40</v>
      </c>
    </row>
    <row r="152" spans="1:13" x14ac:dyDescent="0.25">
      <c r="A152" s="3">
        <v>151</v>
      </c>
      <c r="B152" s="2" t="s">
        <v>9</v>
      </c>
      <c r="C152" s="2" t="s">
        <v>21</v>
      </c>
      <c r="D152" s="2" t="s">
        <v>9</v>
      </c>
      <c r="E152" s="2">
        <v>10</v>
      </c>
      <c r="F152" s="4">
        <v>45134</v>
      </c>
      <c r="G152" s="2" t="s">
        <v>10</v>
      </c>
      <c r="H152" s="2">
        <v>6</v>
      </c>
      <c r="I152" s="5">
        <v>90</v>
      </c>
      <c r="J152" s="5"/>
      <c r="K152" s="5">
        <v>10</v>
      </c>
      <c r="M152" s="6">
        <v>2</v>
      </c>
    </row>
    <row r="153" spans="1:13" x14ac:dyDescent="0.25">
      <c r="A153" s="3">
        <v>152</v>
      </c>
      <c r="C153" s="2" t="s">
        <v>21</v>
      </c>
      <c r="D153" s="2" t="s">
        <v>9</v>
      </c>
      <c r="E153" s="2">
        <v>10</v>
      </c>
      <c r="F153" s="4">
        <v>45134</v>
      </c>
      <c r="G153" s="2" t="s">
        <v>11</v>
      </c>
      <c r="H153" s="2">
        <v>6</v>
      </c>
      <c r="I153" s="5">
        <v>100</v>
      </c>
      <c r="J153" s="5"/>
      <c r="K153" s="5"/>
      <c r="M153" s="6">
        <v>3</v>
      </c>
    </row>
    <row r="154" spans="1:13" x14ac:dyDescent="0.25">
      <c r="A154" s="3">
        <v>153</v>
      </c>
      <c r="C154" s="2" t="s">
        <v>21</v>
      </c>
      <c r="D154" s="2" t="s">
        <v>9</v>
      </c>
      <c r="E154" s="2">
        <v>10</v>
      </c>
      <c r="F154" s="4">
        <v>45134</v>
      </c>
      <c r="G154" s="2" t="s">
        <v>12</v>
      </c>
      <c r="H154" s="2">
        <v>6</v>
      </c>
      <c r="I154" s="5">
        <v>90</v>
      </c>
      <c r="J154" s="5"/>
      <c r="K154" s="5">
        <v>10</v>
      </c>
      <c r="M154" s="6"/>
    </row>
    <row r="155" spans="1:13" x14ac:dyDescent="0.25">
      <c r="A155" s="3">
        <v>154</v>
      </c>
      <c r="C155" s="2" t="s">
        <v>22</v>
      </c>
      <c r="D155" s="2" t="s">
        <v>9</v>
      </c>
      <c r="E155" s="2">
        <v>10</v>
      </c>
      <c r="F155" s="4">
        <v>45133</v>
      </c>
      <c r="G155" s="2" t="s">
        <v>10</v>
      </c>
      <c r="H155" s="2">
        <v>6</v>
      </c>
      <c r="I155" s="5">
        <v>100</v>
      </c>
    </row>
    <row r="156" spans="1:13" x14ac:dyDescent="0.25">
      <c r="A156" s="3">
        <v>155</v>
      </c>
      <c r="C156" s="2" t="s">
        <v>22</v>
      </c>
      <c r="D156" s="2" t="s">
        <v>9</v>
      </c>
      <c r="E156" s="2">
        <v>10</v>
      </c>
      <c r="F156" s="4">
        <v>45133</v>
      </c>
      <c r="G156" s="2" t="s">
        <v>11</v>
      </c>
      <c r="H156" s="2">
        <v>6</v>
      </c>
      <c r="I156" s="5">
        <v>80</v>
      </c>
      <c r="J156" s="5">
        <v>10</v>
      </c>
      <c r="K156" s="5">
        <v>10</v>
      </c>
    </row>
    <row r="157" spans="1:13" x14ac:dyDescent="0.25">
      <c r="A157" s="3">
        <v>156</v>
      </c>
      <c r="C157" s="2" t="s">
        <v>22</v>
      </c>
      <c r="D157" s="2" t="s">
        <v>9</v>
      </c>
      <c r="E157" s="2">
        <v>10</v>
      </c>
      <c r="F157" s="4">
        <v>45133</v>
      </c>
      <c r="G157" s="2" t="s">
        <v>12</v>
      </c>
      <c r="H157" s="2">
        <v>6</v>
      </c>
      <c r="I157" s="5">
        <v>100</v>
      </c>
      <c r="J157" s="5"/>
      <c r="K157" s="5"/>
    </row>
    <row r="158" spans="1:13" x14ac:dyDescent="0.25">
      <c r="A158" s="3">
        <v>157</v>
      </c>
      <c r="C158" s="2" t="s">
        <v>23</v>
      </c>
      <c r="D158" s="2" t="s">
        <v>9</v>
      </c>
      <c r="E158" s="2">
        <v>10</v>
      </c>
      <c r="F158" s="4">
        <v>45135</v>
      </c>
      <c r="G158" s="2" t="s">
        <v>10</v>
      </c>
      <c r="H158" s="2">
        <v>6</v>
      </c>
      <c r="I158" s="5">
        <v>90</v>
      </c>
      <c r="J158" s="5"/>
      <c r="K158" s="5">
        <v>10</v>
      </c>
      <c r="M158" s="6"/>
    </row>
    <row r="159" spans="1:13" x14ac:dyDescent="0.25">
      <c r="A159" s="3">
        <v>158</v>
      </c>
      <c r="C159" s="2" t="s">
        <v>23</v>
      </c>
      <c r="D159" s="2" t="s">
        <v>9</v>
      </c>
      <c r="E159" s="2">
        <v>10</v>
      </c>
      <c r="F159" s="4">
        <v>45135</v>
      </c>
      <c r="G159" s="2" t="s">
        <v>11</v>
      </c>
      <c r="H159" s="2">
        <v>6</v>
      </c>
      <c r="I159" s="5">
        <v>90</v>
      </c>
      <c r="J159" s="5">
        <v>10</v>
      </c>
      <c r="K159" s="5"/>
      <c r="M159" s="6"/>
    </row>
    <row r="160" spans="1:13" x14ac:dyDescent="0.25">
      <c r="A160" s="3">
        <v>159</v>
      </c>
      <c r="C160" s="2" t="s">
        <v>23</v>
      </c>
      <c r="D160" s="2" t="s">
        <v>9</v>
      </c>
      <c r="E160" s="2">
        <v>10</v>
      </c>
      <c r="F160" s="4">
        <v>45135</v>
      </c>
      <c r="G160" s="2" t="s">
        <v>12</v>
      </c>
      <c r="H160" s="2">
        <v>6</v>
      </c>
      <c r="I160" s="5">
        <v>100</v>
      </c>
      <c r="K160" s="5"/>
      <c r="M160" s="6"/>
    </row>
    <row r="161" spans="1:13" x14ac:dyDescent="0.25">
      <c r="A161" s="3">
        <v>160</v>
      </c>
      <c r="C161" s="2" t="s">
        <v>24</v>
      </c>
      <c r="D161" s="2" t="s">
        <v>9</v>
      </c>
      <c r="E161" s="2">
        <v>10</v>
      </c>
      <c r="F161" s="4">
        <v>45139</v>
      </c>
      <c r="G161" s="2" t="s">
        <v>10</v>
      </c>
      <c r="H161" s="2">
        <v>6</v>
      </c>
      <c r="I161" s="5">
        <v>90</v>
      </c>
      <c r="K161" s="5">
        <v>10</v>
      </c>
      <c r="M161" s="6">
        <v>1</v>
      </c>
    </row>
    <row r="162" spans="1:13" x14ac:dyDescent="0.25">
      <c r="A162" s="3">
        <v>161</v>
      </c>
      <c r="C162" s="2" t="s">
        <v>24</v>
      </c>
      <c r="D162" s="2" t="s">
        <v>9</v>
      </c>
      <c r="E162" s="2">
        <v>10</v>
      </c>
      <c r="F162" s="4">
        <v>45139</v>
      </c>
      <c r="G162" s="2" t="s">
        <v>11</v>
      </c>
      <c r="H162" s="2">
        <v>6</v>
      </c>
      <c r="I162" s="5">
        <v>100</v>
      </c>
      <c r="K162" s="5"/>
      <c r="M162" s="6">
        <v>2</v>
      </c>
    </row>
    <row r="163" spans="1:13" x14ac:dyDescent="0.25">
      <c r="A163" s="3">
        <v>162</v>
      </c>
      <c r="C163" s="2" t="s">
        <v>24</v>
      </c>
      <c r="D163" s="2" t="s">
        <v>9</v>
      </c>
      <c r="E163" s="2">
        <v>10</v>
      </c>
      <c r="F163" s="4">
        <v>45139</v>
      </c>
      <c r="G163" s="2" t="s">
        <v>12</v>
      </c>
      <c r="H163" s="2">
        <v>6</v>
      </c>
      <c r="I163" s="5">
        <v>90</v>
      </c>
      <c r="K163" s="5">
        <v>10</v>
      </c>
      <c r="M163" s="6">
        <v>1</v>
      </c>
    </row>
    <row r="164" spans="1:13" x14ac:dyDescent="0.25">
      <c r="A164" s="3">
        <v>163</v>
      </c>
      <c r="C164" s="2" t="s">
        <v>25</v>
      </c>
      <c r="D164" s="2" t="s">
        <v>9</v>
      </c>
      <c r="E164" s="2">
        <v>10</v>
      </c>
      <c r="F164" s="4">
        <v>45140</v>
      </c>
      <c r="G164" s="2" t="s">
        <v>10</v>
      </c>
      <c r="H164" s="2">
        <v>6</v>
      </c>
      <c r="I164" s="5">
        <v>100</v>
      </c>
      <c r="K164" s="5"/>
      <c r="M164" s="6">
        <v>4</v>
      </c>
    </row>
    <row r="165" spans="1:13" x14ac:dyDescent="0.25">
      <c r="A165" s="3">
        <v>164</v>
      </c>
      <c r="C165" s="2" t="s">
        <v>25</v>
      </c>
      <c r="D165" s="2" t="s">
        <v>9</v>
      </c>
      <c r="E165" s="2">
        <v>10</v>
      </c>
      <c r="F165" s="4">
        <v>45140</v>
      </c>
      <c r="G165" s="2" t="s">
        <v>11</v>
      </c>
      <c r="H165" s="2">
        <v>6</v>
      </c>
      <c r="I165" s="5">
        <v>90</v>
      </c>
      <c r="K165" s="5">
        <v>10</v>
      </c>
      <c r="M165" s="6">
        <v>1</v>
      </c>
    </row>
    <row r="166" spans="1:13" x14ac:dyDescent="0.25">
      <c r="A166" s="3">
        <v>165</v>
      </c>
      <c r="C166" s="2" t="s">
        <v>25</v>
      </c>
      <c r="D166" s="2" t="s">
        <v>9</v>
      </c>
      <c r="E166" s="2">
        <v>10</v>
      </c>
      <c r="F166" s="4">
        <v>45140</v>
      </c>
      <c r="G166" s="2" t="s">
        <v>12</v>
      </c>
      <c r="H166" s="2">
        <v>6</v>
      </c>
      <c r="I166" s="5">
        <v>90</v>
      </c>
      <c r="K166" s="5">
        <v>10</v>
      </c>
      <c r="M166" s="6">
        <v>1</v>
      </c>
    </row>
    <row r="167" spans="1:13" x14ac:dyDescent="0.25">
      <c r="A167" s="3">
        <v>166</v>
      </c>
      <c r="B167" s="8" t="s">
        <v>13</v>
      </c>
      <c r="C167" s="2" t="s">
        <v>21</v>
      </c>
      <c r="D167" s="2" t="s">
        <v>13</v>
      </c>
      <c r="E167" s="2">
        <v>10</v>
      </c>
      <c r="F167" s="4">
        <v>45134</v>
      </c>
      <c r="G167" s="2" t="s">
        <v>10</v>
      </c>
      <c r="H167" s="2">
        <v>6</v>
      </c>
      <c r="I167" s="5">
        <v>40</v>
      </c>
      <c r="J167" s="5">
        <v>10</v>
      </c>
      <c r="K167" s="5">
        <v>50</v>
      </c>
    </row>
    <row r="168" spans="1:13" x14ac:dyDescent="0.25">
      <c r="A168" s="3">
        <v>167</v>
      </c>
      <c r="C168" s="2" t="s">
        <v>21</v>
      </c>
      <c r="D168" s="2" t="s">
        <v>13</v>
      </c>
      <c r="E168" s="2">
        <v>10</v>
      </c>
      <c r="F168" s="4">
        <v>45134</v>
      </c>
      <c r="G168" s="2" t="s">
        <v>11</v>
      </c>
      <c r="H168" s="2">
        <v>6</v>
      </c>
      <c r="I168" s="5">
        <v>50</v>
      </c>
      <c r="J168" s="5">
        <v>10</v>
      </c>
      <c r="K168" s="5">
        <v>40</v>
      </c>
    </row>
    <row r="169" spans="1:13" x14ac:dyDescent="0.25">
      <c r="A169" s="3">
        <v>168</v>
      </c>
      <c r="C169" s="2" t="s">
        <v>21</v>
      </c>
      <c r="D169" s="2" t="s">
        <v>13</v>
      </c>
      <c r="E169" s="2">
        <v>10</v>
      </c>
      <c r="F169" s="4">
        <v>45134</v>
      </c>
      <c r="G169" s="2" t="s">
        <v>12</v>
      </c>
      <c r="H169" s="2">
        <v>6</v>
      </c>
      <c r="I169" s="5">
        <v>50</v>
      </c>
      <c r="J169" s="5">
        <v>10</v>
      </c>
      <c r="K169" s="5">
        <v>40</v>
      </c>
    </row>
    <row r="170" spans="1:13" x14ac:dyDescent="0.25">
      <c r="A170" s="3">
        <v>169</v>
      </c>
      <c r="C170" s="2" t="s">
        <v>22</v>
      </c>
      <c r="D170" s="8" t="s">
        <v>13</v>
      </c>
      <c r="E170" s="8">
        <v>10</v>
      </c>
      <c r="F170" s="9">
        <v>45133</v>
      </c>
      <c r="G170" s="8" t="s">
        <v>10</v>
      </c>
      <c r="H170" s="8">
        <v>6</v>
      </c>
      <c r="I170" s="10">
        <v>50</v>
      </c>
      <c r="J170" s="8"/>
      <c r="K170" s="10">
        <v>50</v>
      </c>
      <c r="L170" s="8"/>
      <c r="M170" s="12"/>
    </row>
    <row r="171" spans="1:13" x14ac:dyDescent="0.25">
      <c r="A171" s="3">
        <v>170</v>
      </c>
      <c r="C171" s="2" t="s">
        <v>22</v>
      </c>
      <c r="D171" s="2" t="s">
        <v>13</v>
      </c>
      <c r="E171" s="2">
        <v>10</v>
      </c>
      <c r="F171" s="4">
        <v>45133</v>
      </c>
      <c r="G171" s="2" t="s">
        <v>11</v>
      </c>
      <c r="H171" s="2">
        <v>6</v>
      </c>
      <c r="I171" s="5">
        <v>40</v>
      </c>
      <c r="J171" s="5">
        <v>10</v>
      </c>
      <c r="K171" s="5">
        <v>50</v>
      </c>
      <c r="M171" s="6"/>
    </row>
    <row r="172" spans="1:13" x14ac:dyDescent="0.25">
      <c r="A172" s="3">
        <v>171</v>
      </c>
      <c r="C172" s="2" t="s">
        <v>22</v>
      </c>
      <c r="D172" s="2" t="s">
        <v>13</v>
      </c>
      <c r="E172" s="2">
        <v>10</v>
      </c>
      <c r="F172" s="4">
        <v>45133</v>
      </c>
      <c r="G172" s="2" t="s">
        <v>12</v>
      </c>
      <c r="H172" s="2">
        <v>6</v>
      </c>
      <c r="I172" s="5">
        <v>50</v>
      </c>
      <c r="J172" s="5">
        <v>10</v>
      </c>
      <c r="K172" s="5">
        <v>40</v>
      </c>
    </row>
    <row r="173" spans="1:13" x14ac:dyDescent="0.25">
      <c r="A173" s="3">
        <v>172</v>
      </c>
      <c r="C173" s="2" t="s">
        <v>23</v>
      </c>
      <c r="D173" s="2" t="s">
        <v>13</v>
      </c>
      <c r="E173" s="2">
        <v>10</v>
      </c>
      <c r="F173" s="4">
        <v>45135</v>
      </c>
      <c r="G173" s="2" t="s">
        <v>10</v>
      </c>
      <c r="H173" s="2">
        <v>6</v>
      </c>
      <c r="I173" s="5">
        <v>50</v>
      </c>
      <c r="J173" s="5"/>
      <c r="K173" s="5">
        <v>50</v>
      </c>
    </row>
    <row r="174" spans="1:13" x14ac:dyDescent="0.25">
      <c r="A174" s="3">
        <v>173</v>
      </c>
      <c r="C174" s="2" t="s">
        <v>23</v>
      </c>
      <c r="D174" s="2" t="s">
        <v>13</v>
      </c>
      <c r="E174" s="2">
        <v>10</v>
      </c>
      <c r="F174" s="4">
        <v>45135</v>
      </c>
      <c r="G174" s="2" t="s">
        <v>11</v>
      </c>
      <c r="H174" s="2">
        <v>6</v>
      </c>
      <c r="I174" s="5">
        <v>60</v>
      </c>
      <c r="J174" s="5"/>
      <c r="K174" s="5">
        <v>40</v>
      </c>
    </row>
    <row r="175" spans="1:13" x14ac:dyDescent="0.25">
      <c r="A175" s="3">
        <v>174</v>
      </c>
      <c r="C175" s="2" t="s">
        <v>23</v>
      </c>
      <c r="D175" s="2" t="s">
        <v>13</v>
      </c>
      <c r="E175" s="2">
        <v>10</v>
      </c>
      <c r="F175" s="4">
        <v>45135</v>
      </c>
      <c r="G175" s="2" t="s">
        <v>12</v>
      </c>
      <c r="H175" s="2">
        <v>6</v>
      </c>
      <c r="I175" s="5">
        <v>60</v>
      </c>
      <c r="J175" s="5"/>
      <c r="K175" s="5">
        <v>40</v>
      </c>
    </row>
    <row r="176" spans="1:13" x14ac:dyDescent="0.25">
      <c r="A176" s="3">
        <v>175</v>
      </c>
      <c r="C176" s="2" t="s">
        <v>24</v>
      </c>
      <c r="D176" s="2" t="s">
        <v>13</v>
      </c>
      <c r="E176" s="2">
        <v>10</v>
      </c>
      <c r="F176" s="4">
        <v>45139</v>
      </c>
      <c r="G176" s="2" t="s">
        <v>10</v>
      </c>
      <c r="H176" s="2">
        <v>6</v>
      </c>
      <c r="I176" s="5">
        <v>60</v>
      </c>
      <c r="J176" s="5">
        <v>10</v>
      </c>
      <c r="K176" s="5">
        <v>30</v>
      </c>
    </row>
    <row r="177" spans="1:13" x14ac:dyDescent="0.25">
      <c r="A177" s="3">
        <v>176</v>
      </c>
      <c r="C177" s="2" t="s">
        <v>24</v>
      </c>
      <c r="D177" s="2" t="s">
        <v>13</v>
      </c>
      <c r="E177" s="2">
        <v>10</v>
      </c>
      <c r="F177" s="4">
        <v>45139</v>
      </c>
      <c r="G177" s="2" t="s">
        <v>11</v>
      </c>
      <c r="H177" s="2">
        <v>6</v>
      </c>
      <c r="I177" s="5">
        <v>50</v>
      </c>
      <c r="J177" s="5"/>
      <c r="K177" s="5">
        <v>50</v>
      </c>
    </row>
    <row r="178" spans="1:13" x14ac:dyDescent="0.25">
      <c r="A178" s="3">
        <v>177</v>
      </c>
      <c r="C178" s="2" t="s">
        <v>24</v>
      </c>
      <c r="D178" s="2" t="s">
        <v>13</v>
      </c>
      <c r="E178" s="2">
        <v>10</v>
      </c>
      <c r="F178" s="4">
        <v>45139</v>
      </c>
      <c r="G178" s="2" t="s">
        <v>12</v>
      </c>
      <c r="H178" s="2">
        <v>6</v>
      </c>
      <c r="I178" s="5">
        <v>50</v>
      </c>
      <c r="J178" s="5">
        <v>10</v>
      </c>
      <c r="K178" s="5">
        <v>40</v>
      </c>
    </row>
    <row r="179" spans="1:13" x14ac:dyDescent="0.25">
      <c r="A179" s="3">
        <v>178</v>
      </c>
      <c r="C179" s="2" t="s">
        <v>25</v>
      </c>
      <c r="D179" s="2" t="s">
        <v>13</v>
      </c>
      <c r="E179" s="2">
        <v>10</v>
      </c>
      <c r="F179" s="4">
        <v>45140</v>
      </c>
      <c r="G179" s="2" t="s">
        <v>10</v>
      </c>
      <c r="H179" s="2">
        <v>6</v>
      </c>
      <c r="I179" s="5">
        <v>50</v>
      </c>
      <c r="J179" s="5"/>
      <c r="K179" s="5">
        <v>50</v>
      </c>
    </row>
    <row r="180" spans="1:13" x14ac:dyDescent="0.25">
      <c r="A180" s="3">
        <v>179</v>
      </c>
      <c r="C180" s="2" t="s">
        <v>25</v>
      </c>
      <c r="D180" s="2" t="s">
        <v>13</v>
      </c>
      <c r="E180" s="2">
        <v>10</v>
      </c>
      <c r="F180" s="4">
        <v>45140</v>
      </c>
      <c r="G180" s="2" t="s">
        <v>11</v>
      </c>
      <c r="H180" s="2">
        <v>6</v>
      </c>
      <c r="I180" s="5">
        <v>50</v>
      </c>
      <c r="J180" s="5">
        <v>10</v>
      </c>
      <c r="K180" s="5">
        <v>40</v>
      </c>
    </row>
    <row r="181" spans="1:13" x14ac:dyDescent="0.25">
      <c r="A181" s="3">
        <v>180</v>
      </c>
      <c r="C181" s="2" t="s">
        <v>25</v>
      </c>
      <c r="D181" s="2" t="s">
        <v>13</v>
      </c>
      <c r="E181" s="2">
        <v>10</v>
      </c>
      <c r="F181" s="4">
        <v>45140</v>
      </c>
      <c r="G181" s="2" t="s">
        <v>12</v>
      </c>
      <c r="H181" s="2">
        <v>6</v>
      </c>
      <c r="I181" s="5">
        <v>60</v>
      </c>
      <c r="K181" s="5">
        <v>40</v>
      </c>
    </row>
    <row r="182" spans="1:13" x14ac:dyDescent="0.25">
      <c r="A182" s="3">
        <v>181</v>
      </c>
      <c r="B182" s="2" t="s">
        <v>9</v>
      </c>
      <c r="C182" s="2" t="s">
        <v>21</v>
      </c>
      <c r="D182" s="2" t="s">
        <v>9</v>
      </c>
      <c r="E182" s="2">
        <v>10</v>
      </c>
      <c r="F182" s="4">
        <v>45134</v>
      </c>
      <c r="G182" s="2" t="s">
        <v>10</v>
      </c>
      <c r="H182" s="2">
        <v>7</v>
      </c>
      <c r="I182" s="5">
        <v>90</v>
      </c>
      <c r="J182" s="5"/>
      <c r="K182" s="5">
        <v>10</v>
      </c>
      <c r="L182" s="5"/>
      <c r="M182" s="2">
        <v>1</v>
      </c>
    </row>
    <row r="183" spans="1:13" x14ac:dyDescent="0.25">
      <c r="A183" s="3">
        <v>182</v>
      </c>
      <c r="C183" s="2" t="s">
        <v>21</v>
      </c>
      <c r="D183" s="2" t="s">
        <v>9</v>
      </c>
      <c r="E183" s="2">
        <v>10</v>
      </c>
      <c r="F183" s="4">
        <v>45134</v>
      </c>
      <c r="G183" s="2" t="s">
        <v>11</v>
      </c>
      <c r="H183" s="2">
        <v>7</v>
      </c>
      <c r="I183" s="5">
        <v>100</v>
      </c>
      <c r="J183" s="5"/>
      <c r="K183" s="5"/>
      <c r="L183" s="5">
        <f>1/10*100</f>
        <v>10</v>
      </c>
      <c r="M183" s="5"/>
    </row>
    <row r="184" spans="1:13" x14ac:dyDescent="0.25">
      <c r="A184" s="3">
        <v>183</v>
      </c>
      <c r="C184" s="2" t="s">
        <v>21</v>
      </c>
      <c r="D184" s="2" t="s">
        <v>9</v>
      </c>
      <c r="E184" s="2">
        <v>10</v>
      </c>
      <c r="F184" s="4">
        <v>45134</v>
      </c>
      <c r="G184" s="2" t="s">
        <v>12</v>
      </c>
      <c r="H184" s="2">
        <v>7</v>
      </c>
      <c r="I184" s="5">
        <v>90</v>
      </c>
      <c r="J184" s="5"/>
      <c r="K184" s="5">
        <v>10</v>
      </c>
      <c r="L184" s="5"/>
      <c r="M184" s="2">
        <v>2</v>
      </c>
    </row>
    <row r="185" spans="1:13" x14ac:dyDescent="0.25">
      <c r="A185" s="3">
        <v>184</v>
      </c>
      <c r="C185" s="2" t="s">
        <v>22</v>
      </c>
      <c r="D185" s="2" t="s">
        <v>9</v>
      </c>
      <c r="E185" s="2">
        <v>10</v>
      </c>
      <c r="F185" s="4">
        <v>45133</v>
      </c>
      <c r="G185" s="2" t="s">
        <v>10</v>
      </c>
      <c r="H185" s="2">
        <v>7</v>
      </c>
      <c r="I185" s="5">
        <v>100</v>
      </c>
    </row>
    <row r="186" spans="1:13" x14ac:dyDescent="0.25">
      <c r="A186" s="3">
        <v>185</v>
      </c>
      <c r="C186" s="2" t="s">
        <v>22</v>
      </c>
      <c r="D186" s="2" t="s">
        <v>9</v>
      </c>
      <c r="E186" s="2">
        <v>10</v>
      </c>
      <c r="F186" s="4">
        <v>45133</v>
      </c>
      <c r="G186" s="2" t="s">
        <v>11</v>
      </c>
      <c r="H186" s="2">
        <v>7</v>
      </c>
      <c r="I186" s="5">
        <v>80</v>
      </c>
      <c r="J186" s="5">
        <v>10</v>
      </c>
      <c r="K186" s="5">
        <v>10</v>
      </c>
    </row>
    <row r="187" spans="1:13" x14ac:dyDescent="0.25">
      <c r="A187" s="3">
        <v>186</v>
      </c>
      <c r="C187" s="2" t="s">
        <v>22</v>
      </c>
      <c r="D187" s="2" t="s">
        <v>9</v>
      </c>
      <c r="E187" s="2">
        <v>10</v>
      </c>
      <c r="F187" s="4">
        <v>45133</v>
      </c>
      <c r="G187" s="2" t="s">
        <v>12</v>
      </c>
      <c r="H187" s="2">
        <v>7</v>
      </c>
      <c r="I187" s="5">
        <v>100</v>
      </c>
      <c r="J187" s="5"/>
      <c r="K187" s="5"/>
    </row>
    <row r="188" spans="1:13" x14ac:dyDescent="0.25">
      <c r="A188" s="3">
        <v>187</v>
      </c>
      <c r="C188" s="2" t="s">
        <v>23</v>
      </c>
      <c r="D188" s="2" t="s">
        <v>9</v>
      </c>
      <c r="E188" s="2">
        <v>10</v>
      </c>
      <c r="F188" s="4">
        <v>45135</v>
      </c>
      <c r="G188" s="2" t="s">
        <v>10</v>
      </c>
      <c r="H188" s="2">
        <v>7</v>
      </c>
      <c r="I188" s="5">
        <v>90</v>
      </c>
      <c r="J188" s="5"/>
      <c r="K188" s="5">
        <v>10</v>
      </c>
      <c r="L188" s="5"/>
    </row>
    <row r="189" spans="1:13" x14ac:dyDescent="0.25">
      <c r="A189" s="3">
        <v>188</v>
      </c>
      <c r="C189" s="2" t="s">
        <v>23</v>
      </c>
      <c r="D189" s="2" t="s">
        <v>9</v>
      </c>
      <c r="E189" s="2">
        <v>10</v>
      </c>
      <c r="F189" s="4">
        <v>45135</v>
      </c>
      <c r="G189" s="2" t="s">
        <v>11</v>
      </c>
      <c r="H189" s="2">
        <v>7</v>
      </c>
      <c r="I189" s="5">
        <v>90</v>
      </c>
      <c r="J189" s="5">
        <v>10</v>
      </c>
      <c r="K189" s="5"/>
      <c r="L189" s="5"/>
    </row>
    <row r="190" spans="1:13" x14ac:dyDescent="0.25">
      <c r="A190" s="3">
        <v>189</v>
      </c>
      <c r="C190" s="2" t="s">
        <v>23</v>
      </c>
      <c r="D190" s="2" t="s">
        <v>9</v>
      </c>
      <c r="E190" s="2">
        <v>10</v>
      </c>
      <c r="F190" s="4">
        <v>45135</v>
      </c>
      <c r="G190" s="2" t="s">
        <v>12</v>
      </c>
      <c r="H190" s="2">
        <v>7</v>
      </c>
      <c r="I190" s="5">
        <v>100</v>
      </c>
      <c r="J190" s="5"/>
      <c r="K190" s="5"/>
      <c r="L190" s="5"/>
    </row>
    <row r="191" spans="1:13" x14ac:dyDescent="0.25">
      <c r="A191" s="3">
        <v>190</v>
      </c>
      <c r="C191" s="2" t="s">
        <v>24</v>
      </c>
      <c r="D191" s="2" t="s">
        <v>9</v>
      </c>
      <c r="E191" s="2">
        <v>10</v>
      </c>
      <c r="F191" s="4">
        <v>45139</v>
      </c>
      <c r="G191" s="2" t="s">
        <v>10</v>
      </c>
      <c r="H191" s="2">
        <v>7</v>
      </c>
      <c r="I191" s="5">
        <v>90</v>
      </c>
      <c r="J191" s="5"/>
      <c r="K191" s="5">
        <v>10</v>
      </c>
      <c r="L191" s="5"/>
      <c r="M191" s="2">
        <v>1</v>
      </c>
    </row>
    <row r="192" spans="1:13" x14ac:dyDescent="0.25">
      <c r="A192" s="3">
        <v>191</v>
      </c>
      <c r="C192" s="2" t="s">
        <v>24</v>
      </c>
      <c r="D192" s="2" t="s">
        <v>9</v>
      </c>
      <c r="E192" s="2">
        <v>10</v>
      </c>
      <c r="F192" s="4">
        <v>45139</v>
      </c>
      <c r="G192" s="2" t="s">
        <v>11</v>
      </c>
      <c r="H192" s="2">
        <v>7</v>
      </c>
      <c r="I192" s="5">
        <v>100</v>
      </c>
      <c r="K192" s="5"/>
      <c r="L192" s="5">
        <f>2/10*100</f>
        <v>20</v>
      </c>
      <c r="M192" s="5"/>
    </row>
    <row r="193" spans="1:13" x14ac:dyDescent="0.25">
      <c r="A193" s="3">
        <v>192</v>
      </c>
      <c r="C193" s="2" t="s">
        <v>24</v>
      </c>
      <c r="D193" s="2" t="s">
        <v>9</v>
      </c>
      <c r="E193" s="2">
        <v>10</v>
      </c>
      <c r="F193" s="4">
        <v>45139</v>
      </c>
      <c r="G193" s="2" t="s">
        <v>12</v>
      </c>
      <c r="H193" s="2">
        <v>7</v>
      </c>
      <c r="I193" s="5">
        <v>90</v>
      </c>
      <c r="K193" s="5">
        <v>10</v>
      </c>
      <c r="L193" s="5"/>
      <c r="M193" s="2">
        <v>1</v>
      </c>
    </row>
    <row r="194" spans="1:13" x14ac:dyDescent="0.25">
      <c r="A194" s="3">
        <v>193</v>
      </c>
      <c r="C194" s="2" t="s">
        <v>25</v>
      </c>
      <c r="D194" s="2" t="s">
        <v>9</v>
      </c>
      <c r="E194" s="2">
        <v>10</v>
      </c>
      <c r="F194" s="4">
        <v>45140</v>
      </c>
      <c r="G194" s="2" t="s">
        <v>10</v>
      </c>
      <c r="H194" s="2">
        <v>7</v>
      </c>
      <c r="I194" s="5">
        <v>100</v>
      </c>
      <c r="K194" s="5"/>
      <c r="L194" s="5">
        <f>4/10*100</f>
        <v>40</v>
      </c>
      <c r="M194" s="6">
        <v>2</v>
      </c>
    </row>
    <row r="195" spans="1:13" x14ac:dyDescent="0.25">
      <c r="A195" s="3">
        <v>194</v>
      </c>
      <c r="C195" s="2" t="s">
        <v>25</v>
      </c>
      <c r="D195" s="2" t="s">
        <v>9</v>
      </c>
      <c r="E195" s="2">
        <v>10</v>
      </c>
      <c r="F195" s="4">
        <v>45140</v>
      </c>
      <c r="G195" s="2" t="s">
        <v>11</v>
      </c>
      <c r="H195" s="2">
        <v>7</v>
      </c>
      <c r="I195" s="5">
        <v>90</v>
      </c>
      <c r="K195" s="5">
        <v>10</v>
      </c>
      <c r="L195" s="5">
        <f>2/10*100</f>
        <v>20</v>
      </c>
      <c r="M195" s="2">
        <v>1</v>
      </c>
    </row>
    <row r="196" spans="1:13" x14ac:dyDescent="0.25">
      <c r="A196" s="3">
        <v>195</v>
      </c>
      <c r="C196" s="2" t="s">
        <v>25</v>
      </c>
      <c r="D196" s="2" t="s">
        <v>9</v>
      </c>
      <c r="E196" s="2">
        <v>10</v>
      </c>
      <c r="F196" s="4">
        <v>45140</v>
      </c>
      <c r="G196" s="2" t="s">
        <v>12</v>
      </c>
      <c r="H196" s="2">
        <v>7</v>
      </c>
      <c r="I196" s="5">
        <v>90</v>
      </c>
      <c r="K196" s="5">
        <v>10</v>
      </c>
      <c r="L196" s="5"/>
    </row>
    <row r="197" spans="1:13" x14ac:dyDescent="0.25">
      <c r="A197" s="3">
        <v>196</v>
      </c>
      <c r="B197" s="8" t="s">
        <v>13</v>
      </c>
      <c r="C197" s="2" t="s">
        <v>21</v>
      </c>
      <c r="D197" s="2" t="s">
        <v>13</v>
      </c>
      <c r="E197" s="2">
        <v>10</v>
      </c>
      <c r="F197" s="4">
        <v>45134</v>
      </c>
      <c r="G197" s="2" t="s">
        <v>10</v>
      </c>
      <c r="H197" s="2">
        <v>7</v>
      </c>
      <c r="I197" s="5">
        <v>40</v>
      </c>
      <c r="J197" s="5">
        <v>10</v>
      </c>
      <c r="K197" s="5">
        <v>50</v>
      </c>
    </row>
    <row r="198" spans="1:13" x14ac:dyDescent="0.25">
      <c r="A198" s="3">
        <v>197</v>
      </c>
      <c r="C198" s="2" t="s">
        <v>21</v>
      </c>
      <c r="D198" s="2" t="s">
        <v>13</v>
      </c>
      <c r="E198" s="2">
        <v>10</v>
      </c>
      <c r="F198" s="4">
        <v>45134</v>
      </c>
      <c r="G198" s="2" t="s">
        <v>11</v>
      </c>
      <c r="H198" s="2">
        <v>7</v>
      </c>
      <c r="I198" s="5">
        <v>30</v>
      </c>
      <c r="J198" s="5">
        <v>10</v>
      </c>
      <c r="K198" s="5">
        <v>60</v>
      </c>
    </row>
    <row r="199" spans="1:13" x14ac:dyDescent="0.25">
      <c r="A199" s="3">
        <v>198</v>
      </c>
      <c r="C199" s="2" t="s">
        <v>21</v>
      </c>
      <c r="D199" s="2" t="s">
        <v>13</v>
      </c>
      <c r="E199" s="2">
        <v>10</v>
      </c>
      <c r="F199" s="4">
        <v>45134</v>
      </c>
      <c r="G199" s="2" t="s">
        <v>12</v>
      </c>
      <c r="H199" s="2">
        <v>7</v>
      </c>
      <c r="I199" s="5">
        <v>50</v>
      </c>
      <c r="J199" s="5">
        <v>10</v>
      </c>
      <c r="K199" s="5">
        <v>40</v>
      </c>
    </row>
    <row r="200" spans="1:13" x14ac:dyDescent="0.25">
      <c r="A200" s="3">
        <v>199</v>
      </c>
      <c r="C200" s="2" t="s">
        <v>22</v>
      </c>
      <c r="D200" s="8" t="s">
        <v>13</v>
      </c>
      <c r="E200" s="8">
        <v>10</v>
      </c>
      <c r="F200" s="9">
        <v>45133</v>
      </c>
      <c r="G200" s="8" t="s">
        <v>10</v>
      </c>
      <c r="H200" s="8">
        <v>7</v>
      </c>
      <c r="I200" s="10">
        <v>40</v>
      </c>
      <c r="J200" s="8"/>
      <c r="K200" s="10">
        <v>60</v>
      </c>
      <c r="L200" s="8"/>
      <c r="M200" s="8"/>
    </row>
    <row r="201" spans="1:13" x14ac:dyDescent="0.25">
      <c r="A201" s="3">
        <v>200</v>
      </c>
      <c r="C201" s="2" t="s">
        <v>22</v>
      </c>
      <c r="D201" s="2" t="s">
        <v>13</v>
      </c>
      <c r="E201" s="2">
        <v>10</v>
      </c>
      <c r="F201" s="4">
        <v>45133</v>
      </c>
      <c r="G201" s="2" t="s">
        <v>11</v>
      </c>
      <c r="H201" s="2">
        <v>7</v>
      </c>
      <c r="I201" s="5">
        <v>40</v>
      </c>
      <c r="J201" s="5">
        <v>10</v>
      </c>
      <c r="K201" s="5">
        <v>50</v>
      </c>
    </row>
    <row r="202" spans="1:13" x14ac:dyDescent="0.25">
      <c r="A202" s="3">
        <v>201</v>
      </c>
      <c r="C202" s="2" t="s">
        <v>22</v>
      </c>
      <c r="D202" s="2" t="s">
        <v>13</v>
      </c>
      <c r="E202" s="2">
        <v>10</v>
      </c>
      <c r="F202" s="4">
        <v>45133</v>
      </c>
      <c r="G202" s="2" t="s">
        <v>12</v>
      </c>
      <c r="H202" s="2">
        <v>7</v>
      </c>
      <c r="I202" s="5">
        <v>40</v>
      </c>
      <c r="J202" s="5">
        <v>10</v>
      </c>
      <c r="K202" s="5">
        <v>50</v>
      </c>
      <c r="L202" s="5">
        <v>1</v>
      </c>
    </row>
    <row r="203" spans="1:13" x14ac:dyDescent="0.25">
      <c r="A203" s="3">
        <v>202</v>
      </c>
      <c r="C203" s="2" t="s">
        <v>23</v>
      </c>
      <c r="D203" s="2" t="s">
        <v>13</v>
      </c>
      <c r="E203" s="2">
        <v>10</v>
      </c>
      <c r="F203" s="4">
        <v>45135</v>
      </c>
      <c r="G203" s="2" t="s">
        <v>10</v>
      </c>
      <c r="H203" s="2">
        <v>7</v>
      </c>
      <c r="I203" s="5">
        <v>50</v>
      </c>
      <c r="J203" s="5"/>
      <c r="K203" s="5">
        <v>50</v>
      </c>
    </row>
    <row r="204" spans="1:13" x14ac:dyDescent="0.25">
      <c r="A204" s="3">
        <v>203</v>
      </c>
      <c r="C204" s="2" t="s">
        <v>23</v>
      </c>
      <c r="D204" s="2" t="s">
        <v>13</v>
      </c>
      <c r="E204" s="2">
        <v>10</v>
      </c>
      <c r="F204" s="4">
        <v>45135</v>
      </c>
      <c r="G204" s="2" t="s">
        <v>11</v>
      </c>
      <c r="H204" s="2">
        <v>7</v>
      </c>
      <c r="I204" s="5">
        <v>40</v>
      </c>
      <c r="J204" s="5"/>
      <c r="K204" s="5">
        <v>60</v>
      </c>
    </row>
    <row r="205" spans="1:13" x14ac:dyDescent="0.25">
      <c r="A205" s="3">
        <v>204</v>
      </c>
      <c r="C205" s="2" t="s">
        <v>23</v>
      </c>
      <c r="D205" s="2" t="s">
        <v>13</v>
      </c>
      <c r="E205" s="2">
        <v>10</v>
      </c>
      <c r="F205" s="4">
        <v>45135</v>
      </c>
      <c r="G205" s="2" t="s">
        <v>12</v>
      </c>
      <c r="H205" s="2">
        <v>7</v>
      </c>
      <c r="I205" s="5">
        <v>60</v>
      </c>
      <c r="J205" s="5"/>
      <c r="K205" s="5">
        <v>40</v>
      </c>
    </row>
    <row r="206" spans="1:13" x14ac:dyDescent="0.25">
      <c r="A206" s="3">
        <v>205</v>
      </c>
      <c r="C206" s="2" t="s">
        <v>24</v>
      </c>
      <c r="D206" s="2" t="s">
        <v>13</v>
      </c>
      <c r="E206" s="2">
        <v>10</v>
      </c>
      <c r="F206" s="4">
        <v>45139</v>
      </c>
      <c r="G206" s="2" t="s">
        <v>10</v>
      </c>
      <c r="H206" s="2">
        <v>7</v>
      </c>
      <c r="I206" s="5">
        <v>50</v>
      </c>
      <c r="J206" s="5">
        <v>10</v>
      </c>
      <c r="K206" s="5">
        <v>40</v>
      </c>
    </row>
    <row r="207" spans="1:13" x14ac:dyDescent="0.25">
      <c r="A207" s="3">
        <v>206</v>
      </c>
      <c r="C207" s="2" t="s">
        <v>24</v>
      </c>
      <c r="D207" s="2" t="s">
        <v>13</v>
      </c>
      <c r="E207" s="2">
        <v>10</v>
      </c>
      <c r="F207" s="4">
        <v>45139</v>
      </c>
      <c r="G207" s="2" t="s">
        <v>11</v>
      </c>
      <c r="H207" s="2">
        <v>7</v>
      </c>
      <c r="I207" s="5">
        <v>40</v>
      </c>
      <c r="J207" s="5"/>
      <c r="K207" s="5">
        <v>60</v>
      </c>
    </row>
    <row r="208" spans="1:13" x14ac:dyDescent="0.25">
      <c r="A208" s="3">
        <v>207</v>
      </c>
      <c r="C208" s="2" t="s">
        <v>24</v>
      </c>
      <c r="D208" s="2" t="s">
        <v>13</v>
      </c>
      <c r="E208" s="2">
        <v>10</v>
      </c>
      <c r="F208" s="4">
        <v>45139</v>
      </c>
      <c r="G208" s="2" t="s">
        <v>12</v>
      </c>
      <c r="H208" s="2">
        <v>7</v>
      </c>
      <c r="I208" s="5">
        <v>50</v>
      </c>
      <c r="J208" s="5">
        <v>10</v>
      </c>
      <c r="K208" s="5">
        <v>40</v>
      </c>
    </row>
    <row r="209" spans="1:13" x14ac:dyDescent="0.25">
      <c r="A209" s="3">
        <v>208</v>
      </c>
      <c r="C209" s="2" t="s">
        <v>25</v>
      </c>
      <c r="D209" s="2" t="s">
        <v>13</v>
      </c>
      <c r="E209" s="2">
        <v>10</v>
      </c>
      <c r="F209" s="4">
        <v>45140</v>
      </c>
      <c r="G209" s="2" t="s">
        <v>10</v>
      </c>
      <c r="H209" s="2">
        <v>7</v>
      </c>
      <c r="I209" s="5">
        <v>40</v>
      </c>
      <c r="J209" s="5"/>
      <c r="K209" s="5">
        <v>60</v>
      </c>
    </row>
    <row r="210" spans="1:13" x14ac:dyDescent="0.25">
      <c r="A210" s="3">
        <v>209</v>
      </c>
      <c r="C210" s="2" t="s">
        <v>25</v>
      </c>
      <c r="D210" s="2" t="s">
        <v>13</v>
      </c>
      <c r="E210" s="2">
        <v>10</v>
      </c>
      <c r="F210" s="4">
        <v>45140</v>
      </c>
      <c r="G210" s="2" t="s">
        <v>11</v>
      </c>
      <c r="H210" s="2">
        <v>7</v>
      </c>
      <c r="I210" s="5">
        <v>50</v>
      </c>
      <c r="J210" s="5">
        <v>10</v>
      </c>
      <c r="K210" s="5">
        <v>40</v>
      </c>
    </row>
    <row r="211" spans="1:13" x14ac:dyDescent="0.25">
      <c r="A211" s="3">
        <v>210</v>
      </c>
      <c r="C211" s="2" t="s">
        <v>25</v>
      </c>
      <c r="D211" s="2" t="s">
        <v>13</v>
      </c>
      <c r="E211" s="2">
        <v>10</v>
      </c>
      <c r="F211" s="4">
        <v>45140</v>
      </c>
      <c r="G211" s="2" t="s">
        <v>12</v>
      </c>
      <c r="H211" s="2">
        <v>7</v>
      </c>
      <c r="I211" s="5">
        <v>50</v>
      </c>
      <c r="K211" s="5">
        <v>50</v>
      </c>
    </row>
    <row r="212" spans="1:13" x14ac:dyDescent="0.25">
      <c r="A212" s="3">
        <v>211</v>
      </c>
      <c r="B212" s="2" t="s">
        <v>9</v>
      </c>
      <c r="C212" s="2" t="s">
        <v>21</v>
      </c>
      <c r="D212" s="2" t="s">
        <v>9</v>
      </c>
      <c r="E212" s="2">
        <v>10</v>
      </c>
      <c r="F212" s="4">
        <v>45134</v>
      </c>
      <c r="G212" s="2" t="s">
        <v>10</v>
      </c>
      <c r="H212" s="2">
        <v>8</v>
      </c>
      <c r="I212" s="5">
        <v>90</v>
      </c>
      <c r="J212" s="5"/>
      <c r="K212" s="5">
        <v>10</v>
      </c>
      <c r="L212" s="5"/>
      <c r="M212" s="6">
        <v>2</v>
      </c>
    </row>
    <row r="213" spans="1:13" x14ac:dyDescent="0.25">
      <c r="A213" s="3">
        <v>212</v>
      </c>
      <c r="C213" s="2" t="s">
        <v>21</v>
      </c>
      <c r="D213" s="2" t="s">
        <v>9</v>
      </c>
      <c r="E213" s="2">
        <v>10</v>
      </c>
      <c r="F213" s="4">
        <v>45134</v>
      </c>
      <c r="G213" s="2" t="s">
        <v>11</v>
      </c>
      <c r="H213" s="2">
        <v>8</v>
      </c>
      <c r="I213" s="5">
        <v>100</v>
      </c>
      <c r="J213" s="5"/>
      <c r="K213" s="5"/>
      <c r="L213" s="5">
        <v>10</v>
      </c>
      <c r="M213" s="6">
        <v>2</v>
      </c>
    </row>
    <row r="214" spans="1:13" x14ac:dyDescent="0.25">
      <c r="A214" s="3">
        <v>213</v>
      </c>
      <c r="C214" s="2" t="s">
        <v>21</v>
      </c>
      <c r="D214" s="2" t="s">
        <v>9</v>
      </c>
      <c r="E214" s="2">
        <v>10</v>
      </c>
      <c r="F214" s="4">
        <v>45134</v>
      </c>
      <c r="G214" s="2" t="s">
        <v>12</v>
      </c>
      <c r="H214" s="2">
        <v>8</v>
      </c>
      <c r="I214" s="5">
        <v>90</v>
      </c>
      <c r="J214" s="5"/>
      <c r="K214" s="5">
        <v>10</v>
      </c>
      <c r="L214" s="5"/>
      <c r="M214" s="6">
        <v>3</v>
      </c>
    </row>
    <row r="215" spans="1:13" x14ac:dyDescent="0.25">
      <c r="A215" s="3">
        <v>214</v>
      </c>
      <c r="C215" s="2" t="s">
        <v>22</v>
      </c>
      <c r="D215" s="2" t="s">
        <v>9</v>
      </c>
      <c r="E215" s="2">
        <v>10</v>
      </c>
      <c r="F215" s="4">
        <v>45133</v>
      </c>
      <c r="G215" s="2" t="s">
        <v>10</v>
      </c>
      <c r="H215" s="2">
        <v>8</v>
      </c>
      <c r="I215" s="5">
        <v>100</v>
      </c>
      <c r="L215" s="5">
        <f>3/10*100</f>
        <v>30</v>
      </c>
      <c r="M215" s="6">
        <v>1</v>
      </c>
    </row>
    <row r="216" spans="1:13" x14ac:dyDescent="0.25">
      <c r="A216" s="3">
        <v>215</v>
      </c>
      <c r="C216" s="2" t="s">
        <v>22</v>
      </c>
      <c r="D216" s="2" t="s">
        <v>9</v>
      </c>
      <c r="E216" s="2">
        <v>10</v>
      </c>
      <c r="F216" s="4">
        <v>45133</v>
      </c>
      <c r="G216" s="2" t="s">
        <v>11</v>
      </c>
      <c r="H216" s="2">
        <v>8</v>
      </c>
      <c r="I216" s="5">
        <v>80</v>
      </c>
      <c r="J216" s="5">
        <v>10</v>
      </c>
      <c r="K216" s="5">
        <v>10</v>
      </c>
      <c r="L216" s="5">
        <f>2/10*100</f>
        <v>20</v>
      </c>
      <c r="M216" s="6">
        <v>2</v>
      </c>
    </row>
    <row r="217" spans="1:13" x14ac:dyDescent="0.25">
      <c r="A217" s="3">
        <v>216</v>
      </c>
      <c r="C217" s="2" t="s">
        <v>22</v>
      </c>
      <c r="D217" s="2" t="s">
        <v>9</v>
      </c>
      <c r="E217" s="2">
        <v>10</v>
      </c>
      <c r="F217" s="4">
        <v>45133</v>
      </c>
      <c r="G217" s="2" t="s">
        <v>12</v>
      </c>
      <c r="H217" s="2">
        <v>8</v>
      </c>
      <c r="I217" s="5">
        <v>100</v>
      </c>
      <c r="J217" s="5"/>
      <c r="K217" s="5"/>
      <c r="L217" s="5"/>
      <c r="M217" s="6">
        <v>3</v>
      </c>
    </row>
    <row r="218" spans="1:13" x14ac:dyDescent="0.25">
      <c r="A218" s="3">
        <v>217</v>
      </c>
      <c r="C218" s="2" t="s">
        <v>23</v>
      </c>
      <c r="D218" s="2" t="s">
        <v>9</v>
      </c>
      <c r="E218" s="2">
        <v>10</v>
      </c>
      <c r="F218" s="4">
        <v>45135</v>
      </c>
      <c r="G218" s="2" t="s">
        <v>10</v>
      </c>
      <c r="H218" s="2">
        <v>8</v>
      </c>
      <c r="I218" s="5">
        <v>90</v>
      </c>
      <c r="J218" s="5"/>
      <c r="K218" s="5">
        <v>10</v>
      </c>
      <c r="L218" s="5">
        <f>2/10*100</f>
        <v>20</v>
      </c>
      <c r="M218" s="6">
        <v>3</v>
      </c>
    </row>
    <row r="219" spans="1:13" x14ac:dyDescent="0.25">
      <c r="A219" s="3">
        <v>218</v>
      </c>
      <c r="C219" s="2" t="s">
        <v>23</v>
      </c>
      <c r="D219" s="2" t="s">
        <v>9</v>
      </c>
      <c r="E219" s="2">
        <v>10</v>
      </c>
      <c r="F219" s="4">
        <v>45135</v>
      </c>
      <c r="G219" s="2" t="s">
        <v>11</v>
      </c>
      <c r="H219" s="2">
        <v>8</v>
      </c>
      <c r="I219" s="5">
        <v>90</v>
      </c>
      <c r="J219" s="5">
        <v>10</v>
      </c>
      <c r="K219" s="5"/>
      <c r="L219" s="5"/>
      <c r="M219" s="6">
        <v>2</v>
      </c>
    </row>
    <row r="220" spans="1:13" x14ac:dyDescent="0.25">
      <c r="A220" s="3">
        <v>219</v>
      </c>
      <c r="C220" s="2" t="s">
        <v>23</v>
      </c>
      <c r="D220" s="2" t="s">
        <v>9</v>
      </c>
      <c r="E220" s="2">
        <v>10</v>
      </c>
      <c r="F220" s="4">
        <v>45135</v>
      </c>
      <c r="G220" s="2" t="s">
        <v>12</v>
      </c>
      <c r="H220" s="2">
        <v>8</v>
      </c>
      <c r="I220" s="5">
        <v>100</v>
      </c>
      <c r="K220" s="5"/>
      <c r="L220" s="5"/>
      <c r="M220" s="6">
        <v>4</v>
      </c>
    </row>
    <row r="221" spans="1:13" x14ac:dyDescent="0.25">
      <c r="A221" s="3">
        <v>220</v>
      </c>
      <c r="C221" s="2" t="s">
        <v>24</v>
      </c>
      <c r="D221" s="2" t="s">
        <v>9</v>
      </c>
      <c r="E221" s="2">
        <v>10</v>
      </c>
      <c r="F221" s="4">
        <v>45139</v>
      </c>
      <c r="G221" s="2" t="s">
        <v>10</v>
      </c>
      <c r="H221" s="2">
        <v>8</v>
      </c>
      <c r="I221" s="5">
        <v>90</v>
      </c>
      <c r="K221" s="5">
        <v>10</v>
      </c>
      <c r="L221" s="5">
        <f>2/10*100</f>
        <v>20</v>
      </c>
      <c r="M221" s="6">
        <v>1</v>
      </c>
    </row>
    <row r="222" spans="1:13" x14ac:dyDescent="0.25">
      <c r="A222" s="3">
        <v>221</v>
      </c>
      <c r="C222" s="2" t="s">
        <v>24</v>
      </c>
      <c r="D222" s="2" t="s">
        <v>9</v>
      </c>
      <c r="E222" s="2">
        <v>10</v>
      </c>
      <c r="F222" s="4">
        <v>45139</v>
      </c>
      <c r="G222" s="2" t="s">
        <v>11</v>
      </c>
      <c r="H222" s="2">
        <v>8</v>
      </c>
      <c r="I222" s="5">
        <v>100</v>
      </c>
      <c r="K222" s="5"/>
      <c r="L222" s="5">
        <v>20</v>
      </c>
      <c r="M222" s="6"/>
    </row>
    <row r="223" spans="1:13" x14ac:dyDescent="0.25">
      <c r="A223" s="3">
        <v>222</v>
      </c>
      <c r="C223" s="2" t="s">
        <v>24</v>
      </c>
      <c r="D223" s="2" t="s">
        <v>9</v>
      </c>
      <c r="E223" s="2">
        <v>10</v>
      </c>
      <c r="F223" s="4">
        <v>45139</v>
      </c>
      <c r="G223" s="2" t="s">
        <v>12</v>
      </c>
      <c r="H223" s="2">
        <v>8</v>
      </c>
      <c r="I223" s="5">
        <v>90</v>
      </c>
      <c r="K223" s="5">
        <v>10</v>
      </c>
      <c r="L223" s="5">
        <f>2/10*100</f>
        <v>20</v>
      </c>
      <c r="M223" s="6">
        <v>1</v>
      </c>
    </row>
    <row r="224" spans="1:13" x14ac:dyDescent="0.25">
      <c r="A224" s="3">
        <v>223</v>
      </c>
      <c r="C224" s="2" t="s">
        <v>25</v>
      </c>
      <c r="D224" s="2" t="s">
        <v>9</v>
      </c>
      <c r="E224" s="2">
        <v>10</v>
      </c>
      <c r="F224" s="4">
        <v>45140</v>
      </c>
      <c r="G224" s="2" t="s">
        <v>10</v>
      </c>
      <c r="H224" s="2">
        <v>8</v>
      </c>
      <c r="I224" s="5">
        <v>100</v>
      </c>
      <c r="K224" s="5"/>
      <c r="L224" s="5">
        <v>40</v>
      </c>
      <c r="M224" s="6">
        <v>2</v>
      </c>
    </row>
    <row r="225" spans="1:13" x14ac:dyDescent="0.25">
      <c r="A225" s="3">
        <v>224</v>
      </c>
      <c r="C225" s="2" t="s">
        <v>25</v>
      </c>
      <c r="D225" s="2" t="s">
        <v>9</v>
      </c>
      <c r="E225" s="2">
        <v>10</v>
      </c>
      <c r="F225" s="4">
        <v>45140</v>
      </c>
      <c r="G225" s="2" t="s">
        <v>11</v>
      </c>
      <c r="H225" s="2">
        <v>8</v>
      </c>
      <c r="I225" s="5">
        <v>90</v>
      </c>
      <c r="K225" s="5">
        <v>10</v>
      </c>
      <c r="L225" s="5">
        <f>6/10*100</f>
        <v>60</v>
      </c>
      <c r="M225" s="6"/>
    </row>
    <row r="226" spans="1:13" x14ac:dyDescent="0.25">
      <c r="A226" s="3">
        <v>225</v>
      </c>
      <c r="C226" s="2" t="s">
        <v>25</v>
      </c>
      <c r="D226" s="2" t="s">
        <v>9</v>
      </c>
      <c r="E226" s="2">
        <v>10</v>
      </c>
      <c r="F226" s="4">
        <v>45140</v>
      </c>
      <c r="G226" s="2" t="s">
        <v>12</v>
      </c>
      <c r="H226" s="2">
        <v>8</v>
      </c>
      <c r="I226" s="5">
        <v>90</v>
      </c>
      <c r="K226" s="5">
        <v>10</v>
      </c>
      <c r="L226" s="5">
        <f>4/10*100</f>
        <v>40</v>
      </c>
      <c r="M226" s="6"/>
    </row>
    <row r="227" spans="1:13" x14ac:dyDescent="0.25">
      <c r="A227" s="3">
        <v>226</v>
      </c>
      <c r="B227" s="8" t="s">
        <v>13</v>
      </c>
      <c r="C227" s="2" t="s">
        <v>21</v>
      </c>
      <c r="D227" s="2" t="s">
        <v>13</v>
      </c>
      <c r="E227" s="2">
        <v>10</v>
      </c>
      <c r="F227" s="4">
        <v>45134</v>
      </c>
      <c r="G227" s="2" t="s">
        <v>10</v>
      </c>
      <c r="H227" s="2">
        <v>8</v>
      </c>
      <c r="I227" s="5">
        <v>40</v>
      </c>
      <c r="J227" s="5">
        <v>10</v>
      </c>
      <c r="K227" s="5">
        <v>50</v>
      </c>
    </row>
    <row r="228" spans="1:13" x14ac:dyDescent="0.25">
      <c r="A228" s="3">
        <v>227</v>
      </c>
      <c r="C228" s="2" t="s">
        <v>21</v>
      </c>
      <c r="D228" s="2" t="s">
        <v>13</v>
      </c>
      <c r="E228" s="2">
        <v>10</v>
      </c>
      <c r="F228" s="4">
        <v>45134</v>
      </c>
      <c r="G228" s="2" t="s">
        <v>11</v>
      </c>
      <c r="H228" s="2">
        <v>8</v>
      </c>
      <c r="I228" s="5">
        <v>30</v>
      </c>
      <c r="J228" s="5">
        <v>10</v>
      </c>
      <c r="K228" s="5">
        <v>60</v>
      </c>
    </row>
    <row r="229" spans="1:13" x14ac:dyDescent="0.25">
      <c r="A229" s="3">
        <v>228</v>
      </c>
      <c r="C229" s="2" t="s">
        <v>21</v>
      </c>
      <c r="D229" s="2" t="s">
        <v>13</v>
      </c>
      <c r="E229" s="2">
        <v>10</v>
      </c>
      <c r="F229" s="4">
        <v>45134</v>
      </c>
      <c r="G229" s="2" t="s">
        <v>12</v>
      </c>
      <c r="H229" s="2">
        <v>8</v>
      </c>
      <c r="I229" s="5">
        <v>50</v>
      </c>
      <c r="J229" s="5">
        <v>10</v>
      </c>
      <c r="K229" s="5">
        <v>40</v>
      </c>
    </row>
    <row r="230" spans="1:13" ht="15" customHeight="1" x14ac:dyDescent="0.25">
      <c r="A230" s="3">
        <v>229</v>
      </c>
      <c r="C230" s="2" t="s">
        <v>22</v>
      </c>
      <c r="D230" s="8" t="s">
        <v>13</v>
      </c>
      <c r="E230" s="8">
        <v>10</v>
      </c>
      <c r="F230" s="9">
        <v>45133</v>
      </c>
      <c r="G230" s="8" t="s">
        <v>10</v>
      </c>
      <c r="H230" s="8">
        <v>8</v>
      </c>
      <c r="I230" s="10">
        <v>40</v>
      </c>
      <c r="J230" s="8"/>
      <c r="K230" s="10">
        <v>60</v>
      </c>
      <c r="L230" s="8"/>
      <c r="M230" s="8"/>
    </row>
    <row r="231" spans="1:13" x14ac:dyDescent="0.25">
      <c r="A231" s="3">
        <v>230</v>
      </c>
      <c r="C231" s="2" t="s">
        <v>22</v>
      </c>
      <c r="D231" s="2" t="s">
        <v>13</v>
      </c>
      <c r="E231" s="2">
        <v>10</v>
      </c>
      <c r="F231" s="4">
        <v>45133</v>
      </c>
      <c r="G231" s="2" t="s">
        <v>11</v>
      </c>
      <c r="H231" s="2">
        <v>8</v>
      </c>
      <c r="I231" s="5">
        <v>40</v>
      </c>
      <c r="J231" s="5">
        <v>10</v>
      </c>
      <c r="K231" s="5">
        <v>50</v>
      </c>
    </row>
    <row r="232" spans="1:13" x14ac:dyDescent="0.25">
      <c r="A232" s="3">
        <v>231</v>
      </c>
      <c r="C232" s="2" t="s">
        <v>22</v>
      </c>
      <c r="D232" s="2" t="s">
        <v>13</v>
      </c>
      <c r="E232" s="2">
        <v>10</v>
      </c>
      <c r="F232" s="4">
        <v>45133</v>
      </c>
      <c r="G232" s="2" t="s">
        <v>12</v>
      </c>
      <c r="H232" s="2">
        <v>8</v>
      </c>
      <c r="I232" s="5">
        <v>40</v>
      </c>
      <c r="J232" s="5">
        <v>10</v>
      </c>
      <c r="K232" s="5">
        <v>50</v>
      </c>
    </row>
    <row r="233" spans="1:13" x14ac:dyDescent="0.25">
      <c r="A233" s="3">
        <v>232</v>
      </c>
      <c r="C233" s="2" t="s">
        <v>23</v>
      </c>
      <c r="D233" s="2" t="s">
        <v>13</v>
      </c>
      <c r="E233" s="2">
        <v>10</v>
      </c>
      <c r="F233" s="4">
        <v>45135</v>
      </c>
      <c r="G233" s="2" t="s">
        <v>10</v>
      </c>
      <c r="H233" s="2">
        <v>8</v>
      </c>
      <c r="I233" s="5">
        <v>50</v>
      </c>
      <c r="J233" s="5"/>
      <c r="K233" s="5">
        <v>50</v>
      </c>
    </row>
    <row r="234" spans="1:13" x14ac:dyDescent="0.25">
      <c r="A234" s="3">
        <v>233</v>
      </c>
      <c r="C234" s="2" t="s">
        <v>23</v>
      </c>
      <c r="D234" s="2" t="s">
        <v>13</v>
      </c>
      <c r="E234" s="2">
        <v>10</v>
      </c>
      <c r="F234" s="4">
        <v>45135</v>
      </c>
      <c r="G234" s="2" t="s">
        <v>11</v>
      </c>
      <c r="H234" s="2">
        <v>8</v>
      </c>
      <c r="I234" s="5">
        <v>40</v>
      </c>
      <c r="J234" s="5"/>
      <c r="K234" s="5">
        <v>60</v>
      </c>
    </row>
    <row r="235" spans="1:13" x14ac:dyDescent="0.25">
      <c r="A235" s="3">
        <v>234</v>
      </c>
      <c r="C235" s="2" t="s">
        <v>23</v>
      </c>
      <c r="D235" s="2" t="s">
        <v>13</v>
      </c>
      <c r="E235" s="2">
        <v>10</v>
      </c>
      <c r="F235" s="4">
        <v>45135</v>
      </c>
      <c r="G235" s="2" t="s">
        <v>12</v>
      </c>
      <c r="H235" s="2">
        <v>8</v>
      </c>
      <c r="I235" s="5">
        <v>60</v>
      </c>
      <c r="J235" s="5"/>
      <c r="K235" s="5">
        <v>40</v>
      </c>
    </row>
    <row r="236" spans="1:13" x14ac:dyDescent="0.25">
      <c r="A236" s="3">
        <v>235</v>
      </c>
      <c r="C236" s="2" t="s">
        <v>24</v>
      </c>
      <c r="D236" s="2" t="s">
        <v>13</v>
      </c>
      <c r="E236" s="2">
        <v>10</v>
      </c>
      <c r="F236" s="4">
        <v>45139</v>
      </c>
      <c r="G236" s="2" t="s">
        <v>10</v>
      </c>
      <c r="H236" s="2">
        <v>8</v>
      </c>
      <c r="I236" s="5">
        <v>50</v>
      </c>
      <c r="J236" s="5">
        <v>10</v>
      </c>
      <c r="K236" s="5">
        <v>40</v>
      </c>
    </row>
    <row r="237" spans="1:13" x14ac:dyDescent="0.25">
      <c r="A237" s="3">
        <v>236</v>
      </c>
      <c r="C237" s="2" t="s">
        <v>24</v>
      </c>
      <c r="D237" s="2" t="s">
        <v>13</v>
      </c>
      <c r="E237" s="2">
        <v>10</v>
      </c>
      <c r="F237" s="4">
        <v>45139</v>
      </c>
      <c r="G237" s="2" t="s">
        <v>11</v>
      </c>
      <c r="H237" s="2">
        <v>8</v>
      </c>
      <c r="I237" s="5">
        <v>40</v>
      </c>
      <c r="J237" s="5"/>
      <c r="K237" s="5">
        <v>60</v>
      </c>
    </row>
    <row r="238" spans="1:13" x14ac:dyDescent="0.25">
      <c r="A238" s="3">
        <v>237</v>
      </c>
      <c r="C238" s="2" t="s">
        <v>24</v>
      </c>
      <c r="D238" s="2" t="s">
        <v>13</v>
      </c>
      <c r="E238" s="2">
        <v>10</v>
      </c>
      <c r="F238" s="4">
        <v>45139</v>
      </c>
      <c r="G238" s="2" t="s">
        <v>12</v>
      </c>
      <c r="H238" s="2">
        <v>8</v>
      </c>
      <c r="I238" s="5">
        <v>50</v>
      </c>
      <c r="J238" s="5">
        <v>10</v>
      </c>
      <c r="K238" s="5">
        <v>40</v>
      </c>
    </row>
    <row r="239" spans="1:13" x14ac:dyDescent="0.25">
      <c r="A239" s="3">
        <v>238</v>
      </c>
      <c r="C239" s="2" t="s">
        <v>25</v>
      </c>
      <c r="D239" s="2" t="s">
        <v>13</v>
      </c>
      <c r="E239" s="2">
        <v>10</v>
      </c>
      <c r="F239" s="4">
        <v>45140</v>
      </c>
      <c r="G239" s="2" t="s">
        <v>10</v>
      </c>
      <c r="H239" s="2">
        <v>8</v>
      </c>
      <c r="I239" s="5">
        <v>40</v>
      </c>
      <c r="J239" s="5"/>
      <c r="K239" s="5">
        <v>60</v>
      </c>
    </row>
    <row r="240" spans="1:13" x14ac:dyDescent="0.25">
      <c r="A240" s="3">
        <v>239</v>
      </c>
      <c r="C240" s="2" t="s">
        <v>25</v>
      </c>
      <c r="D240" s="2" t="s">
        <v>13</v>
      </c>
      <c r="E240" s="2">
        <v>10</v>
      </c>
      <c r="F240" s="4">
        <v>45140</v>
      </c>
      <c r="G240" s="2" t="s">
        <v>11</v>
      </c>
      <c r="H240" s="2">
        <v>8</v>
      </c>
      <c r="I240" s="5">
        <v>50</v>
      </c>
      <c r="J240" s="5">
        <v>10</v>
      </c>
      <c r="K240" s="5">
        <v>40</v>
      </c>
      <c r="L240" s="5">
        <v>1</v>
      </c>
    </row>
    <row r="241" spans="1:12" x14ac:dyDescent="0.25">
      <c r="A241" s="3">
        <v>240</v>
      </c>
      <c r="C241" s="2" t="s">
        <v>25</v>
      </c>
      <c r="D241" s="2" t="s">
        <v>13</v>
      </c>
      <c r="E241" s="2">
        <v>10</v>
      </c>
      <c r="F241" s="4">
        <v>45140</v>
      </c>
      <c r="G241" s="2" t="s">
        <v>12</v>
      </c>
      <c r="H241" s="2">
        <v>8</v>
      </c>
      <c r="I241" s="5">
        <v>50</v>
      </c>
      <c r="K241" s="5">
        <v>50</v>
      </c>
      <c r="L241" s="5">
        <v>2</v>
      </c>
    </row>
    <row r="242" spans="1:12" x14ac:dyDescent="0.25">
      <c r="A242" s="3"/>
      <c r="F242" s="4"/>
    </row>
    <row r="243" spans="1:12" x14ac:dyDescent="0.25">
      <c r="A243" s="3"/>
      <c r="F243" s="4"/>
    </row>
    <row r="244" spans="1:12" x14ac:dyDescent="0.25">
      <c r="A244" s="3"/>
      <c r="F244" s="4"/>
    </row>
    <row r="245" spans="1:12" x14ac:dyDescent="0.25">
      <c r="A245" s="3"/>
      <c r="F245" s="4"/>
    </row>
    <row r="246" spans="1:12" x14ac:dyDescent="0.25">
      <c r="A246" s="3"/>
      <c r="F246" s="4"/>
    </row>
    <row r="247" spans="1:12" x14ac:dyDescent="0.25">
      <c r="A247" s="3"/>
      <c r="F247" s="4"/>
    </row>
    <row r="248" spans="1:12" x14ac:dyDescent="0.25">
      <c r="A248" s="3"/>
      <c r="F248" s="4"/>
    </row>
    <row r="249" spans="1:12" x14ac:dyDescent="0.25">
      <c r="A249" s="3"/>
      <c r="F249" s="4"/>
    </row>
    <row r="250" spans="1:12" x14ac:dyDescent="0.25">
      <c r="A250" s="3"/>
      <c r="F250" s="4"/>
    </row>
    <row r="251" spans="1:12" x14ac:dyDescent="0.25">
      <c r="A251" s="3"/>
      <c r="F251" s="4"/>
    </row>
    <row r="252" spans="1:12" x14ac:dyDescent="0.25">
      <c r="A252" s="3"/>
      <c r="F252" s="4"/>
    </row>
    <row r="253" spans="1:12" x14ac:dyDescent="0.25">
      <c r="A253" s="3"/>
      <c r="F253" s="4"/>
    </row>
    <row r="254" spans="1:12" x14ac:dyDescent="0.25">
      <c r="A254" s="3"/>
      <c r="F254" s="4"/>
    </row>
    <row r="255" spans="1:12" x14ac:dyDescent="0.25">
      <c r="A255" s="3"/>
      <c r="F255" s="4"/>
    </row>
    <row r="256" spans="1:12" x14ac:dyDescent="0.25">
      <c r="A256" s="3"/>
      <c r="F256" s="4"/>
    </row>
    <row r="257" spans="1:7" x14ac:dyDescent="0.25">
      <c r="A257" s="3"/>
      <c r="B257" s="8"/>
      <c r="D257" s="8"/>
      <c r="E257" s="8"/>
      <c r="F257" s="9"/>
      <c r="G257" s="8"/>
    </row>
    <row r="258" spans="1:7" x14ac:dyDescent="0.25">
      <c r="A258" s="3"/>
      <c r="F258" s="4"/>
    </row>
    <row r="259" spans="1:7" x14ac:dyDescent="0.25">
      <c r="A259" s="3"/>
      <c r="F259" s="4"/>
    </row>
    <row r="260" spans="1:7" x14ac:dyDescent="0.25">
      <c r="A260" s="3"/>
      <c r="F260" s="4"/>
    </row>
    <row r="261" spans="1:7" x14ac:dyDescent="0.25">
      <c r="A261" s="3"/>
      <c r="F261" s="4"/>
    </row>
    <row r="262" spans="1:7" x14ac:dyDescent="0.25">
      <c r="A262" s="3"/>
      <c r="F262" s="4"/>
    </row>
    <row r="263" spans="1:7" x14ac:dyDescent="0.25">
      <c r="A263" s="3"/>
      <c r="F263" s="4"/>
    </row>
    <row r="264" spans="1:7" x14ac:dyDescent="0.25">
      <c r="A264" s="3"/>
      <c r="F264" s="4"/>
    </row>
    <row r="265" spans="1:7" x14ac:dyDescent="0.25">
      <c r="A265" s="3"/>
      <c r="F265" s="4"/>
    </row>
    <row r="266" spans="1:7" x14ac:dyDescent="0.25">
      <c r="A266" s="3"/>
      <c r="F266" s="4"/>
    </row>
    <row r="267" spans="1:7" x14ac:dyDescent="0.25">
      <c r="A267" s="3"/>
      <c r="F267" s="4"/>
    </row>
    <row r="268" spans="1:7" x14ac:dyDescent="0.25">
      <c r="A268" s="3"/>
      <c r="F268" s="4"/>
    </row>
    <row r="269" spans="1:7" x14ac:dyDescent="0.25">
      <c r="A269" s="3"/>
      <c r="F269" s="4"/>
    </row>
    <row r="270" spans="1:7" x14ac:dyDescent="0.25">
      <c r="A270" s="3"/>
      <c r="F270" s="4"/>
    </row>
    <row r="271" spans="1:7" x14ac:dyDescent="0.25">
      <c r="A271" s="3"/>
      <c r="F271" s="4"/>
    </row>
    <row r="272" spans="1:7" x14ac:dyDescent="0.25">
      <c r="A272" s="3"/>
      <c r="F272" s="4"/>
    </row>
    <row r="273" spans="1:7" x14ac:dyDescent="0.25">
      <c r="A273" s="3"/>
      <c r="F273" s="4"/>
    </row>
    <row r="274" spans="1:7" x14ac:dyDescent="0.25">
      <c r="A274" s="3"/>
      <c r="F274" s="4"/>
    </row>
    <row r="275" spans="1:7" x14ac:dyDescent="0.25">
      <c r="A275" s="3"/>
      <c r="F275" s="4"/>
    </row>
    <row r="276" spans="1:7" x14ac:dyDescent="0.25">
      <c r="A276" s="3"/>
      <c r="F276" s="4"/>
    </row>
    <row r="277" spans="1:7" x14ac:dyDescent="0.25">
      <c r="A277" s="3"/>
      <c r="F277" s="4"/>
    </row>
    <row r="278" spans="1:7" x14ac:dyDescent="0.25">
      <c r="A278" s="3"/>
      <c r="F278" s="4"/>
    </row>
    <row r="279" spans="1:7" x14ac:dyDescent="0.25">
      <c r="A279" s="3"/>
      <c r="F279" s="4"/>
    </row>
    <row r="280" spans="1:7" x14ac:dyDescent="0.25">
      <c r="A280" s="3"/>
      <c r="F280" s="4"/>
    </row>
    <row r="281" spans="1:7" x14ac:dyDescent="0.25">
      <c r="A281" s="3"/>
      <c r="F281" s="4"/>
    </row>
    <row r="282" spans="1:7" x14ac:dyDescent="0.25">
      <c r="A282" s="3"/>
      <c r="F282" s="4"/>
    </row>
    <row r="283" spans="1:7" x14ac:dyDescent="0.25">
      <c r="A283" s="3"/>
      <c r="F283" s="4"/>
    </row>
    <row r="284" spans="1:7" x14ac:dyDescent="0.25">
      <c r="A284" s="3"/>
      <c r="F284" s="4"/>
    </row>
    <row r="285" spans="1:7" x14ac:dyDescent="0.25">
      <c r="A285" s="3"/>
      <c r="F285" s="4"/>
    </row>
    <row r="286" spans="1:7" x14ac:dyDescent="0.25">
      <c r="A286" s="3"/>
      <c r="F286" s="4"/>
    </row>
    <row r="287" spans="1:7" x14ac:dyDescent="0.25">
      <c r="A287" s="3"/>
      <c r="B287" s="8"/>
      <c r="D287" s="8"/>
      <c r="E287" s="8"/>
      <c r="F287" s="9"/>
      <c r="G287" s="8"/>
    </row>
    <row r="288" spans="1:7" x14ac:dyDescent="0.25">
      <c r="A288" s="3"/>
      <c r="F288" s="4"/>
    </row>
    <row r="289" spans="1:6" x14ac:dyDescent="0.25">
      <c r="A289" s="3"/>
      <c r="F289" s="4"/>
    </row>
    <row r="290" spans="1:6" x14ac:dyDescent="0.25">
      <c r="A290" s="3"/>
      <c r="F290" s="4"/>
    </row>
    <row r="291" spans="1:6" x14ac:dyDescent="0.25">
      <c r="A291" s="3"/>
      <c r="F291" s="4"/>
    </row>
    <row r="292" spans="1:6" x14ac:dyDescent="0.25">
      <c r="A292" s="3"/>
      <c r="F292" s="4"/>
    </row>
    <row r="293" spans="1:6" x14ac:dyDescent="0.25">
      <c r="A293" s="3"/>
      <c r="F293" s="4"/>
    </row>
    <row r="294" spans="1:6" x14ac:dyDescent="0.25">
      <c r="A294" s="3"/>
      <c r="F294" s="4"/>
    </row>
    <row r="295" spans="1:6" x14ac:dyDescent="0.25">
      <c r="A295" s="3"/>
      <c r="F295" s="4"/>
    </row>
    <row r="296" spans="1:6" x14ac:dyDescent="0.25">
      <c r="A296" s="3"/>
      <c r="F296" s="4"/>
    </row>
    <row r="297" spans="1:6" x14ac:dyDescent="0.25">
      <c r="A297" s="3"/>
      <c r="F297" s="4"/>
    </row>
    <row r="298" spans="1:6" x14ac:dyDescent="0.25">
      <c r="A298" s="3"/>
      <c r="F298" s="4"/>
    </row>
    <row r="299" spans="1:6" x14ac:dyDescent="0.25">
      <c r="A299" s="3"/>
      <c r="F299" s="4"/>
    </row>
    <row r="300" spans="1:6" x14ac:dyDescent="0.25">
      <c r="A300" s="3"/>
      <c r="F300" s="4"/>
    </row>
    <row r="301" spans="1:6" x14ac:dyDescent="0.25">
      <c r="A301" s="3"/>
      <c r="F301" s="4"/>
    </row>
  </sheetData>
  <pageMargins left="0.7" right="0.7" top="0.75" bottom="0.75" header="0.3" footer="0.3"/>
  <pageSetup orientation="portrait" horizontalDpi="300" verticalDpi="300" r:id="rId1"/>
  <ignoredErrors>
    <ignoredError sqref="I2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87" zoomScaleNormal="87" workbookViewId="0"/>
  </sheetViews>
  <sheetFormatPr defaultRowHeight="12.75" x14ac:dyDescent="0.2"/>
  <cols>
    <col min="1" max="1" width="9.140625" style="13"/>
    <col min="2" max="2" width="11.85546875" style="13" customWidth="1"/>
    <col min="3" max="3" width="9.140625" style="13"/>
    <col min="4" max="4" width="11.5703125" style="13" customWidth="1"/>
    <col min="5" max="5" width="15.85546875" style="13" customWidth="1"/>
    <col min="6" max="6" width="15" style="13" customWidth="1"/>
    <col min="7" max="8" width="9.140625" style="13"/>
    <col min="9" max="10" width="11.42578125" style="13" customWidth="1"/>
    <col min="11" max="11" width="11.28515625" style="13" customWidth="1"/>
    <col min="12" max="16384" width="9.140625" style="13"/>
  </cols>
  <sheetData>
    <row r="1" spans="1:11" ht="72.75" x14ac:dyDescent="0.2">
      <c r="A1" s="14" t="s">
        <v>0</v>
      </c>
      <c r="B1" s="14" t="s">
        <v>14</v>
      </c>
      <c r="C1" s="14" t="s">
        <v>1</v>
      </c>
      <c r="D1" s="14" t="s">
        <v>16</v>
      </c>
      <c r="E1" s="14" t="s">
        <v>15</v>
      </c>
      <c r="F1" s="14" t="s">
        <v>2</v>
      </c>
      <c r="G1" s="14" t="s">
        <v>3</v>
      </c>
      <c r="H1" s="14" t="s">
        <v>4</v>
      </c>
      <c r="I1" s="14" t="s">
        <v>18</v>
      </c>
      <c r="J1" s="14" t="s">
        <v>19</v>
      </c>
      <c r="K1" s="14" t="s">
        <v>20</v>
      </c>
    </row>
    <row r="2" spans="1:11" ht="15.75" x14ac:dyDescent="0.25">
      <c r="A2" s="13">
        <v>1</v>
      </c>
      <c r="B2" s="13" t="s">
        <v>9</v>
      </c>
      <c r="C2" s="2" t="s">
        <v>21</v>
      </c>
      <c r="D2" s="13" t="s">
        <v>9</v>
      </c>
      <c r="E2" s="13">
        <v>10</v>
      </c>
      <c r="F2" s="15">
        <v>45134</v>
      </c>
      <c r="G2" s="13">
        <v>14</v>
      </c>
      <c r="H2" s="13" t="s">
        <v>10</v>
      </c>
      <c r="I2" s="16">
        <f>AVERAGE(4.4,2.9,3.7)</f>
        <v>3.6666666666666665</v>
      </c>
      <c r="J2" s="16">
        <f>AVERAGE(3,2.5,2.9)</f>
        <v>2.8000000000000003</v>
      </c>
      <c r="K2" s="16">
        <f>(I2*J2)</f>
        <v>10.266666666666667</v>
      </c>
    </row>
    <row r="3" spans="1:11" ht="13.5" customHeight="1" x14ac:dyDescent="0.25">
      <c r="A3" s="13">
        <v>2</v>
      </c>
      <c r="C3" s="2" t="s">
        <v>21</v>
      </c>
      <c r="D3" s="13" t="s">
        <v>9</v>
      </c>
      <c r="E3" s="13">
        <v>10</v>
      </c>
      <c r="F3" s="15">
        <v>45134</v>
      </c>
      <c r="G3" s="13">
        <v>14</v>
      </c>
      <c r="H3" s="13" t="s">
        <v>11</v>
      </c>
      <c r="I3" s="16">
        <f>AVERAGE(3.2,2.4,3.8)</f>
        <v>3.1333333333333329</v>
      </c>
      <c r="J3" s="16">
        <f>AVERAGE(1.5,2,2.7)</f>
        <v>2.0666666666666669</v>
      </c>
      <c r="K3" s="16">
        <f t="shared" ref="K3:K6" si="0">(I3*J3)</f>
        <v>6.4755555555555553</v>
      </c>
    </row>
    <row r="4" spans="1:11" ht="15.75" x14ac:dyDescent="0.25">
      <c r="A4" s="13">
        <v>3</v>
      </c>
      <c r="C4" s="2" t="s">
        <v>21</v>
      </c>
      <c r="D4" s="13" t="s">
        <v>9</v>
      </c>
      <c r="E4" s="13">
        <v>10</v>
      </c>
      <c r="F4" s="15">
        <v>45134</v>
      </c>
      <c r="G4" s="13">
        <v>14</v>
      </c>
      <c r="H4" s="13" t="s">
        <v>12</v>
      </c>
      <c r="I4" s="16">
        <f>AVERAGE(2.5,2.8,3)</f>
        <v>2.7666666666666671</v>
      </c>
      <c r="J4" s="16">
        <f>AVERAGE(2.8,2,2)</f>
        <v>2.2666666666666666</v>
      </c>
      <c r="K4" s="16">
        <f t="shared" si="0"/>
        <v>6.2711111111111117</v>
      </c>
    </row>
    <row r="5" spans="1:11" ht="15.75" x14ac:dyDescent="0.25">
      <c r="A5" s="13">
        <v>4</v>
      </c>
      <c r="C5" s="2" t="s">
        <v>22</v>
      </c>
      <c r="D5" s="13" t="s">
        <v>9</v>
      </c>
      <c r="E5" s="13">
        <v>10</v>
      </c>
      <c r="F5" s="15">
        <v>45133</v>
      </c>
      <c r="G5" s="13">
        <v>14</v>
      </c>
      <c r="H5" s="13" t="s">
        <v>10</v>
      </c>
      <c r="I5" s="16">
        <f>AVERAGE(5.2,4.3,2.2)</f>
        <v>3.9</v>
      </c>
      <c r="J5" s="16">
        <f>AVERAGE(3,2.2,1.5)</f>
        <v>2.2333333333333334</v>
      </c>
      <c r="K5" s="16">
        <f t="shared" si="0"/>
        <v>8.7100000000000009</v>
      </c>
    </row>
    <row r="6" spans="1:11" ht="15.75" x14ac:dyDescent="0.25">
      <c r="A6" s="13">
        <v>5</v>
      </c>
      <c r="C6" s="2" t="s">
        <v>22</v>
      </c>
      <c r="D6" s="13" t="s">
        <v>9</v>
      </c>
      <c r="E6" s="13">
        <v>10</v>
      </c>
      <c r="F6" s="15">
        <v>45133</v>
      </c>
      <c r="G6" s="13">
        <v>14</v>
      </c>
      <c r="H6" s="13" t="s">
        <v>11</v>
      </c>
      <c r="I6" s="16">
        <f>AVERAGE(4.4,1.8,3.5)</f>
        <v>3.2333333333333329</v>
      </c>
      <c r="J6" s="16">
        <f>AVERAGE(2.5,1.5,3)</f>
        <v>2.3333333333333335</v>
      </c>
      <c r="K6" s="16">
        <f t="shared" si="0"/>
        <v>7.5444444444444443</v>
      </c>
    </row>
    <row r="7" spans="1:11" ht="15.75" x14ac:dyDescent="0.25">
      <c r="A7" s="13">
        <v>6</v>
      </c>
      <c r="C7" s="2" t="s">
        <v>22</v>
      </c>
      <c r="D7" s="13" t="s">
        <v>9</v>
      </c>
      <c r="E7" s="13">
        <v>10</v>
      </c>
      <c r="F7" s="15">
        <v>45133</v>
      </c>
      <c r="G7" s="13">
        <v>14</v>
      </c>
      <c r="H7" s="13" t="s">
        <v>12</v>
      </c>
      <c r="I7" s="16">
        <f>AVERAGE(3.5,4.3,4)</f>
        <v>3.9333333333333336</v>
      </c>
      <c r="J7" s="16">
        <f>AVERAGE(3,1.4,2.5)</f>
        <v>2.3000000000000003</v>
      </c>
      <c r="K7" s="16">
        <f t="shared" ref="K7:K16" si="1">(I7*J7)</f>
        <v>9.0466666666666686</v>
      </c>
    </row>
    <row r="8" spans="1:11" ht="15.75" x14ac:dyDescent="0.25">
      <c r="A8" s="13">
        <v>7</v>
      </c>
      <c r="C8" s="2" t="s">
        <v>23</v>
      </c>
      <c r="D8" s="13" t="s">
        <v>9</v>
      </c>
      <c r="E8" s="13">
        <v>10</v>
      </c>
      <c r="F8" s="15">
        <v>45135</v>
      </c>
      <c r="G8" s="13">
        <v>14</v>
      </c>
      <c r="H8" s="13" t="s">
        <v>10</v>
      </c>
      <c r="I8" s="16">
        <f>AVERAGE(6,2,2.8)</f>
        <v>3.6</v>
      </c>
      <c r="J8" s="16">
        <f>AVERAGE(3.2,1.4,1.5)</f>
        <v>2.0333333333333332</v>
      </c>
      <c r="K8" s="16">
        <f t="shared" si="1"/>
        <v>7.3199999999999994</v>
      </c>
    </row>
    <row r="9" spans="1:11" ht="15.75" x14ac:dyDescent="0.25">
      <c r="A9" s="13">
        <v>8</v>
      </c>
      <c r="C9" s="2" t="s">
        <v>23</v>
      </c>
      <c r="D9" s="13" t="s">
        <v>9</v>
      </c>
      <c r="E9" s="13">
        <v>10</v>
      </c>
      <c r="F9" s="15">
        <v>45135</v>
      </c>
      <c r="G9" s="13">
        <v>14</v>
      </c>
      <c r="H9" s="13" t="s">
        <v>11</v>
      </c>
      <c r="I9" s="16">
        <f>AVERAGE(3.3,3,3.5)</f>
        <v>3.2666666666666671</v>
      </c>
      <c r="J9" s="16">
        <f>AVERAGE(1.8,2,3.2)</f>
        <v>2.3333333333333335</v>
      </c>
      <c r="K9" s="16">
        <f t="shared" si="1"/>
        <v>7.6222222222222236</v>
      </c>
    </row>
    <row r="10" spans="1:11" ht="15.75" x14ac:dyDescent="0.25">
      <c r="A10" s="13">
        <v>9</v>
      </c>
      <c r="C10" s="2" t="s">
        <v>23</v>
      </c>
      <c r="D10" s="13" t="s">
        <v>9</v>
      </c>
      <c r="E10" s="13">
        <v>10</v>
      </c>
      <c r="F10" s="15">
        <v>45135</v>
      </c>
      <c r="G10" s="13">
        <v>14</v>
      </c>
      <c r="H10" s="13" t="s">
        <v>12</v>
      </c>
      <c r="I10" s="16">
        <f>AVERAGE(2.3,1.5,1.5)</f>
        <v>1.7666666666666666</v>
      </c>
      <c r="J10" s="16">
        <f>AVERAGE(1.8,1.3,1.2)</f>
        <v>1.4333333333333333</v>
      </c>
      <c r="K10" s="16">
        <f t="shared" si="1"/>
        <v>2.5322222222222224</v>
      </c>
    </row>
    <row r="11" spans="1:11" ht="15.75" x14ac:dyDescent="0.25">
      <c r="A11" s="13">
        <v>10</v>
      </c>
      <c r="C11" s="2" t="s">
        <v>24</v>
      </c>
      <c r="D11" s="13" t="s">
        <v>9</v>
      </c>
      <c r="E11" s="13">
        <v>10</v>
      </c>
      <c r="F11" s="15">
        <v>45139</v>
      </c>
      <c r="G11" s="13">
        <v>14</v>
      </c>
      <c r="H11" s="13" t="s">
        <v>10</v>
      </c>
      <c r="I11" s="16">
        <f>AVERAGE(3.2,2.6,5.8)</f>
        <v>3.8666666666666671</v>
      </c>
      <c r="J11" s="16">
        <f>AVERAGE(1.8,2.4,4.5)</f>
        <v>2.9</v>
      </c>
      <c r="K11" s="16">
        <f t="shared" si="1"/>
        <v>11.213333333333335</v>
      </c>
    </row>
    <row r="12" spans="1:11" ht="15.75" x14ac:dyDescent="0.25">
      <c r="A12" s="13">
        <v>11</v>
      </c>
      <c r="C12" s="2" t="s">
        <v>24</v>
      </c>
      <c r="D12" s="13" t="s">
        <v>9</v>
      </c>
      <c r="E12" s="13">
        <v>10</v>
      </c>
      <c r="F12" s="15">
        <v>45139</v>
      </c>
      <c r="G12" s="13">
        <v>14</v>
      </c>
      <c r="H12" s="13" t="s">
        <v>11</v>
      </c>
      <c r="I12" s="16">
        <f>AVERAGE(3,2.2,3)</f>
        <v>2.7333333333333329</v>
      </c>
      <c r="J12" s="16">
        <f>AVERAGE(2,1.9,2.5)</f>
        <v>2.1333333333333333</v>
      </c>
      <c r="K12" s="16">
        <f t="shared" si="1"/>
        <v>5.8311111111111105</v>
      </c>
    </row>
    <row r="13" spans="1:11" ht="15.75" x14ac:dyDescent="0.25">
      <c r="A13" s="13">
        <v>12</v>
      </c>
      <c r="C13" s="2" t="s">
        <v>24</v>
      </c>
      <c r="D13" s="13" t="s">
        <v>9</v>
      </c>
      <c r="E13" s="13">
        <v>10</v>
      </c>
      <c r="F13" s="15">
        <v>45139</v>
      </c>
      <c r="G13" s="13">
        <v>14</v>
      </c>
      <c r="H13" s="13" t="s">
        <v>12</v>
      </c>
      <c r="I13" s="16">
        <f>AVERAGE(3,3.3,5)</f>
        <v>3.7666666666666671</v>
      </c>
      <c r="J13" s="16">
        <f>AVERAGE(1.5,2.8,4)</f>
        <v>2.7666666666666671</v>
      </c>
      <c r="K13" s="16">
        <f t="shared" si="1"/>
        <v>10.421111111111113</v>
      </c>
    </row>
    <row r="14" spans="1:11" ht="15.75" x14ac:dyDescent="0.25">
      <c r="A14" s="13">
        <v>13</v>
      </c>
      <c r="C14" s="2" t="s">
        <v>25</v>
      </c>
      <c r="D14" s="13" t="s">
        <v>9</v>
      </c>
      <c r="E14" s="13">
        <v>10</v>
      </c>
      <c r="F14" s="15">
        <v>45140</v>
      </c>
      <c r="G14" s="13">
        <v>14</v>
      </c>
      <c r="H14" s="13" t="s">
        <v>10</v>
      </c>
      <c r="I14" s="16">
        <f>AVERAGE(4,4,5.5)</f>
        <v>4.5</v>
      </c>
      <c r="J14" s="16">
        <f>AVERAGE(3.5,3.5,4.3)</f>
        <v>3.7666666666666671</v>
      </c>
      <c r="K14" s="16">
        <f t="shared" si="1"/>
        <v>16.950000000000003</v>
      </c>
    </row>
    <row r="15" spans="1:11" ht="15.75" x14ac:dyDescent="0.25">
      <c r="A15" s="13">
        <v>14</v>
      </c>
      <c r="C15" s="2" t="s">
        <v>25</v>
      </c>
      <c r="D15" s="13" t="s">
        <v>9</v>
      </c>
      <c r="E15" s="13">
        <v>10</v>
      </c>
      <c r="F15" s="15">
        <v>45140</v>
      </c>
      <c r="G15" s="13">
        <v>14</v>
      </c>
      <c r="H15" s="13" t="s">
        <v>11</v>
      </c>
      <c r="I15" s="16">
        <f>AVERAGE(3.3,6.4,3.5)</f>
        <v>4.3999999999999995</v>
      </c>
      <c r="J15" s="16">
        <f>AVERAGE(2,4,2)</f>
        <v>2.6666666666666665</v>
      </c>
      <c r="K15" s="16">
        <f t="shared" si="1"/>
        <v>11.733333333333331</v>
      </c>
    </row>
    <row r="16" spans="1:11" ht="15.75" x14ac:dyDescent="0.25">
      <c r="A16" s="13">
        <v>15</v>
      </c>
      <c r="C16" s="2" t="s">
        <v>25</v>
      </c>
      <c r="D16" s="13" t="s">
        <v>9</v>
      </c>
      <c r="E16" s="13">
        <v>10</v>
      </c>
      <c r="F16" s="15">
        <v>45140</v>
      </c>
      <c r="G16" s="13">
        <v>14</v>
      </c>
      <c r="H16" s="13" t="s">
        <v>12</v>
      </c>
      <c r="I16" s="16">
        <f>AVERAGE(3.3,4,4.5)</f>
        <v>3.9333333333333336</v>
      </c>
      <c r="J16" s="16">
        <f>AVERAGE(2.3,2,3.7)</f>
        <v>2.6666666666666665</v>
      </c>
      <c r="K16" s="16">
        <f t="shared" si="1"/>
        <v>10.488888888888889</v>
      </c>
    </row>
    <row r="17" spans="1:11" ht="15.75" x14ac:dyDescent="0.25">
      <c r="A17" s="13">
        <v>16</v>
      </c>
      <c r="B17" s="17" t="s">
        <v>13</v>
      </c>
      <c r="C17" s="2" t="s">
        <v>21</v>
      </c>
      <c r="D17" s="13" t="s">
        <v>13</v>
      </c>
      <c r="E17" s="13">
        <v>10</v>
      </c>
      <c r="F17" s="15">
        <v>45134</v>
      </c>
      <c r="G17" s="13">
        <v>14</v>
      </c>
      <c r="H17" s="13" t="s">
        <v>10</v>
      </c>
      <c r="I17" s="16">
        <f>AVERAGE(4.2,3.5,9)</f>
        <v>5.5666666666666664</v>
      </c>
      <c r="J17" s="16">
        <f>AVERAGE(2.9,2.3,3.8)</f>
        <v>3</v>
      </c>
      <c r="K17" s="16">
        <f>I17*J17</f>
        <v>16.7</v>
      </c>
    </row>
    <row r="18" spans="1:11" ht="15.75" x14ac:dyDescent="0.25">
      <c r="A18" s="13">
        <v>17</v>
      </c>
      <c r="C18" s="2" t="s">
        <v>21</v>
      </c>
      <c r="D18" s="13" t="s">
        <v>13</v>
      </c>
      <c r="E18" s="13">
        <v>10</v>
      </c>
      <c r="F18" s="15">
        <v>45134</v>
      </c>
      <c r="G18" s="13">
        <v>14</v>
      </c>
      <c r="H18" s="13" t="s">
        <v>11</v>
      </c>
      <c r="I18" s="16">
        <f>AVERAGE(4.3,2,0.7)</f>
        <v>2.3333333333333335</v>
      </c>
      <c r="J18" s="16">
        <f>AVERAGE(3.4,1.5,0.4)</f>
        <v>1.7666666666666668</v>
      </c>
      <c r="K18" s="16">
        <f>I18*J18</f>
        <v>4.1222222222222227</v>
      </c>
    </row>
    <row r="19" spans="1:11" ht="15.75" x14ac:dyDescent="0.25">
      <c r="A19" s="13">
        <v>18</v>
      </c>
      <c r="C19" s="2" t="s">
        <v>21</v>
      </c>
      <c r="D19" s="13" t="s">
        <v>13</v>
      </c>
      <c r="E19" s="13">
        <v>10</v>
      </c>
      <c r="F19" s="15">
        <v>45134</v>
      </c>
      <c r="G19" s="13">
        <v>14</v>
      </c>
      <c r="H19" s="13" t="s">
        <v>12</v>
      </c>
      <c r="I19" s="5">
        <f>AVERAGE(1.5,2,2.5)</f>
        <v>2</v>
      </c>
      <c r="J19" s="16">
        <f>AVERAGE(1.4,1,2)</f>
        <v>1.4666666666666668</v>
      </c>
      <c r="K19" s="16">
        <f>I19*J19</f>
        <v>2.9333333333333336</v>
      </c>
    </row>
    <row r="20" spans="1:11" s="17" customFormat="1" ht="12" customHeight="1" x14ac:dyDescent="0.25">
      <c r="A20" s="13">
        <v>19</v>
      </c>
      <c r="C20" s="2" t="s">
        <v>22</v>
      </c>
      <c r="D20" s="17" t="s">
        <v>13</v>
      </c>
      <c r="E20" s="17">
        <v>10</v>
      </c>
      <c r="F20" s="18">
        <v>45133</v>
      </c>
      <c r="G20" s="17">
        <v>14</v>
      </c>
      <c r="H20" s="17" t="s">
        <v>10</v>
      </c>
      <c r="I20" s="19">
        <f>AVERAGE(3.9,4.8,1)</f>
        <v>3.2333333333333329</v>
      </c>
      <c r="J20" s="19">
        <f>AVERAGE(3.5,4,0.8)</f>
        <v>2.7666666666666671</v>
      </c>
      <c r="K20" s="19">
        <f t="shared" ref="K20:K28" si="2">I20*J20</f>
        <v>8.9455555555555559</v>
      </c>
    </row>
    <row r="21" spans="1:11" ht="15.75" x14ac:dyDescent="0.25">
      <c r="A21" s="13">
        <v>20</v>
      </c>
      <c r="C21" s="2" t="s">
        <v>22</v>
      </c>
      <c r="D21" s="13" t="s">
        <v>13</v>
      </c>
      <c r="E21" s="13">
        <v>10</v>
      </c>
      <c r="F21" s="15">
        <v>45133</v>
      </c>
      <c r="G21" s="13">
        <v>14</v>
      </c>
      <c r="H21" s="13" t="s">
        <v>11</v>
      </c>
      <c r="I21" s="16">
        <f>AVERAGE(2.9,11.5,3.4)</f>
        <v>5.9333333333333336</v>
      </c>
      <c r="J21" s="16">
        <f>AVERAGE(2.7,6.4,3)</f>
        <v>4.0333333333333341</v>
      </c>
      <c r="K21" s="16">
        <f t="shared" si="2"/>
        <v>23.931111111111118</v>
      </c>
    </row>
    <row r="22" spans="1:11" ht="15.75" x14ac:dyDescent="0.25">
      <c r="A22" s="13">
        <v>21</v>
      </c>
      <c r="C22" s="2" t="s">
        <v>22</v>
      </c>
      <c r="D22" s="13" t="s">
        <v>13</v>
      </c>
      <c r="E22" s="13">
        <v>10</v>
      </c>
      <c r="F22" s="15">
        <v>45133</v>
      </c>
      <c r="G22" s="13">
        <v>14</v>
      </c>
      <c r="H22" s="13" t="s">
        <v>12</v>
      </c>
      <c r="I22" s="16">
        <f>AVERAGE(4,4.5,3.7)</f>
        <v>4.0666666666666664</v>
      </c>
      <c r="J22" s="16">
        <f>AVERAGE(3.4,3.5,3.5)</f>
        <v>3.4666666666666668</v>
      </c>
      <c r="K22" s="16">
        <f t="shared" si="2"/>
        <v>14.097777777777777</v>
      </c>
    </row>
    <row r="23" spans="1:11" ht="15.75" x14ac:dyDescent="0.25">
      <c r="A23" s="13">
        <v>22</v>
      </c>
      <c r="C23" s="2" t="s">
        <v>23</v>
      </c>
      <c r="D23" s="13" t="s">
        <v>13</v>
      </c>
      <c r="E23" s="13">
        <v>10</v>
      </c>
      <c r="F23" s="15">
        <v>45135</v>
      </c>
      <c r="G23" s="13">
        <v>14</v>
      </c>
      <c r="H23" s="13" t="s">
        <v>10</v>
      </c>
      <c r="I23" s="16">
        <f>AVERAGE(3.5,1.8,3.2)</f>
        <v>2.8333333333333335</v>
      </c>
      <c r="J23" s="16">
        <f>AVERAGE(2,3.9,2)</f>
        <v>2.6333333333333333</v>
      </c>
      <c r="K23" s="16">
        <f t="shared" si="2"/>
        <v>7.4611111111111112</v>
      </c>
    </row>
    <row r="24" spans="1:11" ht="15.75" x14ac:dyDescent="0.25">
      <c r="A24" s="13">
        <v>23</v>
      </c>
      <c r="C24" s="2" t="s">
        <v>23</v>
      </c>
      <c r="D24" s="13" t="s">
        <v>13</v>
      </c>
      <c r="E24" s="13">
        <v>10</v>
      </c>
      <c r="F24" s="15">
        <v>45135</v>
      </c>
      <c r="G24" s="13">
        <v>14</v>
      </c>
      <c r="H24" s="13" t="s">
        <v>11</v>
      </c>
      <c r="I24" s="16">
        <f>AVERAGE(3.2,5.3,2.5)</f>
        <v>3.6666666666666665</v>
      </c>
      <c r="J24" s="16">
        <f>AVERAGE(3,3.9,2)</f>
        <v>2.9666666666666668</v>
      </c>
      <c r="K24" s="16">
        <f t="shared" si="2"/>
        <v>10.877777777777778</v>
      </c>
    </row>
    <row r="25" spans="1:11" ht="15.75" x14ac:dyDescent="0.25">
      <c r="A25" s="13">
        <v>24</v>
      </c>
      <c r="C25" s="2" t="s">
        <v>23</v>
      </c>
      <c r="D25" s="13" t="s">
        <v>13</v>
      </c>
      <c r="E25" s="13">
        <v>10</v>
      </c>
      <c r="F25" s="15">
        <v>45135</v>
      </c>
      <c r="G25" s="13">
        <v>14</v>
      </c>
      <c r="H25" s="13" t="s">
        <v>12</v>
      </c>
      <c r="I25" s="16">
        <f>AVERAGE(7.2,5.5,5)</f>
        <v>5.8999999999999995</v>
      </c>
      <c r="J25" s="16">
        <f>AVERAGE(1.5,0.5,1.2)</f>
        <v>1.0666666666666667</v>
      </c>
      <c r="K25" s="16">
        <f t="shared" si="2"/>
        <v>6.293333333333333</v>
      </c>
    </row>
    <row r="26" spans="1:11" ht="15.75" x14ac:dyDescent="0.25">
      <c r="A26" s="13">
        <v>25</v>
      </c>
      <c r="C26" s="2" t="s">
        <v>24</v>
      </c>
      <c r="D26" s="13" t="s">
        <v>13</v>
      </c>
      <c r="E26" s="13">
        <v>10</v>
      </c>
      <c r="F26" s="15">
        <v>45139</v>
      </c>
      <c r="G26" s="13">
        <v>14</v>
      </c>
      <c r="H26" s="13" t="s">
        <v>10</v>
      </c>
      <c r="I26" s="16">
        <f>AVERAGE(1.5,2,1.8)</f>
        <v>1.7666666666666666</v>
      </c>
      <c r="J26" s="16">
        <f>AVERAGE(1,1.3,1.3)</f>
        <v>1.2</v>
      </c>
      <c r="K26" s="16">
        <f t="shared" si="2"/>
        <v>2.1199999999999997</v>
      </c>
    </row>
    <row r="27" spans="1:11" ht="15.75" x14ac:dyDescent="0.25">
      <c r="A27" s="13">
        <v>26</v>
      </c>
      <c r="C27" s="2" t="s">
        <v>24</v>
      </c>
      <c r="D27" s="13" t="s">
        <v>13</v>
      </c>
      <c r="E27" s="13">
        <v>10</v>
      </c>
      <c r="F27" s="15">
        <v>45139</v>
      </c>
      <c r="G27" s="13">
        <v>14</v>
      </c>
      <c r="H27" s="13" t="s">
        <v>11</v>
      </c>
      <c r="I27" s="16">
        <f>AVERAGE(1.5,2,3.7)</f>
        <v>2.4</v>
      </c>
      <c r="J27" s="16">
        <f>AVERAGE(1.1,1.3,3.5)</f>
        <v>1.9666666666666668</v>
      </c>
      <c r="K27" s="16">
        <f t="shared" si="2"/>
        <v>4.72</v>
      </c>
    </row>
    <row r="28" spans="1:11" ht="15.75" x14ac:dyDescent="0.25">
      <c r="A28" s="13">
        <v>27</v>
      </c>
      <c r="C28" s="2" t="s">
        <v>24</v>
      </c>
      <c r="D28" s="13" t="s">
        <v>13</v>
      </c>
      <c r="E28" s="13">
        <v>10</v>
      </c>
      <c r="F28" s="15">
        <v>45139</v>
      </c>
      <c r="G28" s="13">
        <v>14</v>
      </c>
      <c r="H28" s="13" t="s">
        <v>12</v>
      </c>
      <c r="I28" s="16">
        <f>AVERAGE(2.8,1.7,3.9)</f>
        <v>2.8000000000000003</v>
      </c>
      <c r="J28" s="16">
        <f>AVERAGE(1.9,1.3,3.5)</f>
        <v>2.2333333333333334</v>
      </c>
      <c r="K28" s="16">
        <f t="shared" si="2"/>
        <v>6.2533333333333339</v>
      </c>
    </row>
    <row r="29" spans="1:11" ht="15.75" x14ac:dyDescent="0.25">
      <c r="A29" s="13">
        <v>28</v>
      </c>
      <c r="C29" s="2" t="s">
        <v>25</v>
      </c>
      <c r="D29" s="13" t="s">
        <v>13</v>
      </c>
      <c r="E29" s="13">
        <v>10</v>
      </c>
      <c r="F29" s="15">
        <v>45140</v>
      </c>
      <c r="G29" s="13">
        <v>14</v>
      </c>
      <c r="H29" s="13" t="s">
        <v>10</v>
      </c>
      <c r="I29" s="16">
        <f>AVERAGE(5,1.7,4.1)</f>
        <v>3.6</v>
      </c>
      <c r="J29" s="16">
        <f>AVERAGE(3.8,1.5,3.8)</f>
        <v>3.0333333333333332</v>
      </c>
      <c r="K29" s="16">
        <f>J29*I29</f>
        <v>10.92</v>
      </c>
    </row>
    <row r="30" spans="1:11" ht="15.75" x14ac:dyDescent="0.25">
      <c r="A30" s="13">
        <v>29</v>
      </c>
      <c r="C30" s="2" t="s">
        <v>25</v>
      </c>
      <c r="D30" s="13" t="s">
        <v>13</v>
      </c>
      <c r="E30" s="13">
        <v>10</v>
      </c>
      <c r="F30" s="15">
        <v>45140</v>
      </c>
      <c r="G30" s="13">
        <v>14</v>
      </c>
      <c r="H30" s="13" t="s">
        <v>11</v>
      </c>
      <c r="I30" s="16">
        <f>AVERAGE(5.2,2.7,2.5)</f>
        <v>3.4666666666666668</v>
      </c>
      <c r="J30" s="16">
        <f>AVERAGE(4.5,0.9,1.8)</f>
        <v>2.4</v>
      </c>
      <c r="K30" s="16">
        <f>I30*J30</f>
        <v>8.32</v>
      </c>
    </row>
    <row r="31" spans="1:11" ht="15.75" x14ac:dyDescent="0.25">
      <c r="A31" s="13">
        <v>30</v>
      </c>
      <c r="C31" s="2" t="s">
        <v>25</v>
      </c>
      <c r="D31" s="13" t="s">
        <v>13</v>
      </c>
      <c r="E31" s="13">
        <v>10</v>
      </c>
      <c r="F31" s="15">
        <v>45140</v>
      </c>
      <c r="G31" s="13">
        <v>14</v>
      </c>
      <c r="H31" s="13" t="s">
        <v>12</v>
      </c>
      <c r="I31" s="16">
        <f>AVERAGE(3,4.9,4.5)</f>
        <v>4.1333333333333337</v>
      </c>
      <c r="J31" s="16">
        <f>AVERAGE(2.2,4,3.5)</f>
        <v>3.2333333333333329</v>
      </c>
      <c r="K31" s="16">
        <f>I31*J31</f>
        <v>13.364444444444445</v>
      </c>
    </row>
    <row r="32" spans="1:11" x14ac:dyDescent="0.2">
      <c r="I32" s="16"/>
      <c r="J32" s="16"/>
      <c r="K32" s="16"/>
    </row>
  </sheetData>
  <pageMargins left="0.7" right="0.7" top="0.75" bottom="0.75" header="0.3" footer="0.3"/>
  <ignoredErrors>
    <ignoredError sqref="K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Oluwafemi</cp:lastModifiedBy>
  <dcterms:created xsi:type="dcterms:W3CDTF">2023-12-11T16:32:08Z</dcterms:created>
  <dcterms:modified xsi:type="dcterms:W3CDTF">2024-01-10T16:35:24Z</dcterms:modified>
</cp:coreProperties>
</file>