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113500/Downloads/"/>
    </mc:Choice>
  </mc:AlternateContent>
  <xr:revisionPtr revIDLastSave="0" documentId="13_ncr:40009_{75E6D7B9-798D-D345-A228-D0B1DB3DB7A3}" xr6:coauthVersionLast="47" xr6:coauthVersionMax="47" xr10:uidLastSave="{00000000-0000-0000-0000-000000000000}"/>
  <bookViews>
    <workbookView xWindow="1180" yWindow="1500" windowWidth="27240" windowHeight="15300" activeTab="2"/>
  </bookViews>
  <sheets>
    <sheet name="pivot by LA and yr" sheetId="2" r:id="rId1"/>
    <sheet name="wales18to22_pup" sheetId="1" r:id="rId2"/>
    <sheet name="speech data" sheetId="3" r:id="rId3"/>
  </sheets>
  <definedNames>
    <definedName name="_xlnm._FilterDatabase" localSheetId="1" hidden="1">wales18to22_pup!$A$1:$U$241</definedName>
  </definedNames>
  <calcPr calcId="191029"/>
  <pivotCaches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5" i="2"/>
  <c r="K3" i="3"/>
  <c r="H3" i="3"/>
  <c r="I3" i="3"/>
  <c r="J3" i="3"/>
  <c r="G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2" i="1"/>
</calcChain>
</file>

<file path=xl/sharedStrings.xml><?xml version="1.0" encoding="utf-8"?>
<sst xmlns="http://schemas.openxmlformats.org/spreadsheetml/2006/main" count="348" uniqueCount="77">
  <si>
    <t>local_authority</t>
  </si>
  <si>
    <t>Nursery.1.</t>
  </si>
  <si>
    <t>Nursery.2.</t>
  </si>
  <si>
    <t>Reception.</t>
  </si>
  <si>
    <t>Year.Group.1.</t>
  </si>
  <si>
    <t>Year.Group.2.</t>
  </si>
  <si>
    <t>Year.Group.3.</t>
  </si>
  <si>
    <t>Year.Group.4.</t>
  </si>
  <si>
    <t>Year.Group.5.</t>
  </si>
  <si>
    <t>Year.Group.6.</t>
  </si>
  <si>
    <t>Year.Group.7.</t>
  </si>
  <si>
    <t>Year.Group.8.</t>
  </si>
  <si>
    <t>Year.Group.9.</t>
  </si>
  <si>
    <t>Year.Group.10.</t>
  </si>
  <si>
    <t>Year.Group.11.</t>
  </si>
  <si>
    <t>Year.Group.12.</t>
  </si>
  <si>
    <t>Year.Group.13.</t>
  </si>
  <si>
    <t>Year.Group.14.</t>
  </si>
  <si>
    <t>year</t>
  </si>
  <si>
    <t>Isle of Anglesey (1)</t>
  </si>
  <si>
    <t>.</t>
  </si>
  <si>
    <t>17/18</t>
  </si>
  <si>
    <t>Gwynedd (1)</t>
  </si>
  <si>
    <t>Conwy (1)</t>
  </si>
  <si>
    <t>Denbighshire (1)</t>
  </si>
  <si>
    <t>Flintshire (1)</t>
  </si>
  <si>
    <t>Wrexham (1)</t>
  </si>
  <si>
    <t>Powys (2)</t>
  </si>
  <si>
    <t>Ceredigion (2)</t>
  </si>
  <si>
    <t>Pembrokeshire (2)</t>
  </si>
  <si>
    <t>Carmarthenshire (2)</t>
  </si>
  <si>
    <t>Swansea (2)</t>
  </si>
  <si>
    <t>Neath Port Talbot (2)</t>
  </si>
  <si>
    <t>Bridgend (3)</t>
  </si>
  <si>
    <t>Vale of Glamorgan (3)</t>
  </si>
  <si>
    <t>Rhondda Cynon Taf (3)</t>
  </si>
  <si>
    <t>Merthyr Tydfil (3)</t>
  </si>
  <si>
    <t>Caerphilly (4)</t>
  </si>
  <si>
    <t>Blaenau Gwent (4)</t>
  </si>
  <si>
    <t>Torfaen (4)</t>
  </si>
  <si>
    <t>Monmouthshire (4)</t>
  </si>
  <si>
    <t>Newport (4)</t>
  </si>
  <si>
    <t>Cardiff (3)</t>
  </si>
  <si>
    <t>Wales (5)</t>
  </si>
  <si>
    <t>18/19</t>
  </si>
  <si>
    <t>*</t>
  </si>
  <si>
    <t>19/20</t>
  </si>
  <si>
    <t>20/21</t>
  </si>
  <si>
    <t>21/22</t>
  </si>
  <si>
    <t>Row Labels</t>
  </si>
  <si>
    <t>Grand Total</t>
  </si>
  <si>
    <t>Column Labels</t>
  </si>
  <si>
    <t>TOTAL PRIMARY AGE</t>
  </si>
  <si>
    <t>Sum of TOTAL PRIMARY AGE</t>
  </si>
  <si>
    <t>Sum of Speech..language.and.communication.difficulties..1.</t>
  </si>
  <si>
    <t xml:space="preserve">Blaenau Gwent </t>
  </si>
  <si>
    <t xml:space="preserve">Bridgend </t>
  </si>
  <si>
    <t xml:space="preserve">Caerphilly </t>
  </si>
  <si>
    <t xml:space="preserve">Cardiff </t>
  </si>
  <si>
    <t xml:space="preserve">Carmarthenshire </t>
  </si>
  <si>
    <t xml:space="preserve">Ceredigion </t>
  </si>
  <si>
    <t xml:space="preserve">Conwy </t>
  </si>
  <si>
    <t xml:space="preserve">Denbighshire </t>
  </si>
  <si>
    <t xml:space="preserve">Flintshire </t>
  </si>
  <si>
    <t xml:space="preserve">Gwynedd </t>
  </si>
  <si>
    <t xml:space="preserve">Isle of Anglesey </t>
  </si>
  <si>
    <t xml:space="preserve">Merthyr Tydfil </t>
  </si>
  <si>
    <t xml:space="preserve">Monmouthshire </t>
  </si>
  <si>
    <t xml:space="preserve">Neath Port Talbot </t>
  </si>
  <si>
    <t xml:space="preserve">Newport </t>
  </si>
  <si>
    <t xml:space="preserve">Pembrokeshire </t>
  </si>
  <si>
    <t xml:space="preserve">Powys </t>
  </si>
  <si>
    <t xml:space="preserve">Rhondda Cynon Taf </t>
  </si>
  <si>
    <t xml:space="preserve">Swansea </t>
  </si>
  <si>
    <t xml:space="preserve">Torfaen </t>
  </si>
  <si>
    <t xml:space="preserve">Vale of Glamorgan </t>
  </si>
  <si>
    <t xml:space="preserve">Wrexham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</si>
</sst>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6" fillId="33" borderId="10" xfId="0" applyFont="1" applyFill="1" applyBorder="1" applyAlignment="1">
      <alignment horizontal="left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32.484847337961" createdVersion="8" refreshedVersion="8" minRefreshableVersion="3" recordCount="115">
  <cacheSource type="worksheet">
    <worksheetSource ref="B1:U116" sheet="wales18to22_pup"/>
  </cacheSource>
  <cacheFields count="20">
    <cacheField name="local_authority" numFmtId="0">
      <sharedItems count="23">
        <s v="Monmouthshire (4)"/>
        <s v="Powys (2)"/>
        <s v="Ceredigion (2)"/>
        <s v="Isle of Anglesey (1)"/>
        <s v="Blaenau Gwent (4)"/>
        <s v="Merthyr Tydfil (3)"/>
        <s v="Torfaen (4)"/>
        <s v="Denbighshire (1)"/>
        <s v="Conwy (1)"/>
        <s v="Pembrokeshire (2)"/>
        <s v="Gwynedd (1)"/>
        <s v="Wrexham (1)"/>
        <s v="Neath Port Talbot (2)"/>
        <s v="Vale of Glamorgan (3)"/>
        <s v="Bridgend (3)"/>
        <s v="Flintshire (1)"/>
        <s v="Carmarthenshire (2)"/>
        <s v="Newport (4)"/>
        <s v="Caerphilly (4)"/>
        <s v="Swansea (2)"/>
        <s v="Rhondda Cynon Taf (3)"/>
        <s v="Cardiff (3)"/>
        <s v="Wales (5)"/>
      </sharedItems>
    </cacheField>
    <cacheField name="TOTAL PRIMARY AGE" numFmtId="0">
      <sharedItems containsSemiMixedTypes="0" containsString="0" containsNumber="1" containsInteger="1" minValue="5205" maxValue="283695" count="112">
        <n v="6635"/>
        <n v="6700"/>
        <n v="6825"/>
        <n v="6735"/>
        <n v="9645"/>
        <n v="9475"/>
        <n v="6780"/>
        <n v="9610"/>
        <n v="9720"/>
        <n v="9545"/>
        <n v="5205"/>
        <n v="5295"/>
        <n v="5250"/>
        <n v="5435"/>
        <n v="5765"/>
        <n v="5930"/>
        <n v="5835"/>
        <n v="5905"/>
        <n v="5955"/>
        <n v="6260"/>
        <n v="6120"/>
        <n v="5970"/>
        <n v="5950"/>
        <n v="6385"/>
        <n v="5990"/>
        <n v="6005"/>
        <n v="8480"/>
        <n v="6400"/>
        <n v="6060"/>
        <n v="6340"/>
        <n v="8685"/>
        <n v="8700"/>
        <n v="8755"/>
        <n v="8750"/>
        <n v="8740"/>
        <n v="8850"/>
        <n v="8935"/>
        <n v="9100"/>
        <n v="10375"/>
        <n v="9155"/>
        <n v="9140"/>
        <n v="9165"/>
        <n v="8970"/>
        <n v="9905"/>
        <n v="8975"/>
        <n v="10670"/>
        <n v="9705"/>
        <n v="9575"/>
        <n v="10095"/>
        <n v="10825"/>
        <n v="9880"/>
        <n v="10730"/>
        <n v="10765"/>
        <n v="12315"/>
        <n v="12520"/>
        <n v="12580"/>
        <n v="12970"/>
        <n v="12715"/>
        <n v="13495"/>
        <n v="13275"/>
        <n v="13375"/>
        <n v="12805"/>
        <n v="12750"/>
        <n v="13635"/>
        <n v="13105"/>
        <n v="13525"/>
        <n v="13455"/>
        <n v="13720"/>
        <n v="12780"/>
        <n v="13540"/>
        <n v="13645"/>
        <n v="15870"/>
        <n v="13190"/>
        <n v="13905"/>
        <n v="13530"/>
        <n v="13765"/>
        <n v="15955"/>
        <n v="14020"/>
        <n v="14120"/>
        <n v="16100"/>
        <n v="16055"/>
        <n v="15675"/>
        <n v="16140"/>
        <n v="15900"/>
        <n v="15925"/>
        <n v="16200"/>
        <n v="16515"/>
        <n v="17280"/>
        <n v="16760"/>
        <n v="17110"/>
        <n v="17485"/>
        <n v="17385"/>
        <n v="21885"/>
        <n v="21450"/>
        <n v="21715"/>
        <n v="22290"/>
        <n v="22355"/>
        <n v="21980"/>
        <n v="22185"/>
        <n v="22540"/>
        <n v="22730"/>
        <n v="22650"/>
        <n v="34300"/>
        <n v="33730"/>
        <n v="34105"/>
        <n v="34235"/>
        <n v="34345"/>
        <n v="276185"/>
        <n v="282120"/>
        <n v="280765"/>
        <n v="283695"/>
        <n v="283220"/>
      </sharedItems>
    </cacheField>
    <cacheField name="Nursery.1." numFmtId="0">
      <sharedItems containsMixedTypes="1" containsNumber="1" containsInteger="1" minValue="15" maxValue="9295"/>
    </cacheField>
    <cacheField name="Nursery.2." numFmtId="0">
      <sharedItems containsSemiMixedTypes="0" containsString="0" containsNumber="1" containsInteger="1" minValue="300" maxValue="30215"/>
    </cacheField>
    <cacheField name="Reception." numFmtId="0">
      <sharedItems containsSemiMixedTypes="0" containsString="0" containsNumber="1" containsInteger="1" minValue="580" maxValue="34600"/>
    </cacheField>
    <cacheField name="Year.Group.1." numFmtId="0">
      <sharedItems containsSemiMixedTypes="0" containsString="0" containsNumber="1" containsInteger="1" minValue="640" maxValue="35740" count="98">
        <n v="840"/>
        <n v="905"/>
        <n v="915"/>
        <n v="1250"/>
        <n v="1290"/>
        <n v="885"/>
        <n v="1225"/>
        <n v="1275"/>
        <n v="1255"/>
        <n v="665"/>
        <n v="710"/>
        <n v="650"/>
        <n v="640"/>
        <n v="680"/>
        <n v="720"/>
        <n v="760"/>
        <n v="685"/>
        <n v="730"/>
        <n v="780"/>
        <n v="715"/>
        <n v="695"/>
        <n v="725"/>
        <n v="745"/>
        <n v="1035"/>
        <n v="790"/>
        <n v="740"/>
        <n v="1070"/>
        <n v="1040"/>
        <n v="1120"/>
        <n v="1105"/>
        <n v="1065"/>
        <n v="1095"/>
        <n v="1085"/>
        <n v="1100"/>
        <n v="1215"/>
        <n v="1170"/>
        <n v="1150"/>
        <n v="1130"/>
        <n v="1060"/>
        <n v="1285"/>
        <n v="1140"/>
        <n v="1210"/>
        <n v="1340"/>
        <n v="1395"/>
        <n v="1465"/>
        <n v="1490"/>
        <n v="1510"/>
        <n v="1505"/>
        <n v="1545"/>
        <n v="1635"/>
        <n v="1605"/>
        <n v="1615"/>
        <n v="1565"/>
        <n v="1470"/>
        <n v="1590"/>
        <n v="1640"/>
        <n v="1650"/>
        <n v="1485"/>
        <n v="1725"/>
        <n v="1915"/>
        <n v="1665"/>
        <n v="1680"/>
        <n v="1575"/>
        <n v="1660"/>
        <n v="1630"/>
        <n v="2040"/>
        <n v="1790"/>
        <n v="2005"/>
        <n v="1950"/>
        <n v="1970"/>
        <n v="2065"/>
        <n v="2020"/>
        <n v="1980"/>
        <n v="1995"/>
        <n v="1965"/>
        <n v="2080"/>
        <n v="2015"/>
        <n v="2105"/>
        <n v="2565"/>
        <n v="2510"/>
        <n v="2535"/>
        <n v="2660"/>
        <n v="2815"/>
        <n v="2680"/>
        <n v="2615"/>
        <n v="2675"/>
        <n v="2790"/>
        <n v="2745"/>
        <n v="4160"/>
        <n v="4230"/>
        <n v="4195"/>
        <n v="4140"/>
        <n v="4400"/>
        <n v="33695"/>
        <n v="33960"/>
        <n v="33955"/>
        <n v="35740"/>
        <n v="34660"/>
      </sharedItems>
    </cacheField>
    <cacheField name="Year.Group.2." numFmtId="0">
      <sharedItems containsSemiMixedTypes="0" containsString="0" containsNumber="1" containsInteger="1" minValue="645" maxValue="36245"/>
    </cacheField>
    <cacheField name="Year.Group.3." numFmtId="0">
      <sharedItems containsSemiMixedTypes="0" containsString="0" containsNumber="1" containsInteger="1" minValue="635" maxValue="36330"/>
    </cacheField>
    <cacheField name="Year.Group.4." numFmtId="0">
      <sharedItems containsSemiMixedTypes="0" containsString="0" containsNumber="1" containsInteger="1" minValue="620" maxValue="36405"/>
    </cacheField>
    <cacheField name="Year.Group.5." numFmtId="0">
      <sharedItems containsSemiMixedTypes="0" containsString="0" containsNumber="1" containsInteger="1" minValue="620" maxValue="36400"/>
    </cacheField>
    <cacheField name="Year.Group.6." numFmtId="0">
      <sharedItems containsSemiMixedTypes="0" containsString="0" containsNumber="1" containsInteger="1" minValue="620" maxValue="36525"/>
    </cacheField>
    <cacheField name="Year.Group.7." numFmtId="0">
      <sharedItems containsSemiMixedTypes="0" containsString="0" containsNumber="1" containsInteger="1" minValue="585" maxValue="35585"/>
    </cacheField>
    <cacheField name="Year.Group.8." numFmtId="0">
      <sharedItems containsSemiMixedTypes="0" containsString="0" containsNumber="1" containsInteger="1" minValue="560" maxValue="35480"/>
    </cacheField>
    <cacheField name="Year.Group.9." numFmtId="0">
      <sharedItems containsSemiMixedTypes="0" containsString="0" containsNumber="1" containsInteger="1" minValue="560" maxValue="35310"/>
    </cacheField>
    <cacheField name="Year.Group.10." numFmtId="0">
      <sharedItems containsSemiMixedTypes="0" containsString="0" containsNumber="1" containsInteger="1" minValue="540" maxValue="33710"/>
    </cacheField>
    <cacheField name="Year.Group.11." numFmtId="0">
      <sharedItems containsSemiMixedTypes="0" containsString="0" containsNumber="1" containsInteger="1" minValue="520" maxValue="32340"/>
    </cacheField>
    <cacheField name="Year.Group.12." numFmtId="0">
      <sharedItems containsSemiMixedTypes="0" containsString="0" containsNumber="1" containsInteger="1" minValue="5" maxValue="12930"/>
    </cacheField>
    <cacheField name="Year.Group.13." numFmtId="0">
      <sharedItems containsMixedTypes="1" containsNumber="1" containsInteger="1" minValue="5" maxValue="11105"/>
    </cacheField>
    <cacheField name="Year.Group.14." numFmtId="0">
      <sharedItems containsMixedTypes="1" containsNumber="1" containsInteger="1" minValue="5" maxValue="315"/>
    </cacheField>
    <cacheField name="year" numFmtId="0">
      <sharedItems count="5">
        <s v="21/22"/>
        <s v="20/21"/>
        <s v="17/18"/>
        <s v="19/20"/>
        <s v="18/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x v="0"/>
    <n v="100"/>
    <n v="300"/>
    <n v="860"/>
    <x v="0"/>
    <n v="930"/>
    <n v="845"/>
    <n v="910"/>
    <n v="930"/>
    <n v="920"/>
    <n v="810"/>
    <n v="835"/>
    <n v="820"/>
    <n v="760"/>
    <n v="785"/>
    <n v="435"/>
    <n v="410"/>
    <s v="."/>
    <x v="0"/>
  </r>
  <r>
    <x v="0"/>
    <x v="1"/>
    <n v="150"/>
    <n v="305"/>
    <n v="840"/>
    <x v="1"/>
    <n v="845"/>
    <n v="905"/>
    <n v="930"/>
    <n v="920"/>
    <n v="900"/>
    <n v="835"/>
    <n v="835"/>
    <n v="760"/>
    <n v="800"/>
    <n v="795"/>
    <n v="455"/>
    <n v="410"/>
    <s v="."/>
    <x v="1"/>
  </r>
  <r>
    <x v="0"/>
    <x v="2"/>
    <n v="140"/>
    <n v="330"/>
    <n v="880"/>
    <x v="2"/>
    <n v="900"/>
    <n v="910"/>
    <n v="915"/>
    <n v="935"/>
    <n v="900"/>
    <n v="780"/>
    <n v="785"/>
    <n v="825"/>
    <n v="820"/>
    <n v="755"/>
    <n v="435"/>
    <n v="425"/>
    <s v="."/>
    <x v="2"/>
  </r>
  <r>
    <x v="0"/>
    <x v="3"/>
    <n v="115"/>
    <n v="330"/>
    <n v="885"/>
    <x v="0"/>
    <n v="900"/>
    <n v="945"/>
    <n v="905"/>
    <n v="900"/>
    <n v="915"/>
    <n v="815"/>
    <n v="755"/>
    <n v="795"/>
    <n v="805"/>
    <n v="785"/>
    <n v="460"/>
    <n v="360"/>
    <s v="."/>
    <x v="3"/>
  </r>
  <r>
    <x v="1"/>
    <x v="4"/>
    <n v="110"/>
    <n v="365"/>
    <n v="1265"/>
    <x v="3"/>
    <n v="1290"/>
    <n v="1350"/>
    <n v="1300"/>
    <n v="1300"/>
    <n v="1415"/>
    <n v="1285"/>
    <n v="1275"/>
    <n v="1305"/>
    <n v="1300"/>
    <n v="1255"/>
    <n v="540"/>
    <n v="475"/>
    <n v="15"/>
    <x v="4"/>
  </r>
  <r>
    <x v="1"/>
    <x v="5"/>
    <n v="90"/>
    <n v="390"/>
    <n v="1205"/>
    <x v="4"/>
    <n v="1255"/>
    <n v="1285"/>
    <n v="1355"/>
    <n v="1300"/>
    <n v="1305"/>
    <n v="1410"/>
    <n v="1295"/>
    <n v="1280"/>
    <n v="1300"/>
    <n v="1260"/>
    <n v="530"/>
    <n v="460"/>
    <n v="15"/>
    <x v="3"/>
  </r>
  <r>
    <x v="0"/>
    <x v="6"/>
    <n v="110"/>
    <n v="395"/>
    <n v="840"/>
    <x v="5"/>
    <n v="925"/>
    <n v="900"/>
    <n v="900"/>
    <n v="910"/>
    <n v="915"/>
    <n v="750"/>
    <n v="780"/>
    <n v="795"/>
    <n v="810"/>
    <n v="800"/>
    <n v="410"/>
    <n v="370"/>
    <s v="."/>
    <x v="4"/>
  </r>
  <r>
    <x v="1"/>
    <x v="7"/>
    <n v="210"/>
    <n v="415"/>
    <n v="1240"/>
    <x v="6"/>
    <n v="1305"/>
    <n v="1250"/>
    <n v="1305"/>
    <n v="1355"/>
    <n v="1305"/>
    <n v="1295"/>
    <n v="1395"/>
    <n v="1290"/>
    <n v="1290"/>
    <n v="1275"/>
    <n v="605"/>
    <n v="485"/>
    <n v="15"/>
    <x v="1"/>
  </r>
  <r>
    <x v="1"/>
    <x v="8"/>
    <n v="125"/>
    <n v="420"/>
    <n v="1240"/>
    <x v="7"/>
    <n v="1360"/>
    <n v="1295"/>
    <n v="1305"/>
    <n v="1400"/>
    <n v="1300"/>
    <n v="1280"/>
    <n v="1310"/>
    <n v="1295"/>
    <n v="1285"/>
    <n v="1215"/>
    <n v="555"/>
    <n v="530"/>
    <n v="15"/>
    <x v="2"/>
  </r>
  <r>
    <x v="1"/>
    <x v="9"/>
    <n v="130"/>
    <n v="430"/>
    <n v="1215"/>
    <x v="8"/>
    <n v="1245"/>
    <n v="1325"/>
    <n v="1265"/>
    <n v="1320"/>
    <n v="1360"/>
    <n v="1245"/>
    <n v="1295"/>
    <n v="1385"/>
    <n v="1285"/>
    <n v="1275"/>
    <n v="550"/>
    <n v="555"/>
    <n v="30"/>
    <x v="0"/>
  </r>
  <r>
    <x v="2"/>
    <x v="10"/>
    <n v="105"/>
    <n v="455"/>
    <n v="580"/>
    <x v="9"/>
    <n v="685"/>
    <n v="635"/>
    <n v="670"/>
    <n v="720"/>
    <n v="690"/>
    <n v="800"/>
    <n v="660"/>
    <n v="715"/>
    <n v="750"/>
    <n v="665"/>
    <n v="405"/>
    <n v="355"/>
    <s v="."/>
    <x v="0"/>
  </r>
  <r>
    <x v="2"/>
    <x v="11"/>
    <n v="30"/>
    <n v="460"/>
    <n v="730"/>
    <x v="10"/>
    <n v="685"/>
    <n v="730"/>
    <n v="620"/>
    <n v="640"/>
    <n v="690"/>
    <n v="680"/>
    <n v="725"/>
    <n v="730"/>
    <n v="715"/>
    <n v="625"/>
    <n v="460"/>
    <n v="360"/>
    <s v="."/>
    <x v="2"/>
  </r>
  <r>
    <x v="2"/>
    <x v="12"/>
    <n v="20"/>
    <n v="475"/>
    <n v="715"/>
    <x v="11"/>
    <n v="705"/>
    <n v="680"/>
    <n v="735"/>
    <n v="620"/>
    <n v="650"/>
    <n v="750"/>
    <n v="675"/>
    <n v="730"/>
    <n v="740"/>
    <n v="705"/>
    <n v="370"/>
    <n v="380"/>
    <s v="."/>
    <x v="4"/>
  </r>
  <r>
    <x v="2"/>
    <x v="11"/>
    <n v="100"/>
    <n v="485"/>
    <n v="675"/>
    <x v="12"/>
    <n v="655"/>
    <n v="705"/>
    <n v="675"/>
    <n v="740"/>
    <n v="620"/>
    <n v="725"/>
    <n v="750"/>
    <n v="680"/>
    <n v="725"/>
    <n v="720"/>
    <n v="395"/>
    <n v="310"/>
    <s v="."/>
    <x v="3"/>
  </r>
  <r>
    <x v="2"/>
    <x v="13"/>
    <n v="190"/>
    <n v="490"/>
    <n v="650"/>
    <x v="13"/>
    <n v="645"/>
    <n v="655"/>
    <n v="700"/>
    <n v="685"/>
    <n v="740"/>
    <n v="665"/>
    <n v="715"/>
    <n v="745"/>
    <n v="680"/>
    <n v="705"/>
    <n v="390"/>
    <n v="365"/>
    <s v="."/>
    <x v="1"/>
  </r>
  <r>
    <x v="3"/>
    <x v="14"/>
    <s v="."/>
    <n v="590"/>
    <n v="675"/>
    <x v="14"/>
    <n v="690"/>
    <n v="745"/>
    <n v="775"/>
    <n v="780"/>
    <n v="790"/>
    <n v="710"/>
    <n v="710"/>
    <n v="690"/>
    <n v="665"/>
    <n v="635"/>
    <n v="315"/>
    <n v="310"/>
    <n v="5"/>
    <x v="0"/>
  </r>
  <r>
    <x v="3"/>
    <x v="15"/>
    <s v="."/>
    <n v="600"/>
    <n v="725"/>
    <x v="15"/>
    <n v="785"/>
    <n v="790"/>
    <n v="770"/>
    <n v="755"/>
    <n v="745"/>
    <n v="660"/>
    <n v="645"/>
    <n v="650"/>
    <n v="655"/>
    <n v="600"/>
    <n v="290"/>
    <n v="255"/>
    <n v="5"/>
    <x v="4"/>
  </r>
  <r>
    <x v="3"/>
    <x v="16"/>
    <s v="."/>
    <n v="605"/>
    <n v="705"/>
    <x v="16"/>
    <n v="740"/>
    <n v="775"/>
    <n v="780"/>
    <n v="790"/>
    <n v="755"/>
    <n v="705"/>
    <n v="695"/>
    <n v="660"/>
    <n v="650"/>
    <n v="650"/>
    <n v="335"/>
    <n v="265"/>
    <s v="*"/>
    <x v="1"/>
  </r>
  <r>
    <x v="3"/>
    <x v="17"/>
    <s v="."/>
    <n v="630"/>
    <n v="690"/>
    <x v="17"/>
    <n v="765"/>
    <n v="780"/>
    <n v="790"/>
    <n v="765"/>
    <n v="755"/>
    <n v="690"/>
    <n v="655"/>
    <n v="645"/>
    <n v="650"/>
    <n v="640"/>
    <n v="280"/>
    <n v="240"/>
    <s v="."/>
    <x v="3"/>
  </r>
  <r>
    <x v="3"/>
    <x v="18"/>
    <s v="."/>
    <n v="650"/>
    <n v="760"/>
    <x v="18"/>
    <n v="785"/>
    <n v="760"/>
    <n v="755"/>
    <n v="745"/>
    <n v="720"/>
    <n v="645"/>
    <n v="655"/>
    <n v="655"/>
    <n v="630"/>
    <n v="620"/>
    <n v="305"/>
    <n v="255"/>
    <n v="5"/>
    <x v="2"/>
  </r>
  <r>
    <x v="4"/>
    <x v="19"/>
    <n v="255"/>
    <n v="665"/>
    <n v="730"/>
    <x v="18"/>
    <n v="780"/>
    <n v="740"/>
    <n v="760"/>
    <n v="785"/>
    <n v="765"/>
    <n v="680"/>
    <n v="575"/>
    <n v="630"/>
    <n v="560"/>
    <n v="615"/>
    <n v="10"/>
    <n v="5"/>
    <n v="10"/>
    <x v="3"/>
  </r>
  <r>
    <x v="4"/>
    <x v="20"/>
    <n v="245"/>
    <n v="670"/>
    <n v="700"/>
    <x v="19"/>
    <n v="725"/>
    <n v="775"/>
    <n v="790"/>
    <n v="735"/>
    <n v="765"/>
    <n v="690"/>
    <n v="650"/>
    <n v="680"/>
    <n v="565"/>
    <n v="625"/>
    <n v="10"/>
    <n v="10"/>
    <n v="5"/>
    <x v="0"/>
  </r>
  <r>
    <x v="5"/>
    <x v="21"/>
    <n v="175"/>
    <n v="675"/>
    <n v="730"/>
    <x v="20"/>
    <n v="775"/>
    <n v="725"/>
    <n v="720"/>
    <n v="745"/>
    <n v="730"/>
    <n v="585"/>
    <n v="655"/>
    <n v="695"/>
    <n v="620"/>
    <n v="565"/>
    <n v="10"/>
    <s v="*"/>
    <n v="5"/>
    <x v="0"/>
  </r>
  <r>
    <x v="5"/>
    <x v="22"/>
    <n v="200"/>
    <n v="685"/>
    <n v="770"/>
    <x v="21"/>
    <n v="720"/>
    <n v="745"/>
    <n v="730"/>
    <n v="655"/>
    <n v="720"/>
    <n v="700"/>
    <n v="625"/>
    <n v="595"/>
    <n v="580"/>
    <n v="520"/>
    <n v="10"/>
    <n v="10"/>
    <n v="5"/>
    <x v="3"/>
  </r>
  <r>
    <x v="4"/>
    <x v="23"/>
    <n v="400"/>
    <n v="685"/>
    <n v="720"/>
    <x v="21"/>
    <n v="780"/>
    <n v="790"/>
    <n v="730"/>
    <n v="765"/>
    <n v="790"/>
    <n v="645"/>
    <n v="680"/>
    <n v="570"/>
    <n v="640"/>
    <n v="560"/>
    <n v="15"/>
    <n v="5"/>
    <n v="5"/>
    <x v="1"/>
  </r>
  <r>
    <x v="5"/>
    <x v="24"/>
    <n v="225"/>
    <n v="705"/>
    <n v="735"/>
    <x v="22"/>
    <n v="730"/>
    <n v="665"/>
    <n v="730"/>
    <n v="770"/>
    <n v="685"/>
    <n v="595"/>
    <n v="605"/>
    <n v="570"/>
    <n v="590"/>
    <n v="530"/>
    <n v="10"/>
    <n v="15"/>
    <n v="10"/>
    <x v="2"/>
  </r>
  <r>
    <x v="5"/>
    <x v="25"/>
    <n v="265"/>
    <n v="715"/>
    <n v="680"/>
    <x v="18"/>
    <n v="720"/>
    <n v="720"/>
    <n v="745"/>
    <n v="725"/>
    <n v="655"/>
    <n v="655"/>
    <n v="700"/>
    <n v="625"/>
    <n v="595"/>
    <n v="565"/>
    <n v="5"/>
    <n v="10"/>
    <n v="10"/>
    <x v="1"/>
  </r>
  <r>
    <x v="6"/>
    <x v="26"/>
    <n v="190"/>
    <n v="720"/>
    <n v="1050"/>
    <x v="23"/>
    <n v="1050"/>
    <n v="1080"/>
    <n v="1120"/>
    <n v="1105"/>
    <n v="1130"/>
    <n v="1180"/>
    <n v="1125"/>
    <n v="1130"/>
    <n v="1105"/>
    <n v="1110"/>
    <n v="50"/>
    <n v="50"/>
    <n v="5"/>
    <x v="0"/>
  </r>
  <r>
    <x v="4"/>
    <x v="27"/>
    <n v="210"/>
    <n v="730"/>
    <n v="780"/>
    <x v="24"/>
    <n v="745"/>
    <n v="760"/>
    <n v="795"/>
    <n v="780"/>
    <n v="810"/>
    <n v="585"/>
    <n v="635"/>
    <n v="560"/>
    <n v="620"/>
    <n v="535"/>
    <n v="5"/>
    <n v="10"/>
    <n v="5"/>
    <x v="4"/>
  </r>
  <r>
    <x v="5"/>
    <x v="28"/>
    <n v="205"/>
    <n v="755"/>
    <n v="730"/>
    <x v="17"/>
    <n v="745"/>
    <n v="730"/>
    <n v="665"/>
    <n v="725"/>
    <n v="775"/>
    <n v="635"/>
    <n v="595"/>
    <n v="605"/>
    <n v="550"/>
    <n v="535"/>
    <n v="10"/>
    <n v="10"/>
    <n v="15"/>
    <x v="4"/>
  </r>
  <r>
    <x v="4"/>
    <x v="29"/>
    <n v="215"/>
    <n v="770"/>
    <n v="790"/>
    <x v="25"/>
    <n v="755"/>
    <n v="790"/>
    <n v="780"/>
    <n v="800"/>
    <n v="700"/>
    <n v="640"/>
    <n v="560"/>
    <n v="630"/>
    <n v="540"/>
    <n v="585"/>
    <n v="10"/>
    <n v="5"/>
    <n v="10"/>
    <x v="2"/>
  </r>
  <r>
    <x v="6"/>
    <x v="30"/>
    <n v="165"/>
    <n v="780"/>
    <n v="1040"/>
    <x v="26"/>
    <n v="1135"/>
    <n v="1105"/>
    <n v="1145"/>
    <n v="1150"/>
    <n v="1095"/>
    <n v="1155"/>
    <n v="1115"/>
    <n v="1130"/>
    <n v="1110"/>
    <n v="1080"/>
    <n v="215"/>
    <n v="290"/>
    <n v="10"/>
    <x v="3"/>
  </r>
  <r>
    <x v="6"/>
    <x v="31"/>
    <n v="240"/>
    <n v="805"/>
    <n v="1045"/>
    <x v="27"/>
    <n v="1070"/>
    <n v="1120"/>
    <n v="1100"/>
    <n v="1140"/>
    <n v="1140"/>
    <n v="1130"/>
    <n v="1135"/>
    <n v="1105"/>
    <n v="1115"/>
    <n v="1105"/>
    <n v="50"/>
    <n v="75"/>
    <n v="10"/>
    <x v="1"/>
  </r>
  <r>
    <x v="6"/>
    <x v="32"/>
    <n v="150"/>
    <n v="825"/>
    <n v="1080"/>
    <x v="28"/>
    <n v="1105"/>
    <n v="1135"/>
    <n v="1140"/>
    <n v="1100"/>
    <n v="1100"/>
    <n v="1125"/>
    <n v="1135"/>
    <n v="1125"/>
    <n v="1080"/>
    <n v="1030"/>
    <n v="375"/>
    <n v="315"/>
    <n v="5"/>
    <x v="4"/>
  </r>
  <r>
    <x v="6"/>
    <x v="33"/>
    <n v="185"/>
    <n v="830"/>
    <n v="1115"/>
    <x v="29"/>
    <n v="1120"/>
    <n v="1130"/>
    <n v="1095"/>
    <n v="1090"/>
    <n v="1080"/>
    <n v="1145"/>
    <n v="1120"/>
    <n v="1075"/>
    <n v="1045"/>
    <n v="1060"/>
    <n v="460"/>
    <n v="355"/>
    <n v="5"/>
    <x v="2"/>
  </r>
  <r>
    <x v="7"/>
    <x v="34"/>
    <n v="20"/>
    <n v="965"/>
    <n v="1015"/>
    <x v="30"/>
    <n v="1105"/>
    <n v="1125"/>
    <n v="1150"/>
    <n v="1095"/>
    <n v="1200"/>
    <n v="1325"/>
    <n v="1285"/>
    <n v="1350"/>
    <n v="1235"/>
    <n v="1140"/>
    <n v="465"/>
    <n v="460"/>
    <n v="15"/>
    <x v="0"/>
  </r>
  <r>
    <x v="7"/>
    <x v="35"/>
    <n v="25"/>
    <n v="990"/>
    <n v="1050"/>
    <x v="31"/>
    <n v="1110"/>
    <n v="1140"/>
    <n v="1095"/>
    <n v="1205"/>
    <n v="1140"/>
    <n v="1285"/>
    <n v="1355"/>
    <n v="1240"/>
    <n v="1220"/>
    <n v="1130"/>
    <n v="490"/>
    <n v="410"/>
    <n v="20"/>
    <x v="1"/>
  </r>
  <r>
    <x v="8"/>
    <x v="36"/>
    <s v="."/>
    <n v="990"/>
    <n v="1045"/>
    <x v="32"/>
    <n v="1100"/>
    <n v="1120"/>
    <n v="1175"/>
    <n v="1215"/>
    <n v="1205"/>
    <n v="1205"/>
    <n v="1110"/>
    <n v="1120"/>
    <n v="1090"/>
    <n v="1090"/>
    <n v="610"/>
    <n v="560"/>
    <n v="15"/>
    <x v="0"/>
  </r>
  <r>
    <x v="7"/>
    <x v="35"/>
    <n v="15"/>
    <n v="1010"/>
    <n v="1080"/>
    <x v="29"/>
    <n v="1130"/>
    <n v="1080"/>
    <n v="1185"/>
    <n v="1135"/>
    <n v="1110"/>
    <n v="1360"/>
    <n v="1230"/>
    <n v="1215"/>
    <n v="1195"/>
    <n v="1060"/>
    <n v="450"/>
    <n v="340"/>
    <n v="15"/>
    <x v="3"/>
  </r>
  <r>
    <x v="8"/>
    <x v="37"/>
    <s v="."/>
    <n v="1010"/>
    <n v="1075"/>
    <x v="33"/>
    <n v="1115"/>
    <n v="1170"/>
    <n v="1205"/>
    <n v="1205"/>
    <n v="1220"/>
    <n v="1115"/>
    <n v="1130"/>
    <n v="1095"/>
    <n v="1120"/>
    <n v="1085"/>
    <n v="625"/>
    <n v="570"/>
    <n v="10"/>
    <x v="1"/>
  </r>
  <r>
    <x v="9"/>
    <x v="38"/>
    <n v="265"/>
    <n v="1020"/>
    <n v="1200"/>
    <x v="34"/>
    <n v="1300"/>
    <n v="1325"/>
    <n v="1210"/>
    <n v="1450"/>
    <n v="1390"/>
    <n v="1290"/>
    <n v="1230"/>
    <n v="1235"/>
    <n v="1235"/>
    <n v="1185"/>
    <n v="345"/>
    <n v="315"/>
    <n v="20"/>
    <x v="0"/>
  </r>
  <r>
    <x v="8"/>
    <x v="39"/>
    <s v="."/>
    <n v="1040"/>
    <n v="1095"/>
    <x v="29"/>
    <n v="1160"/>
    <n v="1195"/>
    <n v="1210"/>
    <n v="1225"/>
    <n v="1125"/>
    <n v="1125"/>
    <n v="1115"/>
    <n v="1125"/>
    <n v="1100"/>
    <n v="1035"/>
    <n v="625"/>
    <n v="490"/>
    <n v="10"/>
    <x v="3"/>
  </r>
  <r>
    <x v="8"/>
    <x v="40"/>
    <s v="."/>
    <n v="1055"/>
    <n v="1120"/>
    <x v="35"/>
    <n v="1200"/>
    <n v="1205"/>
    <n v="1115"/>
    <n v="1160"/>
    <n v="1115"/>
    <n v="1135"/>
    <n v="1120"/>
    <n v="1100"/>
    <n v="1075"/>
    <n v="1005"/>
    <n v="670"/>
    <n v="540"/>
    <n v="15"/>
    <x v="2"/>
  </r>
  <r>
    <x v="8"/>
    <x v="41"/>
    <s v="."/>
    <n v="1055"/>
    <n v="1085"/>
    <x v="36"/>
    <n v="1175"/>
    <n v="1215"/>
    <n v="1215"/>
    <n v="1120"/>
    <n v="1150"/>
    <n v="1115"/>
    <n v="1135"/>
    <n v="1120"/>
    <n v="1100"/>
    <n v="1015"/>
    <n v="595"/>
    <n v="545"/>
    <n v="15"/>
    <x v="4"/>
  </r>
  <r>
    <x v="7"/>
    <x v="42"/>
    <n v="20"/>
    <n v="1055"/>
    <n v="1105"/>
    <x v="37"/>
    <n v="1075"/>
    <n v="1160"/>
    <n v="1140"/>
    <n v="1105"/>
    <n v="1180"/>
    <n v="1245"/>
    <n v="1230"/>
    <n v="1200"/>
    <n v="1165"/>
    <n v="1050"/>
    <n v="430"/>
    <n v="375"/>
    <n v="10"/>
    <x v="4"/>
  </r>
  <r>
    <x v="10"/>
    <x v="43"/>
    <s v="."/>
    <n v="1065"/>
    <n v="1165"/>
    <x v="6"/>
    <n v="1320"/>
    <n v="1280"/>
    <n v="1310"/>
    <n v="1275"/>
    <n v="1265"/>
    <n v="1365"/>
    <n v="1350"/>
    <n v="1245"/>
    <n v="1215"/>
    <n v="1140"/>
    <n v="365"/>
    <n v="350"/>
    <n v="15"/>
    <x v="4"/>
  </r>
  <r>
    <x v="7"/>
    <x v="44"/>
    <n v="30"/>
    <n v="1070"/>
    <n v="1130"/>
    <x v="38"/>
    <n v="1160"/>
    <n v="1125"/>
    <n v="1115"/>
    <n v="1200"/>
    <n v="1085"/>
    <n v="1240"/>
    <n v="1195"/>
    <n v="1165"/>
    <n v="1135"/>
    <n v="1030"/>
    <n v="455"/>
    <n v="385"/>
    <n v="20"/>
    <x v="2"/>
  </r>
  <r>
    <x v="9"/>
    <x v="45"/>
    <n v="305"/>
    <n v="1070"/>
    <n v="1280"/>
    <x v="39"/>
    <n v="1215"/>
    <n v="1430"/>
    <n v="1380"/>
    <n v="1365"/>
    <n v="1340"/>
    <n v="1230"/>
    <n v="1210"/>
    <n v="1205"/>
    <n v="1140"/>
    <n v="1130"/>
    <n v="350"/>
    <n v="265"/>
    <n v="5"/>
    <x v="3"/>
  </r>
  <r>
    <x v="10"/>
    <x v="46"/>
    <s v="."/>
    <n v="1075"/>
    <n v="1195"/>
    <x v="40"/>
    <n v="1175"/>
    <n v="1230"/>
    <n v="1320"/>
    <n v="1265"/>
    <n v="1305"/>
    <n v="1350"/>
    <n v="1335"/>
    <n v="1345"/>
    <n v="1330"/>
    <n v="1220"/>
    <n v="390"/>
    <n v="370"/>
    <n v="10"/>
    <x v="1"/>
  </r>
  <r>
    <x v="10"/>
    <x v="47"/>
    <s v="."/>
    <n v="1085"/>
    <n v="1115"/>
    <x v="41"/>
    <n v="1140"/>
    <n v="1180"/>
    <n v="1240"/>
    <n v="1330"/>
    <n v="1275"/>
    <n v="1375"/>
    <n v="1340"/>
    <n v="1320"/>
    <n v="1340"/>
    <n v="1290"/>
    <n v="420"/>
    <n v="370"/>
    <n v="10"/>
    <x v="0"/>
  </r>
  <r>
    <x v="10"/>
    <x v="48"/>
    <s v="."/>
    <n v="1100"/>
    <n v="1235"/>
    <x v="42"/>
    <n v="1265"/>
    <n v="1310"/>
    <n v="1285"/>
    <n v="1270"/>
    <n v="1290"/>
    <n v="1340"/>
    <n v="1240"/>
    <n v="1205"/>
    <n v="1225"/>
    <n v="1120"/>
    <n v="415"/>
    <n v="345"/>
    <n v="10"/>
    <x v="2"/>
  </r>
  <r>
    <x v="9"/>
    <x v="49"/>
    <n v="505"/>
    <n v="1125"/>
    <n v="1200"/>
    <x v="39"/>
    <n v="1295"/>
    <n v="1210"/>
    <n v="1445"/>
    <n v="1385"/>
    <n v="1375"/>
    <n v="1230"/>
    <n v="1230"/>
    <n v="1220"/>
    <n v="1205"/>
    <n v="1130"/>
    <n v="350"/>
    <n v="300"/>
    <n v="15"/>
    <x v="1"/>
  </r>
  <r>
    <x v="10"/>
    <x v="50"/>
    <s v="."/>
    <n v="1135"/>
    <n v="1145"/>
    <x v="35"/>
    <n v="1240"/>
    <n v="1325"/>
    <n v="1270"/>
    <n v="1320"/>
    <n v="1275"/>
    <n v="1350"/>
    <n v="1365"/>
    <n v="1340"/>
    <n v="1265"/>
    <n v="1135"/>
    <n v="400"/>
    <n v="295"/>
    <n v="10"/>
    <x v="3"/>
  </r>
  <r>
    <x v="9"/>
    <x v="51"/>
    <n v="300"/>
    <n v="1140"/>
    <n v="1195"/>
    <x v="43"/>
    <n v="1350"/>
    <n v="1345"/>
    <n v="1330"/>
    <n v="1355"/>
    <n v="1320"/>
    <n v="1240"/>
    <n v="1180"/>
    <n v="1170"/>
    <n v="1135"/>
    <n v="1070"/>
    <n v="345"/>
    <n v="460"/>
    <n v="10"/>
    <x v="2"/>
  </r>
  <r>
    <x v="9"/>
    <x v="52"/>
    <n v="310"/>
    <n v="1160"/>
    <n v="1275"/>
    <x v="41"/>
    <n v="1410"/>
    <n v="1370"/>
    <n v="1350"/>
    <n v="1335"/>
    <n v="1345"/>
    <n v="1220"/>
    <n v="1220"/>
    <n v="1160"/>
    <n v="1150"/>
    <n v="1100"/>
    <n v="340"/>
    <n v="270"/>
    <n v="10"/>
    <x v="4"/>
  </r>
  <r>
    <x v="11"/>
    <x v="53"/>
    <n v="90"/>
    <n v="1340"/>
    <n v="1470"/>
    <x v="44"/>
    <n v="1490"/>
    <n v="1560"/>
    <n v="1605"/>
    <n v="1630"/>
    <n v="1665"/>
    <n v="1355"/>
    <n v="1360"/>
    <n v="1365"/>
    <n v="1255"/>
    <n v="1270"/>
    <n v="135"/>
    <n v="165"/>
    <n v="40"/>
    <x v="0"/>
  </r>
  <r>
    <x v="11"/>
    <x v="54"/>
    <n v="155"/>
    <n v="1350"/>
    <n v="1465"/>
    <x v="45"/>
    <n v="1555"/>
    <n v="1610"/>
    <n v="1630"/>
    <n v="1660"/>
    <n v="1605"/>
    <n v="1360"/>
    <n v="1375"/>
    <n v="1275"/>
    <n v="1285"/>
    <n v="1215"/>
    <n v="185"/>
    <n v="145"/>
    <n v="30"/>
    <x v="1"/>
  </r>
  <r>
    <x v="12"/>
    <x v="55"/>
    <n v="535"/>
    <n v="1365"/>
    <n v="1430"/>
    <x v="46"/>
    <n v="1505"/>
    <n v="1490"/>
    <n v="1490"/>
    <n v="1580"/>
    <n v="1675"/>
    <n v="1720"/>
    <n v="1630"/>
    <n v="1645"/>
    <n v="1600"/>
    <n v="1590"/>
    <n v="220"/>
    <n v="225"/>
    <n v="5"/>
    <x v="0"/>
  </r>
  <r>
    <x v="12"/>
    <x v="56"/>
    <n v="765"/>
    <n v="1380"/>
    <n v="1510"/>
    <x v="47"/>
    <n v="1480"/>
    <n v="1495"/>
    <n v="1585"/>
    <n v="1660"/>
    <n v="1590"/>
    <n v="1665"/>
    <n v="1665"/>
    <n v="1620"/>
    <n v="1605"/>
    <n v="1620"/>
    <n v="235"/>
    <n v="195"/>
    <s v="*"/>
    <x v="1"/>
  </r>
  <r>
    <x v="12"/>
    <x v="57"/>
    <n v="495"/>
    <n v="1420"/>
    <n v="1455"/>
    <x v="48"/>
    <n v="1605"/>
    <n v="1560"/>
    <n v="1555"/>
    <n v="1560"/>
    <n v="1520"/>
    <n v="1630"/>
    <n v="1665"/>
    <n v="1550"/>
    <n v="1475"/>
    <n v="1485"/>
    <n v="225"/>
    <n v="180"/>
    <n v="5"/>
    <x v="2"/>
  </r>
  <r>
    <x v="13"/>
    <x v="58"/>
    <n v="430"/>
    <n v="1425"/>
    <n v="1625"/>
    <x v="49"/>
    <n v="1690"/>
    <n v="1715"/>
    <n v="1660"/>
    <n v="1690"/>
    <n v="1625"/>
    <n v="1550"/>
    <n v="1560"/>
    <n v="1495"/>
    <n v="1495"/>
    <n v="1365"/>
    <n v="770"/>
    <n v="750"/>
    <n v="20"/>
    <x v="2"/>
  </r>
  <r>
    <x v="14"/>
    <x v="59"/>
    <n v="275"/>
    <n v="1425"/>
    <n v="1545"/>
    <x v="50"/>
    <n v="1600"/>
    <n v="1595"/>
    <n v="1695"/>
    <n v="1725"/>
    <n v="1810"/>
    <n v="1740"/>
    <n v="1645"/>
    <n v="1670"/>
    <n v="1645"/>
    <n v="1490"/>
    <n v="935"/>
    <n v="715"/>
    <n v="10"/>
    <x v="0"/>
  </r>
  <r>
    <x v="13"/>
    <x v="60"/>
    <n v="440"/>
    <n v="1425"/>
    <n v="1600"/>
    <x v="51"/>
    <n v="1640"/>
    <n v="1590"/>
    <n v="1665"/>
    <n v="1695"/>
    <n v="1705"/>
    <n v="1745"/>
    <n v="1715"/>
    <n v="1715"/>
    <n v="1660"/>
    <n v="1545"/>
    <n v="850"/>
    <n v="755"/>
    <n v="25"/>
    <x v="0"/>
  </r>
  <r>
    <x v="11"/>
    <x v="61"/>
    <n v="100"/>
    <n v="1430"/>
    <n v="1505"/>
    <x v="52"/>
    <n v="1625"/>
    <n v="1645"/>
    <n v="1675"/>
    <n v="1620"/>
    <n v="1640"/>
    <n v="1380"/>
    <n v="1285"/>
    <n v="1295"/>
    <n v="1240"/>
    <n v="1125"/>
    <n v="165"/>
    <n v="135"/>
    <n v="30"/>
    <x v="3"/>
  </r>
  <r>
    <x v="12"/>
    <x v="62"/>
    <n v="480"/>
    <n v="1445"/>
    <n v="1460"/>
    <x v="53"/>
    <n v="1555"/>
    <n v="1640"/>
    <n v="1560"/>
    <n v="1570"/>
    <n v="1570"/>
    <n v="1635"/>
    <n v="1620"/>
    <n v="1650"/>
    <n v="1545"/>
    <n v="1455"/>
    <n v="225"/>
    <n v="180"/>
    <n v="5"/>
    <x v="4"/>
  </r>
  <r>
    <x v="14"/>
    <x v="63"/>
    <n v="450"/>
    <n v="1445"/>
    <n v="1610"/>
    <x v="54"/>
    <n v="1580"/>
    <n v="1690"/>
    <n v="1735"/>
    <n v="1800"/>
    <n v="1735"/>
    <n v="1645"/>
    <n v="1690"/>
    <n v="1660"/>
    <n v="1555"/>
    <n v="1605"/>
    <n v="815"/>
    <n v="755"/>
    <n v="20"/>
    <x v="1"/>
  </r>
  <r>
    <x v="11"/>
    <x v="64"/>
    <n v="105"/>
    <n v="1450"/>
    <n v="1580"/>
    <x v="55"/>
    <n v="1660"/>
    <n v="1680"/>
    <n v="1650"/>
    <n v="1650"/>
    <n v="1690"/>
    <n v="1285"/>
    <n v="1310"/>
    <n v="1250"/>
    <n v="1215"/>
    <n v="1120"/>
    <n v="160"/>
    <n v="140"/>
    <n v="20"/>
    <x v="4"/>
  </r>
  <r>
    <x v="13"/>
    <x v="65"/>
    <n v="465"/>
    <n v="1450"/>
    <n v="1540"/>
    <x v="56"/>
    <n v="1630"/>
    <n v="1695"/>
    <n v="1725"/>
    <n v="1655"/>
    <n v="1715"/>
    <n v="1660"/>
    <n v="1550"/>
    <n v="1550"/>
    <n v="1500"/>
    <n v="1440"/>
    <n v="795"/>
    <n v="615"/>
    <n v="25"/>
    <x v="4"/>
  </r>
  <r>
    <x v="13"/>
    <x v="66"/>
    <n v="410"/>
    <n v="1460"/>
    <n v="1630"/>
    <x v="52"/>
    <n v="1660"/>
    <n v="1655"/>
    <n v="1695"/>
    <n v="1720"/>
    <n v="1660"/>
    <n v="1725"/>
    <n v="1655"/>
    <n v="1555"/>
    <n v="1545"/>
    <n v="1460"/>
    <n v="800"/>
    <n v="665"/>
    <n v="10"/>
    <x v="3"/>
  </r>
  <r>
    <x v="13"/>
    <x v="67"/>
    <n v="675"/>
    <n v="1465"/>
    <n v="1590"/>
    <x v="55"/>
    <n v="1575"/>
    <n v="1665"/>
    <n v="1685"/>
    <n v="1700"/>
    <n v="1725"/>
    <n v="1715"/>
    <n v="1725"/>
    <n v="1665"/>
    <n v="1535"/>
    <n v="1530"/>
    <n v="840"/>
    <n v="740"/>
    <n v="20"/>
    <x v="1"/>
  </r>
  <r>
    <x v="12"/>
    <x v="68"/>
    <n v="470"/>
    <n v="1470"/>
    <n v="1485"/>
    <x v="57"/>
    <n v="1485"/>
    <n v="1580"/>
    <n v="1650"/>
    <n v="1575"/>
    <n v="1580"/>
    <n v="1695"/>
    <n v="1625"/>
    <n v="1610"/>
    <n v="1645"/>
    <n v="1510"/>
    <n v="220"/>
    <n v="190"/>
    <n v="5"/>
    <x v="3"/>
  </r>
  <r>
    <x v="15"/>
    <x v="69"/>
    <n v="120"/>
    <n v="1475"/>
    <n v="1675"/>
    <x v="51"/>
    <n v="1645"/>
    <n v="1680"/>
    <n v="1735"/>
    <n v="1820"/>
    <n v="1775"/>
    <n v="1765"/>
    <n v="1710"/>
    <n v="1740"/>
    <n v="1750"/>
    <n v="1615"/>
    <n v="570"/>
    <n v="540"/>
    <n v="15"/>
    <x v="0"/>
  </r>
  <r>
    <x v="14"/>
    <x v="70"/>
    <n v="375"/>
    <n v="1490"/>
    <n v="1640"/>
    <x v="58"/>
    <n v="1775"/>
    <n v="1715"/>
    <n v="1620"/>
    <n v="1665"/>
    <n v="1640"/>
    <n v="1565"/>
    <n v="1640"/>
    <n v="1515"/>
    <n v="1495"/>
    <n v="1405"/>
    <n v="950"/>
    <n v="710"/>
    <n v="10"/>
    <x v="2"/>
  </r>
  <r>
    <x v="16"/>
    <x v="71"/>
    <n v="395"/>
    <n v="1505"/>
    <n v="1875"/>
    <x v="59"/>
    <n v="1965"/>
    <n v="1955"/>
    <n v="2005"/>
    <n v="2105"/>
    <n v="2150"/>
    <n v="2060"/>
    <n v="2020"/>
    <n v="2160"/>
    <n v="2035"/>
    <n v="1915"/>
    <n v="705"/>
    <n v="685"/>
    <n v="10"/>
    <x v="0"/>
  </r>
  <r>
    <x v="11"/>
    <x v="72"/>
    <n v="90"/>
    <n v="1510"/>
    <n v="1630"/>
    <x v="60"/>
    <n v="1700"/>
    <n v="1670"/>
    <n v="1655"/>
    <n v="1710"/>
    <n v="1560"/>
    <n v="1310"/>
    <n v="1255"/>
    <n v="1205"/>
    <n v="1190"/>
    <n v="1085"/>
    <n v="155"/>
    <n v="145"/>
    <n v="25"/>
    <x v="2"/>
  </r>
  <r>
    <x v="15"/>
    <x v="73"/>
    <n v="90"/>
    <n v="1510"/>
    <n v="1640"/>
    <x v="61"/>
    <n v="1740"/>
    <n v="1825"/>
    <n v="1795"/>
    <n v="1815"/>
    <n v="1810"/>
    <n v="1740"/>
    <n v="1755"/>
    <n v="1650"/>
    <n v="1640"/>
    <n v="1610"/>
    <n v="570"/>
    <n v="535"/>
    <n v="10"/>
    <x v="3"/>
  </r>
  <r>
    <x v="14"/>
    <x v="74"/>
    <n v="280"/>
    <n v="1525"/>
    <n v="1580"/>
    <x v="62"/>
    <n v="1670"/>
    <n v="1735"/>
    <n v="1805"/>
    <n v="1730"/>
    <n v="1630"/>
    <n v="1690"/>
    <n v="1675"/>
    <n v="1565"/>
    <n v="1645"/>
    <n v="1450"/>
    <n v="845"/>
    <n v="650"/>
    <n v="25"/>
    <x v="3"/>
  </r>
  <r>
    <x v="14"/>
    <x v="70"/>
    <n v="335"/>
    <n v="1540"/>
    <n v="1560"/>
    <x v="63"/>
    <n v="1740"/>
    <n v="1795"/>
    <n v="1720"/>
    <n v="1620"/>
    <n v="1675"/>
    <n v="1670"/>
    <n v="1570"/>
    <n v="1660"/>
    <n v="1525"/>
    <n v="1420"/>
    <n v="810"/>
    <n v="770"/>
    <n v="20"/>
    <x v="4"/>
  </r>
  <r>
    <x v="15"/>
    <x v="75"/>
    <n v="150"/>
    <n v="1540"/>
    <n v="1605"/>
    <x v="64"/>
    <n v="1680"/>
    <n v="1735"/>
    <n v="1825"/>
    <n v="1780"/>
    <n v="1820"/>
    <n v="1710"/>
    <n v="1740"/>
    <n v="1765"/>
    <n v="1630"/>
    <n v="1605"/>
    <n v="595"/>
    <n v="560"/>
    <n v="10"/>
    <x v="1"/>
  </r>
  <r>
    <x v="17"/>
    <x v="76"/>
    <n v="310"/>
    <n v="1540"/>
    <n v="1995"/>
    <x v="65"/>
    <n v="2015"/>
    <n v="1995"/>
    <n v="2040"/>
    <n v="2010"/>
    <n v="2010"/>
    <n v="2015"/>
    <n v="1975"/>
    <n v="2040"/>
    <n v="1890"/>
    <n v="1720"/>
    <n v="885"/>
    <n v="830"/>
    <n v="5"/>
    <x v="0"/>
  </r>
  <r>
    <x v="15"/>
    <x v="77"/>
    <n v="70"/>
    <n v="1545"/>
    <n v="1655"/>
    <x v="58"/>
    <n v="1805"/>
    <n v="1780"/>
    <n v="1815"/>
    <n v="1805"/>
    <n v="1820"/>
    <n v="1760"/>
    <n v="1640"/>
    <n v="1635"/>
    <n v="1680"/>
    <n v="1510"/>
    <n v="580"/>
    <n v="530"/>
    <n v="10"/>
    <x v="4"/>
  </r>
  <r>
    <x v="15"/>
    <x v="78"/>
    <n v="70"/>
    <n v="1555"/>
    <n v="1710"/>
    <x v="66"/>
    <n v="1775"/>
    <n v="1795"/>
    <n v="1800"/>
    <n v="1815"/>
    <n v="1810"/>
    <n v="1655"/>
    <n v="1645"/>
    <n v="1675"/>
    <n v="1580"/>
    <n v="1540"/>
    <n v="595"/>
    <n v="570"/>
    <n v="20"/>
    <x v="2"/>
  </r>
  <r>
    <x v="17"/>
    <x v="79"/>
    <n v="470"/>
    <n v="1580"/>
    <n v="2005"/>
    <x v="67"/>
    <n v="1990"/>
    <n v="2035"/>
    <n v="1995"/>
    <n v="2010"/>
    <n v="2010"/>
    <n v="1995"/>
    <n v="2045"/>
    <n v="1875"/>
    <n v="1740"/>
    <n v="1740"/>
    <n v="945"/>
    <n v="735"/>
    <n v="5"/>
    <x v="1"/>
  </r>
  <r>
    <x v="16"/>
    <x v="80"/>
    <n v="390"/>
    <n v="1600"/>
    <n v="1935"/>
    <x v="68"/>
    <n v="1965"/>
    <n v="2100"/>
    <n v="2105"/>
    <n v="2040"/>
    <n v="1970"/>
    <n v="2180"/>
    <n v="2025"/>
    <n v="1960"/>
    <n v="1955"/>
    <n v="1845"/>
    <n v="735"/>
    <n v="650"/>
    <n v="5"/>
    <x v="3"/>
  </r>
  <r>
    <x v="17"/>
    <x v="81"/>
    <n v="295"/>
    <n v="1605"/>
    <n v="2000"/>
    <x v="69"/>
    <n v="1995"/>
    <n v="1990"/>
    <n v="1940"/>
    <n v="2040"/>
    <n v="1840"/>
    <n v="1745"/>
    <n v="1780"/>
    <n v="1650"/>
    <n v="1655"/>
    <n v="1610"/>
    <n v="925"/>
    <n v="715"/>
    <n v="10"/>
    <x v="2"/>
  </r>
  <r>
    <x v="16"/>
    <x v="82"/>
    <n v="390"/>
    <n v="1615"/>
    <n v="1995"/>
    <x v="70"/>
    <n v="2075"/>
    <n v="2005"/>
    <n v="1915"/>
    <n v="2095"/>
    <n v="1985"/>
    <n v="1975"/>
    <n v="1950"/>
    <n v="1930"/>
    <n v="1955"/>
    <n v="1815"/>
    <n v="835"/>
    <n v="675"/>
    <s v="."/>
    <x v="2"/>
  </r>
  <r>
    <x v="17"/>
    <x v="83"/>
    <n v="290"/>
    <n v="1635"/>
    <n v="1960"/>
    <x v="71"/>
    <n v="1985"/>
    <n v="2010"/>
    <n v="2015"/>
    <n v="1955"/>
    <n v="2030"/>
    <n v="1900"/>
    <n v="1760"/>
    <n v="1770"/>
    <n v="1665"/>
    <n v="1615"/>
    <n v="895"/>
    <n v="730"/>
    <s v="*"/>
    <x v="4"/>
  </r>
  <r>
    <x v="17"/>
    <x v="84"/>
    <n v="265"/>
    <n v="1635"/>
    <n v="2025"/>
    <x v="72"/>
    <n v="2020"/>
    <n v="1990"/>
    <n v="2025"/>
    <n v="2020"/>
    <n v="1965"/>
    <n v="2045"/>
    <n v="1885"/>
    <n v="1760"/>
    <n v="1765"/>
    <n v="1630"/>
    <n v="840"/>
    <n v="700"/>
    <n v="5"/>
    <x v="3"/>
  </r>
  <r>
    <x v="16"/>
    <x v="85"/>
    <n v="400"/>
    <n v="1660"/>
    <n v="1930"/>
    <x v="73"/>
    <n v="2070"/>
    <n v="2090"/>
    <n v="2005"/>
    <n v="1935"/>
    <n v="2115"/>
    <n v="2030"/>
    <n v="1980"/>
    <n v="1955"/>
    <n v="1930"/>
    <n v="1855"/>
    <n v="775"/>
    <n v="715"/>
    <s v="*"/>
    <x v="4"/>
  </r>
  <r>
    <x v="16"/>
    <x v="86"/>
    <n v="670"/>
    <n v="1840"/>
    <n v="1895"/>
    <x v="74"/>
    <n v="1920"/>
    <n v="1980"/>
    <n v="2090"/>
    <n v="2125"/>
    <n v="2030"/>
    <n v="2035"/>
    <n v="2150"/>
    <n v="2030"/>
    <n v="1955"/>
    <n v="1885"/>
    <n v="745"/>
    <n v="680"/>
    <s v="*"/>
    <x v="1"/>
  </r>
  <r>
    <x v="18"/>
    <x v="87"/>
    <n v="870"/>
    <n v="1845"/>
    <n v="2010"/>
    <x v="75"/>
    <n v="2015"/>
    <n v="2085"/>
    <n v="2075"/>
    <n v="2175"/>
    <n v="2125"/>
    <n v="2055"/>
    <n v="2130"/>
    <n v="2010"/>
    <n v="1970"/>
    <n v="1890"/>
    <n v="465"/>
    <n v="415"/>
    <n v="10"/>
    <x v="1"/>
  </r>
  <r>
    <x v="18"/>
    <x v="88"/>
    <n v="455"/>
    <n v="1900"/>
    <n v="1930"/>
    <x v="76"/>
    <n v="2100"/>
    <n v="2015"/>
    <n v="2085"/>
    <n v="2080"/>
    <n v="2180"/>
    <n v="2070"/>
    <n v="2050"/>
    <n v="2115"/>
    <n v="1985"/>
    <n v="1940"/>
    <n v="455"/>
    <n v="400"/>
    <n v="15"/>
    <x v="0"/>
  </r>
  <r>
    <x v="18"/>
    <x v="89"/>
    <n v="440"/>
    <n v="1945"/>
    <n v="2075"/>
    <x v="71"/>
    <n v="2095"/>
    <n v="2090"/>
    <n v="2185"/>
    <n v="2140"/>
    <n v="2120"/>
    <n v="2145"/>
    <n v="2010"/>
    <n v="1985"/>
    <n v="1930"/>
    <n v="1980"/>
    <n v="480"/>
    <n v="325"/>
    <n v="15"/>
    <x v="3"/>
  </r>
  <r>
    <x v="18"/>
    <x v="90"/>
    <n v="575"/>
    <n v="1975"/>
    <n v="2115"/>
    <x v="77"/>
    <n v="2200"/>
    <n v="2155"/>
    <n v="2130"/>
    <n v="2170"/>
    <n v="2060"/>
    <n v="2010"/>
    <n v="1985"/>
    <n v="2060"/>
    <n v="2005"/>
    <n v="1855"/>
    <n v="550"/>
    <n v="455"/>
    <n v="10"/>
    <x v="2"/>
  </r>
  <r>
    <x v="18"/>
    <x v="91"/>
    <n v="490"/>
    <n v="2030"/>
    <n v="2040"/>
    <x v="77"/>
    <n v="2100"/>
    <n v="2195"/>
    <n v="2140"/>
    <n v="2115"/>
    <n v="2170"/>
    <n v="2035"/>
    <n v="2015"/>
    <n v="1960"/>
    <n v="2035"/>
    <n v="1940"/>
    <n v="465"/>
    <n v="410"/>
    <n v="10"/>
    <x v="4"/>
  </r>
  <r>
    <x v="19"/>
    <x v="92"/>
    <n v="1275"/>
    <n v="2250"/>
    <n v="2470"/>
    <x v="78"/>
    <n v="2520"/>
    <n v="2570"/>
    <n v="2785"/>
    <n v="2780"/>
    <n v="2670"/>
    <n v="2565"/>
    <n v="2730"/>
    <n v="2585"/>
    <n v="2480"/>
    <n v="2410"/>
    <n v="825"/>
    <n v="650"/>
    <n v="20"/>
    <x v="1"/>
  </r>
  <r>
    <x v="19"/>
    <x v="93"/>
    <n v="860"/>
    <n v="2375"/>
    <n v="2395"/>
    <x v="79"/>
    <n v="2580"/>
    <n v="2545"/>
    <n v="2585"/>
    <n v="2800"/>
    <n v="2800"/>
    <n v="2600"/>
    <n v="2575"/>
    <n v="2735"/>
    <n v="2590"/>
    <n v="2470"/>
    <n v="725"/>
    <n v="740"/>
    <n v="15"/>
    <x v="0"/>
  </r>
  <r>
    <x v="19"/>
    <x v="94"/>
    <n v="770"/>
    <n v="2390"/>
    <n v="2565"/>
    <x v="80"/>
    <n v="2580"/>
    <n v="2780"/>
    <n v="2775"/>
    <n v="2675"/>
    <n v="2645"/>
    <n v="2730"/>
    <n v="2580"/>
    <n v="2490"/>
    <n v="2415"/>
    <n v="2430"/>
    <n v="750"/>
    <n v="625"/>
    <n v="15"/>
    <x v="3"/>
  </r>
  <r>
    <x v="20"/>
    <x v="95"/>
    <n v="560"/>
    <n v="2440"/>
    <n v="2655"/>
    <x v="81"/>
    <n v="2675"/>
    <n v="2740"/>
    <n v="2815"/>
    <n v="2920"/>
    <n v="2825"/>
    <n v="2990"/>
    <n v="2945"/>
    <n v="2815"/>
    <n v="2855"/>
    <n v="2795"/>
    <n v="1265"/>
    <n v="1170"/>
    <n v="30"/>
    <x v="1"/>
  </r>
  <r>
    <x v="19"/>
    <x v="96"/>
    <n v="815"/>
    <n v="2470"/>
    <n v="2600"/>
    <x v="82"/>
    <n v="2785"/>
    <n v="2705"/>
    <n v="2665"/>
    <n v="2835"/>
    <n v="2665"/>
    <n v="2515"/>
    <n v="2430"/>
    <n v="2435"/>
    <n v="2420"/>
    <n v="2320"/>
    <n v="765"/>
    <n v="585"/>
    <n v="25"/>
    <x v="2"/>
  </r>
  <r>
    <x v="20"/>
    <x v="97"/>
    <n v="430"/>
    <n v="2470"/>
    <n v="2510"/>
    <x v="83"/>
    <n v="2685"/>
    <n v="2685"/>
    <n v="2770"/>
    <n v="2810"/>
    <n v="2940"/>
    <n v="2995"/>
    <n v="2985"/>
    <n v="2920"/>
    <n v="2800"/>
    <n v="2795"/>
    <n v="1235"/>
    <n v="1095"/>
    <n v="35"/>
    <x v="0"/>
  </r>
  <r>
    <x v="19"/>
    <x v="98"/>
    <n v="780"/>
    <n v="2510"/>
    <n v="2525"/>
    <x v="84"/>
    <n v="2800"/>
    <n v="2780"/>
    <n v="2695"/>
    <n v="2645"/>
    <n v="2835"/>
    <n v="2575"/>
    <n v="2515"/>
    <n v="2410"/>
    <n v="2435"/>
    <n v="2395"/>
    <n v="760"/>
    <n v="600"/>
    <n v="15"/>
    <x v="4"/>
  </r>
  <r>
    <x v="20"/>
    <x v="99"/>
    <n v="415"/>
    <n v="2615"/>
    <n v="2670"/>
    <x v="85"/>
    <n v="2760"/>
    <n v="2815"/>
    <n v="2935"/>
    <n v="2830"/>
    <n v="2825"/>
    <n v="2945"/>
    <n v="2835"/>
    <n v="2855"/>
    <n v="2810"/>
    <n v="2610"/>
    <n v="1320"/>
    <n v="925"/>
    <n v="50"/>
    <x v="3"/>
  </r>
  <r>
    <x v="20"/>
    <x v="100"/>
    <n v="470"/>
    <n v="2635"/>
    <n v="2755"/>
    <x v="86"/>
    <n v="2950"/>
    <n v="2820"/>
    <n v="2830"/>
    <n v="2780"/>
    <n v="2700"/>
    <n v="2880"/>
    <n v="2845"/>
    <n v="2660"/>
    <n v="2750"/>
    <n v="2435"/>
    <n v="1260"/>
    <n v="1030"/>
    <n v="35"/>
    <x v="2"/>
  </r>
  <r>
    <x v="20"/>
    <x v="101"/>
    <n v="420"/>
    <n v="2635"/>
    <n v="2675"/>
    <x v="87"/>
    <n v="2810"/>
    <n v="2935"/>
    <n v="2820"/>
    <n v="2825"/>
    <n v="2785"/>
    <n v="2840"/>
    <n v="2870"/>
    <n v="2825"/>
    <n v="2655"/>
    <n v="2725"/>
    <n v="1160"/>
    <n v="965"/>
    <n v="40"/>
    <x v="4"/>
  </r>
  <r>
    <x v="21"/>
    <x v="102"/>
    <n v="1265"/>
    <n v="3440"/>
    <n v="4170"/>
    <x v="88"/>
    <n v="4205"/>
    <n v="4155"/>
    <n v="4355"/>
    <n v="4350"/>
    <n v="4200"/>
    <n v="4140"/>
    <n v="4075"/>
    <n v="3865"/>
    <n v="3695"/>
    <n v="3530"/>
    <n v="1805"/>
    <n v="1520"/>
    <n v="20"/>
    <x v="1"/>
  </r>
  <r>
    <x v="21"/>
    <x v="103"/>
    <n v="895"/>
    <n v="3445"/>
    <n v="3865"/>
    <x v="89"/>
    <n v="4185"/>
    <n v="4210"/>
    <n v="4170"/>
    <n v="4380"/>
    <n v="4350"/>
    <n v="4115"/>
    <n v="4105"/>
    <n v="4060"/>
    <n v="3850"/>
    <n v="3625"/>
    <n v="1770"/>
    <n v="1555"/>
    <n v="25"/>
    <x v="0"/>
  </r>
  <r>
    <x v="21"/>
    <x v="104"/>
    <n v="670"/>
    <n v="3750"/>
    <n v="4155"/>
    <x v="90"/>
    <n v="4145"/>
    <n v="4360"/>
    <n v="4350"/>
    <n v="4205"/>
    <n v="4275"/>
    <n v="4070"/>
    <n v="3870"/>
    <n v="3710"/>
    <n v="3585"/>
    <n v="3265"/>
    <n v="1825"/>
    <n v="1340"/>
    <n v="25"/>
    <x v="3"/>
  </r>
  <r>
    <x v="21"/>
    <x v="105"/>
    <n v="720"/>
    <n v="3835"/>
    <n v="4155"/>
    <x v="91"/>
    <n v="4365"/>
    <n v="4365"/>
    <n v="4205"/>
    <n v="4260"/>
    <n v="4190"/>
    <n v="3865"/>
    <n v="3720"/>
    <n v="3595"/>
    <n v="3375"/>
    <n v="3300"/>
    <n v="1775"/>
    <n v="1320"/>
    <n v="20"/>
    <x v="4"/>
  </r>
  <r>
    <x v="21"/>
    <x v="106"/>
    <n v="795"/>
    <n v="3855"/>
    <n v="4130"/>
    <x v="92"/>
    <n v="4385"/>
    <n v="4230"/>
    <n v="4295"/>
    <n v="4225"/>
    <n v="4030"/>
    <n v="3720"/>
    <n v="3620"/>
    <n v="3390"/>
    <n v="3425"/>
    <n v="3155"/>
    <n v="1785"/>
    <n v="1275"/>
    <n v="15"/>
    <x v="2"/>
  </r>
  <r>
    <x v="22"/>
    <x v="107"/>
    <n v="6025"/>
    <n v="28170"/>
    <n v="32475"/>
    <x v="93"/>
    <n v="34155"/>
    <n v="34205"/>
    <n v="34870"/>
    <n v="36065"/>
    <n v="36525"/>
    <n v="35395"/>
    <n v="34670"/>
    <n v="35310"/>
    <n v="33710"/>
    <n v="32340"/>
    <n v="12100"/>
    <n v="11105"/>
    <n v="315"/>
    <x v="0"/>
  </r>
  <r>
    <x v="22"/>
    <x v="108"/>
    <n v="9295"/>
    <n v="28795"/>
    <n v="33375"/>
    <x v="94"/>
    <n v="33990"/>
    <n v="34725"/>
    <n v="35935"/>
    <n v="36400"/>
    <n v="35645"/>
    <n v="34775"/>
    <n v="35480"/>
    <n v="33825"/>
    <n v="32940"/>
    <n v="32055"/>
    <n v="12430"/>
    <n v="10825"/>
    <n v="275"/>
    <x v="1"/>
  </r>
  <r>
    <x v="22"/>
    <x v="109"/>
    <n v="5545"/>
    <n v="29550"/>
    <n v="33860"/>
    <x v="95"/>
    <n v="34695"/>
    <n v="35905"/>
    <n v="36405"/>
    <n v="35710"/>
    <n v="35140"/>
    <n v="35585"/>
    <n v="33875"/>
    <n v="33095"/>
    <n v="32610"/>
    <n v="30895"/>
    <n v="12265"/>
    <n v="9805"/>
    <n v="270"/>
    <x v="3"/>
  </r>
  <r>
    <x v="22"/>
    <x v="110"/>
    <n v="6035"/>
    <n v="30090"/>
    <n v="34600"/>
    <x v="96"/>
    <n v="36245"/>
    <n v="35625"/>
    <n v="35105"/>
    <n v="35940"/>
    <n v="34315"/>
    <n v="33285"/>
    <n v="32870"/>
    <n v="31970"/>
    <n v="31640"/>
    <n v="29675"/>
    <n v="12930"/>
    <n v="10770"/>
    <n v="280"/>
    <x v="2"/>
  </r>
  <r>
    <x v="22"/>
    <x v="111"/>
    <n v="5685"/>
    <n v="30215"/>
    <n v="33845"/>
    <x v="97"/>
    <n v="35800"/>
    <n v="36330"/>
    <n v="35665"/>
    <n v="35070"/>
    <n v="35950"/>
    <n v="33985"/>
    <n v="33235"/>
    <n v="32745"/>
    <n v="31940"/>
    <n v="30535"/>
    <n v="12140"/>
    <n v="10320"/>
    <n v="27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H28" firstHeaderRow="1" firstDataRow="2" firstDataCol="1"/>
  <pivotFields count="20">
    <pivotField axis="axisRow" showAll="0">
      <items count="24">
        <item x="4"/>
        <item x="14"/>
        <item x="18"/>
        <item x="21"/>
        <item x="16"/>
        <item x="2"/>
        <item x="8"/>
        <item x="7"/>
        <item x="15"/>
        <item x="10"/>
        <item x="3"/>
        <item x="5"/>
        <item x="0"/>
        <item x="12"/>
        <item x="17"/>
        <item x="9"/>
        <item x="1"/>
        <item x="20"/>
        <item x="19"/>
        <item x="6"/>
        <item x="13"/>
        <item x="22"/>
        <item x="11"/>
        <item t="default"/>
      </items>
    </pivotField>
    <pivotField dataField="1" showAll="0">
      <items count="113">
        <item x="10"/>
        <item x="12"/>
        <item x="11"/>
        <item x="13"/>
        <item x="14"/>
        <item x="16"/>
        <item x="17"/>
        <item x="15"/>
        <item x="22"/>
        <item x="18"/>
        <item x="21"/>
        <item x="24"/>
        <item x="25"/>
        <item x="28"/>
        <item x="20"/>
        <item x="19"/>
        <item x="29"/>
        <item x="23"/>
        <item x="27"/>
        <item x="0"/>
        <item x="1"/>
        <item x="3"/>
        <item x="6"/>
        <item x="2"/>
        <item x="26"/>
        <item x="30"/>
        <item x="31"/>
        <item x="34"/>
        <item x="33"/>
        <item x="32"/>
        <item x="35"/>
        <item x="36"/>
        <item x="42"/>
        <item x="44"/>
        <item x="37"/>
        <item x="40"/>
        <item x="39"/>
        <item x="41"/>
        <item x="5"/>
        <item x="9"/>
        <item x="47"/>
        <item x="7"/>
        <item x="4"/>
        <item x="46"/>
        <item x="8"/>
        <item x="50"/>
        <item x="43"/>
        <item x="48"/>
        <item x="38"/>
        <item x="45"/>
        <item x="51"/>
        <item x="52"/>
        <item x="49"/>
        <item x="53"/>
        <item x="54"/>
        <item x="55"/>
        <item x="57"/>
        <item x="62"/>
        <item x="68"/>
        <item x="61"/>
        <item x="56"/>
        <item x="64"/>
        <item x="72"/>
        <item x="59"/>
        <item x="60"/>
        <item x="66"/>
        <item x="58"/>
        <item x="65"/>
        <item x="74"/>
        <item x="69"/>
        <item x="63"/>
        <item x="70"/>
        <item x="67"/>
        <item x="75"/>
        <item x="73"/>
        <item x="77"/>
        <item x="78"/>
        <item x="81"/>
        <item x="71"/>
        <item x="83"/>
        <item x="84"/>
        <item x="76"/>
        <item x="80"/>
        <item x="79"/>
        <item x="82"/>
        <item x="85"/>
        <item x="86"/>
        <item x="88"/>
        <item x="89"/>
        <item x="87"/>
        <item x="91"/>
        <item x="90"/>
        <item x="93"/>
        <item x="94"/>
        <item x="92"/>
        <item x="97"/>
        <item x="98"/>
        <item x="95"/>
        <item x="96"/>
        <item x="99"/>
        <item x="101"/>
        <item x="100"/>
        <item x="103"/>
        <item x="104"/>
        <item x="105"/>
        <item x="102"/>
        <item x="106"/>
        <item x="107"/>
        <item x="109"/>
        <item x="108"/>
        <item x="111"/>
        <item x="110"/>
        <item t="default"/>
      </items>
    </pivotField>
    <pivotField showAll="0"/>
    <pivotField showAll="0"/>
    <pivotField showAll="0"/>
    <pivotField showAll="0">
      <items count="99">
        <item x="12"/>
        <item x="11"/>
        <item x="9"/>
        <item x="13"/>
        <item x="16"/>
        <item x="20"/>
        <item x="10"/>
        <item x="19"/>
        <item x="14"/>
        <item x="21"/>
        <item x="17"/>
        <item x="25"/>
        <item x="22"/>
        <item x="15"/>
        <item x="18"/>
        <item x="24"/>
        <item x="0"/>
        <item x="5"/>
        <item x="1"/>
        <item x="2"/>
        <item x="23"/>
        <item x="27"/>
        <item x="38"/>
        <item x="30"/>
        <item x="26"/>
        <item x="32"/>
        <item x="31"/>
        <item x="33"/>
        <item x="29"/>
        <item x="28"/>
        <item x="37"/>
        <item x="40"/>
        <item x="36"/>
        <item x="35"/>
        <item x="41"/>
        <item x="34"/>
        <item x="6"/>
        <item x="3"/>
        <item x="8"/>
        <item x="7"/>
        <item x="39"/>
        <item x="4"/>
        <item x="42"/>
        <item x="43"/>
        <item x="44"/>
        <item x="53"/>
        <item x="57"/>
        <item x="45"/>
        <item x="47"/>
        <item x="46"/>
        <item x="48"/>
        <item x="52"/>
        <item x="62"/>
        <item x="54"/>
        <item x="50"/>
        <item x="51"/>
        <item x="64"/>
        <item x="49"/>
        <item x="55"/>
        <item x="56"/>
        <item x="63"/>
        <item x="60"/>
        <item x="61"/>
        <item x="58"/>
        <item x="66"/>
        <item x="59"/>
        <item x="68"/>
        <item x="74"/>
        <item x="69"/>
        <item x="72"/>
        <item x="73"/>
        <item x="67"/>
        <item x="76"/>
        <item x="71"/>
        <item x="65"/>
        <item x="70"/>
        <item x="75"/>
        <item x="77"/>
        <item x="79"/>
        <item x="80"/>
        <item x="78"/>
        <item x="84"/>
        <item x="81"/>
        <item x="85"/>
        <item x="83"/>
        <item x="87"/>
        <item x="86"/>
        <item x="82"/>
        <item x="91"/>
        <item x="88"/>
        <item x="90"/>
        <item x="89"/>
        <item x="92"/>
        <item x="93"/>
        <item x="95"/>
        <item x="94"/>
        <item x="97"/>
        <item x="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4"/>
        <item x="3"/>
        <item x="1"/>
        <item x="0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PRIMARY 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A28" sqref="A28"/>
    </sheetView>
  </sheetViews>
  <sheetFormatPr baseColWidth="10" defaultRowHeight="16" x14ac:dyDescent="0.2"/>
  <cols>
    <col min="1" max="1" width="14.33203125" bestFit="1" customWidth="1"/>
    <col min="2" max="2" width="25.33203125" bestFit="1" customWidth="1"/>
    <col min="3" max="3" width="15.5" bestFit="1" customWidth="1"/>
    <col min="4" max="7" width="7.1640625" bestFit="1" customWidth="1"/>
    <col min="8" max="8" width="10.83203125" bestFit="1" customWidth="1"/>
    <col min="9" max="9" width="18.83203125" bestFit="1" customWidth="1"/>
    <col min="10" max="10" width="25.33203125" bestFit="1" customWidth="1"/>
    <col min="11" max="11" width="18.83203125" bestFit="1" customWidth="1"/>
    <col min="12" max="12" width="25.33203125" bestFit="1" customWidth="1"/>
    <col min="13" max="13" width="23.6640625" bestFit="1" customWidth="1"/>
    <col min="14" max="14" width="30.1640625" bestFit="1" customWidth="1"/>
  </cols>
  <sheetData>
    <row r="3" spans="1:8" x14ac:dyDescent="0.2">
      <c r="B3" s="3" t="s">
        <v>53</v>
      </c>
      <c r="C3" s="3" t="s">
        <v>51</v>
      </c>
    </row>
    <row r="4" spans="1:8" x14ac:dyDescent="0.2">
      <c r="B4" s="3" t="s">
        <v>49</v>
      </c>
      <c r="C4" t="s">
        <v>21</v>
      </c>
      <c r="D4" t="s">
        <v>44</v>
      </c>
      <c r="E4" t="s">
        <v>46</v>
      </c>
      <c r="F4" t="s">
        <v>47</v>
      </c>
      <c r="G4" t="s">
        <v>48</v>
      </c>
      <c r="H4" t="s">
        <v>50</v>
      </c>
    </row>
    <row r="5" spans="1:8" x14ac:dyDescent="0.2">
      <c r="A5" t="str">
        <f>LEFT(B5,LEN(B5)-3)</f>
        <v xml:space="preserve">Blaenau Gwent </v>
      </c>
      <c r="B5" s="4" t="s">
        <v>38</v>
      </c>
      <c r="C5" s="5">
        <v>6340</v>
      </c>
      <c r="D5" s="5">
        <v>6400</v>
      </c>
      <c r="E5" s="5">
        <v>6260</v>
      </c>
      <c r="F5" s="5">
        <v>6385</v>
      </c>
      <c r="G5" s="5">
        <v>6120</v>
      </c>
      <c r="H5" s="5">
        <v>31505</v>
      </c>
    </row>
    <row r="6" spans="1:8" x14ac:dyDescent="0.2">
      <c r="A6" t="str">
        <f t="shared" ref="A6:A28" si="0">LEFT(B6,LEN(B6)-3)</f>
        <v xml:space="preserve">Bridgend </v>
      </c>
      <c r="B6" s="4" t="s">
        <v>33</v>
      </c>
      <c r="C6" s="5">
        <v>13645</v>
      </c>
      <c r="D6" s="5">
        <v>13645</v>
      </c>
      <c r="E6" s="5">
        <v>13530</v>
      </c>
      <c r="F6" s="5">
        <v>13635</v>
      </c>
      <c r="G6" s="5">
        <v>13275</v>
      </c>
      <c r="H6" s="5">
        <v>67730</v>
      </c>
    </row>
    <row r="7" spans="1:8" x14ac:dyDescent="0.2">
      <c r="A7" t="str">
        <f t="shared" si="0"/>
        <v xml:space="preserve">Caerphilly </v>
      </c>
      <c r="B7" s="4" t="s">
        <v>37</v>
      </c>
      <c r="C7" s="5">
        <v>17485</v>
      </c>
      <c r="D7" s="5">
        <v>17385</v>
      </c>
      <c r="E7" s="5">
        <v>17110</v>
      </c>
      <c r="F7" s="5">
        <v>17280</v>
      </c>
      <c r="G7" s="5">
        <v>16760</v>
      </c>
      <c r="H7" s="5">
        <v>86020</v>
      </c>
    </row>
    <row r="8" spans="1:8" x14ac:dyDescent="0.2">
      <c r="A8" t="str">
        <f t="shared" si="0"/>
        <v xml:space="preserve">Cardiff </v>
      </c>
      <c r="B8" s="4" t="s">
        <v>42</v>
      </c>
      <c r="C8" s="5">
        <v>34345</v>
      </c>
      <c r="D8" s="5">
        <v>34235</v>
      </c>
      <c r="E8" s="5">
        <v>34105</v>
      </c>
      <c r="F8" s="5">
        <v>34300</v>
      </c>
      <c r="G8" s="5">
        <v>33730</v>
      </c>
      <c r="H8" s="5">
        <v>170715</v>
      </c>
    </row>
    <row r="9" spans="1:8" x14ac:dyDescent="0.2">
      <c r="A9" t="str">
        <f t="shared" si="0"/>
        <v xml:space="preserve">Carmarthenshire </v>
      </c>
      <c r="B9" s="4" t="s">
        <v>30</v>
      </c>
      <c r="C9" s="5">
        <v>16140</v>
      </c>
      <c r="D9" s="5">
        <v>16200</v>
      </c>
      <c r="E9" s="5">
        <v>16055</v>
      </c>
      <c r="F9" s="5">
        <v>16515</v>
      </c>
      <c r="G9" s="5">
        <v>15870</v>
      </c>
      <c r="H9" s="5">
        <v>80780</v>
      </c>
    </row>
    <row r="10" spans="1:8" x14ac:dyDescent="0.2">
      <c r="A10" t="str">
        <f t="shared" si="0"/>
        <v xml:space="preserve">Ceredigion </v>
      </c>
      <c r="B10" s="4" t="s">
        <v>28</v>
      </c>
      <c r="C10" s="5">
        <v>5295</v>
      </c>
      <c r="D10" s="5">
        <v>5250</v>
      </c>
      <c r="E10" s="5">
        <v>5295</v>
      </c>
      <c r="F10" s="5">
        <v>5435</v>
      </c>
      <c r="G10" s="5">
        <v>5205</v>
      </c>
      <c r="H10" s="5">
        <v>26480</v>
      </c>
    </row>
    <row r="11" spans="1:8" x14ac:dyDescent="0.2">
      <c r="A11" t="str">
        <f t="shared" si="0"/>
        <v xml:space="preserve">Conwy </v>
      </c>
      <c r="B11" s="4" t="s">
        <v>23</v>
      </c>
      <c r="C11" s="5">
        <v>9140</v>
      </c>
      <c r="D11" s="5">
        <v>9165</v>
      </c>
      <c r="E11" s="5">
        <v>9155</v>
      </c>
      <c r="F11" s="5">
        <v>9100</v>
      </c>
      <c r="G11" s="5">
        <v>8935</v>
      </c>
      <c r="H11" s="5">
        <v>45495</v>
      </c>
    </row>
    <row r="12" spans="1:8" x14ac:dyDescent="0.2">
      <c r="A12" t="str">
        <f t="shared" si="0"/>
        <v xml:space="preserve">Denbighshire </v>
      </c>
      <c r="B12" s="4" t="s">
        <v>24</v>
      </c>
      <c r="C12" s="5">
        <v>8975</v>
      </c>
      <c r="D12" s="5">
        <v>8970</v>
      </c>
      <c r="E12" s="5">
        <v>8850</v>
      </c>
      <c r="F12" s="5">
        <v>8850</v>
      </c>
      <c r="G12" s="5">
        <v>8740</v>
      </c>
      <c r="H12" s="5">
        <v>44385</v>
      </c>
    </row>
    <row r="13" spans="1:8" x14ac:dyDescent="0.2">
      <c r="A13" t="str">
        <f t="shared" si="0"/>
        <v xml:space="preserve">Flintshire </v>
      </c>
      <c r="B13" s="4" t="s">
        <v>25</v>
      </c>
      <c r="C13" s="5">
        <v>14120</v>
      </c>
      <c r="D13" s="5">
        <v>14020</v>
      </c>
      <c r="E13" s="5">
        <v>13905</v>
      </c>
      <c r="F13" s="5">
        <v>13765</v>
      </c>
      <c r="G13" s="5">
        <v>13540</v>
      </c>
      <c r="H13" s="5">
        <v>69350</v>
      </c>
    </row>
    <row r="14" spans="1:8" x14ac:dyDescent="0.2">
      <c r="A14" t="str">
        <f t="shared" si="0"/>
        <v xml:space="preserve">Gwynedd </v>
      </c>
      <c r="B14" s="4" t="s">
        <v>22</v>
      </c>
      <c r="C14" s="5">
        <v>10095</v>
      </c>
      <c r="D14" s="5">
        <v>9905</v>
      </c>
      <c r="E14" s="5">
        <v>9880</v>
      </c>
      <c r="F14" s="5">
        <v>9705</v>
      </c>
      <c r="G14" s="5">
        <v>9575</v>
      </c>
      <c r="H14" s="5">
        <v>49160</v>
      </c>
    </row>
    <row r="15" spans="1:8" x14ac:dyDescent="0.2">
      <c r="A15" t="str">
        <f t="shared" si="0"/>
        <v xml:space="preserve">Isle of Anglesey </v>
      </c>
      <c r="B15" s="4" t="s">
        <v>19</v>
      </c>
      <c r="C15" s="5">
        <v>5955</v>
      </c>
      <c r="D15" s="5">
        <v>5930</v>
      </c>
      <c r="E15" s="5">
        <v>5905</v>
      </c>
      <c r="F15" s="5">
        <v>5835</v>
      </c>
      <c r="G15" s="5">
        <v>5765</v>
      </c>
      <c r="H15" s="5">
        <v>29390</v>
      </c>
    </row>
    <row r="16" spans="1:8" x14ac:dyDescent="0.2">
      <c r="A16" t="str">
        <f t="shared" si="0"/>
        <v xml:space="preserve">Merthyr Tydfil </v>
      </c>
      <c r="B16" s="4" t="s">
        <v>36</v>
      </c>
      <c r="C16" s="5">
        <v>5990</v>
      </c>
      <c r="D16" s="5">
        <v>6060</v>
      </c>
      <c r="E16" s="5">
        <v>5950</v>
      </c>
      <c r="F16" s="5">
        <v>6005</v>
      </c>
      <c r="G16" s="5">
        <v>5970</v>
      </c>
      <c r="H16" s="5">
        <v>29975</v>
      </c>
    </row>
    <row r="17" spans="1:8" x14ac:dyDescent="0.2">
      <c r="A17" t="str">
        <f t="shared" si="0"/>
        <v xml:space="preserve">Monmouthshire </v>
      </c>
      <c r="B17" s="4" t="s">
        <v>40</v>
      </c>
      <c r="C17" s="5">
        <v>6825</v>
      </c>
      <c r="D17" s="5">
        <v>6780</v>
      </c>
      <c r="E17" s="5">
        <v>6735</v>
      </c>
      <c r="F17" s="5">
        <v>6700</v>
      </c>
      <c r="G17" s="5">
        <v>6635</v>
      </c>
      <c r="H17" s="5">
        <v>33675</v>
      </c>
    </row>
    <row r="18" spans="1:8" x14ac:dyDescent="0.2">
      <c r="A18" t="str">
        <f t="shared" si="0"/>
        <v xml:space="preserve">Neath Port Talbot </v>
      </c>
      <c r="B18" s="4" t="s">
        <v>32</v>
      </c>
      <c r="C18" s="5">
        <v>12715</v>
      </c>
      <c r="D18" s="5">
        <v>12750</v>
      </c>
      <c r="E18" s="5">
        <v>12780</v>
      </c>
      <c r="F18" s="5">
        <v>12970</v>
      </c>
      <c r="G18" s="5">
        <v>12580</v>
      </c>
      <c r="H18" s="5">
        <v>63795</v>
      </c>
    </row>
    <row r="19" spans="1:8" x14ac:dyDescent="0.2">
      <c r="A19" t="str">
        <f t="shared" si="0"/>
        <v xml:space="preserve">Newport </v>
      </c>
      <c r="B19" s="4" t="s">
        <v>41</v>
      </c>
      <c r="C19" s="5">
        <v>15675</v>
      </c>
      <c r="D19" s="5">
        <v>15900</v>
      </c>
      <c r="E19" s="5">
        <v>15925</v>
      </c>
      <c r="F19" s="5">
        <v>16100</v>
      </c>
      <c r="G19" s="5">
        <v>15955</v>
      </c>
      <c r="H19" s="5">
        <v>79555</v>
      </c>
    </row>
    <row r="20" spans="1:8" x14ac:dyDescent="0.2">
      <c r="A20" t="str">
        <f t="shared" si="0"/>
        <v xml:space="preserve">Pembrokeshire </v>
      </c>
      <c r="B20" s="4" t="s">
        <v>29</v>
      </c>
      <c r="C20" s="5">
        <v>10730</v>
      </c>
      <c r="D20" s="5">
        <v>10765</v>
      </c>
      <c r="E20" s="5">
        <v>10670</v>
      </c>
      <c r="F20" s="5">
        <v>10825</v>
      </c>
      <c r="G20" s="5">
        <v>10375</v>
      </c>
      <c r="H20" s="5">
        <v>53365</v>
      </c>
    </row>
    <row r="21" spans="1:8" x14ac:dyDescent="0.2">
      <c r="A21" t="str">
        <f t="shared" si="0"/>
        <v xml:space="preserve">Powys </v>
      </c>
      <c r="B21" s="4" t="s">
        <v>27</v>
      </c>
      <c r="C21" s="5">
        <v>9720</v>
      </c>
      <c r="D21" s="5">
        <v>9645</v>
      </c>
      <c r="E21" s="5">
        <v>9475</v>
      </c>
      <c r="F21" s="5">
        <v>9610</v>
      </c>
      <c r="G21" s="5">
        <v>9545</v>
      </c>
      <c r="H21" s="5">
        <v>47995</v>
      </c>
    </row>
    <row r="22" spans="1:8" x14ac:dyDescent="0.2">
      <c r="A22" t="str">
        <f t="shared" si="0"/>
        <v xml:space="preserve">Rhondda Cynon Taf </v>
      </c>
      <c r="B22" s="4" t="s">
        <v>35</v>
      </c>
      <c r="C22" s="5">
        <v>22730</v>
      </c>
      <c r="D22" s="5">
        <v>22650</v>
      </c>
      <c r="E22" s="5">
        <v>22540</v>
      </c>
      <c r="F22" s="5">
        <v>22290</v>
      </c>
      <c r="G22" s="5">
        <v>21980</v>
      </c>
      <c r="H22" s="5">
        <v>112190</v>
      </c>
    </row>
    <row r="23" spans="1:8" x14ac:dyDescent="0.2">
      <c r="A23" t="str">
        <f t="shared" si="0"/>
        <v xml:space="preserve">Swansea </v>
      </c>
      <c r="B23" s="4" t="s">
        <v>31</v>
      </c>
      <c r="C23" s="5">
        <v>22355</v>
      </c>
      <c r="D23" s="5">
        <v>22185</v>
      </c>
      <c r="E23" s="5">
        <v>21715</v>
      </c>
      <c r="F23" s="5">
        <v>21885</v>
      </c>
      <c r="G23" s="5">
        <v>21450</v>
      </c>
      <c r="H23" s="5">
        <v>109590</v>
      </c>
    </row>
    <row r="24" spans="1:8" x14ac:dyDescent="0.2">
      <c r="A24" t="str">
        <f t="shared" si="0"/>
        <v xml:space="preserve">Torfaen </v>
      </c>
      <c r="B24" s="4" t="s">
        <v>39</v>
      </c>
      <c r="C24" s="5">
        <v>8750</v>
      </c>
      <c r="D24" s="5">
        <v>8755</v>
      </c>
      <c r="E24" s="5">
        <v>8685</v>
      </c>
      <c r="F24" s="5">
        <v>8700</v>
      </c>
      <c r="G24" s="5">
        <v>8480</v>
      </c>
      <c r="H24" s="5">
        <v>43370</v>
      </c>
    </row>
    <row r="25" spans="1:8" x14ac:dyDescent="0.2">
      <c r="A25" t="str">
        <f t="shared" si="0"/>
        <v xml:space="preserve">Vale of Glamorgan </v>
      </c>
      <c r="B25" s="4" t="s">
        <v>34</v>
      </c>
      <c r="C25" s="5">
        <v>13495</v>
      </c>
      <c r="D25" s="5">
        <v>13525</v>
      </c>
      <c r="E25" s="5">
        <v>13455</v>
      </c>
      <c r="F25" s="5">
        <v>13720</v>
      </c>
      <c r="G25" s="5">
        <v>13375</v>
      </c>
      <c r="H25" s="5">
        <v>67570</v>
      </c>
    </row>
    <row r="26" spans="1:8" x14ac:dyDescent="0.2">
      <c r="A26" t="str">
        <f t="shared" si="0"/>
        <v xml:space="preserve">Wales </v>
      </c>
      <c r="B26" s="4" t="s">
        <v>43</v>
      </c>
      <c r="C26" s="5">
        <v>283695</v>
      </c>
      <c r="D26" s="5">
        <v>283220</v>
      </c>
      <c r="E26" s="5">
        <v>280765</v>
      </c>
      <c r="F26" s="5">
        <v>282120</v>
      </c>
      <c r="G26" s="5">
        <v>276185</v>
      </c>
      <c r="H26" s="5">
        <v>1405985</v>
      </c>
    </row>
    <row r="27" spans="1:8" x14ac:dyDescent="0.2">
      <c r="A27" t="str">
        <f t="shared" si="0"/>
        <v xml:space="preserve">Wrexham </v>
      </c>
      <c r="B27" s="4" t="s">
        <v>26</v>
      </c>
      <c r="C27" s="5">
        <v>13190</v>
      </c>
      <c r="D27" s="5">
        <v>13105</v>
      </c>
      <c r="E27" s="5">
        <v>12805</v>
      </c>
      <c r="F27" s="5">
        <v>12520</v>
      </c>
      <c r="G27" s="5">
        <v>12315</v>
      </c>
      <c r="H27" s="5">
        <v>63935</v>
      </c>
    </row>
    <row r="28" spans="1:8" x14ac:dyDescent="0.2">
      <c r="A28" s="7" t="s">
        <v>50</v>
      </c>
      <c r="B28" s="4" t="s">
        <v>50</v>
      </c>
      <c r="C28" s="5">
        <v>567405</v>
      </c>
      <c r="D28" s="5">
        <v>566445</v>
      </c>
      <c r="E28" s="5">
        <v>561550</v>
      </c>
      <c r="F28" s="5">
        <v>564250</v>
      </c>
      <c r="G28" s="5">
        <v>552360</v>
      </c>
      <c r="H28" s="5">
        <v>2812010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6"/>
  <sheetViews>
    <sheetView workbookViewId="0">
      <selection activeCell="C2" sqref="C2:C116"/>
    </sheetView>
  </sheetViews>
  <sheetFormatPr baseColWidth="10" defaultRowHeight="16" x14ac:dyDescent="0.2"/>
  <sheetData>
    <row r="1" spans="1:21" x14ac:dyDescent="0.2">
      <c r="B1" t="s">
        <v>0</v>
      </c>
      <c r="C1" t="s">
        <v>52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">
      <c r="A2">
        <v>212</v>
      </c>
      <c r="B2" t="s">
        <v>40</v>
      </c>
      <c r="C2">
        <f>SUM(D2:L2)</f>
        <v>6635</v>
      </c>
      <c r="D2">
        <v>100</v>
      </c>
      <c r="E2">
        <v>300</v>
      </c>
      <c r="F2">
        <v>860</v>
      </c>
      <c r="G2">
        <v>840</v>
      </c>
      <c r="H2">
        <v>930</v>
      </c>
      <c r="I2">
        <v>845</v>
      </c>
      <c r="J2">
        <v>910</v>
      </c>
      <c r="K2">
        <v>930</v>
      </c>
      <c r="L2">
        <v>920</v>
      </c>
      <c r="M2">
        <v>810</v>
      </c>
      <c r="N2">
        <v>835</v>
      </c>
      <c r="O2">
        <v>820</v>
      </c>
      <c r="P2">
        <v>760</v>
      </c>
      <c r="Q2">
        <v>785</v>
      </c>
      <c r="R2">
        <v>435</v>
      </c>
      <c r="S2">
        <v>410</v>
      </c>
      <c r="T2" t="s">
        <v>20</v>
      </c>
      <c r="U2" t="s">
        <v>48</v>
      </c>
    </row>
    <row r="3" spans="1:21" x14ac:dyDescent="0.2">
      <c r="A3">
        <v>164</v>
      </c>
      <c r="B3" t="s">
        <v>40</v>
      </c>
      <c r="C3">
        <f t="shared" ref="C3:C66" si="0">SUM(D3:L3)</f>
        <v>6700</v>
      </c>
      <c r="D3">
        <v>150</v>
      </c>
      <c r="E3">
        <v>305</v>
      </c>
      <c r="F3">
        <v>840</v>
      </c>
      <c r="G3">
        <v>905</v>
      </c>
      <c r="H3">
        <v>845</v>
      </c>
      <c r="I3">
        <v>905</v>
      </c>
      <c r="J3">
        <v>930</v>
      </c>
      <c r="K3">
        <v>920</v>
      </c>
      <c r="L3">
        <v>900</v>
      </c>
      <c r="M3">
        <v>835</v>
      </c>
      <c r="N3">
        <v>835</v>
      </c>
      <c r="O3">
        <v>760</v>
      </c>
      <c r="P3">
        <v>800</v>
      </c>
      <c r="Q3">
        <v>795</v>
      </c>
      <c r="R3">
        <v>455</v>
      </c>
      <c r="S3">
        <v>410</v>
      </c>
      <c r="T3" t="s">
        <v>20</v>
      </c>
      <c r="U3" t="s">
        <v>47</v>
      </c>
    </row>
    <row r="4" spans="1:21" x14ac:dyDescent="0.2">
      <c r="A4">
        <v>20</v>
      </c>
      <c r="B4" t="s">
        <v>40</v>
      </c>
      <c r="C4">
        <f t="shared" si="0"/>
        <v>6825</v>
      </c>
      <c r="D4">
        <v>140</v>
      </c>
      <c r="E4">
        <v>330</v>
      </c>
      <c r="F4">
        <v>880</v>
      </c>
      <c r="G4">
        <v>915</v>
      </c>
      <c r="H4">
        <v>900</v>
      </c>
      <c r="I4">
        <v>910</v>
      </c>
      <c r="J4">
        <v>915</v>
      </c>
      <c r="K4">
        <v>935</v>
      </c>
      <c r="L4">
        <v>900</v>
      </c>
      <c r="M4">
        <v>780</v>
      </c>
      <c r="N4">
        <v>785</v>
      </c>
      <c r="O4">
        <v>825</v>
      </c>
      <c r="P4">
        <v>820</v>
      </c>
      <c r="Q4">
        <v>755</v>
      </c>
      <c r="R4">
        <v>435</v>
      </c>
      <c r="S4">
        <v>425</v>
      </c>
      <c r="T4" t="s">
        <v>20</v>
      </c>
      <c r="U4" t="s">
        <v>21</v>
      </c>
    </row>
    <row r="5" spans="1:21" x14ac:dyDescent="0.2">
      <c r="A5">
        <v>116</v>
      </c>
      <c r="B5" t="s">
        <v>40</v>
      </c>
      <c r="C5">
        <f t="shared" si="0"/>
        <v>6735</v>
      </c>
      <c r="D5">
        <v>115</v>
      </c>
      <c r="E5">
        <v>330</v>
      </c>
      <c r="F5">
        <v>885</v>
      </c>
      <c r="G5">
        <v>840</v>
      </c>
      <c r="H5">
        <v>900</v>
      </c>
      <c r="I5">
        <v>945</v>
      </c>
      <c r="J5">
        <v>905</v>
      </c>
      <c r="K5">
        <v>900</v>
      </c>
      <c r="L5">
        <v>915</v>
      </c>
      <c r="M5">
        <v>815</v>
      </c>
      <c r="N5">
        <v>755</v>
      </c>
      <c r="O5">
        <v>795</v>
      </c>
      <c r="P5">
        <v>805</v>
      </c>
      <c r="Q5">
        <v>785</v>
      </c>
      <c r="R5">
        <v>460</v>
      </c>
      <c r="S5">
        <v>360</v>
      </c>
      <c r="T5" t="s">
        <v>20</v>
      </c>
      <c r="U5" t="s">
        <v>46</v>
      </c>
    </row>
    <row r="6" spans="1:21" x14ac:dyDescent="0.2">
      <c r="A6">
        <v>55</v>
      </c>
      <c r="B6" t="s">
        <v>27</v>
      </c>
      <c r="C6">
        <f t="shared" si="0"/>
        <v>9645</v>
      </c>
      <c r="D6">
        <v>110</v>
      </c>
      <c r="E6">
        <v>365</v>
      </c>
      <c r="F6">
        <v>1265</v>
      </c>
      <c r="G6">
        <v>1250</v>
      </c>
      <c r="H6">
        <v>1290</v>
      </c>
      <c r="I6">
        <v>1350</v>
      </c>
      <c r="J6">
        <v>1300</v>
      </c>
      <c r="K6">
        <v>1300</v>
      </c>
      <c r="L6">
        <v>1415</v>
      </c>
      <c r="M6">
        <v>1285</v>
      </c>
      <c r="N6">
        <v>1275</v>
      </c>
      <c r="O6">
        <v>1305</v>
      </c>
      <c r="P6">
        <v>1300</v>
      </c>
      <c r="Q6">
        <v>1255</v>
      </c>
      <c r="R6">
        <v>540</v>
      </c>
      <c r="S6">
        <v>475</v>
      </c>
      <c r="T6">
        <v>15</v>
      </c>
      <c r="U6" t="s">
        <v>44</v>
      </c>
    </row>
    <row r="7" spans="1:21" x14ac:dyDescent="0.2">
      <c r="A7">
        <v>103</v>
      </c>
      <c r="B7" t="s">
        <v>27</v>
      </c>
      <c r="C7">
        <f t="shared" si="0"/>
        <v>9475</v>
      </c>
      <c r="D7">
        <v>90</v>
      </c>
      <c r="E7">
        <v>390</v>
      </c>
      <c r="F7">
        <v>1205</v>
      </c>
      <c r="G7">
        <v>1290</v>
      </c>
      <c r="H7">
        <v>1255</v>
      </c>
      <c r="I7">
        <v>1285</v>
      </c>
      <c r="J7">
        <v>1355</v>
      </c>
      <c r="K7">
        <v>1300</v>
      </c>
      <c r="L7">
        <v>1305</v>
      </c>
      <c r="M7">
        <v>1410</v>
      </c>
      <c r="N7">
        <v>1295</v>
      </c>
      <c r="O7">
        <v>1280</v>
      </c>
      <c r="P7">
        <v>1300</v>
      </c>
      <c r="Q7">
        <v>1260</v>
      </c>
      <c r="R7">
        <v>530</v>
      </c>
      <c r="S7">
        <v>460</v>
      </c>
      <c r="T7">
        <v>15</v>
      </c>
      <c r="U7" t="s">
        <v>46</v>
      </c>
    </row>
    <row r="8" spans="1:21" x14ac:dyDescent="0.2">
      <c r="A8">
        <v>68</v>
      </c>
      <c r="B8" t="s">
        <v>40</v>
      </c>
      <c r="C8">
        <f t="shared" si="0"/>
        <v>6780</v>
      </c>
      <c r="D8">
        <v>110</v>
      </c>
      <c r="E8">
        <v>395</v>
      </c>
      <c r="F8">
        <v>840</v>
      </c>
      <c r="G8">
        <v>885</v>
      </c>
      <c r="H8">
        <v>925</v>
      </c>
      <c r="I8">
        <v>900</v>
      </c>
      <c r="J8">
        <v>900</v>
      </c>
      <c r="K8">
        <v>910</v>
      </c>
      <c r="L8">
        <v>915</v>
      </c>
      <c r="M8">
        <v>750</v>
      </c>
      <c r="N8">
        <v>780</v>
      </c>
      <c r="O8">
        <v>795</v>
      </c>
      <c r="P8">
        <v>810</v>
      </c>
      <c r="Q8">
        <v>800</v>
      </c>
      <c r="R8">
        <v>410</v>
      </c>
      <c r="S8">
        <v>370</v>
      </c>
      <c r="T8" t="s">
        <v>20</v>
      </c>
      <c r="U8" t="s">
        <v>44</v>
      </c>
    </row>
    <row r="9" spans="1:21" x14ac:dyDescent="0.2">
      <c r="A9">
        <v>151</v>
      </c>
      <c r="B9" t="s">
        <v>27</v>
      </c>
      <c r="C9">
        <f t="shared" si="0"/>
        <v>9610</v>
      </c>
      <c r="D9">
        <v>210</v>
      </c>
      <c r="E9">
        <v>415</v>
      </c>
      <c r="F9">
        <v>1240</v>
      </c>
      <c r="G9">
        <v>1225</v>
      </c>
      <c r="H9">
        <v>1305</v>
      </c>
      <c r="I9">
        <v>1250</v>
      </c>
      <c r="J9">
        <v>1305</v>
      </c>
      <c r="K9">
        <v>1355</v>
      </c>
      <c r="L9">
        <v>1305</v>
      </c>
      <c r="M9">
        <v>1295</v>
      </c>
      <c r="N9">
        <v>1395</v>
      </c>
      <c r="O9">
        <v>1290</v>
      </c>
      <c r="P9">
        <v>1290</v>
      </c>
      <c r="Q9">
        <v>1275</v>
      </c>
      <c r="R9">
        <v>605</v>
      </c>
      <c r="S9">
        <v>485</v>
      </c>
      <c r="T9">
        <v>15</v>
      </c>
      <c r="U9" t="s">
        <v>47</v>
      </c>
    </row>
    <row r="10" spans="1:21" x14ac:dyDescent="0.2">
      <c r="A10">
        <v>7</v>
      </c>
      <c r="B10" t="s">
        <v>27</v>
      </c>
      <c r="C10">
        <f t="shared" si="0"/>
        <v>9720</v>
      </c>
      <c r="D10">
        <v>125</v>
      </c>
      <c r="E10">
        <v>420</v>
      </c>
      <c r="F10">
        <v>1240</v>
      </c>
      <c r="G10">
        <v>1275</v>
      </c>
      <c r="H10">
        <v>1360</v>
      </c>
      <c r="I10">
        <v>1295</v>
      </c>
      <c r="J10">
        <v>1305</v>
      </c>
      <c r="K10">
        <v>1400</v>
      </c>
      <c r="L10">
        <v>1300</v>
      </c>
      <c r="M10">
        <v>1280</v>
      </c>
      <c r="N10">
        <v>1310</v>
      </c>
      <c r="O10">
        <v>1295</v>
      </c>
      <c r="P10">
        <v>1285</v>
      </c>
      <c r="Q10">
        <v>1215</v>
      </c>
      <c r="R10">
        <v>555</v>
      </c>
      <c r="S10">
        <v>530</v>
      </c>
      <c r="T10">
        <v>15</v>
      </c>
      <c r="U10" t="s">
        <v>21</v>
      </c>
    </row>
    <row r="11" spans="1:21" x14ac:dyDescent="0.2">
      <c r="A11">
        <v>199</v>
      </c>
      <c r="B11" t="s">
        <v>27</v>
      </c>
      <c r="C11">
        <f t="shared" si="0"/>
        <v>9545</v>
      </c>
      <c r="D11">
        <v>130</v>
      </c>
      <c r="E11">
        <v>430</v>
      </c>
      <c r="F11">
        <v>1215</v>
      </c>
      <c r="G11">
        <v>1255</v>
      </c>
      <c r="H11">
        <v>1245</v>
      </c>
      <c r="I11">
        <v>1325</v>
      </c>
      <c r="J11">
        <v>1265</v>
      </c>
      <c r="K11">
        <v>1320</v>
      </c>
      <c r="L11">
        <v>1360</v>
      </c>
      <c r="M11">
        <v>1245</v>
      </c>
      <c r="N11">
        <v>1295</v>
      </c>
      <c r="O11">
        <v>1385</v>
      </c>
      <c r="P11">
        <v>1285</v>
      </c>
      <c r="Q11">
        <v>1275</v>
      </c>
      <c r="R11">
        <v>550</v>
      </c>
      <c r="S11">
        <v>555</v>
      </c>
      <c r="T11">
        <v>30</v>
      </c>
      <c r="U11" t="s">
        <v>48</v>
      </c>
    </row>
    <row r="12" spans="1:21" x14ac:dyDescent="0.2">
      <c r="A12">
        <v>200</v>
      </c>
      <c r="B12" t="s">
        <v>28</v>
      </c>
      <c r="C12">
        <f t="shared" si="0"/>
        <v>5205</v>
      </c>
      <c r="D12">
        <v>105</v>
      </c>
      <c r="E12">
        <v>455</v>
      </c>
      <c r="F12">
        <v>580</v>
      </c>
      <c r="G12">
        <v>665</v>
      </c>
      <c r="H12">
        <v>685</v>
      </c>
      <c r="I12">
        <v>635</v>
      </c>
      <c r="J12">
        <v>670</v>
      </c>
      <c r="K12">
        <v>720</v>
      </c>
      <c r="L12">
        <v>690</v>
      </c>
      <c r="M12">
        <v>800</v>
      </c>
      <c r="N12">
        <v>660</v>
      </c>
      <c r="O12">
        <v>715</v>
      </c>
      <c r="P12">
        <v>750</v>
      </c>
      <c r="Q12">
        <v>665</v>
      </c>
      <c r="R12">
        <v>405</v>
      </c>
      <c r="S12">
        <v>355</v>
      </c>
      <c r="T12" t="s">
        <v>20</v>
      </c>
      <c r="U12" t="s">
        <v>48</v>
      </c>
    </row>
    <row r="13" spans="1:21" x14ac:dyDescent="0.2">
      <c r="A13">
        <v>8</v>
      </c>
      <c r="B13" t="s">
        <v>28</v>
      </c>
      <c r="C13">
        <f t="shared" si="0"/>
        <v>5295</v>
      </c>
      <c r="D13">
        <v>30</v>
      </c>
      <c r="E13">
        <v>460</v>
      </c>
      <c r="F13">
        <v>730</v>
      </c>
      <c r="G13">
        <v>710</v>
      </c>
      <c r="H13">
        <v>685</v>
      </c>
      <c r="I13">
        <v>730</v>
      </c>
      <c r="J13">
        <v>620</v>
      </c>
      <c r="K13">
        <v>640</v>
      </c>
      <c r="L13">
        <v>690</v>
      </c>
      <c r="M13">
        <v>680</v>
      </c>
      <c r="N13">
        <v>725</v>
      </c>
      <c r="O13">
        <v>730</v>
      </c>
      <c r="P13">
        <v>715</v>
      </c>
      <c r="Q13">
        <v>625</v>
      </c>
      <c r="R13">
        <v>460</v>
      </c>
      <c r="S13">
        <v>360</v>
      </c>
      <c r="T13" t="s">
        <v>20</v>
      </c>
      <c r="U13" t="s">
        <v>21</v>
      </c>
    </row>
    <row r="14" spans="1:21" x14ac:dyDescent="0.2">
      <c r="A14">
        <v>56</v>
      </c>
      <c r="B14" t="s">
        <v>28</v>
      </c>
      <c r="C14">
        <f t="shared" si="0"/>
        <v>5250</v>
      </c>
      <c r="D14">
        <v>20</v>
      </c>
      <c r="E14">
        <v>475</v>
      </c>
      <c r="F14">
        <v>715</v>
      </c>
      <c r="G14">
        <v>650</v>
      </c>
      <c r="H14">
        <v>705</v>
      </c>
      <c r="I14">
        <v>680</v>
      </c>
      <c r="J14">
        <v>735</v>
      </c>
      <c r="K14">
        <v>620</v>
      </c>
      <c r="L14">
        <v>650</v>
      </c>
      <c r="M14">
        <v>750</v>
      </c>
      <c r="N14">
        <v>675</v>
      </c>
      <c r="O14">
        <v>730</v>
      </c>
      <c r="P14">
        <v>740</v>
      </c>
      <c r="Q14">
        <v>705</v>
      </c>
      <c r="R14">
        <v>370</v>
      </c>
      <c r="S14">
        <v>380</v>
      </c>
      <c r="T14" t="s">
        <v>20</v>
      </c>
      <c r="U14" t="s">
        <v>44</v>
      </c>
    </row>
    <row r="15" spans="1:21" x14ac:dyDescent="0.2">
      <c r="A15">
        <v>104</v>
      </c>
      <c r="B15" t="s">
        <v>28</v>
      </c>
      <c r="C15">
        <f t="shared" si="0"/>
        <v>5295</v>
      </c>
      <c r="D15">
        <v>100</v>
      </c>
      <c r="E15">
        <v>485</v>
      </c>
      <c r="F15">
        <v>675</v>
      </c>
      <c r="G15">
        <v>640</v>
      </c>
      <c r="H15">
        <v>655</v>
      </c>
      <c r="I15">
        <v>705</v>
      </c>
      <c r="J15">
        <v>675</v>
      </c>
      <c r="K15">
        <v>740</v>
      </c>
      <c r="L15">
        <v>620</v>
      </c>
      <c r="M15">
        <v>725</v>
      </c>
      <c r="N15">
        <v>750</v>
      </c>
      <c r="O15">
        <v>680</v>
      </c>
      <c r="P15">
        <v>725</v>
      </c>
      <c r="Q15">
        <v>720</v>
      </c>
      <c r="R15">
        <v>395</v>
      </c>
      <c r="S15">
        <v>310</v>
      </c>
      <c r="T15" t="s">
        <v>20</v>
      </c>
      <c r="U15" t="s">
        <v>46</v>
      </c>
    </row>
    <row r="16" spans="1:21" x14ac:dyDescent="0.2">
      <c r="A16">
        <v>152</v>
      </c>
      <c r="B16" t="s">
        <v>28</v>
      </c>
      <c r="C16">
        <f t="shared" si="0"/>
        <v>5435</v>
      </c>
      <c r="D16">
        <v>190</v>
      </c>
      <c r="E16">
        <v>490</v>
      </c>
      <c r="F16">
        <v>650</v>
      </c>
      <c r="G16">
        <v>680</v>
      </c>
      <c r="H16">
        <v>645</v>
      </c>
      <c r="I16">
        <v>655</v>
      </c>
      <c r="J16">
        <v>700</v>
      </c>
      <c r="K16">
        <v>685</v>
      </c>
      <c r="L16">
        <v>740</v>
      </c>
      <c r="M16">
        <v>665</v>
      </c>
      <c r="N16">
        <v>715</v>
      </c>
      <c r="O16">
        <v>745</v>
      </c>
      <c r="P16">
        <v>680</v>
      </c>
      <c r="Q16">
        <v>705</v>
      </c>
      <c r="R16">
        <v>390</v>
      </c>
      <c r="S16">
        <v>365</v>
      </c>
      <c r="T16" t="s">
        <v>20</v>
      </c>
      <c r="U16" t="s">
        <v>47</v>
      </c>
    </row>
    <row r="17" spans="1:21" x14ac:dyDescent="0.2">
      <c r="A17">
        <v>193</v>
      </c>
      <c r="B17" t="s">
        <v>19</v>
      </c>
      <c r="C17">
        <f t="shared" si="0"/>
        <v>5765</v>
      </c>
      <c r="D17" t="s">
        <v>20</v>
      </c>
      <c r="E17">
        <v>590</v>
      </c>
      <c r="F17">
        <v>675</v>
      </c>
      <c r="G17">
        <v>720</v>
      </c>
      <c r="H17">
        <v>690</v>
      </c>
      <c r="I17">
        <v>745</v>
      </c>
      <c r="J17">
        <v>775</v>
      </c>
      <c r="K17">
        <v>780</v>
      </c>
      <c r="L17">
        <v>790</v>
      </c>
      <c r="M17">
        <v>710</v>
      </c>
      <c r="N17">
        <v>710</v>
      </c>
      <c r="O17">
        <v>690</v>
      </c>
      <c r="P17">
        <v>665</v>
      </c>
      <c r="Q17">
        <v>635</v>
      </c>
      <c r="R17">
        <v>315</v>
      </c>
      <c r="S17">
        <v>310</v>
      </c>
      <c r="T17">
        <v>5</v>
      </c>
      <c r="U17" t="s">
        <v>48</v>
      </c>
    </row>
    <row r="18" spans="1:21" x14ac:dyDescent="0.2">
      <c r="A18">
        <v>49</v>
      </c>
      <c r="B18" t="s">
        <v>19</v>
      </c>
      <c r="C18">
        <f t="shared" si="0"/>
        <v>5930</v>
      </c>
      <c r="D18" t="s">
        <v>20</v>
      </c>
      <c r="E18">
        <v>600</v>
      </c>
      <c r="F18">
        <v>725</v>
      </c>
      <c r="G18">
        <v>760</v>
      </c>
      <c r="H18">
        <v>785</v>
      </c>
      <c r="I18">
        <v>790</v>
      </c>
      <c r="J18">
        <v>770</v>
      </c>
      <c r="K18">
        <v>755</v>
      </c>
      <c r="L18">
        <v>745</v>
      </c>
      <c r="M18">
        <v>660</v>
      </c>
      <c r="N18">
        <v>645</v>
      </c>
      <c r="O18">
        <v>650</v>
      </c>
      <c r="P18">
        <v>655</v>
      </c>
      <c r="Q18">
        <v>600</v>
      </c>
      <c r="R18">
        <v>290</v>
      </c>
      <c r="S18">
        <v>255</v>
      </c>
      <c r="T18">
        <v>5</v>
      </c>
      <c r="U18" t="s">
        <v>44</v>
      </c>
    </row>
    <row r="19" spans="1:21" x14ac:dyDescent="0.2">
      <c r="A19">
        <v>145</v>
      </c>
      <c r="B19" t="s">
        <v>19</v>
      </c>
      <c r="C19">
        <f t="shared" si="0"/>
        <v>5835</v>
      </c>
      <c r="D19" t="s">
        <v>20</v>
      </c>
      <c r="E19">
        <v>605</v>
      </c>
      <c r="F19">
        <v>705</v>
      </c>
      <c r="G19">
        <v>685</v>
      </c>
      <c r="H19">
        <v>740</v>
      </c>
      <c r="I19">
        <v>775</v>
      </c>
      <c r="J19">
        <v>780</v>
      </c>
      <c r="K19">
        <v>790</v>
      </c>
      <c r="L19">
        <v>755</v>
      </c>
      <c r="M19">
        <v>705</v>
      </c>
      <c r="N19">
        <v>695</v>
      </c>
      <c r="O19">
        <v>660</v>
      </c>
      <c r="P19">
        <v>650</v>
      </c>
      <c r="Q19">
        <v>650</v>
      </c>
      <c r="R19">
        <v>335</v>
      </c>
      <c r="S19">
        <v>265</v>
      </c>
      <c r="T19" t="s">
        <v>45</v>
      </c>
      <c r="U19" t="s">
        <v>47</v>
      </c>
    </row>
    <row r="20" spans="1:21" x14ac:dyDescent="0.2">
      <c r="A20">
        <v>97</v>
      </c>
      <c r="B20" t="s">
        <v>19</v>
      </c>
      <c r="C20">
        <f t="shared" si="0"/>
        <v>5905</v>
      </c>
      <c r="D20" t="s">
        <v>20</v>
      </c>
      <c r="E20">
        <v>630</v>
      </c>
      <c r="F20">
        <v>690</v>
      </c>
      <c r="G20">
        <v>730</v>
      </c>
      <c r="H20">
        <v>765</v>
      </c>
      <c r="I20">
        <v>780</v>
      </c>
      <c r="J20">
        <v>790</v>
      </c>
      <c r="K20">
        <v>765</v>
      </c>
      <c r="L20">
        <v>755</v>
      </c>
      <c r="M20">
        <v>690</v>
      </c>
      <c r="N20">
        <v>655</v>
      </c>
      <c r="O20">
        <v>645</v>
      </c>
      <c r="P20">
        <v>650</v>
      </c>
      <c r="Q20">
        <v>640</v>
      </c>
      <c r="R20">
        <v>280</v>
      </c>
      <c r="S20">
        <v>240</v>
      </c>
      <c r="T20" t="s">
        <v>20</v>
      </c>
      <c r="U20" t="s">
        <v>46</v>
      </c>
    </row>
    <row r="21" spans="1:21" x14ac:dyDescent="0.2">
      <c r="A21">
        <v>1</v>
      </c>
      <c r="B21" t="s">
        <v>19</v>
      </c>
      <c r="C21">
        <f t="shared" si="0"/>
        <v>5955</v>
      </c>
      <c r="D21" t="s">
        <v>20</v>
      </c>
      <c r="E21">
        <v>650</v>
      </c>
      <c r="F21">
        <v>760</v>
      </c>
      <c r="G21">
        <v>780</v>
      </c>
      <c r="H21">
        <v>785</v>
      </c>
      <c r="I21">
        <v>760</v>
      </c>
      <c r="J21">
        <v>755</v>
      </c>
      <c r="K21">
        <v>745</v>
      </c>
      <c r="L21">
        <v>720</v>
      </c>
      <c r="M21">
        <v>645</v>
      </c>
      <c r="N21">
        <v>655</v>
      </c>
      <c r="O21">
        <v>655</v>
      </c>
      <c r="P21">
        <v>630</v>
      </c>
      <c r="Q21">
        <v>620</v>
      </c>
      <c r="R21">
        <v>305</v>
      </c>
      <c r="S21">
        <v>255</v>
      </c>
      <c r="T21">
        <v>5</v>
      </c>
      <c r="U21" t="s">
        <v>21</v>
      </c>
    </row>
    <row r="22" spans="1:21" x14ac:dyDescent="0.2">
      <c r="A22">
        <v>114</v>
      </c>
      <c r="B22" t="s">
        <v>38</v>
      </c>
      <c r="C22">
        <f t="shared" si="0"/>
        <v>6260</v>
      </c>
      <c r="D22">
        <v>255</v>
      </c>
      <c r="E22">
        <v>665</v>
      </c>
      <c r="F22">
        <v>730</v>
      </c>
      <c r="G22">
        <v>780</v>
      </c>
      <c r="H22">
        <v>780</v>
      </c>
      <c r="I22">
        <v>740</v>
      </c>
      <c r="J22">
        <v>760</v>
      </c>
      <c r="K22">
        <v>785</v>
      </c>
      <c r="L22">
        <v>765</v>
      </c>
      <c r="M22">
        <v>680</v>
      </c>
      <c r="N22">
        <v>575</v>
      </c>
      <c r="O22">
        <v>630</v>
      </c>
      <c r="P22">
        <v>560</v>
      </c>
      <c r="Q22">
        <v>615</v>
      </c>
      <c r="R22">
        <v>10</v>
      </c>
      <c r="S22">
        <v>5</v>
      </c>
      <c r="T22">
        <v>10</v>
      </c>
      <c r="U22" t="s">
        <v>46</v>
      </c>
    </row>
    <row r="23" spans="1:21" x14ac:dyDescent="0.2">
      <c r="A23">
        <v>210</v>
      </c>
      <c r="B23" t="s">
        <v>38</v>
      </c>
      <c r="C23">
        <f t="shared" si="0"/>
        <v>6120</v>
      </c>
      <c r="D23">
        <v>245</v>
      </c>
      <c r="E23">
        <v>670</v>
      </c>
      <c r="F23">
        <v>700</v>
      </c>
      <c r="G23">
        <v>715</v>
      </c>
      <c r="H23">
        <v>725</v>
      </c>
      <c r="I23">
        <v>775</v>
      </c>
      <c r="J23">
        <v>790</v>
      </c>
      <c r="K23">
        <v>735</v>
      </c>
      <c r="L23">
        <v>765</v>
      </c>
      <c r="M23">
        <v>690</v>
      </c>
      <c r="N23">
        <v>650</v>
      </c>
      <c r="O23">
        <v>680</v>
      </c>
      <c r="P23">
        <v>565</v>
      </c>
      <c r="Q23">
        <v>625</v>
      </c>
      <c r="R23">
        <v>10</v>
      </c>
      <c r="S23">
        <v>10</v>
      </c>
      <c r="T23">
        <v>5</v>
      </c>
      <c r="U23" t="s">
        <v>48</v>
      </c>
    </row>
    <row r="24" spans="1:21" x14ac:dyDescent="0.2">
      <c r="A24">
        <v>208</v>
      </c>
      <c r="B24" t="s">
        <v>36</v>
      </c>
      <c r="C24">
        <f t="shared" si="0"/>
        <v>5970</v>
      </c>
      <c r="D24">
        <v>175</v>
      </c>
      <c r="E24">
        <v>675</v>
      </c>
      <c r="F24">
        <v>730</v>
      </c>
      <c r="G24">
        <v>695</v>
      </c>
      <c r="H24">
        <v>775</v>
      </c>
      <c r="I24">
        <v>725</v>
      </c>
      <c r="J24">
        <v>720</v>
      </c>
      <c r="K24">
        <v>745</v>
      </c>
      <c r="L24">
        <v>730</v>
      </c>
      <c r="M24">
        <v>585</v>
      </c>
      <c r="N24">
        <v>655</v>
      </c>
      <c r="O24">
        <v>695</v>
      </c>
      <c r="P24">
        <v>620</v>
      </c>
      <c r="Q24">
        <v>565</v>
      </c>
      <c r="R24">
        <v>10</v>
      </c>
      <c r="S24" t="s">
        <v>45</v>
      </c>
      <c r="T24">
        <v>5</v>
      </c>
      <c r="U24" t="s">
        <v>48</v>
      </c>
    </row>
    <row r="25" spans="1:21" x14ac:dyDescent="0.2">
      <c r="A25">
        <v>112</v>
      </c>
      <c r="B25" t="s">
        <v>36</v>
      </c>
      <c r="C25">
        <f t="shared" si="0"/>
        <v>5950</v>
      </c>
      <c r="D25">
        <v>200</v>
      </c>
      <c r="E25">
        <v>685</v>
      </c>
      <c r="F25">
        <v>770</v>
      </c>
      <c r="G25">
        <v>725</v>
      </c>
      <c r="H25">
        <v>720</v>
      </c>
      <c r="I25">
        <v>745</v>
      </c>
      <c r="J25">
        <v>730</v>
      </c>
      <c r="K25">
        <v>655</v>
      </c>
      <c r="L25">
        <v>720</v>
      </c>
      <c r="M25">
        <v>700</v>
      </c>
      <c r="N25">
        <v>625</v>
      </c>
      <c r="O25">
        <v>595</v>
      </c>
      <c r="P25">
        <v>580</v>
      </c>
      <c r="Q25">
        <v>520</v>
      </c>
      <c r="R25">
        <v>10</v>
      </c>
      <c r="S25">
        <v>10</v>
      </c>
      <c r="T25">
        <v>5</v>
      </c>
      <c r="U25" t="s">
        <v>46</v>
      </c>
    </row>
    <row r="26" spans="1:21" x14ac:dyDescent="0.2">
      <c r="A26">
        <v>162</v>
      </c>
      <c r="B26" t="s">
        <v>38</v>
      </c>
      <c r="C26">
        <f t="shared" si="0"/>
        <v>6385</v>
      </c>
      <c r="D26">
        <v>400</v>
      </c>
      <c r="E26">
        <v>685</v>
      </c>
      <c r="F26">
        <v>720</v>
      </c>
      <c r="G26">
        <v>725</v>
      </c>
      <c r="H26">
        <v>780</v>
      </c>
      <c r="I26">
        <v>790</v>
      </c>
      <c r="J26">
        <v>730</v>
      </c>
      <c r="K26">
        <v>765</v>
      </c>
      <c r="L26">
        <v>790</v>
      </c>
      <c r="M26">
        <v>645</v>
      </c>
      <c r="N26">
        <v>680</v>
      </c>
      <c r="O26">
        <v>570</v>
      </c>
      <c r="P26">
        <v>640</v>
      </c>
      <c r="Q26">
        <v>560</v>
      </c>
      <c r="R26">
        <v>15</v>
      </c>
      <c r="S26">
        <v>5</v>
      </c>
      <c r="T26">
        <v>5</v>
      </c>
      <c r="U26" t="s">
        <v>47</v>
      </c>
    </row>
    <row r="27" spans="1:21" x14ac:dyDescent="0.2">
      <c r="A27">
        <v>16</v>
      </c>
      <c r="B27" t="s">
        <v>36</v>
      </c>
      <c r="C27">
        <f t="shared" si="0"/>
        <v>5990</v>
      </c>
      <c r="D27">
        <v>225</v>
      </c>
      <c r="E27">
        <v>705</v>
      </c>
      <c r="F27">
        <v>735</v>
      </c>
      <c r="G27">
        <v>745</v>
      </c>
      <c r="H27">
        <v>730</v>
      </c>
      <c r="I27">
        <v>665</v>
      </c>
      <c r="J27">
        <v>730</v>
      </c>
      <c r="K27">
        <v>770</v>
      </c>
      <c r="L27">
        <v>685</v>
      </c>
      <c r="M27">
        <v>595</v>
      </c>
      <c r="N27">
        <v>605</v>
      </c>
      <c r="O27">
        <v>570</v>
      </c>
      <c r="P27">
        <v>590</v>
      </c>
      <c r="Q27">
        <v>530</v>
      </c>
      <c r="R27">
        <v>10</v>
      </c>
      <c r="S27">
        <v>15</v>
      </c>
      <c r="T27">
        <v>10</v>
      </c>
      <c r="U27" t="s">
        <v>21</v>
      </c>
    </row>
    <row r="28" spans="1:21" x14ac:dyDescent="0.2">
      <c r="A28">
        <v>160</v>
      </c>
      <c r="B28" t="s">
        <v>36</v>
      </c>
      <c r="C28">
        <f t="shared" si="0"/>
        <v>6005</v>
      </c>
      <c r="D28">
        <v>265</v>
      </c>
      <c r="E28">
        <v>715</v>
      </c>
      <c r="F28">
        <v>680</v>
      </c>
      <c r="G28">
        <v>780</v>
      </c>
      <c r="H28">
        <v>720</v>
      </c>
      <c r="I28">
        <v>720</v>
      </c>
      <c r="J28">
        <v>745</v>
      </c>
      <c r="K28">
        <v>725</v>
      </c>
      <c r="L28">
        <v>655</v>
      </c>
      <c r="M28">
        <v>655</v>
      </c>
      <c r="N28">
        <v>700</v>
      </c>
      <c r="O28">
        <v>625</v>
      </c>
      <c r="P28">
        <v>595</v>
      </c>
      <c r="Q28">
        <v>565</v>
      </c>
      <c r="R28">
        <v>5</v>
      </c>
      <c r="S28">
        <v>10</v>
      </c>
      <c r="T28">
        <v>10</v>
      </c>
      <c r="U28" t="s">
        <v>47</v>
      </c>
    </row>
    <row r="29" spans="1:21" x14ac:dyDescent="0.2">
      <c r="A29">
        <v>211</v>
      </c>
      <c r="B29" t="s">
        <v>39</v>
      </c>
      <c r="C29">
        <f t="shared" si="0"/>
        <v>8480</v>
      </c>
      <c r="D29">
        <v>190</v>
      </c>
      <c r="E29">
        <v>720</v>
      </c>
      <c r="F29">
        <v>1050</v>
      </c>
      <c r="G29">
        <v>1035</v>
      </c>
      <c r="H29">
        <v>1050</v>
      </c>
      <c r="I29">
        <v>1080</v>
      </c>
      <c r="J29">
        <v>1120</v>
      </c>
      <c r="K29">
        <v>1105</v>
      </c>
      <c r="L29">
        <v>1130</v>
      </c>
      <c r="M29">
        <v>1180</v>
      </c>
      <c r="N29">
        <v>1125</v>
      </c>
      <c r="O29">
        <v>1130</v>
      </c>
      <c r="P29">
        <v>1105</v>
      </c>
      <c r="Q29">
        <v>1110</v>
      </c>
      <c r="R29">
        <v>50</v>
      </c>
      <c r="S29">
        <v>50</v>
      </c>
      <c r="T29">
        <v>5</v>
      </c>
      <c r="U29" t="s">
        <v>48</v>
      </c>
    </row>
    <row r="30" spans="1:21" x14ac:dyDescent="0.2">
      <c r="A30">
        <v>66</v>
      </c>
      <c r="B30" t="s">
        <v>38</v>
      </c>
      <c r="C30">
        <f t="shared" si="0"/>
        <v>6400</v>
      </c>
      <c r="D30">
        <v>210</v>
      </c>
      <c r="E30">
        <v>730</v>
      </c>
      <c r="F30">
        <v>780</v>
      </c>
      <c r="G30">
        <v>790</v>
      </c>
      <c r="H30">
        <v>745</v>
      </c>
      <c r="I30">
        <v>760</v>
      </c>
      <c r="J30">
        <v>795</v>
      </c>
      <c r="K30">
        <v>780</v>
      </c>
      <c r="L30">
        <v>810</v>
      </c>
      <c r="M30">
        <v>585</v>
      </c>
      <c r="N30">
        <v>635</v>
      </c>
      <c r="O30">
        <v>560</v>
      </c>
      <c r="P30">
        <v>620</v>
      </c>
      <c r="Q30">
        <v>535</v>
      </c>
      <c r="R30">
        <v>5</v>
      </c>
      <c r="S30">
        <v>10</v>
      </c>
      <c r="T30">
        <v>5</v>
      </c>
      <c r="U30" t="s">
        <v>44</v>
      </c>
    </row>
    <row r="31" spans="1:21" x14ac:dyDescent="0.2">
      <c r="A31">
        <v>64</v>
      </c>
      <c r="B31" t="s">
        <v>36</v>
      </c>
      <c r="C31">
        <f t="shared" si="0"/>
        <v>6060</v>
      </c>
      <c r="D31">
        <v>205</v>
      </c>
      <c r="E31">
        <v>755</v>
      </c>
      <c r="F31">
        <v>730</v>
      </c>
      <c r="G31">
        <v>730</v>
      </c>
      <c r="H31">
        <v>745</v>
      </c>
      <c r="I31">
        <v>730</v>
      </c>
      <c r="J31">
        <v>665</v>
      </c>
      <c r="K31">
        <v>725</v>
      </c>
      <c r="L31">
        <v>775</v>
      </c>
      <c r="M31">
        <v>635</v>
      </c>
      <c r="N31">
        <v>595</v>
      </c>
      <c r="O31">
        <v>605</v>
      </c>
      <c r="P31">
        <v>550</v>
      </c>
      <c r="Q31">
        <v>535</v>
      </c>
      <c r="R31">
        <v>10</v>
      </c>
      <c r="S31">
        <v>10</v>
      </c>
      <c r="T31">
        <v>15</v>
      </c>
      <c r="U31" t="s">
        <v>44</v>
      </c>
    </row>
    <row r="32" spans="1:21" x14ac:dyDescent="0.2">
      <c r="A32">
        <v>18</v>
      </c>
      <c r="B32" t="s">
        <v>38</v>
      </c>
      <c r="C32">
        <f t="shared" si="0"/>
        <v>6340</v>
      </c>
      <c r="D32">
        <v>215</v>
      </c>
      <c r="E32">
        <v>770</v>
      </c>
      <c r="F32">
        <v>790</v>
      </c>
      <c r="G32">
        <v>740</v>
      </c>
      <c r="H32">
        <v>755</v>
      </c>
      <c r="I32">
        <v>790</v>
      </c>
      <c r="J32">
        <v>780</v>
      </c>
      <c r="K32">
        <v>800</v>
      </c>
      <c r="L32">
        <v>700</v>
      </c>
      <c r="M32">
        <v>640</v>
      </c>
      <c r="N32">
        <v>560</v>
      </c>
      <c r="O32">
        <v>630</v>
      </c>
      <c r="P32">
        <v>540</v>
      </c>
      <c r="Q32">
        <v>585</v>
      </c>
      <c r="R32">
        <v>10</v>
      </c>
      <c r="S32">
        <v>5</v>
      </c>
      <c r="T32">
        <v>10</v>
      </c>
      <c r="U32" t="s">
        <v>21</v>
      </c>
    </row>
    <row r="33" spans="1:21" x14ac:dyDescent="0.2">
      <c r="A33">
        <v>115</v>
      </c>
      <c r="B33" t="s">
        <v>39</v>
      </c>
      <c r="C33">
        <f t="shared" si="0"/>
        <v>8685</v>
      </c>
      <c r="D33">
        <v>165</v>
      </c>
      <c r="E33">
        <v>780</v>
      </c>
      <c r="F33">
        <v>1040</v>
      </c>
      <c r="G33">
        <v>1070</v>
      </c>
      <c r="H33">
        <v>1135</v>
      </c>
      <c r="I33">
        <v>1105</v>
      </c>
      <c r="J33">
        <v>1145</v>
      </c>
      <c r="K33">
        <v>1150</v>
      </c>
      <c r="L33">
        <v>1095</v>
      </c>
      <c r="M33">
        <v>1155</v>
      </c>
      <c r="N33">
        <v>1115</v>
      </c>
      <c r="O33">
        <v>1130</v>
      </c>
      <c r="P33">
        <v>1110</v>
      </c>
      <c r="Q33">
        <v>1080</v>
      </c>
      <c r="R33">
        <v>215</v>
      </c>
      <c r="S33">
        <v>290</v>
      </c>
      <c r="T33">
        <v>10</v>
      </c>
      <c r="U33" t="s">
        <v>46</v>
      </c>
    </row>
    <row r="34" spans="1:21" x14ac:dyDescent="0.2">
      <c r="A34">
        <v>163</v>
      </c>
      <c r="B34" t="s">
        <v>39</v>
      </c>
      <c r="C34">
        <f t="shared" si="0"/>
        <v>8700</v>
      </c>
      <c r="D34">
        <v>240</v>
      </c>
      <c r="E34">
        <v>805</v>
      </c>
      <c r="F34">
        <v>1045</v>
      </c>
      <c r="G34">
        <v>1040</v>
      </c>
      <c r="H34">
        <v>1070</v>
      </c>
      <c r="I34">
        <v>1120</v>
      </c>
      <c r="J34">
        <v>1100</v>
      </c>
      <c r="K34">
        <v>1140</v>
      </c>
      <c r="L34">
        <v>1140</v>
      </c>
      <c r="M34">
        <v>1130</v>
      </c>
      <c r="N34">
        <v>1135</v>
      </c>
      <c r="O34">
        <v>1105</v>
      </c>
      <c r="P34">
        <v>1115</v>
      </c>
      <c r="Q34">
        <v>1105</v>
      </c>
      <c r="R34">
        <v>50</v>
      </c>
      <c r="S34">
        <v>75</v>
      </c>
      <c r="T34">
        <v>10</v>
      </c>
      <c r="U34" t="s">
        <v>47</v>
      </c>
    </row>
    <row r="35" spans="1:21" x14ac:dyDescent="0.2">
      <c r="A35">
        <v>67</v>
      </c>
      <c r="B35" t="s">
        <v>39</v>
      </c>
      <c r="C35">
        <f t="shared" si="0"/>
        <v>8755</v>
      </c>
      <c r="D35">
        <v>150</v>
      </c>
      <c r="E35">
        <v>825</v>
      </c>
      <c r="F35">
        <v>1080</v>
      </c>
      <c r="G35">
        <v>1120</v>
      </c>
      <c r="H35">
        <v>1105</v>
      </c>
      <c r="I35">
        <v>1135</v>
      </c>
      <c r="J35">
        <v>1140</v>
      </c>
      <c r="K35">
        <v>1100</v>
      </c>
      <c r="L35">
        <v>1100</v>
      </c>
      <c r="M35">
        <v>1125</v>
      </c>
      <c r="N35">
        <v>1135</v>
      </c>
      <c r="O35">
        <v>1125</v>
      </c>
      <c r="P35">
        <v>1080</v>
      </c>
      <c r="Q35">
        <v>1030</v>
      </c>
      <c r="R35">
        <v>375</v>
      </c>
      <c r="S35">
        <v>315</v>
      </c>
      <c r="T35">
        <v>5</v>
      </c>
      <c r="U35" t="s">
        <v>44</v>
      </c>
    </row>
    <row r="36" spans="1:21" x14ac:dyDescent="0.2">
      <c r="A36">
        <v>19</v>
      </c>
      <c r="B36" t="s">
        <v>39</v>
      </c>
      <c r="C36">
        <f t="shared" si="0"/>
        <v>8750</v>
      </c>
      <c r="D36">
        <v>185</v>
      </c>
      <c r="E36">
        <v>830</v>
      </c>
      <c r="F36">
        <v>1115</v>
      </c>
      <c r="G36">
        <v>1105</v>
      </c>
      <c r="H36">
        <v>1120</v>
      </c>
      <c r="I36">
        <v>1130</v>
      </c>
      <c r="J36">
        <v>1095</v>
      </c>
      <c r="K36">
        <v>1090</v>
      </c>
      <c r="L36">
        <v>1080</v>
      </c>
      <c r="M36">
        <v>1145</v>
      </c>
      <c r="N36">
        <v>1120</v>
      </c>
      <c r="O36">
        <v>1075</v>
      </c>
      <c r="P36">
        <v>1045</v>
      </c>
      <c r="Q36">
        <v>1060</v>
      </c>
      <c r="R36">
        <v>460</v>
      </c>
      <c r="S36">
        <v>355</v>
      </c>
      <c r="T36">
        <v>5</v>
      </c>
      <c r="U36" t="s">
        <v>21</v>
      </c>
    </row>
    <row r="37" spans="1:21" x14ac:dyDescent="0.2">
      <c r="A37">
        <v>196</v>
      </c>
      <c r="B37" t="s">
        <v>24</v>
      </c>
      <c r="C37">
        <f t="shared" si="0"/>
        <v>8740</v>
      </c>
      <c r="D37">
        <v>20</v>
      </c>
      <c r="E37">
        <v>965</v>
      </c>
      <c r="F37">
        <v>1015</v>
      </c>
      <c r="G37">
        <v>1065</v>
      </c>
      <c r="H37">
        <v>1105</v>
      </c>
      <c r="I37">
        <v>1125</v>
      </c>
      <c r="J37">
        <v>1150</v>
      </c>
      <c r="K37">
        <v>1095</v>
      </c>
      <c r="L37">
        <v>1200</v>
      </c>
      <c r="M37">
        <v>1325</v>
      </c>
      <c r="N37">
        <v>1285</v>
      </c>
      <c r="O37">
        <v>1350</v>
      </c>
      <c r="P37">
        <v>1235</v>
      </c>
      <c r="Q37">
        <v>1140</v>
      </c>
      <c r="R37">
        <v>465</v>
      </c>
      <c r="S37">
        <v>460</v>
      </c>
      <c r="T37">
        <v>15</v>
      </c>
      <c r="U37" t="s">
        <v>48</v>
      </c>
    </row>
    <row r="38" spans="1:21" x14ac:dyDescent="0.2">
      <c r="A38">
        <v>148</v>
      </c>
      <c r="B38" t="s">
        <v>24</v>
      </c>
      <c r="C38">
        <f t="shared" si="0"/>
        <v>8850</v>
      </c>
      <c r="D38">
        <v>25</v>
      </c>
      <c r="E38">
        <v>990</v>
      </c>
      <c r="F38">
        <v>1050</v>
      </c>
      <c r="G38">
        <v>1095</v>
      </c>
      <c r="H38">
        <v>1110</v>
      </c>
      <c r="I38">
        <v>1140</v>
      </c>
      <c r="J38">
        <v>1095</v>
      </c>
      <c r="K38">
        <v>1205</v>
      </c>
      <c r="L38">
        <v>1140</v>
      </c>
      <c r="M38">
        <v>1285</v>
      </c>
      <c r="N38">
        <v>1355</v>
      </c>
      <c r="O38">
        <v>1240</v>
      </c>
      <c r="P38">
        <v>1220</v>
      </c>
      <c r="Q38">
        <v>1130</v>
      </c>
      <c r="R38">
        <v>490</v>
      </c>
      <c r="S38">
        <v>410</v>
      </c>
      <c r="T38">
        <v>20</v>
      </c>
      <c r="U38" t="s">
        <v>47</v>
      </c>
    </row>
    <row r="39" spans="1:21" x14ac:dyDescent="0.2">
      <c r="A39">
        <v>195</v>
      </c>
      <c r="B39" t="s">
        <v>23</v>
      </c>
      <c r="C39">
        <f t="shared" si="0"/>
        <v>8935</v>
      </c>
      <c r="D39" t="s">
        <v>20</v>
      </c>
      <c r="E39">
        <v>990</v>
      </c>
      <c r="F39">
        <v>1045</v>
      </c>
      <c r="G39">
        <v>1085</v>
      </c>
      <c r="H39">
        <v>1100</v>
      </c>
      <c r="I39">
        <v>1120</v>
      </c>
      <c r="J39">
        <v>1175</v>
      </c>
      <c r="K39">
        <v>1215</v>
      </c>
      <c r="L39">
        <v>1205</v>
      </c>
      <c r="M39">
        <v>1205</v>
      </c>
      <c r="N39">
        <v>1110</v>
      </c>
      <c r="O39">
        <v>1120</v>
      </c>
      <c r="P39">
        <v>1090</v>
      </c>
      <c r="Q39">
        <v>1090</v>
      </c>
      <c r="R39">
        <v>610</v>
      </c>
      <c r="S39">
        <v>560</v>
      </c>
      <c r="T39">
        <v>15</v>
      </c>
      <c r="U39" t="s">
        <v>48</v>
      </c>
    </row>
    <row r="40" spans="1:21" x14ac:dyDescent="0.2">
      <c r="A40">
        <v>100</v>
      </c>
      <c r="B40" t="s">
        <v>24</v>
      </c>
      <c r="C40">
        <f t="shared" si="0"/>
        <v>8850</v>
      </c>
      <c r="D40">
        <v>15</v>
      </c>
      <c r="E40">
        <v>1010</v>
      </c>
      <c r="F40">
        <v>1080</v>
      </c>
      <c r="G40">
        <v>1105</v>
      </c>
      <c r="H40">
        <v>1130</v>
      </c>
      <c r="I40">
        <v>1080</v>
      </c>
      <c r="J40">
        <v>1185</v>
      </c>
      <c r="K40">
        <v>1135</v>
      </c>
      <c r="L40">
        <v>1110</v>
      </c>
      <c r="M40">
        <v>1360</v>
      </c>
      <c r="N40">
        <v>1230</v>
      </c>
      <c r="O40">
        <v>1215</v>
      </c>
      <c r="P40">
        <v>1195</v>
      </c>
      <c r="Q40">
        <v>1060</v>
      </c>
      <c r="R40">
        <v>450</v>
      </c>
      <c r="S40">
        <v>340</v>
      </c>
      <c r="T40">
        <v>15</v>
      </c>
      <c r="U40" t="s">
        <v>46</v>
      </c>
    </row>
    <row r="41" spans="1:21" x14ac:dyDescent="0.2">
      <c r="A41">
        <v>147</v>
      </c>
      <c r="B41" t="s">
        <v>23</v>
      </c>
      <c r="C41">
        <f t="shared" si="0"/>
        <v>9100</v>
      </c>
      <c r="D41" t="s">
        <v>20</v>
      </c>
      <c r="E41">
        <v>1010</v>
      </c>
      <c r="F41">
        <v>1075</v>
      </c>
      <c r="G41">
        <v>1100</v>
      </c>
      <c r="H41">
        <v>1115</v>
      </c>
      <c r="I41">
        <v>1170</v>
      </c>
      <c r="J41">
        <v>1205</v>
      </c>
      <c r="K41">
        <v>1205</v>
      </c>
      <c r="L41">
        <v>1220</v>
      </c>
      <c r="M41">
        <v>1115</v>
      </c>
      <c r="N41">
        <v>1130</v>
      </c>
      <c r="O41">
        <v>1095</v>
      </c>
      <c r="P41">
        <v>1120</v>
      </c>
      <c r="Q41">
        <v>1085</v>
      </c>
      <c r="R41">
        <v>625</v>
      </c>
      <c r="S41">
        <v>570</v>
      </c>
      <c r="T41">
        <v>10</v>
      </c>
      <c r="U41" t="s">
        <v>47</v>
      </c>
    </row>
    <row r="42" spans="1:21" x14ac:dyDescent="0.2">
      <c r="A42">
        <v>201</v>
      </c>
      <c r="B42" t="s">
        <v>29</v>
      </c>
      <c r="C42">
        <f t="shared" si="0"/>
        <v>10375</v>
      </c>
      <c r="D42">
        <v>265</v>
      </c>
      <c r="E42">
        <v>1020</v>
      </c>
      <c r="F42">
        <v>1200</v>
      </c>
      <c r="G42">
        <v>1215</v>
      </c>
      <c r="H42">
        <v>1300</v>
      </c>
      <c r="I42">
        <v>1325</v>
      </c>
      <c r="J42">
        <v>1210</v>
      </c>
      <c r="K42">
        <v>1450</v>
      </c>
      <c r="L42">
        <v>1390</v>
      </c>
      <c r="M42">
        <v>1290</v>
      </c>
      <c r="N42">
        <v>1230</v>
      </c>
      <c r="O42">
        <v>1235</v>
      </c>
      <c r="P42">
        <v>1235</v>
      </c>
      <c r="Q42">
        <v>1185</v>
      </c>
      <c r="R42">
        <v>345</v>
      </c>
      <c r="S42">
        <v>315</v>
      </c>
      <c r="T42">
        <v>20</v>
      </c>
      <c r="U42" t="s">
        <v>48</v>
      </c>
    </row>
    <row r="43" spans="1:21" x14ac:dyDescent="0.2">
      <c r="A43">
        <v>99</v>
      </c>
      <c r="B43" t="s">
        <v>23</v>
      </c>
      <c r="C43">
        <f t="shared" si="0"/>
        <v>9155</v>
      </c>
      <c r="D43" t="s">
        <v>20</v>
      </c>
      <c r="E43">
        <v>1040</v>
      </c>
      <c r="F43">
        <v>1095</v>
      </c>
      <c r="G43">
        <v>1105</v>
      </c>
      <c r="H43">
        <v>1160</v>
      </c>
      <c r="I43">
        <v>1195</v>
      </c>
      <c r="J43">
        <v>1210</v>
      </c>
      <c r="K43">
        <v>1225</v>
      </c>
      <c r="L43">
        <v>1125</v>
      </c>
      <c r="M43">
        <v>1125</v>
      </c>
      <c r="N43">
        <v>1115</v>
      </c>
      <c r="O43">
        <v>1125</v>
      </c>
      <c r="P43">
        <v>1100</v>
      </c>
      <c r="Q43">
        <v>1035</v>
      </c>
      <c r="R43">
        <v>625</v>
      </c>
      <c r="S43">
        <v>490</v>
      </c>
      <c r="T43">
        <v>10</v>
      </c>
      <c r="U43" t="s">
        <v>46</v>
      </c>
    </row>
    <row r="44" spans="1:21" x14ac:dyDescent="0.2">
      <c r="A44">
        <v>3</v>
      </c>
      <c r="B44" t="s">
        <v>23</v>
      </c>
      <c r="C44">
        <f t="shared" si="0"/>
        <v>9140</v>
      </c>
      <c r="D44" t="s">
        <v>20</v>
      </c>
      <c r="E44">
        <v>1055</v>
      </c>
      <c r="F44">
        <v>1120</v>
      </c>
      <c r="G44">
        <v>1170</v>
      </c>
      <c r="H44">
        <v>1200</v>
      </c>
      <c r="I44">
        <v>1205</v>
      </c>
      <c r="J44">
        <v>1115</v>
      </c>
      <c r="K44">
        <v>1160</v>
      </c>
      <c r="L44">
        <v>1115</v>
      </c>
      <c r="M44">
        <v>1135</v>
      </c>
      <c r="N44">
        <v>1120</v>
      </c>
      <c r="O44">
        <v>1100</v>
      </c>
      <c r="P44">
        <v>1075</v>
      </c>
      <c r="Q44">
        <v>1005</v>
      </c>
      <c r="R44">
        <v>670</v>
      </c>
      <c r="S44">
        <v>540</v>
      </c>
      <c r="T44">
        <v>15</v>
      </c>
      <c r="U44" t="s">
        <v>21</v>
      </c>
    </row>
    <row r="45" spans="1:21" x14ac:dyDescent="0.2">
      <c r="A45">
        <v>51</v>
      </c>
      <c r="B45" t="s">
        <v>23</v>
      </c>
      <c r="C45">
        <f t="shared" si="0"/>
        <v>9165</v>
      </c>
      <c r="D45" t="s">
        <v>20</v>
      </c>
      <c r="E45">
        <v>1055</v>
      </c>
      <c r="F45">
        <v>1085</v>
      </c>
      <c r="G45">
        <v>1150</v>
      </c>
      <c r="H45">
        <v>1175</v>
      </c>
      <c r="I45">
        <v>1215</v>
      </c>
      <c r="J45">
        <v>1215</v>
      </c>
      <c r="K45">
        <v>1120</v>
      </c>
      <c r="L45">
        <v>1150</v>
      </c>
      <c r="M45">
        <v>1115</v>
      </c>
      <c r="N45">
        <v>1135</v>
      </c>
      <c r="O45">
        <v>1120</v>
      </c>
      <c r="P45">
        <v>1100</v>
      </c>
      <c r="Q45">
        <v>1015</v>
      </c>
      <c r="R45">
        <v>595</v>
      </c>
      <c r="S45">
        <v>545</v>
      </c>
      <c r="T45">
        <v>15</v>
      </c>
      <c r="U45" t="s">
        <v>44</v>
      </c>
    </row>
    <row r="46" spans="1:21" x14ac:dyDescent="0.2">
      <c r="A46">
        <v>52</v>
      </c>
      <c r="B46" t="s">
        <v>24</v>
      </c>
      <c r="C46">
        <f t="shared" si="0"/>
        <v>8970</v>
      </c>
      <c r="D46">
        <v>20</v>
      </c>
      <c r="E46">
        <v>1055</v>
      </c>
      <c r="F46">
        <v>1105</v>
      </c>
      <c r="G46">
        <v>1130</v>
      </c>
      <c r="H46">
        <v>1075</v>
      </c>
      <c r="I46">
        <v>1160</v>
      </c>
      <c r="J46">
        <v>1140</v>
      </c>
      <c r="K46">
        <v>1105</v>
      </c>
      <c r="L46">
        <v>1180</v>
      </c>
      <c r="M46">
        <v>1245</v>
      </c>
      <c r="N46">
        <v>1230</v>
      </c>
      <c r="O46">
        <v>1200</v>
      </c>
      <c r="P46">
        <v>1165</v>
      </c>
      <c r="Q46">
        <v>1050</v>
      </c>
      <c r="R46">
        <v>430</v>
      </c>
      <c r="S46">
        <v>375</v>
      </c>
      <c r="T46">
        <v>10</v>
      </c>
      <c r="U46" t="s">
        <v>44</v>
      </c>
    </row>
    <row r="47" spans="1:21" x14ac:dyDescent="0.2">
      <c r="A47">
        <v>50</v>
      </c>
      <c r="B47" t="s">
        <v>22</v>
      </c>
      <c r="C47">
        <f t="shared" si="0"/>
        <v>9905</v>
      </c>
      <c r="D47" t="s">
        <v>20</v>
      </c>
      <c r="E47">
        <v>1065</v>
      </c>
      <c r="F47">
        <v>1165</v>
      </c>
      <c r="G47">
        <v>1225</v>
      </c>
      <c r="H47">
        <v>1320</v>
      </c>
      <c r="I47">
        <v>1280</v>
      </c>
      <c r="J47">
        <v>1310</v>
      </c>
      <c r="K47">
        <v>1275</v>
      </c>
      <c r="L47">
        <v>1265</v>
      </c>
      <c r="M47">
        <v>1365</v>
      </c>
      <c r="N47">
        <v>1350</v>
      </c>
      <c r="O47">
        <v>1245</v>
      </c>
      <c r="P47">
        <v>1215</v>
      </c>
      <c r="Q47">
        <v>1140</v>
      </c>
      <c r="R47">
        <v>365</v>
      </c>
      <c r="S47">
        <v>350</v>
      </c>
      <c r="T47">
        <v>15</v>
      </c>
      <c r="U47" t="s">
        <v>44</v>
      </c>
    </row>
    <row r="48" spans="1:21" x14ac:dyDescent="0.2">
      <c r="A48">
        <v>4</v>
      </c>
      <c r="B48" t="s">
        <v>24</v>
      </c>
      <c r="C48">
        <f t="shared" si="0"/>
        <v>8975</v>
      </c>
      <c r="D48">
        <v>30</v>
      </c>
      <c r="E48">
        <v>1070</v>
      </c>
      <c r="F48">
        <v>1130</v>
      </c>
      <c r="G48">
        <v>1060</v>
      </c>
      <c r="H48">
        <v>1160</v>
      </c>
      <c r="I48">
        <v>1125</v>
      </c>
      <c r="J48">
        <v>1115</v>
      </c>
      <c r="K48">
        <v>1200</v>
      </c>
      <c r="L48">
        <v>1085</v>
      </c>
      <c r="M48">
        <v>1240</v>
      </c>
      <c r="N48">
        <v>1195</v>
      </c>
      <c r="O48">
        <v>1165</v>
      </c>
      <c r="P48">
        <v>1135</v>
      </c>
      <c r="Q48">
        <v>1030</v>
      </c>
      <c r="R48">
        <v>455</v>
      </c>
      <c r="S48">
        <v>385</v>
      </c>
      <c r="T48">
        <v>20</v>
      </c>
      <c r="U48" t="s">
        <v>21</v>
      </c>
    </row>
    <row r="49" spans="1:21" x14ac:dyDescent="0.2">
      <c r="A49">
        <v>105</v>
      </c>
      <c r="B49" t="s">
        <v>29</v>
      </c>
      <c r="C49">
        <f t="shared" si="0"/>
        <v>10670</v>
      </c>
      <c r="D49">
        <v>305</v>
      </c>
      <c r="E49">
        <v>1070</v>
      </c>
      <c r="F49">
        <v>1280</v>
      </c>
      <c r="G49">
        <v>1285</v>
      </c>
      <c r="H49">
        <v>1215</v>
      </c>
      <c r="I49">
        <v>1430</v>
      </c>
      <c r="J49">
        <v>1380</v>
      </c>
      <c r="K49">
        <v>1365</v>
      </c>
      <c r="L49">
        <v>1340</v>
      </c>
      <c r="M49">
        <v>1230</v>
      </c>
      <c r="N49">
        <v>1210</v>
      </c>
      <c r="O49">
        <v>1205</v>
      </c>
      <c r="P49">
        <v>1140</v>
      </c>
      <c r="Q49">
        <v>1130</v>
      </c>
      <c r="R49">
        <v>350</v>
      </c>
      <c r="S49">
        <v>265</v>
      </c>
      <c r="T49">
        <v>5</v>
      </c>
      <c r="U49" t="s">
        <v>46</v>
      </c>
    </row>
    <row r="50" spans="1:21" x14ac:dyDescent="0.2">
      <c r="A50">
        <v>146</v>
      </c>
      <c r="B50" t="s">
        <v>22</v>
      </c>
      <c r="C50">
        <f t="shared" si="0"/>
        <v>9705</v>
      </c>
      <c r="D50" t="s">
        <v>20</v>
      </c>
      <c r="E50">
        <v>1075</v>
      </c>
      <c r="F50">
        <v>1195</v>
      </c>
      <c r="G50">
        <v>1140</v>
      </c>
      <c r="H50">
        <v>1175</v>
      </c>
      <c r="I50">
        <v>1230</v>
      </c>
      <c r="J50">
        <v>1320</v>
      </c>
      <c r="K50">
        <v>1265</v>
      </c>
      <c r="L50">
        <v>1305</v>
      </c>
      <c r="M50">
        <v>1350</v>
      </c>
      <c r="N50">
        <v>1335</v>
      </c>
      <c r="O50">
        <v>1345</v>
      </c>
      <c r="P50">
        <v>1330</v>
      </c>
      <c r="Q50">
        <v>1220</v>
      </c>
      <c r="R50">
        <v>390</v>
      </c>
      <c r="S50">
        <v>370</v>
      </c>
      <c r="T50">
        <v>10</v>
      </c>
      <c r="U50" t="s">
        <v>47</v>
      </c>
    </row>
    <row r="51" spans="1:21" x14ac:dyDescent="0.2">
      <c r="A51">
        <v>194</v>
      </c>
      <c r="B51" t="s">
        <v>22</v>
      </c>
      <c r="C51">
        <f t="shared" si="0"/>
        <v>9575</v>
      </c>
      <c r="D51" t="s">
        <v>20</v>
      </c>
      <c r="E51">
        <v>1085</v>
      </c>
      <c r="F51">
        <v>1115</v>
      </c>
      <c r="G51">
        <v>1210</v>
      </c>
      <c r="H51">
        <v>1140</v>
      </c>
      <c r="I51">
        <v>1180</v>
      </c>
      <c r="J51">
        <v>1240</v>
      </c>
      <c r="K51">
        <v>1330</v>
      </c>
      <c r="L51">
        <v>1275</v>
      </c>
      <c r="M51">
        <v>1375</v>
      </c>
      <c r="N51">
        <v>1340</v>
      </c>
      <c r="O51">
        <v>1320</v>
      </c>
      <c r="P51">
        <v>1340</v>
      </c>
      <c r="Q51">
        <v>1290</v>
      </c>
      <c r="R51">
        <v>420</v>
      </c>
      <c r="S51">
        <v>370</v>
      </c>
      <c r="T51">
        <v>10</v>
      </c>
      <c r="U51" t="s">
        <v>48</v>
      </c>
    </row>
    <row r="52" spans="1:21" x14ac:dyDescent="0.2">
      <c r="A52">
        <v>2</v>
      </c>
      <c r="B52" t="s">
        <v>22</v>
      </c>
      <c r="C52">
        <f t="shared" si="0"/>
        <v>10095</v>
      </c>
      <c r="D52" t="s">
        <v>20</v>
      </c>
      <c r="E52">
        <v>1100</v>
      </c>
      <c r="F52">
        <v>1235</v>
      </c>
      <c r="G52">
        <v>1340</v>
      </c>
      <c r="H52">
        <v>1265</v>
      </c>
      <c r="I52">
        <v>1310</v>
      </c>
      <c r="J52">
        <v>1285</v>
      </c>
      <c r="K52">
        <v>1270</v>
      </c>
      <c r="L52">
        <v>1290</v>
      </c>
      <c r="M52">
        <v>1340</v>
      </c>
      <c r="N52">
        <v>1240</v>
      </c>
      <c r="O52">
        <v>1205</v>
      </c>
      <c r="P52">
        <v>1225</v>
      </c>
      <c r="Q52">
        <v>1120</v>
      </c>
      <c r="R52">
        <v>415</v>
      </c>
      <c r="S52">
        <v>345</v>
      </c>
      <c r="T52">
        <v>10</v>
      </c>
      <c r="U52" t="s">
        <v>21</v>
      </c>
    </row>
    <row r="53" spans="1:21" x14ac:dyDescent="0.2">
      <c r="A53">
        <v>153</v>
      </c>
      <c r="B53" t="s">
        <v>29</v>
      </c>
      <c r="C53">
        <f t="shared" si="0"/>
        <v>10825</v>
      </c>
      <c r="D53">
        <v>505</v>
      </c>
      <c r="E53">
        <v>1125</v>
      </c>
      <c r="F53">
        <v>1200</v>
      </c>
      <c r="G53">
        <v>1285</v>
      </c>
      <c r="H53">
        <v>1295</v>
      </c>
      <c r="I53">
        <v>1210</v>
      </c>
      <c r="J53">
        <v>1445</v>
      </c>
      <c r="K53">
        <v>1385</v>
      </c>
      <c r="L53">
        <v>1375</v>
      </c>
      <c r="M53">
        <v>1230</v>
      </c>
      <c r="N53">
        <v>1230</v>
      </c>
      <c r="O53">
        <v>1220</v>
      </c>
      <c r="P53">
        <v>1205</v>
      </c>
      <c r="Q53">
        <v>1130</v>
      </c>
      <c r="R53">
        <v>350</v>
      </c>
      <c r="S53">
        <v>300</v>
      </c>
      <c r="T53">
        <v>15</v>
      </c>
      <c r="U53" t="s">
        <v>47</v>
      </c>
    </row>
    <row r="54" spans="1:21" x14ac:dyDescent="0.2">
      <c r="A54">
        <v>98</v>
      </c>
      <c r="B54" t="s">
        <v>22</v>
      </c>
      <c r="C54">
        <f t="shared" si="0"/>
        <v>9880</v>
      </c>
      <c r="D54" t="s">
        <v>20</v>
      </c>
      <c r="E54">
        <v>1135</v>
      </c>
      <c r="F54">
        <v>1145</v>
      </c>
      <c r="G54">
        <v>1170</v>
      </c>
      <c r="H54">
        <v>1240</v>
      </c>
      <c r="I54">
        <v>1325</v>
      </c>
      <c r="J54">
        <v>1270</v>
      </c>
      <c r="K54">
        <v>1320</v>
      </c>
      <c r="L54">
        <v>1275</v>
      </c>
      <c r="M54">
        <v>1350</v>
      </c>
      <c r="N54">
        <v>1365</v>
      </c>
      <c r="O54">
        <v>1340</v>
      </c>
      <c r="P54">
        <v>1265</v>
      </c>
      <c r="Q54">
        <v>1135</v>
      </c>
      <c r="R54">
        <v>400</v>
      </c>
      <c r="S54">
        <v>295</v>
      </c>
      <c r="T54">
        <v>10</v>
      </c>
      <c r="U54" t="s">
        <v>46</v>
      </c>
    </row>
    <row r="55" spans="1:21" x14ac:dyDescent="0.2">
      <c r="A55">
        <v>9</v>
      </c>
      <c r="B55" t="s">
        <v>29</v>
      </c>
      <c r="C55">
        <f t="shared" si="0"/>
        <v>10730</v>
      </c>
      <c r="D55">
        <v>300</v>
      </c>
      <c r="E55">
        <v>1140</v>
      </c>
      <c r="F55">
        <v>1195</v>
      </c>
      <c r="G55">
        <v>1395</v>
      </c>
      <c r="H55">
        <v>1350</v>
      </c>
      <c r="I55">
        <v>1345</v>
      </c>
      <c r="J55">
        <v>1330</v>
      </c>
      <c r="K55">
        <v>1355</v>
      </c>
      <c r="L55">
        <v>1320</v>
      </c>
      <c r="M55">
        <v>1240</v>
      </c>
      <c r="N55">
        <v>1180</v>
      </c>
      <c r="O55">
        <v>1170</v>
      </c>
      <c r="P55">
        <v>1135</v>
      </c>
      <c r="Q55">
        <v>1070</v>
      </c>
      <c r="R55">
        <v>345</v>
      </c>
      <c r="S55">
        <v>460</v>
      </c>
      <c r="T55">
        <v>10</v>
      </c>
      <c r="U55" t="s">
        <v>21</v>
      </c>
    </row>
    <row r="56" spans="1:21" x14ac:dyDescent="0.2">
      <c r="A56">
        <v>57</v>
      </c>
      <c r="B56" t="s">
        <v>29</v>
      </c>
      <c r="C56">
        <f t="shared" si="0"/>
        <v>10765</v>
      </c>
      <c r="D56">
        <v>310</v>
      </c>
      <c r="E56">
        <v>1160</v>
      </c>
      <c r="F56">
        <v>1275</v>
      </c>
      <c r="G56">
        <v>1210</v>
      </c>
      <c r="H56">
        <v>1410</v>
      </c>
      <c r="I56">
        <v>1370</v>
      </c>
      <c r="J56">
        <v>1350</v>
      </c>
      <c r="K56">
        <v>1335</v>
      </c>
      <c r="L56">
        <v>1345</v>
      </c>
      <c r="M56">
        <v>1220</v>
      </c>
      <c r="N56">
        <v>1220</v>
      </c>
      <c r="O56">
        <v>1160</v>
      </c>
      <c r="P56">
        <v>1150</v>
      </c>
      <c r="Q56">
        <v>1100</v>
      </c>
      <c r="R56">
        <v>340</v>
      </c>
      <c r="S56">
        <v>270</v>
      </c>
      <c r="T56">
        <v>10</v>
      </c>
      <c r="U56" t="s">
        <v>44</v>
      </c>
    </row>
    <row r="57" spans="1:21" x14ac:dyDescent="0.2">
      <c r="A57">
        <v>198</v>
      </c>
      <c r="B57" t="s">
        <v>26</v>
      </c>
      <c r="C57">
        <f t="shared" si="0"/>
        <v>12315</v>
      </c>
      <c r="D57">
        <v>90</v>
      </c>
      <c r="E57">
        <v>1340</v>
      </c>
      <c r="F57">
        <v>1470</v>
      </c>
      <c r="G57">
        <v>1465</v>
      </c>
      <c r="H57">
        <v>1490</v>
      </c>
      <c r="I57">
        <v>1560</v>
      </c>
      <c r="J57">
        <v>1605</v>
      </c>
      <c r="K57">
        <v>1630</v>
      </c>
      <c r="L57">
        <v>1665</v>
      </c>
      <c r="M57">
        <v>1355</v>
      </c>
      <c r="N57">
        <v>1360</v>
      </c>
      <c r="O57">
        <v>1365</v>
      </c>
      <c r="P57">
        <v>1255</v>
      </c>
      <c r="Q57">
        <v>1270</v>
      </c>
      <c r="R57">
        <v>135</v>
      </c>
      <c r="S57">
        <v>165</v>
      </c>
      <c r="T57">
        <v>40</v>
      </c>
      <c r="U57" t="s">
        <v>48</v>
      </c>
    </row>
    <row r="58" spans="1:21" x14ac:dyDescent="0.2">
      <c r="A58">
        <v>150</v>
      </c>
      <c r="B58" t="s">
        <v>26</v>
      </c>
      <c r="C58">
        <f t="shared" si="0"/>
        <v>12520</v>
      </c>
      <c r="D58">
        <v>155</v>
      </c>
      <c r="E58">
        <v>1350</v>
      </c>
      <c r="F58">
        <v>1465</v>
      </c>
      <c r="G58">
        <v>1490</v>
      </c>
      <c r="H58">
        <v>1555</v>
      </c>
      <c r="I58">
        <v>1610</v>
      </c>
      <c r="J58">
        <v>1630</v>
      </c>
      <c r="K58">
        <v>1660</v>
      </c>
      <c r="L58">
        <v>1605</v>
      </c>
      <c r="M58">
        <v>1360</v>
      </c>
      <c r="N58">
        <v>1375</v>
      </c>
      <c r="O58">
        <v>1275</v>
      </c>
      <c r="P58">
        <v>1285</v>
      </c>
      <c r="Q58">
        <v>1215</v>
      </c>
      <c r="R58">
        <v>185</v>
      </c>
      <c r="S58">
        <v>145</v>
      </c>
      <c r="T58">
        <v>30</v>
      </c>
      <c r="U58" t="s">
        <v>47</v>
      </c>
    </row>
    <row r="59" spans="1:21" x14ac:dyDescent="0.2">
      <c r="A59">
        <v>204</v>
      </c>
      <c r="B59" t="s">
        <v>32</v>
      </c>
      <c r="C59">
        <f t="shared" si="0"/>
        <v>12580</v>
      </c>
      <c r="D59">
        <v>535</v>
      </c>
      <c r="E59">
        <v>1365</v>
      </c>
      <c r="F59">
        <v>1430</v>
      </c>
      <c r="G59">
        <v>1510</v>
      </c>
      <c r="H59">
        <v>1505</v>
      </c>
      <c r="I59">
        <v>1490</v>
      </c>
      <c r="J59">
        <v>1490</v>
      </c>
      <c r="K59">
        <v>1580</v>
      </c>
      <c r="L59">
        <v>1675</v>
      </c>
      <c r="M59">
        <v>1720</v>
      </c>
      <c r="N59">
        <v>1630</v>
      </c>
      <c r="O59">
        <v>1645</v>
      </c>
      <c r="P59">
        <v>1600</v>
      </c>
      <c r="Q59">
        <v>1590</v>
      </c>
      <c r="R59">
        <v>220</v>
      </c>
      <c r="S59">
        <v>225</v>
      </c>
      <c r="T59">
        <v>5</v>
      </c>
      <c r="U59" t="s">
        <v>48</v>
      </c>
    </row>
    <row r="60" spans="1:21" x14ac:dyDescent="0.2">
      <c r="A60">
        <v>156</v>
      </c>
      <c r="B60" t="s">
        <v>32</v>
      </c>
      <c r="C60">
        <f t="shared" si="0"/>
        <v>12970</v>
      </c>
      <c r="D60">
        <v>765</v>
      </c>
      <c r="E60">
        <v>1380</v>
      </c>
      <c r="F60">
        <v>1510</v>
      </c>
      <c r="G60">
        <v>1505</v>
      </c>
      <c r="H60">
        <v>1480</v>
      </c>
      <c r="I60">
        <v>1495</v>
      </c>
      <c r="J60">
        <v>1585</v>
      </c>
      <c r="K60">
        <v>1660</v>
      </c>
      <c r="L60">
        <v>1590</v>
      </c>
      <c r="M60">
        <v>1665</v>
      </c>
      <c r="N60">
        <v>1665</v>
      </c>
      <c r="O60">
        <v>1620</v>
      </c>
      <c r="P60">
        <v>1605</v>
      </c>
      <c r="Q60">
        <v>1620</v>
      </c>
      <c r="R60">
        <v>235</v>
      </c>
      <c r="S60">
        <v>195</v>
      </c>
      <c r="T60" t="s">
        <v>45</v>
      </c>
      <c r="U60" t="s">
        <v>47</v>
      </c>
    </row>
    <row r="61" spans="1:21" x14ac:dyDescent="0.2">
      <c r="A61">
        <v>12</v>
      </c>
      <c r="B61" t="s">
        <v>32</v>
      </c>
      <c r="C61">
        <f t="shared" si="0"/>
        <v>12715</v>
      </c>
      <c r="D61">
        <v>495</v>
      </c>
      <c r="E61">
        <v>1420</v>
      </c>
      <c r="F61">
        <v>1455</v>
      </c>
      <c r="G61">
        <v>1545</v>
      </c>
      <c r="H61">
        <v>1605</v>
      </c>
      <c r="I61">
        <v>1560</v>
      </c>
      <c r="J61">
        <v>1555</v>
      </c>
      <c r="K61">
        <v>1560</v>
      </c>
      <c r="L61">
        <v>1520</v>
      </c>
      <c r="M61">
        <v>1630</v>
      </c>
      <c r="N61">
        <v>1665</v>
      </c>
      <c r="O61">
        <v>1550</v>
      </c>
      <c r="P61">
        <v>1475</v>
      </c>
      <c r="Q61">
        <v>1485</v>
      </c>
      <c r="R61">
        <v>225</v>
      </c>
      <c r="S61">
        <v>180</v>
      </c>
      <c r="T61">
        <v>5</v>
      </c>
      <c r="U61" t="s">
        <v>21</v>
      </c>
    </row>
    <row r="62" spans="1:21" x14ac:dyDescent="0.2">
      <c r="A62">
        <v>14</v>
      </c>
      <c r="B62" t="s">
        <v>34</v>
      </c>
      <c r="C62">
        <f t="shared" si="0"/>
        <v>13495</v>
      </c>
      <c r="D62">
        <v>430</v>
      </c>
      <c r="E62">
        <v>1425</v>
      </c>
      <c r="F62">
        <v>1625</v>
      </c>
      <c r="G62">
        <v>1635</v>
      </c>
      <c r="H62">
        <v>1690</v>
      </c>
      <c r="I62">
        <v>1715</v>
      </c>
      <c r="J62">
        <v>1660</v>
      </c>
      <c r="K62">
        <v>1690</v>
      </c>
      <c r="L62">
        <v>1625</v>
      </c>
      <c r="M62">
        <v>1550</v>
      </c>
      <c r="N62">
        <v>1560</v>
      </c>
      <c r="O62">
        <v>1495</v>
      </c>
      <c r="P62">
        <v>1495</v>
      </c>
      <c r="Q62">
        <v>1365</v>
      </c>
      <c r="R62">
        <v>770</v>
      </c>
      <c r="S62">
        <v>750</v>
      </c>
      <c r="T62">
        <v>20</v>
      </c>
      <c r="U62" t="s">
        <v>21</v>
      </c>
    </row>
    <row r="63" spans="1:21" x14ac:dyDescent="0.2">
      <c r="A63">
        <v>205</v>
      </c>
      <c r="B63" t="s">
        <v>33</v>
      </c>
      <c r="C63">
        <f t="shared" si="0"/>
        <v>13275</v>
      </c>
      <c r="D63">
        <v>275</v>
      </c>
      <c r="E63">
        <v>1425</v>
      </c>
      <c r="F63">
        <v>1545</v>
      </c>
      <c r="G63">
        <v>1605</v>
      </c>
      <c r="H63">
        <v>1600</v>
      </c>
      <c r="I63">
        <v>1595</v>
      </c>
      <c r="J63">
        <v>1695</v>
      </c>
      <c r="K63">
        <v>1725</v>
      </c>
      <c r="L63">
        <v>1810</v>
      </c>
      <c r="M63">
        <v>1740</v>
      </c>
      <c r="N63">
        <v>1645</v>
      </c>
      <c r="O63">
        <v>1670</v>
      </c>
      <c r="P63">
        <v>1645</v>
      </c>
      <c r="Q63">
        <v>1490</v>
      </c>
      <c r="R63">
        <v>935</v>
      </c>
      <c r="S63">
        <v>715</v>
      </c>
      <c r="T63">
        <v>10</v>
      </c>
      <c r="U63" t="s">
        <v>48</v>
      </c>
    </row>
    <row r="64" spans="1:21" x14ac:dyDescent="0.2">
      <c r="A64">
        <v>206</v>
      </c>
      <c r="B64" t="s">
        <v>34</v>
      </c>
      <c r="C64">
        <f t="shared" si="0"/>
        <v>13375</v>
      </c>
      <c r="D64">
        <v>440</v>
      </c>
      <c r="E64">
        <v>1425</v>
      </c>
      <c r="F64">
        <v>1600</v>
      </c>
      <c r="G64">
        <v>1615</v>
      </c>
      <c r="H64">
        <v>1640</v>
      </c>
      <c r="I64">
        <v>1590</v>
      </c>
      <c r="J64">
        <v>1665</v>
      </c>
      <c r="K64">
        <v>1695</v>
      </c>
      <c r="L64">
        <v>1705</v>
      </c>
      <c r="M64">
        <v>1745</v>
      </c>
      <c r="N64">
        <v>1715</v>
      </c>
      <c r="O64">
        <v>1715</v>
      </c>
      <c r="P64">
        <v>1660</v>
      </c>
      <c r="Q64">
        <v>1545</v>
      </c>
      <c r="R64">
        <v>850</v>
      </c>
      <c r="S64">
        <v>755</v>
      </c>
      <c r="T64">
        <v>25</v>
      </c>
      <c r="U64" t="s">
        <v>48</v>
      </c>
    </row>
    <row r="65" spans="1:21" x14ac:dyDescent="0.2">
      <c r="A65">
        <v>102</v>
      </c>
      <c r="B65" t="s">
        <v>26</v>
      </c>
      <c r="C65">
        <f t="shared" si="0"/>
        <v>12805</v>
      </c>
      <c r="D65">
        <v>100</v>
      </c>
      <c r="E65">
        <v>1430</v>
      </c>
      <c r="F65">
        <v>1505</v>
      </c>
      <c r="G65">
        <v>1565</v>
      </c>
      <c r="H65">
        <v>1625</v>
      </c>
      <c r="I65">
        <v>1645</v>
      </c>
      <c r="J65">
        <v>1675</v>
      </c>
      <c r="K65">
        <v>1620</v>
      </c>
      <c r="L65">
        <v>1640</v>
      </c>
      <c r="M65">
        <v>1380</v>
      </c>
      <c r="N65">
        <v>1285</v>
      </c>
      <c r="O65">
        <v>1295</v>
      </c>
      <c r="P65">
        <v>1240</v>
      </c>
      <c r="Q65">
        <v>1125</v>
      </c>
      <c r="R65">
        <v>165</v>
      </c>
      <c r="S65">
        <v>135</v>
      </c>
      <c r="T65">
        <v>30</v>
      </c>
      <c r="U65" t="s">
        <v>46</v>
      </c>
    </row>
    <row r="66" spans="1:21" x14ac:dyDescent="0.2">
      <c r="A66">
        <v>60</v>
      </c>
      <c r="B66" t="s">
        <v>32</v>
      </c>
      <c r="C66">
        <f t="shared" si="0"/>
        <v>12750</v>
      </c>
      <c r="D66">
        <v>480</v>
      </c>
      <c r="E66">
        <v>1445</v>
      </c>
      <c r="F66">
        <v>1460</v>
      </c>
      <c r="G66">
        <v>1470</v>
      </c>
      <c r="H66">
        <v>1555</v>
      </c>
      <c r="I66">
        <v>1640</v>
      </c>
      <c r="J66">
        <v>1560</v>
      </c>
      <c r="K66">
        <v>1570</v>
      </c>
      <c r="L66">
        <v>1570</v>
      </c>
      <c r="M66">
        <v>1635</v>
      </c>
      <c r="N66">
        <v>1620</v>
      </c>
      <c r="O66">
        <v>1650</v>
      </c>
      <c r="P66">
        <v>1545</v>
      </c>
      <c r="Q66">
        <v>1455</v>
      </c>
      <c r="R66">
        <v>225</v>
      </c>
      <c r="S66">
        <v>180</v>
      </c>
      <c r="T66">
        <v>5</v>
      </c>
      <c r="U66" t="s">
        <v>44</v>
      </c>
    </row>
    <row r="67" spans="1:21" x14ac:dyDescent="0.2">
      <c r="A67">
        <v>157</v>
      </c>
      <c r="B67" t="s">
        <v>33</v>
      </c>
      <c r="C67">
        <f t="shared" ref="C67:C116" si="1">SUM(D67:L67)</f>
        <v>13635</v>
      </c>
      <c r="D67">
        <v>450</v>
      </c>
      <c r="E67">
        <v>1445</v>
      </c>
      <c r="F67">
        <v>1610</v>
      </c>
      <c r="G67">
        <v>1590</v>
      </c>
      <c r="H67">
        <v>1580</v>
      </c>
      <c r="I67">
        <v>1690</v>
      </c>
      <c r="J67">
        <v>1735</v>
      </c>
      <c r="K67">
        <v>1800</v>
      </c>
      <c r="L67">
        <v>1735</v>
      </c>
      <c r="M67">
        <v>1645</v>
      </c>
      <c r="N67">
        <v>1690</v>
      </c>
      <c r="O67">
        <v>1660</v>
      </c>
      <c r="P67">
        <v>1555</v>
      </c>
      <c r="Q67">
        <v>1605</v>
      </c>
      <c r="R67">
        <v>815</v>
      </c>
      <c r="S67">
        <v>755</v>
      </c>
      <c r="T67">
        <v>20</v>
      </c>
      <c r="U67" t="s">
        <v>47</v>
      </c>
    </row>
    <row r="68" spans="1:21" x14ac:dyDescent="0.2">
      <c r="A68">
        <v>54</v>
      </c>
      <c r="B68" t="s">
        <v>26</v>
      </c>
      <c r="C68">
        <f t="shared" si="1"/>
        <v>13105</v>
      </c>
      <c r="D68">
        <v>105</v>
      </c>
      <c r="E68">
        <v>1450</v>
      </c>
      <c r="F68">
        <v>1580</v>
      </c>
      <c r="G68">
        <v>1640</v>
      </c>
      <c r="H68">
        <v>1660</v>
      </c>
      <c r="I68">
        <v>1680</v>
      </c>
      <c r="J68">
        <v>1650</v>
      </c>
      <c r="K68">
        <v>1650</v>
      </c>
      <c r="L68">
        <v>1690</v>
      </c>
      <c r="M68">
        <v>1285</v>
      </c>
      <c r="N68">
        <v>1310</v>
      </c>
      <c r="O68">
        <v>1250</v>
      </c>
      <c r="P68">
        <v>1215</v>
      </c>
      <c r="Q68">
        <v>1120</v>
      </c>
      <c r="R68">
        <v>160</v>
      </c>
      <c r="S68">
        <v>140</v>
      </c>
      <c r="T68">
        <v>20</v>
      </c>
      <c r="U68" t="s">
        <v>44</v>
      </c>
    </row>
    <row r="69" spans="1:21" x14ac:dyDescent="0.2">
      <c r="A69">
        <v>62</v>
      </c>
      <c r="B69" t="s">
        <v>34</v>
      </c>
      <c r="C69">
        <f t="shared" si="1"/>
        <v>13525</v>
      </c>
      <c r="D69">
        <v>465</v>
      </c>
      <c r="E69">
        <v>1450</v>
      </c>
      <c r="F69">
        <v>1540</v>
      </c>
      <c r="G69">
        <v>1650</v>
      </c>
      <c r="H69">
        <v>1630</v>
      </c>
      <c r="I69">
        <v>1695</v>
      </c>
      <c r="J69">
        <v>1725</v>
      </c>
      <c r="K69">
        <v>1655</v>
      </c>
      <c r="L69">
        <v>1715</v>
      </c>
      <c r="M69">
        <v>1660</v>
      </c>
      <c r="N69">
        <v>1550</v>
      </c>
      <c r="O69">
        <v>1550</v>
      </c>
      <c r="P69">
        <v>1500</v>
      </c>
      <c r="Q69">
        <v>1440</v>
      </c>
      <c r="R69">
        <v>795</v>
      </c>
      <c r="S69">
        <v>615</v>
      </c>
      <c r="T69">
        <v>25</v>
      </c>
      <c r="U69" t="s">
        <v>44</v>
      </c>
    </row>
    <row r="70" spans="1:21" x14ac:dyDescent="0.2">
      <c r="A70">
        <v>110</v>
      </c>
      <c r="B70" t="s">
        <v>34</v>
      </c>
      <c r="C70">
        <f t="shared" si="1"/>
        <v>13455</v>
      </c>
      <c r="D70">
        <v>410</v>
      </c>
      <c r="E70">
        <v>1460</v>
      </c>
      <c r="F70">
        <v>1630</v>
      </c>
      <c r="G70">
        <v>1565</v>
      </c>
      <c r="H70">
        <v>1660</v>
      </c>
      <c r="I70">
        <v>1655</v>
      </c>
      <c r="J70">
        <v>1695</v>
      </c>
      <c r="K70">
        <v>1720</v>
      </c>
      <c r="L70">
        <v>1660</v>
      </c>
      <c r="M70">
        <v>1725</v>
      </c>
      <c r="N70">
        <v>1655</v>
      </c>
      <c r="O70">
        <v>1555</v>
      </c>
      <c r="P70">
        <v>1545</v>
      </c>
      <c r="Q70">
        <v>1460</v>
      </c>
      <c r="R70">
        <v>800</v>
      </c>
      <c r="S70">
        <v>665</v>
      </c>
      <c r="T70">
        <v>10</v>
      </c>
      <c r="U70" t="s">
        <v>46</v>
      </c>
    </row>
    <row r="71" spans="1:21" x14ac:dyDescent="0.2">
      <c r="A71">
        <v>158</v>
      </c>
      <c r="B71" t="s">
        <v>34</v>
      </c>
      <c r="C71">
        <f t="shared" si="1"/>
        <v>13720</v>
      </c>
      <c r="D71">
        <v>675</v>
      </c>
      <c r="E71">
        <v>1465</v>
      </c>
      <c r="F71">
        <v>1590</v>
      </c>
      <c r="G71">
        <v>1640</v>
      </c>
      <c r="H71">
        <v>1575</v>
      </c>
      <c r="I71">
        <v>1665</v>
      </c>
      <c r="J71">
        <v>1685</v>
      </c>
      <c r="K71">
        <v>1700</v>
      </c>
      <c r="L71">
        <v>1725</v>
      </c>
      <c r="M71">
        <v>1715</v>
      </c>
      <c r="N71">
        <v>1725</v>
      </c>
      <c r="O71">
        <v>1665</v>
      </c>
      <c r="P71">
        <v>1535</v>
      </c>
      <c r="Q71">
        <v>1530</v>
      </c>
      <c r="R71">
        <v>840</v>
      </c>
      <c r="S71">
        <v>740</v>
      </c>
      <c r="T71">
        <v>20</v>
      </c>
      <c r="U71" t="s">
        <v>47</v>
      </c>
    </row>
    <row r="72" spans="1:21" x14ac:dyDescent="0.2">
      <c r="A72">
        <v>108</v>
      </c>
      <c r="B72" t="s">
        <v>32</v>
      </c>
      <c r="C72">
        <f t="shared" si="1"/>
        <v>12780</v>
      </c>
      <c r="D72">
        <v>470</v>
      </c>
      <c r="E72">
        <v>1470</v>
      </c>
      <c r="F72">
        <v>1485</v>
      </c>
      <c r="G72">
        <v>1485</v>
      </c>
      <c r="H72">
        <v>1485</v>
      </c>
      <c r="I72">
        <v>1580</v>
      </c>
      <c r="J72">
        <v>1650</v>
      </c>
      <c r="K72">
        <v>1575</v>
      </c>
      <c r="L72">
        <v>1580</v>
      </c>
      <c r="M72">
        <v>1695</v>
      </c>
      <c r="N72">
        <v>1625</v>
      </c>
      <c r="O72">
        <v>1610</v>
      </c>
      <c r="P72">
        <v>1645</v>
      </c>
      <c r="Q72">
        <v>1510</v>
      </c>
      <c r="R72">
        <v>220</v>
      </c>
      <c r="S72">
        <v>190</v>
      </c>
      <c r="T72">
        <v>5</v>
      </c>
      <c r="U72" t="s">
        <v>46</v>
      </c>
    </row>
    <row r="73" spans="1:21" x14ac:dyDescent="0.2">
      <c r="A73">
        <v>197</v>
      </c>
      <c r="B73" t="s">
        <v>25</v>
      </c>
      <c r="C73">
        <f t="shared" si="1"/>
        <v>13540</v>
      </c>
      <c r="D73">
        <v>120</v>
      </c>
      <c r="E73">
        <v>1475</v>
      </c>
      <c r="F73">
        <v>1675</v>
      </c>
      <c r="G73">
        <v>1615</v>
      </c>
      <c r="H73">
        <v>1645</v>
      </c>
      <c r="I73">
        <v>1680</v>
      </c>
      <c r="J73">
        <v>1735</v>
      </c>
      <c r="K73">
        <v>1820</v>
      </c>
      <c r="L73">
        <v>1775</v>
      </c>
      <c r="M73">
        <v>1765</v>
      </c>
      <c r="N73">
        <v>1710</v>
      </c>
      <c r="O73">
        <v>1740</v>
      </c>
      <c r="P73">
        <v>1750</v>
      </c>
      <c r="Q73">
        <v>1615</v>
      </c>
      <c r="R73">
        <v>570</v>
      </c>
      <c r="S73">
        <v>540</v>
      </c>
      <c r="T73">
        <v>15</v>
      </c>
      <c r="U73" t="s">
        <v>48</v>
      </c>
    </row>
    <row r="74" spans="1:21" x14ac:dyDescent="0.2">
      <c r="A74">
        <v>13</v>
      </c>
      <c r="B74" t="s">
        <v>33</v>
      </c>
      <c r="C74">
        <f t="shared" si="1"/>
        <v>13645</v>
      </c>
      <c r="D74">
        <v>375</v>
      </c>
      <c r="E74">
        <v>1490</v>
      </c>
      <c r="F74">
        <v>1640</v>
      </c>
      <c r="G74">
        <v>1725</v>
      </c>
      <c r="H74">
        <v>1775</v>
      </c>
      <c r="I74">
        <v>1715</v>
      </c>
      <c r="J74">
        <v>1620</v>
      </c>
      <c r="K74">
        <v>1665</v>
      </c>
      <c r="L74">
        <v>1640</v>
      </c>
      <c r="M74">
        <v>1565</v>
      </c>
      <c r="N74">
        <v>1640</v>
      </c>
      <c r="O74">
        <v>1515</v>
      </c>
      <c r="P74">
        <v>1495</v>
      </c>
      <c r="Q74">
        <v>1405</v>
      </c>
      <c r="R74">
        <v>950</v>
      </c>
      <c r="S74">
        <v>710</v>
      </c>
      <c r="T74">
        <v>10</v>
      </c>
      <c r="U74" t="s">
        <v>21</v>
      </c>
    </row>
    <row r="75" spans="1:21" x14ac:dyDescent="0.2">
      <c r="A75">
        <v>202</v>
      </c>
      <c r="B75" t="s">
        <v>30</v>
      </c>
      <c r="C75">
        <f t="shared" si="1"/>
        <v>15870</v>
      </c>
      <c r="D75">
        <v>395</v>
      </c>
      <c r="E75">
        <v>1505</v>
      </c>
      <c r="F75">
        <v>1875</v>
      </c>
      <c r="G75">
        <v>1915</v>
      </c>
      <c r="H75">
        <v>1965</v>
      </c>
      <c r="I75">
        <v>1955</v>
      </c>
      <c r="J75">
        <v>2005</v>
      </c>
      <c r="K75">
        <v>2105</v>
      </c>
      <c r="L75">
        <v>2150</v>
      </c>
      <c r="M75">
        <v>2060</v>
      </c>
      <c r="N75">
        <v>2020</v>
      </c>
      <c r="O75">
        <v>2160</v>
      </c>
      <c r="P75">
        <v>2035</v>
      </c>
      <c r="Q75">
        <v>1915</v>
      </c>
      <c r="R75">
        <v>705</v>
      </c>
      <c r="S75">
        <v>685</v>
      </c>
      <c r="T75">
        <v>10</v>
      </c>
      <c r="U75" t="s">
        <v>48</v>
      </c>
    </row>
    <row r="76" spans="1:21" x14ac:dyDescent="0.2">
      <c r="A76">
        <v>6</v>
      </c>
      <c r="B76" t="s">
        <v>26</v>
      </c>
      <c r="C76">
        <f t="shared" si="1"/>
        <v>13190</v>
      </c>
      <c r="D76">
        <v>90</v>
      </c>
      <c r="E76">
        <v>1510</v>
      </c>
      <c r="F76">
        <v>1630</v>
      </c>
      <c r="G76">
        <v>1665</v>
      </c>
      <c r="H76">
        <v>1700</v>
      </c>
      <c r="I76">
        <v>1670</v>
      </c>
      <c r="J76">
        <v>1655</v>
      </c>
      <c r="K76">
        <v>1710</v>
      </c>
      <c r="L76">
        <v>1560</v>
      </c>
      <c r="M76">
        <v>1310</v>
      </c>
      <c r="N76">
        <v>1255</v>
      </c>
      <c r="O76">
        <v>1205</v>
      </c>
      <c r="P76">
        <v>1190</v>
      </c>
      <c r="Q76">
        <v>1085</v>
      </c>
      <c r="R76">
        <v>155</v>
      </c>
      <c r="S76">
        <v>145</v>
      </c>
      <c r="T76">
        <v>25</v>
      </c>
      <c r="U76" t="s">
        <v>21</v>
      </c>
    </row>
    <row r="77" spans="1:21" x14ac:dyDescent="0.2">
      <c r="A77">
        <v>101</v>
      </c>
      <c r="B77" t="s">
        <v>25</v>
      </c>
      <c r="C77">
        <f t="shared" si="1"/>
        <v>13905</v>
      </c>
      <c r="D77">
        <v>90</v>
      </c>
      <c r="E77">
        <v>1510</v>
      </c>
      <c r="F77">
        <v>1640</v>
      </c>
      <c r="G77">
        <v>1680</v>
      </c>
      <c r="H77">
        <v>1740</v>
      </c>
      <c r="I77">
        <v>1825</v>
      </c>
      <c r="J77">
        <v>1795</v>
      </c>
      <c r="K77">
        <v>1815</v>
      </c>
      <c r="L77">
        <v>1810</v>
      </c>
      <c r="M77">
        <v>1740</v>
      </c>
      <c r="N77">
        <v>1755</v>
      </c>
      <c r="O77">
        <v>1650</v>
      </c>
      <c r="P77">
        <v>1640</v>
      </c>
      <c r="Q77">
        <v>1610</v>
      </c>
      <c r="R77">
        <v>570</v>
      </c>
      <c r="S77">
        <v>535</v>
      </c>
      <c r="T77">
        <v>10</v>
      </c>
      <c r="U77" t="s">
        <v>46</v>
      </c>
    </row>
    <row r="78" spans="1:21" x14ac:dyDescent="0.2">
      <c r="A78">
        <v>109</v>
      </c>
      <c r="B78" t="s">
        <v>33</v>
      </c>
      <c r="C78">
        <f t="shared" si="1"/>
        <v>13530</v>
      </c>
      <c r="D78">
        <v>280</v>
      </c>
      <c r="E78">
        <v>1525</v>
      </c>
      <c r="F78">
        <v>1580</v>
      </c>
      <c r="G78">
        <v>1575</v>
      </c>
      <c r="H78">
        <v>1670</v>
      </c>
      <c r="I78">
        <v>1735</v>
      </c>
      <c r="J78">
        <v>1805</v>
      </c>
      <c r="K78">
        <v>1730</v>
      </c>
      <c r="L78">
        <v>1630</v>
      </c>
      <c r="M78">
        <v>1690</v>
      </c>
      <c r="N78">
        <v>1675</v>
      </c>
      <c r="O78">
        <v>1565</v>
      </c>
      <c r="P78">
        <v>1645</v>
      </c>
      <c r="Q78">
        <v>1450</v>
      </c>
      <c r="R78">
        <v>845</v>
      </c>
      <c r="S78">
        <v>650</v>
      </c>
      <c r="T78">
        <v>25</v>
      </c>
      <c r="U78" t="s">
        <v>46</v>
      </c>
    </row>
    <row r="79" spans="1:21" x14ac:dyDescent="0.2">
      <c r="A79">
        <v>61</v>
      </c>
      <c r="B79" t="s">
        <v>33</v>
      </c>
      <c r="C79">
        <f t="shared" si="1"/>
        <v>13645</v>
      </c>
      <c r="D79">
        <v>335</v>
      </c>
      <c r="E79">
        <v>1540</v>
      </c>
      <c r="F79">
        <v>1560</v>
      </c>
      <c r="G79">
        <v>1660</v>
      </c>
      <c r="H79">
        <v>1740</v>
      </c>
      <c r="I79">
        <v>1795</v>
      </c>
      <c r="J79">
        <v>1720</v>
      </c>
      <c r="K79">
        <v>1620</v>
      </c>
      <c r="L79">
        <v>1675</v>
      </c>
      <c r="M79">
        <v>1670</v>
      </c>
      <c r="N79">
        <v>1570</v>
      </c>
      <c r="O79">
        <v>1660</v>
      </c>
      <c r="P79">
        <v>1525</v>
      </c>
      <c r="Q79">
        <v>1420</v>
      </c>
      <c r="R79">
        <v>810</v>
      </c>
      <c r="S79">
        <v>770</v>
      </c>
      <c r="T79">
        <v>20</v>
      </c>
      <c r="U79" t="s">
        <v>44</v>
      </c>
    </row>
    <row r="80" spans="1:21" x14ac:dyDescent="0.2">
      <c r="A80">
        <v>149</v>
      </c>
      <c r="B80" t="s">
        <v>25</v>
      </c>
      <c r="C80">
        <f t="shared" si="1"/>
        <v>13765</v>
      </c>
      <c r="D80">
        <v>150</v>
      </c>
      <c r="E80">
        <v>1540</v>
      </c>
      <c r="F80">
        <v>1605</v>
      </c>
      <c r="G80">
        <v>1630</v>
      </c>
      <c r="H80">
        <v>1680</v>
      </c>
      <c r="I80">
        <v>1735</v>
      </c>
      <c r="J80">
        <v>1825</v>
      </c>
      <c r="K80">
        <v>1780</v>
      </c>
      <c r="L80">
        <v>1820</v>
      </c>
      <c r="M80">
        <v>1710</v>
      </c>
      <c r="N80">
        <v>1740</v>
      </c>
      <c r="O80">
        <v>1765</v>
      </c>
      <c r="P80">
        <v>1630</v>
      </c>
      <c r="Q80">
        <v>1605</v>
      </c>
      <c r="R80">
        <v>595</v>
      </c>
      <c r="S80">
        <v>560</v>
      </c>
      <c r="T80">
        <v>10</v>
      </c>
      <c r="U80" t="s">
        <v>47</v>
      </c>
    </row>
    <row r="81" spans="1:21" x14ac:dyDescent="0.2">
      <c r="A81">
        <v>213</v>
      </c>
      <c r="B81" t="s">
        <v>41</v>
      </c>
      <c r="C81">
        <f t="shared" si="1"/>
        <v>15955</v>
      </c>
      <c r="D81">
        <v>310</v>
      </c>
      <c r="E81">
        <v>1540</v>
      </c>
      <c r="F81">
        <v>1995</v>
      </c>
      <c r="G81">
        <v>2040</v>
      </c>
      <c r="H81">
        <v>2015</v>
      </c>
      <c r="I81">
        <v>1995</v>
      </c>
      <c r="J81">
        <v>2040</v>
      </c>
      <c r="K81">
        <v>2010</v>
      </c>
      <c r="L81">
        <v>2010</v>
      </c>
      <c r="M81">
        <v>2015</v>
      </c>
      <c r="N81">
        <v>1975</v>
      </c>
      <c r="O81">
        <v>2040</v>
      </c>
      <c r="P81">
        <v>1890</v>
      </c>
      <c r="Q81">
        <v>1720</v>
      </c>
      <c r="R81">
        <v>885</v>
      </c>
      <c r="S81">
        <v>830</v>
      </c>
      <c r="T81">
        <v>5</v>
      </c>
      <c r="U81" t="s">
        <v>48</v>
      </c>
    </row>
    <row r="82" spans="1:21" x14ac:dyDescent="0.2">
      <c r="A82">
        <v>53</v>
      </c>
      <c r="B82" t="s">
        <v>25</v>
      </c>
      <c r="C82">
        <f t="shared" si="1"/>
        <v>14020</v>
      </c>
      <c r="D82">
        <v>70</v>
      </c>
      <c r="E82">
        <v>1545</v>
      </c>
      <c r="F82">
        <v>1655</v>
      </c>
      <c r="G82">
        <v>1725</v>
      </c>
      <c r="H82">
        <v>1805</v>
      </c>
      <c r="I82">
        <v>1780</v>
      </c>
      <c r="J82">
        <v>1815</v>
      </c>
      <c r="K82">
        <v>1805</v>
      </c>
      <c r="L82">
        <v>1820</v>
      </c>
      <c r="M82">
        <v>1760</v>
      </c>
      <c r="N82">
        <v>1640</v>
      </c>
      <c r="O82">
        <v>1635</v>
      </c>
      <c r="P82">
        <v>1680</v>
      </c>
      <c r="Q82">
        <v>1510</v>
      </c>
      <c r="R82">
        <v>580</v>
      </c>
      <c r="S82">
        <v>530</v>
      </c>
      <c r="T82">
        <v>10</v>
      </c>
      <c r="U82" t="s">
        <v>44</v>
      </c>
    </row>
    <row r="83" spans="1:21" x14ac:dyDescent="0.2">
      <c r="A83">
        <v>5</v>
      </c>
      <c r="B83" t="s">
        <v>25</v>
      </c>
      <c r="C83">
        <f t="shared" si="1"/>
        <v>14120</v>
      </c>
      <c r="D83">
        <v>70</v>
      </c>
      <c r="E83">
        <v>1555</v>
      </c>
      <c r="F83">
        <v>1710</v>
      </c>
      <c r="G83">
        <v>1790</v>
      </c>
      <c r="H83">
        <v>1775</v>
      </c>
      <c r="I83">
        <v>1795</v>
      </c>
      <c r="J83">
        <v>1800</v>
      </c>
      <c r="K83">
        <v>1815</v>
      </c>
      <c r="L83">
        <v>1810</v>
      </c>
      <c r="M83">
        <v>1655</v>
      </c>
      <c r="N83">
        <v>1645</v>
      </c>
      <c r="O83">
        <v>1675</v>
      </c>
      <c r="P83">
        <v>1580</v>
      </c>
      <c r="Q83">
        <v>1540</v>
      </c>
      <c r="R83">
        <v>595</v>
      </c>
      <c r="S83">
        <v>570</v>
      </c>
      <c r="T83">
        <v>20</v>
      </c>
      <c r="U83" t="s">
        <v>21</v>
      </c>
    </row>
    <row r="84" spans="1:21" x14ac:dyDescent="0.2">
      <c r="A84">
        <v>165</v>
      </c>
      <c r="B84" t="s">
        <v>41</v>
      </c>
      <c r="C84">
        <f t="shared" si="1"/>
        <v>16100</v>
      </c>
      <c r="D84">
        <v>470</v>
      </c>
      <c r="E84">
        <v>1580</v>
      </c>
      <c r="F84">
        <v>2005</v>
      </c>
      <c r="G84">
        <v>2005</v>
      </c>
      <c r="H84">
        <v>1990</v>
      </c>
      <c r="I84">
        <v>2035</v>
      </c>
      <c r="J84">
        <v>1995</v>
      </c>
      <c r="K84">
        <v>2010</v>
      </c>
      <c r="L84">
        <v>2010</v>
      </c>
      <c r="M84">
        <v>1995</v>
      </c>
      <c r="N84">
        <v>2045</v>
      </c>
      <c r="O84">
        <v>1875</v>
      </c>
      <c r="P84">
        <v>1740</v>
      </c>
      <c r="Q84">
        <v>1740</v>
      </c>
      <c r="R84">
        <v>945</v>
      </c>
      <c r="S84">
        <v>735</v>
      </c>
      <c r="T84">
        <v>5</v>
      </c>
      <c r="U84" t="s">
        <v>47</v>
      </c>
    </row>
    <row r="85" spans="1:21" x14ac:dyDescent="0.2">
      <c r="A85">
        <v>106</v>
      </c>
      <c r="B85" t="s">
        <v>30</v>
      </c>
      <c r="C85">
        <f t="shared" si="1"/>
        <v>16055</v>
      </c>
      <c r="D85">
        <v>390</v>
      </c>
      <c r="E85">
        <v>1600</v>
      </c>
      <c r="F85">
        <v>1935</v>
      </c>
      <c r="G85">
        <v>1950</v>
      </c>
      <c r="H85">
        <v>1965</v>
      </c>
      <c r="I85">
        <v>2100</v>
      </c>
      <c r="J85">
        <v>2105</v>
      </c>
      <c r="K85">
        <v>2040</v>
      </c>
      <c r="L85">
        <v>1970</v>
      </c>
      <c r="M85">
        <v>2180</v>
      </c>
      <c r="N85">
        <v>2025</v>
      </c>
      <c r="O85">
        <v>1960</v>
      </c>
      <c r="P85">
        <v>1955</v>
      </c>
      <c r="Q85">
        <v>1845</v>
      </c>
      <c r="R85">
        <v>735</v>
      </c>
      <c r="S85">
        <v>650</v>
      </c>
      <c r="T85">
        <v>5</v>
      </c>
      <c r="U85" t="s">
        <v>46</v>
      </c>
    </row>
    <row r="86" spans="1:21" x14ac:dyDescent="0.2">
      <c r="A86">
        <v>21</v>
      </c>
      <c r="B86" t="s">
        <v>41</v>
      </c>
      <c r="C86">
        <f t="shared" si="1"/>
        <v>15675</v>
      </c>
      <c r="D86">
        <v>295</v>
      </c>
      <c r="E86">
        <v>1605</v>
      </c>
      <c r="F86">
        <v>2000</v>
      </c>
      <c r="G86">
        <v>1970</v>
      </c>
      <c r="H86">
        <v>1995</v>
      </c>
      <c r="I86">
        <v>1990</v>
      </c>
      <c r="J86">
        <v>1940</v>
      </c>
      <c r="K86">
        <v>2040</v>
      </c>
      <c r="L86">
        <v>1840</v>
      </c>
      <c r="M86">
        <v>1745</v>
      </c>
      <c r="N86">
        <v>1780</v>
      </c>
      <c r="O86">
        <v>1650</v>
      </c>
      <c r="P86">
        <v>1655</v>
      </c>
      <c r="Q86">
        <v>1610</v>
      </c>
      <c r="R86">
        <v>925</v>
      </c>
      <c r="S86">
        <v>715</v>
      </c>
      <c r="T86">
        <v>10</v>
      </c>
      <c r="U86" t="s">
        <v>21</v>
      </c>
    </row>
    <row r="87" spans="1:21" x14ac:dyDescent="0.2">
      <c r="A87">
        <v>10</v>
      </c>
      <c r="B87" t="s">
        <v>30</v>
      </c>
      <c r="C87">
        <f t="shared" si="1"/>
        <v>16140</v>
      </c>
      <c r="D87">
        <v>390</v>
      </c>
      <c r="E87">
        <v>1615</v>
      </c>
      <c r="F87">
        <v>1995</v>
      </c>
      <c r="G87">
        <v>2065</v>
      </c>
      <c r="H87">
        <v>2075</v>
      </c>
      <c r="I87">
        <v>2005</v>
      </c>
      <c r="J87">
        <v>1915</v>
      </c>
      <c r="K87">
        <v>2095</v>
      </c>
      <c r="L87">
        <v>1985</v>
      </c>
      <c r="M87">
        <v>1975</v>
      </c>
      <c r="N87">
        <v>1950</v>
      </c>
      <c r="O87">
        <v>1930</v>
      </c>
      <c r="P87">
        <v>1955</v>
      </c>
      <c r="Q87">
        <v>1815</v>
      </c>
      <c r="R87">
        <v>835</v>
      </c>
      <c r="S87">
        <v>675</v>
      </c>
      <c r="T87" t="s">
        <v>20</v>
      </c>
      <c r="U87" t="s">
        <v>21</v>
      </c>
    </row>
    <row r="88" spans="1:21" x14ac:dyDescent="0.2">
      <c r="A88">
        <v>69</v>
      </c>
      <c r="B88" t="s">
        <v>41</v>
      </c>
      <c r="C88">
        <f t="shared" si="1"/>
        <v>15900</v>
      </c>
      <c r="D88">
        <v>290</v>
      </c>
      <c r="E88">
        <v>1635</v>
      </c>
      <c r="F88">
        <v>1960</v>
      </c>
      <c r="G88">
        <v>2020</v>
      </c>
      <c r="H88">
        <v>1985</v>
      </c>
      <c r="I88">
        <v>2010</v>
      </c>
      <c r="J88">
        <v>2015</v>
      </c>
      <c r="K88">
        <v>1955</v>
      </c>
      <c r="L88">
        <v>2030</v>
      </c>
      <c r="M88">
        <v>1900</v>
      </c>
      <c r="N88">
        <v>1760</v>
      </c>
      <c r="O88">
        <v>1770</v>
      </c>
      <c r="P88">
        <v>1665</v>
      </c>
      <c r="Q88">
        <v>1615</v>
      </c>
      <c r="R88">
        <v>895</v>
      </c>
      <c r="S88">
        <v>730</v>
      </c>
      <c r="T88" t="s">
        <v>45</v>
      </c>
      <c r="U88" t="s">
        <v>44</v>
      </c>
    </row>
    <row r="89" spans="1:21" x14ac:dyDescent="0.2">
      <c r="A89">
        <v>117</v>
      </c>
      <c r="B89" t="s">
        <v>41</v>
      </c>
      <c r="C89">
        <f t="shared" si="1"/>
        <v>15925</v>
      </c>
      <c r="D89">
        <v>265</v>
      </c>
      <c r="E89">
        <v>1635</v>
      </c>
      <c r="F89">
        <v>2025</v>
      </c>
      <c r="G89">
        <v>1980</v>
      </c>
      <c r="H89">
        <v>2020</v>
      </c>
      <c r="I89">
        <v>1990</v>
      </c>
      <c r="J89">
        <v>2025</v>
      </c>
      <c r="K89">
        <v>2020</v>
      </c>
      <c r="L89">
        <v>1965</v>
      </c>
      <c r="M89">
        <v>2045</v>
      </c>
      <c r="N89">
        <v>1885</v>
      </c>
      <c r="O89">
        <v>1760</v>
      </c>
      <c r="P89">
        <v>1765</v>
      </c>
      <c r="Q89">
        <v>1630</v>
      </c>
      <c r="R89">
        <v>840</v>
      </c>
      <c r="S89">
        <v>700</v>
      </c>
      <c r="T89">
        <v>5</v>
      </c>
      <c r="U89" t="s">
        <v>46</v>
      </c>
    </row>
    <row r="90" spans="1:21" x14ac:dyDescent="0.2">
      <c r="A90">
        <v>58</v>
      </c>
      <c r="B90" t="s">
        <v>30</v>
      </c>
      <c r="C90">
        <f t="shared" si="1"/>
        <v>16200</v>
      </c>
      <c r="D90">
        <v>400</v>
      </c>
      <c r="E90">
        <v>1660</v>
      </c>
      <c r="F90">
        <v>1930</v>
      </c>
      <c r="G90">
        <v>1995</v>
      </c>
      <c r="H90">
        <v>2070</v>
      </c>
      <c r="I90">
        <v>2090</v>
      </c>
      <c r="J90">
        <v>2005</v>
      </c>
      <c r="K90">
        <v>1935</v>
      </c>
      <c r="L90">
        <v>2115</v>
      </c>
      <c r="M90">
        <v>2030</v>
      </c>
      <c r="N90">
        <v>1980</v>
      </c>
      <c r="O90">
        <v>1955</v>
      </c>
      <c r="P90">
        <v>1930</v>
      </c>
      <c r="Q90">
        <v>1855</v>
      </c>
      <c r="R90">
        <v>775</v>
      </c>
      <c r="S90">
        <v>715</v>
      </c>
      <c r="T90" t="s">
        <v>45</v>
      </c>
      <c r="U90" t="s">
        <v>44</v>
      </c>
    </row>
    <row r="91" spans="1:21" x14ac:dyDescent="0.2">
      <c r="A91">
        <v>154</v>
      </c>
      <c r="B91" t="s">
        <v>30</v>
      </c>
      <c r="C91">
        <f t="shared" si="1"/>
        <v>16515</v>
      </c>
      <c r="D91">
        <v>670</v>
      </c>
      <c r="E91">
        <v>1840</v>
      </c>
      <c r="F91">
        <v>1895</v>
      </c>
      <c r="G91">
        <v>1965</v>
      </c>
      <c r="H91">
        <v>1920</v>
      </c>
      <c r="I91">
        <v>1980</v>
      </c>
      <c r="J91">
        <v>2090</v>
      </c>
      <c r="K91">
        <v>2125</v>
      </c>
      <c r="L91">
        <v>2030</v>
      </c>
      <c r="M91">
        <v>2035</v>
      </c>
      <c r="N91">
        <v>2150</v>
      </c>
      <c r="O91">
        <v>2030</v>
      </c>
      <c r="P91">
        <v>1955</v>
      </c>
      <c r="Q91">
        <v>1885</v>
      </c>
      <c r="R91">
        <v>745</v>
      </c>
      <c r="S91">
        <v>680</v>
      </c>
      <c r="T91" t="s">
        <v>45</v>
      </c>
      <c r="U91" t="s">
        <v>47</v>
      </c>
    </row>
    <row r="92" spans="1:21" x14ac:dyDescent="0.2">
      <c r="A92">
        <v>161</v>
      </c>
      <c r="B92" t="s">
        <v>37</v>
      </c>
      <c r="C92">
        <f t="shared" si="1"/>
        <v>17280</v>
      </c>
      <c r="D92">
        <v>870</v>
      </c>
      <c r="E92">
        <v>1845</v>
      </c>
      <c r="F92">
        <v>2010</v>
      </c>
      <c r="G92">
        <v>2080</v>
      </c>
      <c r="H92">
        <v>2015</v>
      </c>
      <c r="I92">
        <v>2085</v>
      </c>
      <c r="J92">
        <v>2075</v>
      </c>
      <c r="K92">
        <v>2175</v>
      </c>
      <c r="L92">
        <v>2125</v>
      </c>
      <c r="M92">
        <v>2055</v>
      </c>
      <c r="N92">
        <v>2130</v>
      </c>
      <c r="O92">
        <v>2010</v>
      </c>
      <c r="P92">
        <v>1970</v>
      </c>
      <c r="Q92">
        <v>1890</v>
      </c>
      <c r="R92">
        <v>465</v>
      </c>
      <c r="S92">
        <v>415</v>
      </c>
      <c r="T92">
        <v>10</v>
      </c>
      <c r="U92" t="s">
        <v>47</v>
      </c>
    </row>
    <row r="93" spans="1:21" x14ac:dyDescent="0.2">
      <c r="A93">
        <v>209</v>
      </c>
      <c r="B93" t="s">
        <v>37</v>
      </c>
      <c r="C93">
        <f t="shared" si="1"/>
        <v>16760</v>
      </c>
      <c r="D93">
        <v>455</v>
      </c>
      <c r="E93">
        <v>1900</v>
      </c>
      <c r="F93">
        <v>1930</v>
      </c>
      <c r="G93">
        <v>2015</v>
      </c>
      <c r="H93">
        <v>2100</v>
      </c>
      <c r="I93">
        <v>2015</v>
      </c>
      <c r="J93">
        <v>2085</v>
      </c>
      <c r="K93">
        <v>2080</v>
      </c>
      <c r="L93">
        <v>2180</v>
      </c>
      <c r="M93">
        <v>2070</v>
      </c>
      <c r="N93">
        <v>2050</v>
      </c>
      <c r="O93">
        <v>2115</v>
      </c>
      <c r="P93">
        <v>1985</v>
      </c>
      <c r="Q93">
        <v>1940</v>
      </c>
      <c r="R93">
        <v>455</v>
      </c>
      <c r="S93">
        <v>400</v>
      </c>
      <c r="T93">
        <v>15</v>
      </c>
      <c r="U93" t="s">
        <v>48</v>
      </c>
    </row>
    <row r="94" spans="1:21" x14ac:dyDescent="0.2">
      <c r="A94">
        <v>113</v>
      </c>
      <c r="B94" t="s">
        <v>37</v>
      </c>
      <c r="C94">
        <f t="shared" si="1"/>
        <v>17110</v>
      </c>
      <c r="D94">
        <v>440</v>
      </c>
      <c r="E94">
        <v>1945</v>
      </c>
      <c r="F94">
        <v>2075</v>
      </c>
      <c r="G94">
        <v>2020</v>
      </c>
      <c r="H94">
        <v>2095</v>
      </c>
      <c r="I94">
        <v>2090</v>
      </c>
      <c r="J94">
        <v>2185</v>
      </c>
      <c r="K94">
        <v>2140</v>
      </c>
      <c r="L94">
        <v>2120</v>
      </c>
      <c r="M94">
        <v>2145</v>
      </c>
      <c r="N94">
        <v>2010</v>
      </c>
      <c r="O94">
        <v>1985</v>
      </c>
      <c r="P94">
        <v>1930</v>
      </c>
      <c r="Q94">
        <v>1980</v>
      </c>
      <c r="R94">
        <v>480</v>
      </c>
      <c r="S94">
        <v>325</v>
      </c>
      <c r="T94">
        <v>15</v>
      </c>
      <c r="U94" t="s">
        <v>46</v>
      </c>
    </row>
    <row r="95" spans="1:21" x14ac:dyDescent="0.2">
      <c r="A95">
        <v>17</v>
      </c>
      <c r="B95" t="s">
        <v>37</v>
      </c>
      <c r="C95">
        <f t="shared" si="1"/>
        <v>17485</v>
      </c>
      <c r="D95">
        <v>575</v>
      </c>
      <c r="E95">
        <v>1975</v>
      </c>
      <c r="F95">
        <v>2115</v>
      </c>
      <c r="G95">
        <v>2105</v>
      </c>
      <c r="H95">
        <v>2200</v>
      </c>
      <c r="I95">
        <v>2155</v>
      </c>
      <c r="J95">
        <v>2130</v>
      </c>
      <c r="K95">
        <v>2170</v>
      </c>
      <c r="L95">
        <v>2060</v>
      </c>
      <c r="M95">
        <v>2010</v>
      </c>
      <c r="N95">
        <v>1985</v>
      </c>
      <c r="O95">
        <v>2060</v>
      </c>
      <c r="P95">
        <v>2005</v>
      </c>
      <c r="Q95">
        <v>1855</v>
      </c>
      <c r="R95">
        <v>550</v>
      </c>
      <c r="S95">
        <v>455</v>
      </c>
      <c r="T95">
        <v>10</v>
      </c>
      <c r="U95" t="s">
        <v>21</v>
      </c>
    </row>
    <row r="96" spans="1:21" x14ac:dyDescent="0.2">
      <c r="A96">
        <v>65</v>
      </c>
      <c r="B96" t="s">
        <v>37</v>
      </c>
      <c r="C96">
        <f t="shared" si="1"/>
        <v>17385</v>
      </c>
      <c r="D96">
        <v>490</v>
      </c>
      <c r="E96">
        <v>2030</v>
      </c>
      <c r="F96">
        <v>2040</v>
      </c>
      <c r="G96">
        <v>2105</v>
      </c>
      <c r="H96">
        <v>2100</v>
      </c>
      <c r="I96">
        <v>2195</v>
      </c>
      <c r="J96">
        <v>2140</v>
      </c>
      <c r="K96">
        <v>2115</v>
      </c>
      <c r="L96">
        <v>2170</v>
      </c>
      <c r="M96">
        <v>2035</v>
      </c>
      <c r="N96">
        <v>2015</v>
      </c>
      <c r="O96">
        <v>1960</v>
      </c>
      <c r="P96">
        <v>2035</v>
      </c>
      <c r="Q96">
        <v>1940</v>
      </c>
      <c r="R96">
        <v>465</v>
      </c>
      <c r="S96">
        <v>410</v>
      </c>
      <c r="T96">
        <v>10</v>
      </c>
      <c r="U96" t="s">
        <v>44</v>
      </c>
    </row>
    <row r="97" spans="1:21" x14ac:dyDescent="0.2">
      <c r="A97">
        <v>155</v>
      </c>
      <c r="B97" t="s">
        <v>31</v>
      </c>
      <c r="C97">
        <f t="shared" si="1"/>
        <v>21885</v>
      </c>
      <c r="D97">
        <v>1275</v>
      </c>
      <c r="E97">
        <v>2250</v>
      </c>
      <c r="F97">
        <v>2470</v>
      </c>
      <c r="G97">
        <v>2565</v>
      </c>
      <c r="H97">
        <v>2520</v>
      </c>
      <c r="I97">
        <v>2570</v>
      </c>
      <c r="J97">
        <v>2785</v>
      </c>
      <c r="K97">
        <v>2780</v>
      </c>
      <c r="L97">
        <v>2670</v>
      </c>
      <c r="M97">
        <v>2565</v>
      </c>
      <c r="N97">
        <v>2730</v>
      </c>
      <c r="O97">
        <v>2585</v>
      </c>
      <c r="P97">
        <v>2480</v>
      </c>
      <c r="Q97">
        <v>2410</v>
      </c>
      <c r="R97">
        <v>825</v>
      </c>
      <c r="S97">
        <v>650</v>
      </c>
      <c r="T97">
        <v>20</v>
      </c>
      <c r="U97" t="s">
        <v>47</v>
      </c>
    </row>
    <row r="98" spans="1:21" x14ac:dyDescent="0.2">
      <c r="A98">
        <v>203</v>
      </c>
      <c r="B98" t="s">
        <v>31</v>
      </c>
      <c r="C98">
        <f t="shared" si="1"/>
        <v>21450</v>
      </c>
      <c r="D98">
        <v>860</v>
      </c>
      <c r="E98">
        <v>2375</v>
      </c>
      <c r="F98">
        <v>2395</v>
      </c>
      <c r="G98">
        <v>2510</v>
      </c>
      <c r="H98">
        <v>2580</v>
      </c>
      <c r="I98">
        <v>2545</v>
      </c>
      <c r="J98">
        <v>2585</v>
      </c>
      <c r="K98">
        <v>2800</v>
      </c>
      <c r="L98">
        <v>2800</v>
      </c>
      <c r="M98">
        <v>2600</v>
      </c>
      <c r="N98">
        <v>2575</v>
      </c>
      <c r="O98">
        <v>2735</v>
      </c>
      <c r="P98">
        <v>2590</v>
      </c>
      <c r="Q98">
        <v>2470</v>
      </c>
      <c r="R98">
        <v>725</v>
      </c>
      <c r="S98">
        <v>740</v>
      </c>
      <c r="T98">
        <v>15</v>
      </c>
      <c r="U98" t="s">
        <v>48</v>
      </c>
    </row>
    <row r="99" spans="1:21" x14ac:dyDescent="0.2">
      <c r="A99">
        <v>107</v>
      </c>
      <c r="B99" t="s">
        <v>31</v>
      </c>
      <c r="C99">
        <f t="shared" si="1"/>
        <v>21715</v>
      </c>
      <c r="D99">
        <v>770</v>
      </c>
      <c r="E99">
        <v>2390</v>
      </c>
      <c r="F99">
        <v>2565</v>
      </c>
      <c r="G99">
        <v>2535</v>
      </c>
      <c r="H99">
        <v>2580</v>
      </c>
      <c r="I99">
        <v>2780</v>
      </c>
      <c r="J99">
        <v>2775</v>
      </c>
      <c r="K99">
        <v>2675</v>
      </c>
      <c r="L99">
        <v>2645</v>
      </c>
      <c r="M99">
        <v>2730</v>
      </c>
      <c r="N99">
        <v>2580</v>
      </c>
      <c r="O99">
        <v>2490</v>
      </c>
      <c r="P99">
        <v>2415</v>
      </c>
      <c r="Q99">
        <v>2430</v>
      </c>
      <c r="R99">
        <v>750</v>
      </c>
      <c r="S99">
        <v>625</v>
      </c>
      <c r="T99">
        <v>15</v>
      </c>
      <c r="U99" t="s">
        <v>46</v>
      </c>
    </row>
    <row r="100" spans="1:21" x14ac:dyDescent="0.2">
      <c r="A100">
        <v>159</v>
      </c>
      <c r="B100" t="s">
        <v>35</v>
      </c>
      <c r="C100">
        <f t="shared" si="1"/>
        <v>22290</v>
      </c>
      <c r="D100">
        <v>560</v>
      </c>
      <c r="E100">
        <v>2440</v>
      </c>
      <c r="F100">
        <v>2655</v>
      </c>
      <c r="G100">
        <v>2660</v>
      </c>
      <c r="H100">
        <v>2675</v>
      </c>
      <c r="I100">
        <v>2740</v>
      </c>
      <c r="J100">
        <v>2815</v>
      </c>
      <c r="K100">
        <v>2920</v>
      </c>
      <c r="L100">
        <v>2825</v>
      </c>
      <c r="M100">
        <v>2990</v>
      </c>
      <c r="N100">
        <v>2945</v>
      </c>
      <c r="O100">
        <v>2815</v>
      </c>
      <c r="P100">
        <v>2855</v>
      </c>
      <c r="Q100">
        <v>2795</v>
      </c>
      <c r="R100">
        <v>1265</v>
      </c>
      <c r="S100">
        <v>1170</v>
      </c>
      <c r="T100">
        <v>30</v>
      </c>
      <c r="U100" t="s">
        <v>47</v>
      </c>
    </row>
    <row r="101" spans="1:21" x14ac:dyDescent="0.2">
      <c r="A101">
        <v>11</v>
      </c>
      <c r="B101" t="s">
        <v>31</v>
      </c>
      <c r="C101">
        <f t="shared" si="1"/>
        <v>22355</v>
      </c>
      <c r="D101">
        <v>815</v>
      </c>
      <c r="E101">
        <v>2470</v>
      </c>
      <c r="F101">
        <v>2600</v>
      </c>
      <c r="G101">
        <v>2815</v>
      </c>
      <c r="H101">
        <v>2785</v>
      </c>
      <c r="I101">
        <v>2705</v>
      </c>
      <c r="J101">
        <v>2665</v>
      </c>
      <c r="K101">
        <v>2835</v>
      </c>
      <c r="L101">
        <v>2665</v>
      </c>
      <c r="M101">
        <v>2515</v>
      </c>
      <c r="N101">
        <v>2430</v>
      </c>
      <c r="O101">
        <v>2435</v>
      </c>
      <c r="P101">
        <v>2420</v>
      </c>
      <c r="Q101">
        <v>2320</v>
      </c>
      <c r="R101">
        <v>765</v>
      </c>
      <c r="S101">
        <v>585</v>
      </c>
      <c r="T101">
        <v>25</v>
      </c>
      <c r="U101" t="s">
        <v>21</v>
      </c>
    </row>
    <row r="102" spans="1:21" x14ac:dyDescent="0.2">
      <c r="A102">
        <v>207</v>
      </c>
      <c r="B102" t="s">
        <v>35</v>
      </c>
      <c r="C102">
        <f t="shared" si="1"/>
        <v>21980</v>
      </c>
      <c r="D102">
        <v>430</v>
      </c>
      <c r="E102">
        <v>2470</v>
      </c>
      <c r="F102">
        <v>2510</v>
      </c>
      <c r="G102">
        <v>2680</v>
      </c>
      <c r="H102">
        <v>2685</v>
      </c>
      <c r="I102">
        <v>2685</v>
      </c>
      <c r="J102">
        <v>2770</v>
      </c>
      <c r="K102">
        <v>2810</v>
      </c>
      <c r="L102">
        <v>2940</v>
      </c>
      <c r="M102">
        <v>2995</v>
      </c>
      <c r="N102">
        <v>2985</v>
      </c>
      <c r="O102">
        <v>2920</v>
      </c>
      <c r="P102">
        <v>2800</v>
      </c>
      <c r="Q102">
        <v>2795</v>
      </c>
      <c r="R102">
        <v>1235</v>
      </c>
      <c r="S102">
        <v>1095</v>
      </c>
      <c r="T102">
        <v>35</v>
      </c>
      <c r="U102" t="s">
        <v>48</v>
      </c>
    </row>
    <row r="103" spans="1:21" x14ac:dyDescent="0.2">
      <c r="A103">
        <v>59</v>
      </c>
      <c r="B103" t="s">
        <v>31</v>
      </c>
      <c r="C103">
        <f t="shared" si="1"/>
        <v>22185</v>
      </c>
      <c r="D103">
        <v>780</v>
      </c>
      <c r="E103">
        <v>2510</v>
      </c>
      <c r="F103">
        <v>2525</v>
      </c>
      <c r="G103">
        <v>2615</v>
      </c>
      <c r="H103">
        <v>2800</v>
      </c>
      <c r="I103">
        <v>2780</v>
      </c>
      <c r="J103">
        <v>2695</v>
      </c>
      <c r="K103">
        <v>2645</v>
      </c>
      <c r="L103">
        <v>2835</v>
      </c>
      <c r="M103">
        <v>2575</v>
      </c>
      <c r="N103">
        <v>2515</v>
      </c>
      <c r="O103">
        <v>2410</v>
      </c>
      <c r="P103">
        <v>2435</v>
      </c>
      <c r="Q103">
        <v>2395</v>
      </c>
      <c r="R103">
        <v>760</v>
      </c>
      <c r="S103">
        <v>600</v>
      </c>
      <c r="T103">
        <v>15</v>
      </c>
      <c r="U103" t="s">
        <v>44</v>
      </c>
    </row>
    <row r="104" spans="1:21" x14ac:dyDescent="0.2">
      <c r="A104">
        <v>111</v>
      </c>
      <c r="B104" t="s">
        <v>35</v>
      </c>
      <c r="C104">
        <f t="shared" si="1"/>
        <v>22540</v>
      </c>
      <c r="D104">
        <v>415</v>
      </c>
      <c r="E104">
        <v>2615</v>
      </c>
      <c r="F104">
        <v>2670</v>
      </c>
      <c r="G104">
        <v>2675</v>
      </c>
      <c r="H104">
        <v>2760</v>
      </c>
      <c r="I104">
        <v>2815</v>
      </c>
      <c r="J104">
        <v>2935</v>
      </c>
      <c r="K104">
        <v>2830</v>
      </c>
      <c r="L104">
        <v>2825</v>
      </c>
      <c r="M104">
        <v>2945</v>
      </c>
      <c r="N104">
        <v>2835</v>
      </c>
      <c r="O104">
        <v>2855</v>
      </c>
      <c r="P104">
        <v>2810</v>
      </c>
      <c r="Q104">
        <v>2610</v>
      </c>
      <c r="R104">
        <v>1320</v>
      </c>
      <c r="S104">
        <v>925</v>
      </c>
      <c r="T104">
        <v>50</v>
      </c>
      <c r="U104" t="s">
        <v>46</v>
      </c>
    </row>
    <row r="105" spans="1:21" x14ac:dyDescent="0.2">
      <c r="A105">
        <v>15</v>
      </c>
      <c r="B105" t="s">
        <v>35</v>
      </c>
      <c r="C105">
        <f t="shared" si="1"/>
        <v>22730</v>
      </c>
      <c r="D105">
        <v>470</v>
      </c>
      <c r="E105">
        <v>2635</v>
      </c>
      <c r="F105">
        <v>2755</v>
      </c>
      <c r="G105">
        <v>2790</v>
      </c>
      <c r="H105">
        <v>2950</v>
      </c>
      <c r="I105">
        <v>2820</v>
      </c>
      <c r="J105">
        <v>2830</v>
      </c>
      <c r="K105">
        <v>2780</v>
      </c>
      <c r="L105">
        <v>2700</v>
      </c>
      <c r="M105">
        <v>2880</v>
      </c>
      <c r="N105">
        <v>2845</v>
      </c>
      <c r="O105">
        <v>2660</v>
      </c>
      <c r="P105">
        <v>2750</v>
      </c>
      <c r="Q105">
        <v>2435</v>
      </c>
      <c r="R105">
        <v>1260</v>
      </c>
      <c r="S105">
        <v>1030</v>
      </c>
      <c r="T105">
        <v>35</v>
      </c>
      <c r="U105" t="s">
        <v>21</v>
      </c>
    </row>
    <row r="106" spans="1:21" x14ac:dyDescent="0.2">
      <c r="A106">
        <v>63</v>
      </c>
      <c r="B106" t="s">
        <v>35</v>
      </c>
      <c r="C106">
        <f t="shared" si="1"/>
        <v>22650</v>
      </c>
      <c r="D106">
        <v>420</v>
      </c>
      <c r="E106">
        <v>2635</v>
      </c>
      <c r="F106">
        <v>2675</v>
      </c>
      <c r="G106">
        <v>2745</v>
      </c>
      <c r="H106">
        <v>2810</v>
      </c>
      <c r="I106">
        <v>2935</v>
      </c>
      <c r="J106">
        <v>2820</v>
      </c>
      <c r="K106">
        <v>2825</v>
      </c>
      <c r="L106">
        <v>2785</v>
      </c>
      <c r="M106">
        <v>2840</v>
      </c>
      <c r="N106">
        <v>2870</v>
      </c>
      <c r="O106">
        <v>2825</v>
      </c>
      <c r="P106">
        <v>2655</v>
      </c>
      <c r="Q106">
        <v>2725</v>
      </c>
      <c r="R106">
        <v>1160</v>
      </c>
      <c r="S106">
        <v>965</v>
      </c>
      <c r="T106">
        <v>40</v>
      </c>
      <c r="U106" t="s">
        <v>44</v>
      </c>
    </row>
    <row r="107" spans="1:21" x14ac:dyDescent="0.2">
      <c r="A107">
        <v>166</v>
      </c>
      <c r="B107" t="s">
        <v>42</v>
      </c>
      <c r="C107">
        <f t="shared" si="1"/>
        <v>34300</v>
      </c>
      <c r="D107">
        <v>1265</v>
      </c>
      <c r="E107">
        <v>3440</v>
      </c>
      <c r="F107">
        <v>4170</v>
      </c>
      <c r="G107">
        <v>4160</v>
      </c>
      <c r="H107">
        <v>4205</v>
      </c>
      <c r="I107">
        <v>4155</v>
      </c>
      <c r="J107">
        <v>4355</v>
      </c>
      <c r="K107">
        <v>4350</v>
      </c>
      <c r="L107">
        <v>4200</v>
      </c>
      <c r="M107">
        <v>4140</v>
      </c>
      <c r="N107">
        <v>4075</v>
      </c>
      <c r="O107">
        <v>3865</v>
      </c>
      <c r="P107">
        <v>3695</v>
      </c>
      <c r="Q107">
        <v>3530</v>
      </c>
      <c r="R107">
        <v>1805</v>
      </c>
      <c r="S107">
        <v>1520</v>
      </c>
      <c r="T107">
        <v>20</v>
      </c>
      <c r="U107" t="s">
        <v>47</v>
      </c>
    </row>
    <row r="108" spans="1:21" x14ac:dyDescent="0.2">
      <c r="A108">
        <v>214</v>
      </c>
      <c r="B108" t="s">
        <v>42</v>
      </c>
      <c r="C108">
        <f t="shared" si="1"/>
        <v>33730</v>
      </c>
      <c r="D108">
        <v>895</v>
      </c>
      <c r="E108">
        <v>3445</v>
      </c>
      <c r="F108">
        <v>3865</v>
      </c>
      <c r="G108">
        <v>4230</v>
      </c>
      <c r="H108">
        <v>4185</v>
      </c>
      <c r="I108">
        <v>4210</v>
      </c>
      <c r="J108">
        <v>4170</v>
      </c>
      <c r="K108">
        <v>4380</v>
      </c>
      <c r="L108">
        <v>4350</v>
      </c>
      <c r="M108">
        <v>4115</v>
      </c>
      <c r="N108">
        <v>4105</v>
      </c>
      <c r="O108">
        <v>4060</v>
      </c>
      <c r="P108">
        <v>3850</v>
      </c>
      <c r="Q108">
        <v>3625</v>
      </c>
      <c r="R108">
        <v>1770</v>
      </c>
      <c r="S108">
        <v>1555</v>
      </c>
      <c r="T108">
        <v>25</v>
      </c>
      <c r="U108" t="s">
        <v>48</v>
      </c>
    </row>
    <row r="109" spans="1:21" x14ac:dyDescent="0.2">
      <c r="A109">
        <v>118</v>
      </c>
      <c r="B109" t="s">
        <v>42</v>
      </c>
      <c r="C109">
        <f t="shared" si="1"/>
        <v>34105</v>
      </c>
      <c r="D109">
        <v>670</v>
      </c>
      <c r="E109">
        <v>3750</v>
      </c>
      <c r="F109">
        <v>4155</v>
      </c>
      <c r="G109">
        <v>4195</v>
      </c>
      <c r="H109">
        <v>4145</v>
      </c>
      <c r="I109">
        <v>4360</v>
      </c>
      <c r="J109">
        <v>4350</v>
      </c>
      <c r="K109">
        <v>4205</v>
      </c>
      <c r="L109">
        <v>4275</v>
      </c>
      <c r="M109">
        <v>4070</v>
      </c>
      <c r="N109">
        <v>3870</v>
      </c>
      <c r="O109">
        <v>3710</v>
      </c>
      <c r="P109">
        <v>3585</v>
      </c>
      <c r="Q109">
        <v>3265</v>
      </c>
      <c r="R109">
        <v>1825</v>
      </c>
      <c r="S109">
        <v>1340</v>
      </c>
      <c r="T109">
        <v>25</v>
      </c>
      <c r="U109" t="s">
        <v>46</v>
      </c>
    </row>
    <row r="110" spans="1:21" x14ac:dyDescent="0.2">
      <c r="A110">
        <v>70</v>
      </c>
      <c r="B110" t="s">
        <v>42</v>
      </c>
      <c r="C110">
        <f t="shared" si="1"/>
        <v>34235</v>
      </c>
      <c r="D110">
        <v>720</v>
      </c>
      <c r="E110">
        <v>3835</v>
      </c>
      <c r="F110">
        <v>4155</v>
      </c>
      <c r="G110">
        <v>4140</v>
      </c>
      <c r="H110">
        <v>4365</v>
      </c>
      <c r="I110">
        <v>4365</v>
      </c>
      <c r="J110">
        <v>4205</v>
      </c>
      <c r="K110">
        <v>4260</v>
      </c>
      <c r="L110">
        <v>4190</v>
      </c>
      <c r="M110">
        <v>3865</v>
      </c>
      <c r="N110">
        <v>3720</v>
      </c>
      <c r="O110">
        <v>3595</v>
      </c>
      <c r="P110">
        <v>3375</v>
      </c>
      <c r="Q110">
        <v>3300</v>
      </c>
      <c r="R110">
        <v>1775</v>
      </c>
      <c r="S110">
        <v>1320</v>
      </c>
      <c r="T110">
        <v>20</v>
      </c>
      <c r="U110" t="s">
        <v>44</v>
      </c>
    </row>
    <row r="111" spans="1:21" x14ac:dyDescent="0.2">
      <c r="A111">
        <v>22</v>
      </c>
      <c r="B111" t="s">
        <v>42</v>
      </c>
      <c r="C111">
        <f t="shared" si="1"/>
        <v>34345</v>
      </c>
      <c r="D111">
        <v>795</v>
      </c>
      <c r="E111">
        <v>3855</v>
      </c>
      <c r="F111">
        <v>4130</v>
      </c>
      <c r="G111">
        <v>4400</v>
      </c>
      <c r="H111">
        <v>4385</v>
      </c>
      <c r="I111">
        <v>4230</v>
      </c>
      <c r="J111">
        <v>4295</v>
      </c>
      <c r="K111">
        <v>4225</v>
      </c>
      <c r="L111">
        <v>4030</v>
      </c>
      <c r="M111">
        <v>3720</v>
      </c>
      <c r="N111">
        <v>3620</v>
      </c>
      <c r="O111">
        <v>3390</v>
      </c>
      <c r="P111">
        <v>3425</v>
      </c>
      <c r="Q111">
        <v>3155</v>
      </c>
      <c r="R111">
        <v>1785</v>
      </c>
      <c r="S111">
        <v>1275</v>
      </c>
      <c r="T111">
        <v>15</v>
      </c>
      <c r="U111" t="s">
        <v>21</v>
      </c>
    </row>
    <row r="112" spans="1:21" x14ac:dyDescent="0.2">
      <c r="A112">
        <v>215</v>
      </c>
      <c r="B112" t="s">
        <v>43</v>
      </c>
      <c r="C112">
        <f t="shared" si="1"/>
        <v>276185</v>
      </c>
      <c r="D112">
        <v>6025</v>
      </c>
      <c r="E112">
        <v>28170</v>
      </c>
      <c r="F112">
        <v>32475</v>
      </c>
      <c r="G112">
        <v>33695</v>
      </c>
      <c r="H112">
        <v>34155</v>
      </c>
      <c r="I112">
        <v>34205</v>
      </c>
      <c r="J112">
        <v>34870</v>
      </c>
      <c r="K112">
        <v>36065</v>
      </c>
      <c r="L112">
        <v>36525</v>
      </c>
      <c r="M112">
        <v>35395</v>
      </c>
      <c r="N112">
        <v>34670</v>
      </c>
      <c r="O112">
        <v>35310</v>
      </c>
      <c r="P112">
        <v>33710</v>
      </c>
      <c r="Q112">
        <v>32340</v>
      </c>
      <c r="R112">
        <v>12100</v>
      </c>
      <c r="S112">
        <v>11105</v>
      </c>
      <c r="T112">
        <v>315</v>
      </c>
      <c r="U112" t="s">
        <v>48</v>
      </c>
    </row>
    <row r="113" spans="1:21" x14ac:dyDescent="0.2">
      <c r="A113">
        <v>167</v>
      </c>
      <c r="B113" t="s">
        <v>43</v>
      </c>
      <c r="C113">
        <f t="shared" si="1"/>
        <v>282120</v>
      </c>
      <c r="D113">
        <v>9295</v>
      </c>
      <c r="E113">
        <v>28795</v>
      </c>
      <c r="F113">
        <v>33375</v>
      </c>
      <c r="G113">
        <v>33960</v>
      </c>
      <c r="H113">
        <v>33990</v>
      </c>
      <c r="I113">
        <v>34725</v>
      </c>
      <c r="J113">
        <v>35935</v>
      </c>
      <c r="K113">
        <v>36400</v>
      </c>
      <c r="L113">
        <v>35645</v>
      </c>
      <c r="M113">
        <v>34775</v>
      </c>
      <c r="N113">
        <v>35480</v>
      </c>
      <c r="O113">
        <v>33825</v>
      </c>
      <c r="P113">
        <v>32940</v>
      </c>
      <c r="Q113">
        <v>32055</v>
      </c>
      <c r="R113">
        <v>12430</v>
      </c>
      <c r="S113">
        <v>10825</v>
      </c>
      <c r="T113">
        <v>275</v>
      </c>
      <c r="U113" t="s">
        <v>47</v>
      </c>
    </row>
    <row r="114" spans="1:21" x14ac:dyDescent="0.2">
      <c r="A114">
        <v>119</v>
      </c>
      <c r="B114" t="s">
        <v>43</v>
      </c>
      <c r="C114">
        <f t="shared" si="1"/>
        <v>280765</v>
      </c>
      <c r="D114">
        <v>5545</v>
      </c>
      <c r="E114">
        <v>29550</v>
      </c>
      <c r="F114">
        <v>33860</v>
      </c>
      <c r="G114">
        <v>33955</v>
      </c>
      <c r="H114">
        <v>34695</v>
      </c>
      <c r="I114">
        <v>35905</v>
      </c>
      <c r="J114">
        <v>36405</v>
      </c>
      <c r="K114">
        <v>35710</v>
      </c>
      <c r="L114">
        <v>35140</v>
      </c>
      <c r="M114">
        <v>35585</v>
      </c>
      <c r="N114">
        <v>33875</v>
      </c>
      <c r="O114">
        <v>33095</v>
      </c>
      <c r="P114">
        <v>32610</v>
      </c>
      <c r="Q114">
        <v>30895</v>
      </c>
      <c r="R114">
        <v>12265</v>
      </c>
      <c r="S114">
        <v>9805</v>
      </c>
      <c r="T114">
        <v>270</v>
      </c>
      <c r="U114" t="s">
        <v>46</v>
      </c>
    </row>
    <row r="115" spans="1:21" x14ac:dyDescent="0.2">
      <c r="A115">
        <v>23</v>
      </c>
      <c r="B115" t="s">
        <v>43</v>
      </c>
      <c r="C115">
        <f t="shared" si="1"/>
        <v>283695</v>
      </c>
      <c r="D115">
        <v>6035</v>
      </c>
      <c r="E115">
        <v>30090</v>
      </c>
      <c r="F115">
        <v>34600</v>
      </c>
      <c r="G115">
        <v>35740</v>
      </c>
      <c r="H115">
        <v>36245</v>
      </c>
      <c r="I115">
        <v>35625</v>
      </c>
      <c r="J115">
        <v>35105</v>
      </c>
      <c r="K115">
        <v>35940</v>
      </c>
      <c r="L115">
        <v>34315</v>
      </c>
      <c r="M115">
        <v>33285</v>
      </c>
      <c r="N115">
        <v>32870</v>
      </c>
      <c r="O115">
        <v>31970</v>
      </c>
      <c r="P115">
        <v>31640</v>
      </c>
      <c r="Q115">
        <v>29675</v>
      </c>
      <c r="R115">
        <v>12930</v>
      </c>
      <c r="S115">
        <v>10770</v>
      </c>
      <c r="T115">
        <v>280</v>
      </c>
      <c r="U115" t="s">
        <v>21</v>
      </c>
    </row>
    <row r="116" spans="1:21" x14ac:dyDescent="0.2">
      <c r="A116">
        <v>71</v>
      </c>
      <c r="B116" t="s">
        <v>43</v>
      </c>
      <c r="C116">
        <f t="shared" si="1"/>
        <v>283220</v>
      </c>
      <c r="D116">
        <v>5685</v>
      </c>
      <c r="E116">
        <v>30215</v>
      </c>
      <c r="F116">
        <v>33845</v>
      </c>
      <c r="G116">
        <v>34660</v>
      </c>
      <c r="H116">
        <v>35800</v>
      </c>
      <c r="I116">
        <v>36330</v>
      </c>
      <c r="J116">
        <v>35665</v>
      </c>
      <c r="K116">
        <v>35070</v>
      </c>
      <c r="L116">
        <v>35950</v>
      </c>
      <c r="M116">
        <v>33985</v>
      </c>
      <c r="N116">
        <v>33235</v>
      </c>
      <c r="O116">
        <v>32745</v>
      </c>
      <c r="P116">
        <v>31940</v>
      </c>
      <c r="Q116">
        <v>30535</v>
      </c>
      <c r="R116">
        <v>12140</v>
      </c>
      <c r="S116">
        <v>10320</v>
      </c>
      <c r="T116">
        <v>275</v>
      </c>
      <c r="U116" t="s">
        <v>44</v>
      </c>
    </row>
    <row r="126" spans="1:21" x14ac:dyDescent="0.2">
      <c r="D126" s="1"/>
    </row>
    <row r="141" spans="4:4" x14ac:dyDescent="0.2">
      <c r="D141" s="2"/>
    </row>
    <row r="151" spans="4:4" x14ac:dyDescent="0.2">
      <c r="D151" s="1"/>
    </row>
    <row r="161" spans="4:4" x14ac:dyDescent="0.2">
      <c r="D161" s="2"/>
    </row>
    <row r="176" spans="4:4" x14ac:dyDescent="0.2">
      <c r="D176" s="1"/>
    </row>
    <row r="191" spans="4:4" x14ac:dyDescent="0.2">
      <c r="D191" s="2"/>
    </row>
    <row r="201" spans="4:4" x14ac:dyDescent="0.2">
      <c r="D201" s="1"/>
    </row>
    <row r="216" spans="4:4" x14ac:dyDescent="0.2">
      <c r="D216" s="2"/>
    </row>
    <row r="226" spans="4:4" x14ac:dyDescent="0.2">
      <c r="D226" s="1"/>
    </row>
    <row r="236" spans="4:4" x14ac:dyDescent="0.2">
      <c r="D236" s="2"/>
    </row>
  </sheetData>
  <sortState xmlns:xlrd2="http://schemas.microsoft.com/office/spreadsheetml/2017/richdata2" ref="A2:U241">
    <sortCondition ref="E2:E24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G8" sqref="G8"/>
    </sheetView>
  </sheetViews>
  <sheetFormatPr baseColWidth="10" defaultRowHeight="16" x14ac:dyDescent="0.2"/>
  <cols>
    <col min="1" max="1" width="51.33203125" bestFit="1" customWidth="1"/>
  </cols>
  <sheetData>
    <row r="2" spans="1:11" x14ac:dyDescent="0.2">
      <c r="A2" t="s">
        <v>54</v>
      </c>
      <c r="B2" t="s">
        <v>51</v>
      </c>
    </row>
    <row r="3" spans="1:11" x14ac:dyDescent="0.2">
      <c r="A3" t="s">
        <v>49</v>
      </c>
      <c r="B3" t="s">
        <v>21</v>
      </c>
      <c r="C3" t="s">
        <v>44</v>
      </c>
      <c r="D3" t="s">
        <v>46</v>
      </c>
      <c r="E3" t="s">
        <v>47</v>
      </c>
      <c r="F3" t="s">
        <v>48</v>
      </c>
      <c r="G3" t="str">
        <f>B3&amp;" as %"</f>
        <v>17/18 as %</v>
      </c>
      <c r="H3" t="str">
        <f t="shared" ref="H3:J3" si="0">C3&amp;" as %"</f>
        <v>18/19 as %</v>
      </c>
      <c r="I3" t="str">
        <f t="shared" si="0"/>
        <v>19/20 as %</v>
      </c>
      <c r="J3" t="str">
        <f t="shared" si="0"/>
        <v>20/21 as %</v>
      </c>
      <c r="K3" t="str">
        <f>F3&amp;" as %"</f>
        <v>21/22 as %</v>
      </c>
    </row>
    <row r="4" spans="1:11" x14ac:dyDescent="0.2">
      <c r="A4" t="s">
        <v>55</v>
      </c>
      <c r="B4">
        <v>500</v>
      </c>
      <c r="C4">
        <v>500</v>
      </c>
      <c r="D4">
        <v>505</v>
      </c>
      <c r="E4">
        <v>515</v>
      </c>
      <c r="F4">
        <v>505</v>
      </c>
      <c r="G4" s="6">
        <f>B4/VLOOKUP(A4,'pivot by LA and yr'!A:C,3,FALSE)</f>
        <v>7.8864353312302835E-2</v>
      </c>
      <c r="H4" s="6">
        <f>C4/VLOOKUP($A4,'pivot by LA and yr'!A:D,4,FALSE)</f>
        <v>7.8125E-2</v>
      </c>
      <c r="I4" s="6">
        <f>D4/VLOOKUP($A4,'pivot by LA and yr'!$A:E,5,FALSE)</f>
        <v>8.0670926517571878E-2</v>
      </c>
      <c r="J4" s="6">
        <f>E4/VLOOKUP($A4,'pivot by LA and yr'!$A:F,6,FALSE)</f>
        <v>8.0657791699295225E-2</v>
      </c>
      <c r="K4" s="6">
        <f>F4/VLOOKUP($A4,'pivot by LA and yr'!$A:G,7,FALSE)</f>
        <v>8.2516339869281044E-2</v>
      </c>
    </row>
    <row r="5" spans="1:11" x14ac:dyDescent="0.2">
      <c r="A5" t="s">
        <v>56</v>
      </c>
      <c r="B5">
        <v>860</v>
      </c>
      <c r="C5">
        <v>845</v>
      </c>
      <c r="D5">
        <v>725</v>
      </c>
      <c r="E5">
        <v>605</v>
      </c>
      <c r="F5">
        <v>510</v>
      </c>
      <c r="G5" s="6">
        <f>B5/VLOOKUP(A5,'pivot by LA and yr'!A:C,3,FALSE)</f>
        <v>6.3026749725174053E-2</v>
      </c>
      <c r="H5" s="6">
        <f>C5/VLOOKUP($A5,'pivot by LA and yr'!A:D,4,FALSE)</f>
        <v>6.1927445950897768E-2</v>
      </c>
      <c r="I5" s="6">
        <f>D5/VLOOKUP($A5,'pivot by LA and yr'!$A:E,5,FALSE)</f>
        <v>5.358462675535846E-2</v>
      </c>
      <c r="J5" s="6">
        <f>E5/VLOOKUP($A5,'pivot by LA and yr'!$A:F,6,FALSE)</f>
        <v>4.4371103777044368E-2</v>
      </c>
      <c r="K5" s="6">
        <f>F5/VLOOKUP($A5,'pivot by LA and yr'!$A:G,7,FALSE)</f>
        <v>3.84180790960452E-2</v>
      </c>
    </row>
    <row r="6" spans="1:11" x14ac:dyDescent="0.2">
      <c r="A6" t="s">
        <v>57</v>
      </c>
      <c r="B6">
        <v>1355</v>
      </c>
      <c r="C6">
        <v>1385</v>
      </c>
      <c r="D6">
        <v>1420</v>
      </c>
      <c r="E6">
        <v>1465</v>
      </c>
      <c r="F6">
        <v>1335</v>
      </c>
      <c r="G6" s="6">
        <f>B6/VLOOKUP(A6,'pivot by LA and yr'!A:C,3,FALSE)</f>
        <v>7.7494995710609096E-2</v>
      </c>
      <c r="H6" s="6">
        <f>C6/VLOOKUP($A6,'pivot by LA and yr'!A:D,4,FALSE)</f>
        <v>7.9666379062410128E-2</v>
      </c>
      <c r="I6" s="6">
        <f>D6/VLOOKUP($A6,'pivot by LA and yr'!$A:E,5,FALSE)</f>
        <v>8.2992402104032734E-2</v>
      </c>
      <c r="J6" s="6">
        <f>E6/VLOOKUP($A6,'pivot by LA and yr'!$A:F,6,FALSE)</f>
        <v>8.4780092592592587E-2</v>
      </c>
      <c r="K6" s="6">
        <f>F6/VLOOKUP($A6,'pivot by LA and yr'!$A:G,7,FALSE)</f>
        <v>7.9653937947494036E-2</v>
      </c>
    </row>
    <row r="7" spans="1:11" x14ac:dyDescent="0.2">
      <c r="A7" t="s">
        <v>58</v>
      </c>
      <c r="B7">
        <v>2370</v>
      </c>
      <c r="C7">
        <v>2430</v>
      </c>
      <c r="D7">
        <v>2395</v>
      </c>
      <c r="E7">
        <v>2305</v>
      </c>
      <c r="F7">
        <v>1565</v>
      </c>
      <c r="G7" s="6">
        <f>B7/VLOOKUP(A7,'pivot by LA and yr'!A:C,3,FALSE)</f>
        <v>6.9005677682340949E-2</v>
      </c>
      <c r="H7" s="6">
        <f>C7/VLOOKUP($A7,'pivot by LA and yr'!A:D,4,FALSE)</f>
        <v>7.0979991237038118E-2</v>
      </c>
      <c r="I7" s="6">
        <f>D7/VLOOKUP($A7,'pivot by LA and yr'!$A:E,5,FALSE)</f>
        <v>7.0224307286321661E-2</v>
      </c>
      <c r="J7" s="6">
        <f>E7/VLOOKUP($A7,'pivot by LA and yr'!$A:F,6,FALSE)</f>
        <v>6.7201166180758012E-2</v>
      </c>
      <c r="K7" s="6">
        <f>F7/VLOOKUP($A7,'pivot by LA and yr'!$A:G,7,FALSE)</f>
        <v>4.6397865401719536E-2</v>
      </c>
    </row>
    <row r="8" spans="1:11" x14ac:dyDescent="0.2">
      <c r="A8" t="s">
        <v>59</v>
      </c>
      <c r="B8">
        <v>1980</v>
      </c>
      <c r="C8">
        <v>2125</v>
      </c>
      <c r="D8">
        <v>2105</v>
      </c>
      <c r="E8">
        <v>2115</v>
      </c>
      <c r="F8">
        <v>2155</v>
      </c>
      <c r="G8" s="6">
        <f>B8/VLOOKUP(A8,'pivot by LA and yr'!A:C,3,FALSE)</f>
        <v>0.12267657992565056</v>
      </c>
      <c r="H8" s="6">
        <f>C8/VLOOKUP($A8,'pivot by LA and yr'!A:D,4,FALSE)</f>
        <v>0.13117283950617284</v>
      </c>
      <c r="I8" s="6">
        <f>D8/VLOOKUP($A8,'pivot by LA and yr'!$A:E,5,FALSE)</f>
        <v>0.1311118031765805</v>
      </c>
      <c r="J8" s="6">
        <f>E8/VLOOKUP($A8,'pivot by LA and yr'!$A:F,6,FALSE)</f>
        <v>0.12806539509536785</v>
      </c>
      <c r="K8" s="6">
        <f>F8/VLOOKUP($A8,'pivot by LA and yr'!$A:G,7,FALSE)</f>
        <v>0.1357908002520479</v>
      </c>
    </row>
    <row r="9" spans="1:11" x14ac:dyDescent="0.2">
      <c r="A9" t="s">
        <v>60</v>
      </c>
      <c r="B9">
        <v>395</v>
      </c>
      <c r="C9">
        <v>405</v>
      </c>
      <c r="D9">
        <v>460</v>
      </c>
      <c r="E9">
        <v>490</v>
      </c>
      <c r="F9">
        <v>415</v>
      </c>
      <c r="G9" s="6">
        <f>B9/VLOOKUP(A9,'pivot by LA and yr'!A:C,3,FALSE)</f>
        <v>7.4598677998111429E-2</v>
      </c>
      <c r="H9" s="6">
        <f>C9/VLOOKUP($A9,'pivot by LA and yr'!A:D,4,FALSE)</f>
        <v>7.7142857142857138E-2</v>
      </c>
      <c r="I9" s="6">
        <f>D9/VLOOKUP($A9,'pivot by LA and yr'!$A:E,5,FALSE)</f>
        <v>8.687440982058546E-2</v>
      </c>
      <c r="J9" s="6">
        <f>E9/VLOOKUP($A9,'pivot by LA and yr'!$A:F,6,FALSE)</f>
        <v>9.0156393744250232E-2</v>
      </c>
      <c r="K9" s="6">
        <f>F9/VLOOKUP($A9,'pivot by LA and yr'!$A:G,7,FALSE)</f>
        <v>7.9731027857829012E-2</v>
      </c>
    </row>
    <row r="10" spans="1:11" x14ac:dyDescent="0.2">
      <c r="A10" t="s">
        <v>61</v>
      </c>
      <c r="B10">
        <v>1105</v>
      </c>
      <c r="C10">
        <v>1080</v>
      </c>
      <c r="D10">
        <v>980</v>
      </c>
      <c r="E10">
        <v>995</v>
      </c>
      <c r="F10">
        <v>970</v>
      </c>
      <c r="G10" s="6">
        <f>B10/VLOOKUP(A10,'pivot by LA and yr'!A:C,3,FALSE)</f>
        <v>0.12089715536105033</v>
      </c>
      <c r="H10" s="6">
        <f>C10/VLOOKUP($A10,'pivot by LA and yr'!A:D,4,FALSE)</f>
        <v>0.11783960720130933</v>
      </c>
      <c r="I10" s="6">
        <f>D10/VLOOKUP($A10,'pivot by LA and yr'!$A:E,5,FALSE)</f>
        <v>0.10704533042053523</v>
      </c>
      <c r="J10" s="6">
        <f>E10/VLOOKUP($A10,'pivot by LA and yr'!$A:F,6,FALSE)</f>
        <v>0.10934065934065934</v>
      </c>
      <c r="K10" s="6">
        <f>F10/VLOOKUP($A10,'pivot by LA and yr'!$A:G,7,FALSE)</f>
        <v>0.10856183547845551</v>
      </c>
    </row>
    <row r="11" spans="1:11" x14ac:dyDescent="0.2">
      <c r="A11" t="s">
        <v>62</v>
      </c>
      <c r="B11">
        <v>1185</v>
      </c>
      <c r="C11">
        <v>1205</v>
      </c>
      <c r="D11">
        <v>1175</v>
      </c>
      <c r="E11">
        <v>1130</v>
      </c>
      <c r="F11">
        <v>1050</v>
      </c>
      <c r="G11" s="6">
        <f>B11/VLOOKUP(A11,'pivot by LA and yr'!A:C,3,FALSE)</f>
        <v>0.132033426183844</v>
      </c>
      <c r="H11" s="6">
        <f>C11/VLOOKUP($A11,'pivot by LA and yr'!A:D,4,FALSE)</f>
        <v>0.13433667781493869</v>
      </c>
      <c r="I11" s="6">
        <f>D11/VLOOKUP($A11,'pivot by LA and yr'!$A:E,5,FALSE)</f>
        <v>0.1327683615819209</v>
      </c>
      <c r="J11" s="6">
        <f>E11/VLOOKUP($A11,'pivot by LA and yr'!$A:F,6,FALSE)</f>
        <v>0.12768361581920903</v>
      </c>
      <c r="K11" s="6">
        <f>F11/VLOOKUP($A11,'pivot by LA and yr'!$A:G,7,FALSE)</f>
        <v>0.12013729977116705</v>
      </c>
    </row>
    <row r="12" spans="1:11" x14ac:dyDescent="0.2">
      <c r="A12" t="s">
        <v>63</v>
      </c>
      <c r="B12">
        <v>1045</v>
      </c>
      <c r="C12">
        <v>1070</v>
      </c>
      <c r="D12">
        <v>1035</v>
      </c>
      <c r="E12">
        <v>1000</v>
      </c>
      <c r="F12">
        <v>900</v>
      </c>
      <c r="G12" s="6">
        <f>B12/VLOOKUP(A12,'pivot by LA and yr'!A:C,3,FALSE)</f>
        <v>7.4008498583569407E-2</v>
      </c>
      <c r="H12" s="6">
        <f>C12/VLOOKUP($A12,'pivot by LA and yr'!A:D,4,FALSE)</f>
        <v>7.6319543509272461E-2</v>
      </c>
      <c r="I12" s="6">
        <f>D12/VLOOKUP($A12,'pivot by LA and yr'!$A:E,5,FALSE)</f>
        <v>7.4433656957928807E-2</v>
      </c>
      <c r="J12" s="6">
        <f>E12/VLOOKUP($A12,'pivot by LA and yr'!$A:F,6,FALSE)</f>
        <v>7.2648020341445699E-2</v>
      </c>
      <c r="K12" s="6">
        <f>F12/VLOOKUP($A12,'pivot by LA and yr'!$A:G,7,FALSE)</f>
        <v>6.6469719350073855E-2</v>
      </c>
    </row>
    <row r="13" spans="1:11" x14ac:dyDescent="0.2">
      <c r="A13" t="s">
        <v>64</v>
      </c>
      <c r="B13">
        <v>1170</v>
      </c>
      <c r="C13">
        <v>1210</v>
      </c>
      <c r="D13">
        <v>1185</v>
      </c>
      <c r="E13">
        <v>1180</v>
      </c>
      <c r="F13">
        <v>1250</v>
      </c>
      <c r="G13" s="6">
        <f>B13/VLOOKUP(A13,'pivot by LA and yr'!A:C,3,FALSE)</f>
        <v>0.11589895988112928</v>
      </c>
      <c r="H13" s="6">
        <f>C13/VLOOKUP($A13,'pivot by LA and yr'!A:D,4,FALSE)</f>
        <v>0.12216052498738011</v>
      </c>
      <c r="I13" s="6">
        <f>D13/VLOOKUP($A13,'pivot by LA and yr'!$A:E,5,FALSE)</f>
        <v>0.11993927125506072</v>
      </c>
      <c r="J13" s="6">
        <f>E13/VLOOKUP($A13,'pivot by LA and yr'!$A:F,6,FALSE)</f>
        <v>0.12158681092220505</v>
      </c>
      <c r="K13" s="6">
        <f>F13/VLOOKUP($A13,'pivot by LA and yr'!$A:G,7,FALSE)</f>
        <v>0.13054830287206268</v>
      </c>
    </row>
    <row r="14" spans="1:11" x14ac:dyDescent="0.2">
      <c r="A14" t="s">
        <v>65</v>
      </c>
      <c r="B14">
        <v>450</v>
      </c>
      <c r="C14">
        <v>455</v>
      </c>
      <c r="D14">
        <v>490</v>
      </c>
      <c r="E14">
        <v>505</v>
      </c>
      <c r="F14">
        <v>510</v>
      </c>
      <c r="G14" s="6">
        <f>B14/VLOOKUP(A14,'pivot by LA and yr'!A:C,3,FALSE)</f>
        <v>7.5566750629722929E-2</v>
      </c>
      <c r="H14" s="6">
        <f>C14/VLOOKUP($A14,'pivot by LA and yr'!A:D,4,FALSE)</f>
        <v>7.672849915682968E-2</v>
      </c>
      <c r="I14" s="6">
        <f>D14/VLOOKUP($A14,'pivot by LA and yr'!$A:E,5,FALSE)</f>
        <v>8.2980524978831502E-2</v>
      </c>
      <c r="J14" s="6">
        <f>E14/VLOOKUP($A14,'pivot by LA and yr'!$A:F,6,FALSE)</f>
        <v>8.6546700942587831E-2</v>
      </c>
      <c r="K14" s="6">
        <f>F14/VLOOKUP($A14,'pivot by LA and yr'!$A:G,7,FALSE)</f>
        <v>8.8464874241110145E-2</v>
      </c>
    </row>
    <row r="15" spans="1:11" x14ac:dyDescent="0.2">
      <c r="A15" t="s">
        <v>66</v>
      </c>
      <c r="B15">
        <v>425</v>
      </c>
      <c r="C15">
        <v>400</v>
      </c>
      <c r="D15">
        <v>390</v>
      </c>
      <c r="E15">
        <v>340</v>
      </c>
      <c r="F15">
        <v>310</v>
      </c>
      <c r="G15" s="6">
        <f>B15/VLOOKUP(A15,'pivot by LA and yr'!A:C,3,FALSE)</f>
        <v>7.0951585976627707E-2</v>
      </c>
      <c r="H15" s="6">
        <f>C15/VLOOKUP($A15,'pivot by LA and yr'!A:D,4,FALSE)</f>
        <v>6.6006600660066E-2</v>
      </c>
      <c r="I15" s="6">
        <f>D15/VLOOKUP($A15,'pivot by LA and yr'!$A:E,5,FALSE)</f>
        <v>6.5546218487394961E-2</v>
      </c>
      <c r="J15" s="6">
        <f>E15/VLOOKUP($A15,'pivot by LA and yr'!$A:F,6,FALSE)</f>
        <v>5.661948376353039E-2</v>
      </c>
      <c r="K15" s="6">
        <f>F15/VLOOKUP($A15,'pivot by LA and yr'!$A:G,7,FALSE)</f>
        <v>5.1926298157453935E-2</v>
      </c>
    </row>
    <row r="16" spans="1:11" x14ac:dyDescent="0.2">
      <c r="A16" t="s">
        <v>67</v>
      </c>
      <c r="B16">
        <v>355</v>
      </c>
      <c r="C16">
        <v>340</v>
      </c>
      <c r="D16">
        <v>350</v>
      </c>
      <c r="E16">
        <v>390</v>
      </c>
      <c r="F16">
        <v>400</v>
      </c>
      <c r="G16" s="6">
        <f>B16/VLOOKUP(A16,'pivot by LA and yr'!A:C,3,FALSE)</f>
        <v>5.2014652014652017E-2</v>
      </c>
      <c r="H16" s="6">
        <f>C16/VLOOKUP($A16,'pivot by LA and yr'!A:D,4,FALSE)</f>
        <v>5.0147492625368731E-2</v>
      </c>
      <c r="I16" s="6">
        <f>D16/VLOOKUP($A16,'pivot by LA and yr'!$A:E,5,FALSE)</f>
        <v>5.196733481811433E-2</v>
      </c>
      <c r="J16" s="6">
        <f>E16/VLOOKUP($A16,'pivot by LA and yr'!$A:F,6,FALSE)</f>
        <v>5.8208955223880594E-2</v>
      </c>
      <c r="K16" s="6">
        <f>F16/VLOOKUP($A16,'pivot by LA and yr'!$A:G,7,FALSE)</f>
        <v>6.0286360211002261E-2</v>
      </c>
    </row>
    <row r="17" spans="1:11" x14ac:dyDescent="0.2">
      <c r="A17" t="s">
        <v>68</v>
      </c>
      <c r="B17">
        <v>1415</v>
      </c>
      <c r="C17">
        <v>1485</v>
      </c>
      <c r="D17">
        <v>1510</v>
      </c>
      <c r="E17">
        <v>1570</v>
      </c>
      <c r="F17">
        <v>1400</v>
      </c>
      <c r="G17" s="6">
        <f>B17/VLOOKUP(A17,'pivot by LA and yr'!A:C,3,FALSE)</f>
        <v>0.11128588281557215</v>
      </c>
      <c r="H17" s="6">
        <f>C17/VLOOKUP($A17,'pivot by LA and yr'!A:D,4,FALSE)</f>
        <v>0.11647058823529412</v>
      </c>
      <c r="I17" s="6">
        <f>D17/VLOOKUP($A17,'pivot by LA and yr'!$A:E,5,FALSE)</f>
        <v>0.11815336463223787</v>
      </c>
      <c r="J17" s="6">
        <f>E17/VLOOKUP($A17,'pivot by LA and yr'!$A:F,6,FALSE)</f>
        <v>0.12104857363145721</v>
      </c>
      <c r="K17" s="6">
        <f>F17/VLOOKUP($A17,'pivot by LA and yr'!$A:G,7,FALSE)</f>
        <v>0.11128775834658187</v>
      </c>
    </row>
    <row r="18" spans="1:11" x14ac:dyDescent="0.2">
      <c r="A18" t="s">
        <v>69</v>
      </c>
      <c r="B18">
        <v>1440</v>
      </c>
      <c r="C18">
        <v>1470</v>
      </c>
      <c r="D18">
        <v>1530</v>
      </c>
      <c r="E18">
        <v>1575</v>
      </c>
      <c r="F18">
        <v>1655</v>
      </c>
      <c r="G18" s="6">
        <f>B18/VLOOKUP(A18,'pivot by LA and yr'!A:C,3,FALSE)</f>
        <v>9.186602870813397E-2</v>
      </c>
      <c r="H18" s="6">
        <f>C18/VLOOKUP($A18,'pivot by LA and yr'!A:D,4,FALSE)</f>
        <v>9.2452830188679239E-2</v>
      </c>
      <c r="I18" s="6">
        <f>D18/VLOOKUP($A18,'pivot by LA and yr'!$A:E,5,FALSE)</f>
        <v>9.6075353218210355E-2</v>
      </c>
      <c r="J18" s="6">
        <f>E18/VLOOKUP($A18,'pivot by LA and yr'!$A:F,6,FALSE)</f>
        <v>9.7826086956521743E-2</v>
      </c>
      <c r="K18" s="6">
        <f>F18/VLOOKUP($A18,'pivot by LA and yr'!$A:G,7,FALSE)</f>
        <v>0.10372923848323409</v>
      </c>
    </row>
    <row r="19" spans="1:11" x14ac:dyDescent="0.2">
      <c r="A19" t="s">
        <v>70</v>
      </c>
      <c r="B19">
        <v>1125</v>
      </c>
      <c r="C19">
        <v>1145</v>
      </c>
      <c r="D19">
        <v>1200</v>
      </c>
      <c r="E19">
        <v>1275</v>
      </c>
      <c r="F19">
        <v>1255</v>
      </c>
      <c r="G19" s="6">
        <f>B19/VLOOKUP(A19,'pivot by LA and yr'!A:C,3,FALSE)</f>
        <v>0.1048462255358807</v>
      </c>
      <c r="H19" s="6">
        <f>C19/VLOOKUP($A19,'pivot by LA and yr'!A:D,4,FALSE)</f>
        <v>0.10636321411983279</v>
      </c>
      <c r="I19" s="6">
        <f>D19/VLOOKUP($A19,'pivot by LA and yr'!$A:E,5,FALSE)</f>
        <v>0.11246485473289597</v>
      </c>
      <c r="J19" s="6">
        <f>E19/VLOOKUP($A19,'pivot by LA and yr'!$A:F,6,FALSE)</f>
        <v>0.11778290993071594</v>
      </c>
      <c r="K19" s="6">
        <f>F19/VLOOKUP($A19,'pivot by LA and yr'!$A:G,7,FALSE)</f>
        <v>0.12096385542168675</v>
      </c>
    </row>
    <row r="20" spans="1:11" x14ac:dyDescent="0.2">
      <c r="A20" t="s">
        <v>71</v>
      </c>
      <c r="B20">
        <v>590</v>
      </c>
      <c r="C20">
        <v>580</v>
      </c>
      <c r="D20">
        <v>570</v>
      </c>
      <c r="E20">
        <v>665</v>
      </c>
      <c r="F20">
        <v>870</v>
      </c>
      <c r="G20" s="6">
        <f>B20/VLOOKUP(A20,'pivot by LA and yr'!A:C,3,FALSE)</f>
        <v>6.0699588477366256E-2</v>
      </c>
      <c r="H20" s="6">
        <f>C20/VLOOKUP($A20,'pivot by LA and yr'!A:D,4,FALSE)</f>
        <v>6.0134784862623122E-2</v>
      </c>
      <c r="I20" s="6">
        <f>D20/VLOOKUP($A20,'pivot by LA and yr'!$A:E,5,FALSE)</f>
        <v>6.0158311345646441E-2</v>
      </c>
      <c r="J20" s="6">
        <f>E20/VLOOKUP($A20,'pivot by LA and yr'!$A:F,6,FALSE)</f>
        <v>6.9198751300728403E-2</v>
      </c>
      <c r="K20" s="6">
        <f>F20/VLOOKUP($A20,'pivot by LA and yr'!$A:G,7,FALSE)</f>
        <v>9.114719748559455E-2</v>
      </c>
    </row>
    <row r="21" spans="1:11" x14ac:dyDescent="0.2">
      <c r="A21" t="s">
        <v>72</v>
      </c>
      <c r="B21">
        <v>1905</v>
      </c>
      <c r="C21">
        <v>1940</v>
      </c>
      <c r="D21">
        <v>1770</v>
      </c>
      <c r="E21">
        <v>1650</v>
      </c>
      <c r="F21">
        <v>770</v>
      </c>
      <c r="G21" s="6">
        <f>B21/VLOOKUP(A21,'pivot by LA and yr'!A:C,3,FALSE)</f>
        <v>8.3809942806863172E-2</v>
      </c>
      <c r="H21" s="6">
        <f>C21/VLOOKUP($A21,'pivot by LA and yr'!A:D,4,FALSE)</f>
        <v>8.5651214128035322E-2</v>
      </c>
      <c r="I21" s="6">
        <f>D21/VLOOKUP($A21,'pivot by LA and yr'!$A:E,5,FALSE)</f>
        <v>7.852706299911269E-2</v>
      </c>
      <c r="J21" s="6">
        <f>E21/VLOOKUP($A21,'pivot by LA and yr'!$A:F,6,FALSE)</f>
        <v>7.4024226110363398E-2</v>
      </c>
      <c r="K21" s="6">
        <f>F21/VLOOKUP($A21,'pivot by LA and yr'!$A:G,7,FALSE)</f>
        <v>3.5031847133757961E-2</v>
      </c>
    </row>
    <row r="22" spans="1:11" x14ac:dyDescent="0.2">
      <c r="A22" t="s">
        <v>73</v>
      </c>
      <c r="B22">
        <v>2560</v>
      </c>
      <c r="C22">
        <v>2540</v>
      </c>
      <c r="D22">
        <v>2550</v>
      </c>
      <c r="E22">
        <v>2665</v>
      </c>
      <c r="F22">
        <v>2500</v>
      </c>
      <c r="G22" s="6">
        <f>B22/VLOOKUP(A22,'pivot by LA and yr'!A:C,3,FALSE)</f>
        <v>0.11451576828450011</v>
      </c>
      <c r="H22" s="6">
        <f>C22/VLOOKUP($A22,'pivot by LA and yr'!A:D,4,FALSE)</f>
        <v>0.11449177372098264</v>
      </c>
      <c r="I22" s="6">
        <f>D22/VLOOKUP($A22,'pivot by LA and yr'!$A:E,5,FALSE)</f>
        <v>0.11743034768593139</v>
      </c>
      <c r="J22" s="6">
        <f>E22/VLOOKUP($A22,'pivot by LA and yr'!$A:F,6,FALSE)</f>
        <v>0.12177290381539868</v>
      </c>
      <c r="K22" s="6">
        <f>F22/VLOOKUP($A22,'pivot by LA and yr'!$A:G,7,FALSE)</f>
        <v>0.11655011655011654</v>
      </c>
    </row>
    <row r="23" spans="1:11" x14ac:dyDescent="0.2">
      <c r="A23" t="s">
        <v>74</v>
      </c>
      <c r="B23">
        <v>460</v>
      </c>
      <c r="C23">
        <v>505</v>
      </c>
      <c r="D23">
        <v>480</v>
      </c>
      <c r="E23">
        <v>505</v>
      </c>
      <c r="F23">
        <v>560</v>
      </c>
      <c r="G23" s="6">
        <f>B23/VLOOKUP(A23,'pivot by LA and yr'!A:C,3,FALSE)</f>
        <v>5.2571428571428575E-2</v>
      </c>
      <c r="H23" s="6">
        <f>C23/VLOOKUP($A23,'pivot by LA and yr'!A:D,4,FALSE)</f>
        <v>5.7681324957167331E-2</v>
      </c>
      <c r="I23" s="6">
        <f>D23/VLOOKUP($A23,'pivot by LA and yr'!$A:E,5,FALSE)</f>
        <v>5.5267702936096716E-2</v>
      </c>
      <c r="J23" s="6">
        <f>E23/VLOOKUP($A23,'pivot by LA and yr'!$A:F,6,FALSE)</f>
        <v>5.8045977011494256E-2</v>
      </c>
      <c r="K23" s="6">
        <f>F23/VLOOKUP($A23,'pivot by LA and yr'!$A:G,7,FALSE)</f>
        <v>6.6037735849056603E-2</v>
      </c>
    </row>
    <row r="24" spans="1:11" x14ac:dyDescent="0.2">
      <c r="A24" t="s">
        <v>75</v>
      </c>
      <c r="B24">
        <v>635</v>
      </c>
      <c r="C24">
        <v>630</v>
      </c>
      <c r="D24">
        <v>630</v>
      </c>
      <c r="E24">
        <v>640</v>
      </c>
      <c r="F24">
        <v>630</v>
      </c>
      <c r="G24" s="6">
        <f>B24/VLOOKUP(A24,'pivot by LA and yr'!A:C,3,FALSE)</f>
        <v>4.7054464616524641E-2</v>
      </c>
      <c r="H24" s="6">
        <f>C24/VLOOKUP($A24,'pivot by LA and yr'!A:D,4,FALSE)</f>
        <v>4.6580406654343806E-2</v>
      </c>
      <c r="I24" s="6">
        <f>D24/VLOOKUP($A24,'pivot by LA and yr'!$A:E,5,FALSE)</f>
        <v>4.6822742474916385E-2</v>
      </c>
      <c r="J24" s="6">
        <f>E24/VLOOKUP($A24,'pivot by LA and yr'!$A:F,6,FALSE)</f>
        <v>4.6647230320699708E-2</v>
      </c>
      <c r="K24" s="6">
        <f>F24/VLOOKUP($A24,'pivot by LA and yr'!$A:G,7,FALSE)</f>
        <v>4.710280373831776E-2</v>
      </c>
    </row>
    <row r="25" spans="1:11" x14ac:dyDescent="0.2">
      <c r="A25" t="s">
        <v>76</v>
      </c>
      <c r="B25">
        <v>850</v>
      </c>
      <c r="C25">
        <v>915</v>
      </c>
      <c r="D25">
        <v>920</v>
      </c>
      <c r="E25">
        <v>895</v>
      </c>
      <c r="F25">
        <v>890</v>
      </c>
      <c r="G25" s="6">
        <f>B25/VLOOKUP(A25,'pivot by LA and yr'!A:C,3,FALSE)</f>
        <v>6.4442759666413954E-2</v>
      </c>
      <c r="H25" s="6">
        <f>C25/VLOOKUP($A25,'pivot by LA and yr'!A:D,4,FALSE)</f>
        <v>6.9820679130103008E-2</v>
      </c>
      <c r="I25" s="6">
        <f>D25/VLOOKUP($A25,'pivot by LA and yr'!$A:E,5,FALSE)</f>
        <v>7.1846934791097231E-2</v>
      </c>
      <c r="J25" s="6">
        <f>E25/VLOOKUP($A25,'pivot by LA and yr'!$A:F,6,FALSE)</f>
        <v>7.1485623003194887E-2</v>
      </c>
      <c r="K25" s="6">
        <f>F25/VLOOKUP($A25,'pivot by LA and yr'!$A:G,7,FALSE)</f>
        <v>7.2269589930978484E-2</v>
      </c>
    </row>
    <row r="26" spans="1:11" x14ac:dyDescent="0.2">
      <c r="A26" t="s">
        <v>50</v>
      </c>
      <c r="B26">
        <v>24175</v>
      </c>
      <c r="C26">
        <v>24660</v>
      </c>
      <c r="D26">
        <v>24375</v>
      </c>
      <c r="E26">
        <v>24475</v>
      </c>
      <c r="F26">
        <v>22405</v>
      </c>
      <c r="G26" s="8">
        <f>B26/VLOOKUP(A26,'pivot by LA and yr'!A:C,3,FALSE)</f>
        <v>4.2606251266731877E-2</v>
      </c>
      <c r="H26" s="8">
        <f>C26/VLOOKUP($A26,'pivot by LA and yr'!A:D,4,FALSE)</f>
        <v>4.3534676800042367E-2</v>
      </c>
      <c r="I26" s="8">
        <f>D26/VLOOKUP($A26,'pivot by LA and yr'!$A:E,5,FALSE)</f>
        <v>4.3406642329267206E-2</v>
      </c>
      <c r="J26" s="8">
        <f>E26/VLOOKUP($A26,'pivot by LA and yr'!$A:F,6,FALSE)</f>
        <v>4.3376163048294197E-2</v>
      </c>
      <c r="K26" s="8">
        <f>F26/VLOOKUP($A26,'pivot by LA and yr'!$A:G,7,FALSE)</f>
        <v>4.056231443261641E-2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by LA and yr</vt:lpstr>
      <vt:lpstr>wales18to22_pup</vt:lpstr>
      <vt:lpstr>speech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2022-09-28T10:38:37Z</dcterms:created>
  <dcterms:modified xsi:type="dcterms:W3CDTF">2022-09-28T10:46:54Z</dcterms:modified>
</cp:coreProperties>
</file>