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113500/Dropbox/workinprogress/energyefficiency/"/>
    </mc:Choice>
  </mc:AlternateContent>
  <xr:revisionPtr revIDLastSave="0" documentId="13_ncr:40009_{94B8A5EB-33A8-D545-8FC4-75E1D980D0F4}" xr6:coauthVersionLast="47" xr6:coauthVersionMax="47" xr10:uidLastSave="{00000000-0000-0000-0000-000000000000}"/>
  <bookViews>
    <workbookView xWindow="380" yWindow="500" windowWidth="28040" windowHeight="16380" activeTab="1"/>
  </bookViews>
  <sheets>
    <sheet name="pivot" sheetId="2" r:id="rId1"/>
    <sheet name="improvementsbytenure" sheetId="1" r:id="rId2"/>
    <sheet name="recsfreq" sheetId="3" r:id="rId3"/>
    <sheet name="inspectionsPivot" sheetId="4" r:id="rId4"/>
  </sheets>
  <definedNames>
    <definedName name="_xlnm._FilterDatabase" localSheetId="1" hidden="1">improvementsbytenure!$A$1:$D$123</definedName>
  </definedNames>
  <calcPr calcId="191029"/>
  <pivotCaches>
    <pivotCache cacheId="4" r:id="rId5"/>
    <pivotCache cacheId="1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8" i="1"/>
  <c r="D73" i="1"/>
  <c r="D12" i="1"/>
  <c r="D100" i="1"/>
  <c r="D11" i="1"/>
  <c r="D84" i="1"/>
  <c r="D7" i="1"/>
  <c r="D9" i="1"/>
  <c r="D14" i="1"/>
  <c r="D23" i="1"/>
  <c r="D13" i="1"/>
  <c r="D10" i="1"/>
  <c r="D17" i="1"/>
  <c r="D106" i="1"/>
  <c r="D27" i="1"/>
  <c r="D117" i="1"/>
  <c r="D30" i="1"/>
  <c r="D37" i="1"/>
  <c r="D18" i="1"/>
  <c r="D96" i="1"/>
  <c r="D2" i="1"/>
  <c r="D4" i="1"/>
  <c r="D19" i="1"/>
  <c r="D70" i="1"/>
  <c r="D22" i="1"/>
  <c r="D40" i="1"/>
  <c r="D15" i="1"/>
  <c r="D16" i="1"/>
  <c r="D31" i="1"/>
  <c r="D49" i="1"/>
  <c r="D45" i="1"/>
  <c r="D57" i="1"/>
  <c r="D35" i="1"/>
  <c r="D52" i="1"/>
  <c r="D39" i="1"/>
  <c r="D53" i="1"/>
  <c r="D55" i="1"/>
  <c r="D56" i="1"/>
  <c r="D62" i="1"/>
  <c r="D20" i="1"/>
  <c r="D63" i="1"/>
  <c r="D43" i="1"/>
  <c r="D64" i="1"/>
  <c r="D60" i="1"/>
  <c r="D21" i="1"/>
  <c r="D24" i="1"/>
  <c r="D47" i="1"/>
  <c r="D26" i="1"/>
  <c r="D48" i="1"/>
  <c r="D79" i="1"/>
  <c r="D80" i="1"/>
  <c r="D41" i="1"/>
  <c r="D71" i="1"/>
  <c r="D82" i="1"/>
  <c r="D25" i="1"/>
  <c r="D85" i="1"/>
  <c r="D86" i="1"/>
  <c r="D78" i="1"/>
  <c r="D28" i="1"/>
  <c r="D29" i="1"/>
  <c r="D81" i="1"/>
  <c r="D32" i="1"/>
  <c r="D89" i="1"/>
  <c r="D90" i="1"/>
  <c r="D93" i="1"/>
  <c r="D66" i="1"/>
  <c r="D36" i="1"/>
  <c r="D67" i="1"/>
  <c r="D69" i="1"/>
  <c r="D38" i="1"/>
  <c r="D74" i="1"/>
  <c r="D77" i="1"/>
  <c r="D46" i="1"/>
  <c r="D34" i="1"/>
  <c r="D33" i="1"/>
  <c r="D50" i="1"/>
  <c r="D51" i="1"/>
  <c r="D102" i="1"/>
  <c r="D72" i="1"/>
  <c r="D103" i="1"/>
  <c r="D88" i="1"/>
  <c r="D42" i="1"/>
  <c r="D101" i="1"/>
  <c r="D54" i="1"/>
  <c r="D91" i="1"/>
  <c r="D58" i="1"/>
  <c r="D59" i="1"/>
  <c r="D111" i="1"/>
  <c r="D94" i="1"/>
  <c r="D109" i="1"/>
  <c r="D61" i="1"/>
  <c r="D110" i="1"/>
  <c r="D65" i="1"/>
  <c r="D97" i="1"/>
  <c r="D68" i="1"/>
  <c r="D112" i="1"/>
  <c r="D75" i="1"/>
  <c r="D76" i="1"/>
  <c r="D107" i="1"/>
  <c r="D108" i="1"/>
  <c r="D83" i="1"/>
  <c r="D115" i="1"/>
  <c r="D87" i="1"/>
  <c r="D116" i="1"/>
  <c r="D92" i="1"/>
  <c r="D113" i="1"/>
  <c r="D118" i="1"/>
  <c r="D119" i="1"/>
  <c r="D120" i="1"/>
  <c r="D95" i="1"/>
  <c r="D98" i="1"/>
  <c r="D99" i="1"/>
  <c r="D121" i="1"/>
  <c r="D44" i="1"/>
  <c r="D104" i="1"/>
  <c r="D105" i="1"/>
  <c r="D123" i="1"/>
  <c r="D122" i="1"/>
  <c r="D114" i="1"/>
  <c r="D3" i="1"/>
  <c r="D44" i="3"/>
  <c r="E44" i="3" s="1"/>
  <c r="D43" i="3"/>
  <c r="E43" i="3" s="1"/>
  <c r="E42" i="3"/>
  <c r="D42" i="3"/>
  <c r="D41" i="3"/>
  <c r="E41" i="3" s="1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D31" i="3"/>
  <c r="E31" i="3" s="1"/>
  <c r="D30" i="3"/>
  <c r="E30" i="3" s="1"/>
  <c r="D29" i="3"/>
  <c r="E29" i="3" s="1"/>
  <c r="D28" i="3"/>
  <c r="E28" i="3" s="1"/>
  <c r="D27" i="3"/>
  <c r="E27" i="3" s="1"/>
  <c r="D26" i="3"/>
  <c r="D25" i="3"/>
  <c r="E32" i="3" s="1"/>
  <c r="D23" i="3"/>
  <c r="D22" i="3"/>
  <c r="E22" i="3" s="1"/>
  <c r="D21" i="3"/>
  <c r="E21" i="3" s="1"/>
  <c r="D20" i="3"/>
  <c r="E20" i="3" s="1"/>
  <c r="E19" i="3"/>
  <c r="D19" i="3"/>
  <c r="D18" i="3"/>
  <c r="E18" i="3" s="1"/>
  <c r="D17" i="3"/>
  <c r="E17" i="3" s="1"/>
  <c r="D16" i="3"/>
  <c r="E23" i="3" s="1"/>
  <c r="E15" i="3"/>
  <c r="D15" i="3"/>
  <c r="D14" i="3"/>
  <c r="E14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D3" i="3"/>
  <c r="E13" i="3" s="1"/>
  <c r="D2" i="3"/>
  <c r="E2" i="3" s="1"/>
  <c r="E3" i="3" l="1"/>
  <c r="E26" i="3"/>
  <c r="E25" i="3"/>
  <c r="E24" i="3"/>
  <c r="E16" i="3"/>
</calcChain>
</file>

<file path=xl/sharedStrings.xml><?xml version="1.0" encoding="utf-8"?>
<sst xmlns="http://schemas.openxmlformats.org/spreadsheetml/2006/main" count="393" uniqueCount="50">
  <si>
    <t>TENURE</t>
  </si>
  <si>
    <t>IMPROVEMENT_ID_TEXT</t>
  </si>
  <si>
    <t>mentions</t>
  </si>
  <si>
    <t>owner-occupied</t>
  </si>
  <si>
    <t>Solar photovoltaic panels, 2.5 kWp</t>
  </si>
  <si>
    <t>Solar water heating</t>
  </si>
  <si>
    <t>rented (social)</t>
  </si>
  <si>
    <t>Solid floor insulation</t>
  </si>
  <si>
    <t>Low energy lighting for all fixed outlets</t>
  </si>
  <si>
    <t>Suspended floor insulation</t>
  </si>
  <si>
    <t>rented (private)</t>
  </si>
  <si>
    <t>50 mm internal or external wall insulation</t>
  </si>
  <si>
    <t>Upgrade heating controls</t>
  </si>
  <si>
    <t>Cavity wall insulation</t>
  </si>
  <si>
    <t>Replace boiler with new condensing boiler</t>
  </si>
  <si>
    <t>Upgrading heating controls</t>
  </si>
  <si>
    <t>Increase loft insulation to 270 mm</t>
  </si>
  <si>
    <t>unknown</t>
  </si>
  <si>
    <t>Room-in-roof insulation</t>
  </si>
  <si>
    <t>Flat roof insulation</t>
  </si>
  <si>
    <t>Party wall insulation</t>
  </si>
  <si>
    <t>Replace single glazed windows with low-E double glazing</t>
  </si>
  <si>
    <t>Replacement glazing units</t>
  </si>
  <si>
    <t>High performance external doors</t>
  </si>
  <si>
    <t>High heat retention storage heaters</t>
  </si>
  <si>
    <t>Hot water cylinder thermostat</t>
  </si>
  <si>
    <t>Add additional 80 mm jacket to hot water cylinder</t>
  </si>
  <si>
    <t>Draughtproof single-glazed windows</t>
  </si>
  <si>
    <t>Increase hot water cylinder insulation</t>
  </si>
  <si>
    <t>Change heating to gas condensing boiler</t>
  </si>
  <si>
    <t>Insulate hot water cylinder with 80 mm jacket</t>
  </si>
  <si>
    <t>Flue gas heat recovery device in conjunction with boiler</t>
  </si>
  <si>
    <t>Wind turbine</t>
  </si>
  <si>
    <t>High heat retention storage heaters and dual immersion cylinder</t>
  </si>
  <si>
    <t>Change room heaters to condensing boiler</t>
  </si>
  <si>
    <t>Replacement warm air unit</t>
  </si>
  <si>
    <t>Heat recovery system for mixer showers</t>
  </si>
  <si>
    <t>Time and temperature zone control</t>
  </si>
  <si>
    <t>Wood pellet stove with boiler and radiators</t>
  </si>
  <si>
    <t>Install condensing boiler</t>
  </si>
  <si>
    <t>Row Labels</t>
  </si>
  <si>
    <t>Grand Total</t>
  </si>
  <si>
    <t>Column Labels</t>
  </si>
  <si>
    <t>Sum of mentions</t>
  </si>
  <si>
    <t>IMPROVEMENT_ITEM</t>
  </si>
  <si>
    <t>improvementcount</t>
  </si>
  <si>
    <t>only that number</t>
  </si>
  <si>
    <t>as a %</t>
  </si>
  <si>
    <t>Sum of only that number</t>
  </si>
  <si>
    <t>% of inspections of that tenure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</si>
</sst>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944.680546875003" createdVersion="8" refreshedVersion="8" minRefreshableVersion="3" recordCount="122">
  <cacheSource type="worksheet">
    <worksheetSource ref="A1:C123" sheet="improvementsbytenure"/>
  </cacheSource>
  <cacheFields count="3">
    <cacheField name="TENURE" numFmtId="0">
      <sharedItems count="4">
        <s v="owner-occupied"/>
        <s v="rented (social)"/>
        <s v="rented (private)"/>
        <s v="unknown"/>
      </sharedItems>
    </cacheField>
    <cacheField name="IMPROVEMENT_ID_TEXT" numFmtId="0">
      <sharedItems count="33">
        <s v="Solar photovoltaic panels, 2.5 kWp"/>
        <s v="Solar water heating"/>
        <s v="Solid floor insulation"/>
        <s v="Low energy lighting for all fixed outlets"/>
        <s v="Suspended floor insulation"/>
        <s v="50 mm internal or external wall insulation"/>
        <s v="Upgrade heating controls"/>
        <s v="Cavity wall insulation"/>
        <s v="Replace boiler with new condensing boiler"/>
        <s v="Upgrading heating controls"/>
        <s v="Increase loft insulation to 270 mm"/>
        <s v="Room-in-roof insulation"/>
        <s v="Flat roof insulation"/>
        <s v="Party wall insulation"/>
        <s v="Replace single glazed windows with low-E double glazing"/>
        <s v="Replacement glazing units"/>
        <s v="High performance external doors"/>
        <s v="High heat retention storage heaters"/>
        <s v="Hot water cylinder thermostat"/>
        <s v="Add additional 80 mm jacket to hot water cylinder"/>
        <s v="Draughtproof single-glazed windows"/>
        <s v="Increase hot water cylinder insulation"/>
        <s v="Change heating to gas condensing boiler"/>
        <s v="Insulate hot water cylinder with 80 mm jacket"/>
        <s v="Flue gas heat recovery device in conjunction with boiler"/>
        <s v="Wind turbine"/>
        <s v="High heat retention storage heaters and dual immersion cylinder"/>
        <s v="Change room heaters to condensing boiler"/>
        <s v="Replacement warm air unit"/>
        <s v="Heat recovery system for mixer showers"/>
        <s v="Time and temperature zone control"/>
        <s v="Wood pellet stove with boiler and radiators"/>
        <s v="Install condensing boiler"/>
      </sharedItems>
    </cacheField>
    <cacheField name="mentions" numFmtId="0">
      <sharedItems containsSemiMixedTypes="0" containsString="0" containsNumber="1" containsInteger="1" minValue="1" maxValue="4396" count="89">
        <n v="4396"/>
        <n v="3981"/>
        <n v="2629"/>
        <n v="2609"/>
        <n v="2250"/>
        <n v="2143"/>
        <n v="2088"/>
        <n v="2079"/>
        <n v="1461"/>
        <n v="1286"/>
        <n v="1218"/>
        <n v="963"/>
        <n v="933"/>
        <n v="795"/>
        <n v="733"/>
        <n v="712"/>
        <n v="676"/>
        <n v="647"/>
        <n v="571"/>
        <n v="547"/>
        <n v="515"/>
        <n v="485"/>
        <n v="482"/>
        <n v="480"/>
        <n v="438"/>
        <n v="399"/>
        <n v="347"/>
        <n v="304"/>
        <n v="283"/>
        <n v="273"/>
        <n v="272"/>
        <n v="200"/>
        <n v="195"/>
        <n v="191"/>
        <n v="175"/>
        <n v="169"/>
        <n v="161"/>
        <n v="152"/>
        <n v="139"/>
        <n v="136"/>
        <n v="134"/>
        <n v="132"/>
        <n v="131"/>
        <n v="127"/>
        <n v="124"/>
        <n v="106"/>
        <n v="103"/>
        <n v="95"/>
        <n v="94"/>
        <n v="90"/>
        <n v="77"/>
        <n v="75"/>
        <n v="73"/>
        <n v="70"/>
        <n v="66"/>
        <n v="64"/>
        <n v="58"/>
        <n v="55"/>
        <n v="51"/>
        <n v="50"/>
        <n v="47"/>
        <n v="46"/>
        <n v="44"/>
        <n v="41"/>
        <n v="40"/>
        <n v="34"/>
        <n v="32"/>
        <n v="27"/>
        <n v="26"/>
        <n v="25"/>
        <n v="23"/>
        <n v="22"/>
        <n v="21"/>
        <n v="20"/>
        <n v="19"/>
        <n v="18"/>
        <n v="16"/>
        <n v="14"/>
        <n v="13"/>
        <n v="12"/>
        <n v="11"/>
        <n v="9"/>
        <n v="7"/>
        <n v="6"/>
        <n v="5"/>
        <n v="4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4944.710733912034" createdVersion="8" refreshedVersion="8" minRefreshableVersion="3" recordCount="43">
  <cacheSource type="worksheet">
    <worksheetSource ref="G1:K44" sheet="recsfreq"/>
  </cacheSource>
  <cacheFields count="5">
    <cacheField name="TENURE" numFmtId="0">
      <sharedItems count="4">
        <s v="owner-occupied"/>
        <s v="rented (private)"/>
        <s v="rented (social)"/>
        <s v="unknown"/>
      </sharedItems>
    </cacheField>
    <cacheField name="IMPROVEMENT_ITEM" numFmtId="0">
      <sharedItems containsSemiMixedTypes="0" containsString="0" containsNumber="1" containsInteger="1" minValue="1" maxValue="12"/>
    </cacheField>
    <cacheField name="improvementcount" numFmtId="0">
      <sharedItems containsSemiMixedTypes="0" containsString="0" containsNumber="1" containsInteger="1" minValue="1" maxValue="4790"/>
    </cacheField>
    <cacheField name="only that number" numFmtId="0">
      <sharedItems containsSemiMixedTypes="0" containsString="0" containsNumber="1" containsInteger="1" minValue="1" maxValue="1229"/>
    </cacheField>
    <cacheField name="as a %" numFmtId="0">
      <sharedItems containsSemiMixedTypes="0" containsString="0" containsNumber="1" minValue="5.54016620498615E-4" maxValue="0.60636182902584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">
  <r>
    <x v="0"/>
    <x v="0"/>
    <x v="0"/>
  </r>
  <r>
    <x v="0"/>
    <x v="1"/>
    <x v="1"/>
  </r>
  <r>
    <x v="1"/>
    <x v="1"/>
    <x v="2"/>
  </r>
  <r>
    <x v="1"/>
    <x v="0"/>
    <x v="3"/>
  </r>
  <r>
    <x v="1"/>
    <x v="2"/>
    <x v="4"/>
  </r>
  <r>
    <x v="0"/>
    <x v="3"/>
    <x v="5"/>
  </r>
  <r>
    <x v="0"/>
    <x v="4"/>
    <x v="6"/>
  </r>
  <r>
    <x v="1"/>
    <x v="3"/>
    <x v="7"/>
  </r>
  <r>
    <x v="0"/>
    <x v="2"/>
    <x v="8"/>
  </r>
  <r>
    <x v="2"/>
    <x v="0"/>
    <x v="9"/>
  </r>
  <r>
    <x v="2"/>
    <x v="1"/>
    <x v="10"/>
  </r>
  <r>
    <x v="0"/>
    <x v="5"/>
    <x v="11"/>
  </r>
  <r>
    <x v="0"/>
    <x v="6"/>
    <x v="12"/>
  </r>
  <r>
    <x v="2"/>
    <x v="3"/>
    <x v="13"/>
  </r>
  <r>
    <x v="2"/>
    <x v="5"/>
    <x v="14"/>
  </r>
  <r>
    <x v="0"/>
    <x v="7"/>
    <x v="15"/>
  </r>
  <r>
    <x v="2"/>
    <x v="4"/>
    <x v="16"/>
  </r>
  <r>
    <x v="0"/>
    <x v="8"/>
    <x v="17"/>
  </r>
  <r>
    <x v="1"/>
    <x v="4"/>
    <x v="18"/>
  </r>
  <r>
    <x v="0"/>
    <x v="9"/>
    <x v="19"/>
  </r>
  <r>
    <x v="0"/>
    <x v="10"/>
    <x v="20"/>
  </r>
  <r>
    <x v="2"/>
    <x v="6"/>
    <x v="21"/>
  </r>
  <r>
    <x v="2"/>
    <x v="2"/>
    <x v="22"/>
  </r>
  <r>
    <x v="3"/>
    <x v="0"/>
    <x v="23"/>
  </r>
  <r>
    <x v="3"/>
    <x v="1"/>
    <x v="24"/>
  </r>
  <r>
    <x v="1"/>
    <x v="7"/>
    <x v="25"/>
  </r>
  <r>
    <x v="0"/>
    <x v="11"/>
    <x v="26"/>
  </r>
  <r>
    <x v="0"/>
    <x v="12"/>
    <x v="27"/>
  </r>
  <r>
    <x v="1"/>
    <x v="10"/>
    <x v="28"/>
  </r>
  <r>
    <x v="1"/>
    <x v="5"/>
    <x v="29"/>
  </r>
  <r>
    <x v="2"/>
    <x v="7"/>
    <x v="30"/>
  </r>
  <r>
    <x v="2"/>
    <x v="8"/>
    <x v="31"/>
  </r>
  <r>
    <x v="0"/>
    <x v="13"/>
    <x v="32"/>
  </r>
  <r>
    <x v="1"/>
    <x v="13"/>
    <x v="33"/>
  </r>
  <r>
    <x v="0"/>
    <x v="14"/>
    <x v="34"/>
  </r>
  <r>
    <x v="2"/>
    <x v="9"/>
    <x v="35"/>
  </r>
  <r>
    <x v="1"/>
    <x v="15"/>
    <x v="36"/>
  </r>
  <r>
    <x v="2"/>
    <x v="10"/>
    <x v="37"/>
  </r>
  <r>
    <x v="2"/>
    <x v="11"/>
    <x v="38"/>
  </r>
  <r>
    <x v="1"/>
    <x v="16"/>
    <x v="39"/>
  </r>
  <r>
    <x v="1"/>
    <x v="17"/>
    <x v="40"/>
  </r>
  <r>
    <x v="0"/>
    <x v="18"/>
    <x v="41"/>
  </r>
  <r>
    <x v="3"/>
    <x v="3"/>
    <x v="41"/>
  </r>
  <r>
    <x v="0"/>
    <x v="19"/>
    <x v="42"/>
  </r>
  <r>
    <x v="2"/>
    <x v="17"/>
    <x v="43"/>
  </r>
  <r>
    <x v="0"/>
    <x v="20"/>
    <x v="44"/>
  </r>
  <r>
    <x v="1"/>
    <x v="8"/>
    <x v="45"/>
  </r>
  <r>
    <x v="3"/>
    <x v="4"/>
    <x v="45"/>
  </r>
  <r>
    <x v="2"/>
    <x v="12"/>
    <x v="46"/>
  </r>
  <r>
    <x v="2"/>
    <x v="14"/>
    <x v="47"/>
  </r>
  <r>
    <x v="0"/>
    <x v="21"/>
    <x v="48"/>
  </r>
  <r>
    <x v="2"/>
    <x v="13"/>
    <x v="49"/>
  </r>
  <r>
    <x v="0"/>
    <x v="22"/>
    <x v="50"/>
  </r>
  <r>
    <x v="0"/>
    <x v="15"/>
    <x v="50"/>
  </r>
  <r>
    <x v="1"/>
    <x v="23"/>
    <x v="51"/>
  </r>
  <r>
    <x v="1"/>
    <x v="19"/>
    <x v="52"/>
  </r>
  <r>
    <x v="0"/>
    <x v="17"/>
    <x v="53"/>
  </r>
  <r>
    <x v="1"/>
    <x v="12"/>
    <x v="53"/>
  </r>
  <r>
    <x v="0"/>
    <x v="24"/>
    <x v="54"/>
  </r>
  <r>
    <x v="0"/>
    <x v="25"/>
    <x v="55"/>
  </r>
  <r>
    <x v="1"/>
    <x v="26"/>
    <x v="55"/>
  </r>
  <r>
    <x v="3"/>
    <x v="5"/>
    <x v="56"/>
  </r>
  <r>
    <x v="3"/>
    <x v="6"/>
    <x v="56"/>
  </r>
  <r>
    <x v="1"/>
    <x v="6"/>
    <x v="57"/>
  </r>
  <r>
    <x v="3"/>
    <x v="2"/>
    <x v="57"/>
  </r>
  <r>
    <x v="0"/>
    <x v="16"/>
    <x v="58"/>
  </r>
  <r>
    <x v="0"/>
    <x v="26"/>
    <x v="59"/>
  </r>
  <r>
    <x v="0"/>
    <x v="27"/>
    <x v="60"/>
  </r>
  <r>
    <x v="2"/>
    <x v="24"/>
    <x v="61"/>
  </r>
  <r>
    <x v="3"/>
    <x v="7"/>
    <x v="61"/>
  </r>
  <r>
    <x v="2"/>
    <x v="20"/>
    <x v="62"/>
  </r>
  <r>
    <x v="2"/>
    <x v="26"/>
    <x v="63"/>
  </r>
  <r>
    <x v="3"/>
    <x v="8"/>
    <x v="64"/>
  </r>
  <r>
    <x v="2"/>
    <x v="15"/>
    <x v="65"/>
  </r>
  <r>
    <x v="2"/>
    <x v="22"/>
    <x v="66"/>
  </r>
  <r>
    <x v="3"/>
    <x v="9"/>
    <x v="67"/>
  </r>
  <r>
    <x v="1"/>
    <x v="21"/>
    <x v="68"/>
  </r>
  <r>
    <x v="2"/>
    <x v="21"/>
    <x v="69"/>
  </r>
  <r>
    <x v="3"/>
    <x v="10"/>
    <x v="69"/>
  </r>
  <r>
    <x v="3"/>
    <x v="11"/>
    <x v="70"/>
  </r>
  <r>
    <x v="0"/>
    <x v="28"/>
    <x v="71"/>
  </r>
  <r>
    <x v="1"/>
    <x v="11"/>
    <x v="72"/>
  </r>
  <r>
    <x v="0"/>
    <x v="29"/>
    <x v="73"/>
  </r>
  <r>
    <x v="2"/>
    <x v="16"/>
    <x v="73"/>
  </r>
  <r>
    <x v="0"/>
    <x v="23"/>
    <x v="74"/>
  </r>
  <r>
    <x v="1"/>
    <x v="9"/>
    <x v="74"/>
  </r>
  <r>
    <x v="3"/>
    <x v="24"/>
    <x v="74"/>
  </r>
  <r>
    <x v="2"/>
    <x v="19"/>
    <x v="75"/>
  </r>
  <r>
    <x v="3"/>
    <x v="12"/>
    <x v="75"/>
  </r>
  <r>
    <x v="3"/>
    <x v="13"/>
    <x v="75"/>
  </r>
  <r>
    <x v="0"/>
    <x v="30"/>
    <x v="76"/>
  </r>
  <r>
    <x v="2"/>
    <x v="29"/>
    <x v="76"/>
  </r>
  <r>
    <x v="1"/>
    <x v="22"/>
    <x v="77"/>
  </r>
  <r>
    <x v="3"/>
    <x v="20"/>
    <x v="77"/>
  </r>
  <r>
    <x v="1"/>
    <x v="14"/>
    <x v="78"/>
  </r>
  <r>
    <x v="3"/>
    <x v="14"/>
    <x v="78"/>
  </r>
  <r>
    <x v="2"/>
    <x v="18"/>
    <x v="79"/>
  </r>
  <r>
    <x v="3"/>
    <x v="22"/>
    <x v="79"/>
  </r>
  <r>
    <x v="1"/>
    <x v="18"/>
    <x v="80"/>
  </r>
  <r>
    <x v="3"/>
    <x v="26"/>
    <x v="81"/>
  </r>
  <r>
    <x v="3"/>
    <x v="18"/>
    <x v="81"/>
  </r>
  <r>
    <x v="2"/>
    <x v="27"/>
    <x v="82"/>
  </r>
  <r>
    <x v="2"/>
    <x v="30"/>
    <x v="82"/>
  </r>
  <r>
    <x v="3"/>
    <x v="19"/>
    <x v="82"/>
  </r>
  <r>
    <x v="1"/>
    <x v="29"/>
    <x v="83"/>
  </r>
  <r>
    <x v="3"/>
    <x v="21"/>
    <x v="83"/>
  </r>
  <r>
    <x v="1"/>
    <x v="20"/>
    <x v="84"/>
  </r>
  <r>
    <x v="3"/>
    <x v="15"/>
    <x v="84"/>
  </r>
  <r>
    <x v="2"/>
    <x v="25"/>
    <x v="85"/>
  </r>
  <r>
    <x v="1"/>
    <x v="24"/>
    <x v="85"/>
  </r>
  <r>
    <x v="1"/>
    <x v="30"/>
    <x v="85"/>
  </r>
  <r>
    <x v="1"/>
    <x v="25"/>
    <x v="85"/>
  </r>
  <r>
    <x v="3"/>
    <x v="27"/>
    <x v="85"/>
  </r>
  <r>
    <x v="3"/>
    <x v="17"/>
    <x v="86"/>
  </r>
  <r>
    <x v="3"/>
    <x v="23"/>
    <x v="86"/>
  </r>
  <r>
    <x v="0"/>
    <x v="31"/>
    <x v="87"/>
  </r>
  <r>
    <x v="2"/>
    <x v="23"/>
    <x v="87"/>
  </r>
  <r>
    <x v="3"/>
    <x v="16"/>
    <x v="87"/>
  </r>
  <r>
    <x v="3"/>
    <x v="30"/>
    <x v="87"/>
  </r>
  <r>
    <x v="0"/>
    <x v="32"/>
    <x v="88"/>
  </r>
  <r>
    <x v="1"/>
    <x v="27"/>
    <x v="88"/>
  </r>
  <r>
    <x v="3"/>
    <x v="25"/>
    <x v="8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3">
  <r>
    <x v="0"/>
    <n v="1"/>
    <n v="4790"/>
    <n v="171"/>
    <n v="3.5699373695198329E-2"/>
  </r>
  <r>
    <x v="0"/>
    <n v="2"/>
    <n v="4619"/>
    <n v="663"/>
    <n v="0.1384133611691023"/>
  </r>
  <r>
    <x v="0"/>
    <n v="3"/>
    <n v="3956"/>
    <n v="831"/>
    <n v="0.17348643006263048"/>
  </r>
  <r>
    <x v="0"/>
    <n v="4"/>
    <n v="3125"/>
    <n v="1097"/>
    <n v="0.22901878914405011"/>
  </r>
  <r>
    <x v="0"/>
    <n v="5"/>
    <n v="2028"/>
    <n v="970"/>
    <n v="0.20250521920668058"/>
  </r>
  <r>
    <x v="0"/>
    <n v="6"/>
    <n v="1058"/>
    <n v="543"/>
    <n v="0.11336116910229645"/>
  </r>
  <r>
    <x v="0"/>
    <n v="7"/>
    <n v="515"/>
    <n v="287"/>
    <n v="5.9916492693110647E-2"/>
  </r>
  <r>
    <x v="0"/>
    <n v="8"/>
    <n v="228"/>
    <n v="132"/>
    <n v="2.7557411273486428E-2"/>
  </r>
  <r>
    <x v="0"/>
    <n v="9"/>
    <n v="96"/>
    <n v="53"/>
    <n v="1.1064718162839248E-2"/>
  </r>
  <r>
    <x v="0"/>
    <n v="10"/>
    <n v="43"/>
    <n v="35"/>
    <n v="7.3068893528183713E-3"/>
  </r>
  <r>
    <x v="0"/>
    <n v="11"/>
    <n v="8"/>
    <n v="4"/>
    <n v="8.3507306889352823E-4"/>
  </r>
  <r>
    <x v="0"/>
    <n v="12"/>
    <n v="4"/>
    <n v="4"/>
    <n v="8.3507306889352823E-4"/>
  </r>
  <r>
    <x v="1"/>
    <n v="1"/>
    <n v="1805"/>
    <n v="164"/>
    <n v="9.0858725761772854E-2"/>
  </r>
  <r>
    <x v="1"/>
    <n v="2"/>
    <n v="1641"/>
    <n v="255"/>
    <n v="0.14127423822714683"/>
  </r>
  <r>
    <x v="1"/>
    <n v="3"/>
    <n v="1386"/>
    <n v="291"/>
    <n v="0.16121883656509695"/>
  </r>
  <r>
    <x v="1"/>
    <n v="4"/>
    <n v="1095"/>
    <n v="376"/>
    <n v="0.20831024930747921"/>
  </r>
  <r>
    <x v="1"/>
    <n v="5"/>
    <n v="719"/>
    <n v="330"/>
    <n v="0.18282548476454294"/>
  </r>
  <r>
    <x v="1"/>
    <n v="6"/>
    <n v="389"/>
    <n v="197"/>
    <n v="0.10914127423822714"/>
  </r>
  <r>
    <x v="1"/>
    <n v="7"/>
    <n v="192"/>
    <n v="119"/>
    <n v="6.5927977839335183E-2"/>
  </r>
  <r>
    <x v="1"/>
    <n v="8"/>
    <n v="73"/>
    <n v="48"/>
    <n v="2.6592797783933517E-2"/>
  </r>
  <r>
    <x v="1"/>
    <n v="9"/>
    <n v="25"/>
    <n v="21"/>
    <n v="1.1634349030470914E-2"/>
  </r>
  <r>
    <x v="1"/>
    <n v="10"/>
    <n v="4"/>
    <n v="3"/>
    <n v="1.6620498614958448E-3"/>
  </r>
  <r>
    <x v="1"/>
    <n v="11"/>
    <n v="1"/>
    <n v="1"/>
    <n v="5.54016620498615E-4"/>
  </r>
  <r>
    <x v="2"/>
    <n v="1"/>
    <n v="3666"/>
    <n v="496"/>
    <n v="0.13529732678668849"/>
  </r>
  <r>
    <x v="2"/>
    <n v="2"/>
    <n v="3170"/>
    <n v="531"/>
    <n v="0.14484451718494271"/>
  </r>
  <r>
    <x v="2"/>
    <n v="3"/>
    <n v="2639"/>
    <n v="743"/>
    <n v="0.2026732133115112"/>
  </r>
  <r>
    <x v="2"/>
    <n v="4"/>
    <n v="1896"/>
    <n v="1229"/>
    <n v="0.3352427714129842"/>
  </r>
  <r>
    <x v="2"/>
    <n v="5"/>
    <n v="667"/>
    <n v="468"/>
    <n v="0.1276595744680851"/>
  </r>
  <r>
    <x v="2"/>
    <n v="6"/>
    <n v="199"/>
    <n v="153"/>
    <n v="4.1734860883797055E-2"/>
  </r>
  <r>
    <x v="2"/>
    <n v="7"/>
    <n v="46"/>
    <n v="43"/>
    <n v="1.1729405346426624E-2"/>
  </r>
  <r>
    <x v="2"/>
    <n v="8"/>
    <n v="3"/>
    <n v="3"/>
    <n v="8.1833060556464816E-4"/>
  </r>
  <r>
    <x v="3"/>
    <n v="1"/>
    <n v="503"/>
    <n v="27"/>
    <n v="5.3677932405566599E-2"/>
  </r>
  <r>
    <x v="3"/>
    <n v="2"/>
    <n v="476"/>
    <n v="305"/>
    <n v="0.6063618290258449"/>
  </r>
  <r>
    <x v="3"/>
    <n v="3"/>
    <n v="171"/>
    <n v="17"/>
    <n v="3.3797216699801194E-2"/>
  </r>
  <r>
    <x v="3"/>
    <n v="4"/>
    <n v="154"/>
    <n v="25"/>
    <n v="4.9701789264413522E-2"/>
  </r>
  <r>
    <x v="3"/>
    <n v="5"/>
    <n v="129"/>
    <n v="38"/>
    <n v="7.5546719681908542E-2"/>
  </r>
  <r>
    <x v="3"/>
    <n v="6"/>
    <n v="91"/>
    <n v="36"/>
    <n v="7.1570576540755465E-2"/>
  </r>
  <r>
    <x v="3"/>
    <n v="7"/>
    <n v="55"/>
    <n v="26"/>
    <n v="5.168986083499006E-2"/>
  </r>
  <r>
    <x v="3"/>
    <n v="8"/>
    <n v="29"/>
    <n v="15"/>
    <n v="2.982107355864811E-2"/>
  </r>
  <r>
    <x v="3"/>
    <n v="9"/>
    <n v="14"/>
    <n v="8"/>
    <n v="1.5904572564612324E-2"/>
  </r>
  <r>
    <x v="3"/>
    <n v="10"/>
    <n v="6"/>
    <n v="2"/>
    <n v="3.9761431411530811E-3"/>
  </r>
  <r>
    <x v="3"/>
    <n v="11"/>
    <n v="4"/>
    <n v="3"/>
    <n v="5.9642147117296221E-3"/>
  </r>
  <r>
    <x v="3"/>
    <n v="12"/>
    <n v="1"/>
    <n v="1"/>
    <n v="1.9880715705765406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38" firstHeaderRow="1" firstDataRow="2" firstDataCol="1"/>
  <pivotFields count="3">
    <pivotField axis="axisCol" showAll="0">
      <items count="5">
        <item x="0"/>
        <item x="2"/>
        <item x="1"/>
        <item x="3"/>
        <item t="default"/>
      </items>
    </pivotField>
    <pivotField axis="axisRow" showAll="0" sortType="descending">
      <items count="34">
        <item x="5"/>
        <item x="19"/>
        <item x="7"/>
        <item x="22"/>
        <item x="27"/>
        <item x="20"/>
        <item x="12"/>
        <item x="24"/>
        <item x="29"/>
        <item x="17"/>
        <item x="26"/>
        <item x="16"/>
        <item x="18"/>
        <item x="21"/>
        <item x="10"/>
        <item x="32"/>
        <item x="23"/>
        <item x="3"/>
        <item x="13"/>
        <item x="8"/>
        <item x="14"/>
        <item x="15"/>
        <item x="28"/>
        <item x="11"/>
        <item x="0"/>
        <item x="1"/>
        <item x="2"/>
        <item x="4"/>
        <item x="30"/>
        <item x="6"/>
        <item x="9"/>
        <item x="25"/>
        <item x="3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1"/>
            </reference>
          </references>
        </pivotArea>
      </autoSortScope>
    </pivotField>
    <pivotField dataField="1" showAll="0">
      <items count="90"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"/>
  </rowFields>
  <rowItems count="34">
    <i>
      <x v="24"/>
    </i>
    <i>
      <x v="25"/>
    </i>
    <i>
      <x v="17"/>
    </i>
    <i>
      <x/>
    </i>
    <i>
      <x v="27"/>
    </i>
    <i>
      <x v="29"/>
    </i>
    <i>
      <x v="26"/>
    </i>
    <i>
      <x v="2"/>
    </i>
    <i>
      <x v="19"/>
    </i>
    <i>
      <x v="30"/>
    </i>
    <i>
      <x v="14"/>
    </i>
    <i>
      <x v="23"/>
    </i>
    <i>
      <x v="9"/>
    </i>
    <i>
      <x v="6"/>
    </i>
    <i>
      <x v="20"/>
    </i>
    <i>
      <x v="18"/>
    </i>
    <i>
      <x v="7"/>
    </i>
    <i>
      <x v="5"/>
    </i>
    <i>
      <x v="10"/>
    </i>
    <i>
      <x v="21"/>
    </i>
    <i>
      <x v="3"/>
    </i>
    <i>
      <x v="13"/>
    </i>
    <i>
      <x v="11"/>
    </i>
    <i>
      <x v="1"/>
    </i>
    <i>
      <x v="8"/>
    </i>
    <i>
      <x v="12"/>
    </i>
    <i>
      <x v="28"/>
    </i>
    <i>
      <x v="4"/>
    </i>
    <i>
      <x v="31"/>
    </i>
    <i>
      <x v="16"/>
    </i>
    <i>
      <x v="22"/>
    </i>
    <i>
      <x v="32"/>
    </i>
    <i>
      <x v="15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mentions" fld="2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only that numb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8"/>
  <sheetViews>
    <sheetView workbookViewId="0">
      <selection activeCell="C8" sqref="C8"/>
    </sheetView>
  </sheetViews>
  <sheetFormatPr baseColWidth="10" defaultRowHeight="16" x14ac:dyDescent="0.2"/>
  <cols>
    <col min="1" max="1" width="55.33203125" bestFit="1" customWidth="1"/>
    <col min="2" max="2" width="15.5" bestFit="1" customWidth="1"/>
    <col min="3" max="3" width="14.1640625" bestFit="1" customWidth="1"/>
    <col min="4" max="4" width="13" bestFit="1" customWidth="1"/>
    <col min="5" max="5" width="8.6640625" bestFit="1" customWidth="1"/>
  </cols>
  <sheetData>
    <row r="3" spans="1:6" x14ac:dyDescent="0.2">
      <c r="A3" s="1" t="s">
        <v>43</v>
      </c>
      <c r="B3" s="1" t="s">
        <v>42</v>
      </c>
    </row>
    <row r="4" spans="1:6" x14ac:dyDescent="0.2">
      <c r="A4" s="1" t="s">
        <v>40</v>
      </c>
      <c r="B4" t="s">
        <v>3</v>
      </c>
      <c r="C4" t="s">
        <v>10</v>
      </c>
      <c r="D4" t="s">
        <v>6</v>
      </c>
      <c r="E4" t="s">
        <v>17</v>
      </c>
      <c r="F4" t="s">
        <v>41</v>
      </c>
    </row>
    <row r="5" spans="1:6" x14ac:dyDescent="0.2">
      <c r="A5" s="2" t="s">
        <v>4</v>
      </c>
      <c r="B5" s="4">
        <v>0.2147532975085491</v>
      </c>
      <c r="C5" s="4">
        <v>0.17544338335607093</v>
      </c>
      <c r="D5" s="4">
        <v>0.2123555266156601</v>
      </c>
      <c r="E5" s="4">
        <v>0.29393753827311697</v>
      </c>
      <c r="F5" s="4">
        <v>0.21023993863707183</v>
      </c>
    </row>
    <row r="6" spans="1:6" x14ac:dyDescent="0.2">
      <c r="A6" s="2" t="s">
        <v>5</v>
      </c>
      <c r="B6" s="4">
        <v>0.19447972642892036</v>
      </c>
      <c r="C6" s="4">
        <v>0.16616643929058664</v>
      </c>
      <c r="D6" s="4">
        <v>0.2139833957349829</v>
      </c>
      <c r="E6" s="4">
        <v>0.26821800367421922</v>
      </c>
      <c r="F6" s="4">
        <v>0.19813514226131979</v>
      </c>
    </row>
    <row r="7" spans="1:6" x14ac:dyDescent="0.2">
      <c r="A7" s="2" t="s">
        <v>8</v>
      </c>
      <c r="B7" s="4">
        <v>0.10468978993649243</v>
      </c>
      <c r="C7" s="4">
        <v>0.10845839017735334</v>
      </c>
      <c r="D7" s="4">
        <v>0.16921699495360573</v>
      </c>
      <c r="E7" s="4">
        <v>8.0832823025107164E-2</v>
      </c>
      <c r="F7" s="4">
        <v>0.12342098324504422</v>
      </c>
    </row>
    <row r="8" spans="1:6" x14ac:dyDescent="0.2">
      <c r="A8" s="2" t="s">
        <v>11</v>
      </c>
      <c r="B8" s="4">
        <v>4.7044455300439665E-2</v>
      </c>
      <c r="C8" s="4">
        <v>0.1</v>
      </c>
      <c r="D8" s="4">
        <v>2.2220413478756307E-2</v>
      </c>
      <c r="E8" s="4">
        <v>3.5517452541334968E-2</v>
      </c>
      <c r="F8" s="4">
        <v>4.8586974759701813E-2</v>
      </c>
    </row>
    <row r="9" spans="1:6" x14ac:dyDescent="0.2">
      <c r="A9" s="2" t="s">
        <v>9</v>
      </c>
      <c r="B9" s="4">
        <v>0.10200293111871031</v>
      </c>
      <c r="C9" s="4">
        <v>9.22237380627558E-2</v>
      </c>
      <c r="D9" s="4">
        <v>4.6475663356666121E-2</v>
      </c>
      <c r="E9" s="4">
        <v>6.4911206368646668E-2</v>
      </c>
      <c r="F9" s="4">
        <v>8.248040461180757E-2</v>
      </c>
    </row>
    <row r="10" spans="1:6" x14ac:dyDescent="0.2">
      <c r="A10" s="2" t="s">
        <v>12</v>
      </c>
      <c r="B10" s="4">
        <v>4.5578895945285781E-2</v>
      </c>
      <c r="C10" s="4">
        <v>6.6166439290586632E-2</v>
      </c>
      <c r="D10" s="4">
        <v>4.4766400781377181E-3</v>
      </c>
      <c r="E10" s="4">
        <v>3.5517452541334968E-2</v>
      </c>
      <c r="F10" s="4">
        <v>3.6697907428270095E-2</v>
      </c>
    </row>
    <row r="11" spans="1:6" x14ac:dyDescent="0.2">
      <c r="A11" s="2" t="s">
        <v>7</v>
      </c>
      <c r="B11" s="4">
        <v>7.1372740595994133E-2</v>
      </c>
      <c r="C11" s="4">
        <v>6.5757162346521139E-2</v>
      </c>
      <c r="D11" s="4">
        <v>0.18313527592381573</v>
      </c>
      <c r="E11" s="4">
        <v>3.3680342927127987E-2</v>
      </c>
      <c r="F11" s="4">
        <v>0.10182410891919749</v>
      </c>
    </row>
    <row r="12" spans="1:6" x14ac:dyDescent="0.2">
      <c r="A12" s="2" t="s">
        <v>13</v>
      </c>
      <c r="B12" s="4">
        <v>3.4782608695652174E-2</v>
      </c>
      <c r="C12" s="4">
        <v>3.7107776261937245E-2</v>
      </c>
      <c r="D12" s="4">
        <v>3.2475988930489988E-2</v>
      </c>
      <c r="E12" s="4">
        <v>2.8169014084507043E-2</v>
      </c>
      <c r="F12" s="4">
        <v>3.4252978259306309E-2</v>
      </c>
    </row>
    <row r="13" spans="1:6" x14ac:dyDescent="0.2">
      <c r="A13" s="2" t="s">
        <v>14</v>
      </c>
      <c r="B13" s="4">
        <v>3.160723009281876E-2</v>
      </c>
      <c r="C13" s="4">
        <v>2.7285129604365622E-2</v>
      </c>
      <c r="D13" s="4">
        <v>8.6277063324108737E-3</v>
      </c>
      <c r="E13" s="4">
        <v>2.4494794856093079E-2</v>
      </c>
      <c r="F13" s="4">
        <v>2.3802104556676813E-2</v>
      </c>
    </row>
    <row r="14" spans="1:6" x14ac:dyDescent="0.2">
      <c r="A14" s="2" t="s">
        <v>15</v>
      </c>
      <c r="B14" s="4">
        <v>2.6722032242305814E-2</v>
      </c>
      <c r="C14" s="4">
        <v>2.305593451568895E-2</v>
      </c>
      <c r="D14" s="4">
        <v>1.5464756633566661E-3</v>
      </c>
      <c r="E14" s="4">
        <v>1.653398652786283E-2</v>
      </c>
      <c r="F14" s="4">
        <v>1.8265059085788252E-2</v>
      </c>
    </row>
    <row r="15" spans="1:6" x14ac:dyDescent="0.2">
      <c r="A15" s="2" t="s">
        <v>16</v>
      </c>
      <c r="B15" s="4">
        <v>2.515876893014167E-2</v>
      </c>
      <c r="C15" s="4">
        <v>2.0736698499317873E-2</v>
      </c>
      <c r="D15" s="4">
        <v>2.303434803841771E-2</v>
      </c>
      <c r="E15" s="4">
        <v>1.5309246785058175E-2</v>
      </c>
      <c r="F15" s="4">
        <v>2.3370646468036146E-2</v>
      </c>
    </row>
    <row r="16" spans="1:6" x14ac:dyDescent="0.2">
      <c r="A16" s="2" t="s">
        <v>18</v>
      </c>
      <c r="B16" s="4">
        <v>1.6951636541279923E-2</v>
      </c>
      <c r="C16" s="4">
        <v>1.8963165075034108E-2</v>
      </c>
      <c r="D16" s="4">
        <v>1.7092625752889467E-3</v>
      </c>
      <c r="E16" s="4">
        <v>1.4084507042253521E-2</v>
      </c>
      <c r="F16" s="4">
        <v>1.2704043721086316E-2</v>
      </c>
    </row>
    <row r="17" spans="1:6" x14ac:dyDescent="0.2">
      <c r="A17" s="2" t="s">
        <v>24</v>
      </c>
      <c r="B17" s="4">
        <v>3.4196384953590619E-3</v>
      </c>
      <c r="C17" s="4">
        <v>1.7326057298772169E-2</v>
      </c>
      <c r="D17" s="4">
        <v>1.0906723099462803E-2</v>
      </c>
      <c r="E17" s="4">
        <v>1.837109614206981E-3</v>
      </c>
      <c r="F17" s="4">
        <v>8.005944533665715E-3</v>
      </c>
    </row>
    <row r="18" spans="1:6" x14ac:dyDescent="0.2">
      <c r="A18" s="2" t="s">
        <v>19</v>
      </c>
      <c r="B18" s="4">
        <v>1.4851001465559356E-2</v>
      </c>
      <c r="C18" s="4">
        <v>1.4051841746248295E-2</v>
      </c>
      <c r="D18" s="4">
        <v>5.6975419176298224E-3</v>
      </c>
      <c r="E18" s="4">
        <v>1.1022657685241886E-2</v>
      </c>
      <c r="F18" s="4">
        <v>1.1865097437618351E-2</v>
      </c>
    </row>
    <row r="19" spans="1:6" x14ac:dyDescent="0.2">
      <c r="A19" s="2" t="s">
        <v>21</v>
      </c>
      <c r="B19" s="4">
        <v>8.5490962383976549E-3</v>
      </c>
      <c r="C19" s="4">
        <v>1.2960436562073669E-2</v>
      </c>
      <c r="D19" s="4">
        <v>1.0581149275598243E-3</v>
      </c>
      <c r="E19" s="4">
        <v>7.9608083282302518E-3</v>
      </c>
      <c r="F19" s="4">
        <v>7.0950885687576402E-3</v>
      </c>
    </row>
    <row r="20" spans="1:6" x14ac:dyDescent="0.2">
      <c r="A20" s="2" t="s">
        <v>20</v>
      </c>
      <c r="B20" s="4">
        <v>9.526135808500244E-3</v>
      </c>
      <c r="C20" s="4">
        <v>1.227830832196453E-2</v>
      </c>
      <c r="D20" s="4">
        <v>1.5546150089532801E-2</v>
      </c>
      <c r="E20" s="4">
        <v>1.1022657685241886E-2</v>
      </c>
      <c r="F20" s="4">
        <v>1.184112754380498E-2</v>
      </c>
    </row>
    <row r="21" spans="1:6" x14ac:dyDescent="0.2">
      <c r="A21" s="2" t="s">
        <v>31</v>
      </c>
      <c r="B21" s="4">
        <v>3.2242305813385444E-3</v>
      </c>
      <c r="C21" s="4">
        <v>6.2755798090040928E-3</v>
      </c>
      <c r="D21" s="4">
        <v>3.2557382386456127E-4</v>
      </c>
      <c r="E21" s="4">
        <v>1.1635027556644213E-2</v>
      </c>
      <c r="F21" s="4">
        <v>3.235935664805005E-3</v>
      </c>
    </row>
    <row r="22" spans="1:6" x14ac:dyDescent="0.2">
      <c r="A22" s="2" t="s">
        <v>27</v>
      </c>
      <c r="B22" s="4">
        <v>6.0576453346360528E-3</v>
      </c>
      <c r="C22" s="4">
        <v>6.0027285129604369E-3</v>
      </c>
      <c r="D22" s="4">
        <v>4.0696727983070163E-4</v>
      </c>
      <c r="E22" s="4">
        <v>8.5731781996325786E-3</v>
      </c>
      <c r="F22" s="4">
        <v>4.4823701431002663E-3</v>
      </c>
    </row>
    <row r="23" spans="1:6" x14ac:dyDescent="0.2">
      <c r="A23" s="2" t="s">
        <v>33</v>
      </c>
      <c r="B23" s="4">
        <v>2.4425989252564728E-3</v>
      </c>
      <c r="C23" s="4">
        <v>5.5934515688949521E-3</v>
      </c>
      <c r="D23" s="4">
        <v>5.2091811818329803E-3</v>
      </c>
      <c r="E23" s="4">
        <v>5.5113288426209429E-3</v>
      </c>
      <c r="F23" s="4">
        <v>3.9310625853927464E-3</v>
      </c>
    </row>
    <row r="24" spans="1:6" x14ac:dyDescent="0.2">
      <c r="A24" s="2" t="s">
        <v>22</v>
      </c>
      <c r="B24" s="4">
        <v>3.7616023448949682E-3</v>
      </c>
      <c r="C24" s="4">
        <v>4.6384720327421556E-3</v>
      </c>
      <c r="D24" s="4">
        <v>1.3104346410548593E-2</v>
      </c>
      <c r="E24" s="4">
        <v>3.0618493570116348E-3</v>
      </c>
      <c r="F24" s="4">
        <v>6.6396605863036024E-3</v>
      </c>
    </row>
    <row r="25" spans="1:6" x14ac:dyDescent="0.2">
      <c r="A25" s="2" t="s">
        <v>29</v>
      </c>
      <c r="B25" s="4">
        <v>3.7616023448949682E-3</v>
      </c>
      <c r="C25" s="4">
        <v>4.3656207366984997E-3</v>
      </c>
      <c r="D25" s="4">
        <v>1.1395083835259645E-3</v>
      </c>
      <c r="E25" s="4">
        <v>7.3484384568279241E-3</v>
      </c>
      <c r="F25" s="4">
        <v>3.235935664805005E-3</v>
      </c>
    </row>
    <row r="26" spans="1:6" x14ac:dyDescent="0.2">
      <c r="A26" s="2" t="s">
        <v>28</v>
      </c>
      <c r="B26" s="4">
        <v>4.5920859794821691E-3</v>
      </c>
      <c r="C26" s="4">
        <v>3.4106412005457027E-3</v>
      </c>
      <c r="D26" s="4">
        <v>2.1162298551196486E-3</v>
      </c>
      <c r="E26" s="4">
        <v>3.6742192284139621E-3</v>
      </c>
      <c r="F26" s="4">
        <v>3.6194539658189312E-3</v>
      </c>
    </row>
    <row r="27" spans="1:6" x14ac:dyDescent="0.2">
      <c r="A27" s="2" t="s">
        <v>23</v>
      </c>
      <c r="B27" s="4">
        <v>2.4914509037616025E-3</v>
      </c>
      <c r="C27" s="4">
        <v>2.7285129604365621E-3</v>
      </c>
      <c r="D27" s="4">
        <v>1.1069510011395084E-2</v>
      </c>
      <c r="E27" s="4">
        <v>1.224739742804654E-3</v>
      </c>
      <c r="F27" s="4">
        <v>5.0097078069944153E-3</v>
      </c>
    </row>
    <row r="28" spans="1:6" x14ac:dyDescent="0.2">
      <c r="A28" s="2" t="s">
        <v>26</v>
      </c>
      <c r="B28" s="4">
        <v>6.3996091841719586E-3</v>
      </c>
      <c r="C28" s="4">
        <v>2.4556616643929058E-3</v>
      </c>
      <c r="D28" s="4">
        <v>5.9417222855282434E-3</v>
      </c>
      <c r="E28" s="4">
        <v>4.2865890998162893E-3</v>
      </c>
      <c r="F28" s="4">
        <v>5.4891056832618232E-3</v>
      </c>
    </row>
    <row r="29" spans="1:6" x14ac:dyDescent="0.2">
      <c r="A29" s="2" t="s">
        <v>36</v>
      </c>
      <c r="B29" s="4">
        <v>9.7703957010258913E-4</v>
      </c>
      <c r="C29" s="4">
        <v>2.1828103683492498E-3</v>
      </c>
      <c r="D29" s="4">
        <v>4.8836073579684193E-4</v>
      </c>
      <c r="E29" s="4">
        <v>0</v>
      </c>
      <c r="F29" s="4">
        <v>1.0067355401615571E-3</v>
      </c>
    </row>
    <row r="30" spans="1:6" x14ac:dyDescent="0.2">
      <c r="A30" s="2" t="s">
        <v>25</v>
      </c>
      <c r="B30" s="4">
        <v>6.4484611626770888E-3</v>
      </c>
      <c r="C30" s="4">
        <v>1.6371077762619372E-3</v>
      </c>
      <c r="D30" s="4">
        <v>8.9532801562754356E-4</v>
      </c>
      <c r="E30" s="4">
        <v>5.5113288426209429E-3</v>
      </c>
      <c r="F30" s="4">
        <v>3.9310625853927464E-3</v>
      </c>
    </row>
    <row r="31" spans="1:6" x14ac:dyDescent="0.2">
      <c r="A31" s="2" t="s">
        <v>37</v>
      </c>
      <c r="B31" s="4">
        <v>7.8163165608207135E-4</v>
      </c>
      <c r="C31" s="4">
        <v>9.5497953615279675E-4</v>
      </c>
      <c r="D31" s="4">
        <v>3.2557382386456127E-4</v>
      </c>
      <c r="E31" s="4">
        <v>1.224739742804654E-3</v>
      </c>
      <c r="F31" s="4">
        <v>6.9512692058774179E-4</v>
      </c>
    </row>
    <row r="32" spans="1:6" x14ac:dyDescent="0.2">
      <c r="A32" s="2" t="s">
        <v>34</v>
      </c>
      <c r="B32" s="4">
        <v>2.2960429897410845E-3</v>
      </c>
      <c r="C32" s="4">
        <v>9.5497953615279675E-4</v>
      </c>
      <c r="D32" s="4">
        <v>8.1393455966140318E-5</v>
      </c>
      <c r="E32" s="4">
        <v>2.449479485609308E-3</v>
      </c>
      <c r="F32" s="4">
        <v>1.4142237349888539E-3</v>
      </c>
    </row>
    <row r="33" spans="1:6" x14ac:dyDescent="0.2">
      <c r="A33" s="2" t="s">
        <v>32</v>
      </c>
      <c r="B33" s="4">
        <v>3.1265266243282854E-3</v>
      </c>
      <c r="C33" s="4">
        <v>5.4570259208731246E-4</v>
      </c>
      <c r="D33" s="4">
        <v>3.2557382386456127E-4</v>
      </c>
      <c r="E33" s="4">
        <v>6.1236987140232701E-4</v>
      </c>
      <c r="F33" s="4">
        <v>1.7498022483760397E-3</v>
      </c>
    </row>
    <row r="34" spans="1:6" x14ac:dyDescent="0.2">
      <c r="A34" s="2" t="s">
        <v>30</v>
      </c>
      <c r="B34" s="4">
        <v>9.2818759159745974E-4</v>
      </c>
      <c r="C34" s="4">
        <v>2.7285129604365623E-4</v>
      </c>
      <c r="D34" s="4">
        <v>6.1045091974605238E-3</v>
      </c>
      <c r="E34" s="4">
        <v>1.837109614206981E-3</v>
      </c>
      <c r="F34" s="4">
        <v>2.3730194875236704E-3</v>
      </c>
    </row>
    <row r="35" spans="1:6" x14ac:dyDescent="0.2">
      <c r="A35" s="2" t="s">
        <v>35</v>
      </c>
      <c r="B35" s="4">
        <v>1.0747435271128481E-3</v>
      </c>
      <c r="C35" s="4">
        <v>0</v>
      </c>
      <c r="D35" s="4">
        <v>0</v>
      </c>
      <c r="E35" s="4">
        <v>0</v>
      </c>
      <c r="F35" s="4">
        <v>5.2733766389414898E-4</v>
      </c>
    </row>
    <row r="36" spans="1:6" x14ac:dyDescent="0.2">
      <c r="A36" s="2" t="s">
        <v>38</v>
      </c>
      <c r="B36" s="4">
        <v>9.7703957010258918E-5</v>
      </c>
      <c r="C36" s="4">
        <v>0</v>
      </c>
      <c r="D36" s="4">
        <v>0</v>
      </c>
      <c r="E36" s="4">
        <v>0</v>
      </c>
      <c r="F36" s="4">
        <v>4.7939787626740815E-5</v>
      </c>
    </row>
    <row r="37" spans="1:6" x14ac:dyDescent="0.2">
      <c r="A37" s="2" t="s">
        <v>39</v>
      </c>
      <c r="B37" s="4">
        <v>4.8851978505129459E-5</v>
      </c>
      <c r="C37" s="4">
        <v>0</v>
      </c>
      <c r="D37" s="4">
        <v>0</v>
      </c>
      <c r="E37" s="4">
        <v>0</v>
      </c>
      <c r="F37" s="4">
        <v>2.3969893813370408E-5</v>
      </c>
    </row>
    <row r="38" spans="1:6" x14ac:dyDescent="0.2">
      <c r="A38" s="2" t="s">
        <v>41</v>
      </c>
      <c r="B38" s="4">
        <v>1</v>
      </c>
      <c r="C38" s="4">
        <v>1</v>
      </c>
      <c r="D38" s="4">
        <v>1</v>
      </c>
      <c r="E38" s="4">
        <v>1</v>
      </c>
      <c r="F38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23"/>
  <sheetViews>
    <sheetView tabSelected="1" workbookViewId="0">
      <selection activeCell="B14" sqref="B14"/>
    </sheetView>
  </sheetViews>
  <sheetFormatPr baseColWidth="10" defaultRowHeight="16" x14ac:dyDescent="0.2"/>
  <cols>
    <col min="1" max="1" width="14.1640625" bestFit="1" customWidth="1"/>
    <col min="2" max="2" width="55.33203125" bestFit="1" customWidth="1"/>
    <col min="4" max="4" width="26.8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49</v>
      </c>
    </row>
    <row r="2" spans="1:4" hidden="1" x14ac:dyDescent="0.2">
      <c r="A2" t="s">
        <v>17</v>
      </c>
      <c r="B2" t="s">
        <v>4</v>
      </c>
      <c r="C2">
        <v>480</v>
      </c>
      <c r="D2" s="5">
        <f>C2/_xlfn.XLOOKUP(A2,inspectionsPivot!A:A,inspectionsPivot!B:B)</f>
        <v>0.95427435387673953</v>
      </c>
    </row>
    <row r="3" spans="1:4" hidden="1" x14ac:dyDescent="0.2">
      <c r="A3" t="s">
        <v>3</v>
      </c>
      <c r="B3" t="s">
        <v>4</v>
      </c>
      <c r="C3">
        <v>4396</v>
      </c>
      <c r="D3" s="5">
        <f>C3/_xlfn.XLOOKUP(A3,inspectionsPivot!A:A,inspectionsPivot!B:B)</f>
        <v>0.91774530271398747</v>
      </c>
    </row>
    <row r="4" spans="1:4" hidden="1" x14ac:dyDescent="0.2">
      <c r="A4" t="s">
        <v>17</v>
      </c>
      <c r="B4" t="s">
        <v>5</v>
      </c>
      <c r="C4">
        <v>438</v>
      </c>
      <c r="D4" s="5">
        <f>C4/_xlfn.XLOOKUP(A4,inspectionsPivot!A:A,inspectionsPivot!B:B)</f>
        <v>0.87077534791252487</v>
      </c>
    </row>
    <row r="5" spans="1:4" hidden="1" x14ac:dyDescent="0.2">
      <c r="A5" t="s">
        <v>3</v>
      </c>
      <c r="B5" t="s">
        <v>5</v>
      </c>
      <c r="C5">
        <v>3981</v>
      </c>
      <c r="D5" s="5">
        <f>C5/_xlfn.XLOOKUP(A5,inspectionsPivot!A:A,inspectionsPivot!B:B)</f>
        <v>0.83110647181628394</v>
      </c>
    </row>
    <row r="6" spans="1:4" hidden="1" x14ac:dyDescent="0.2">
      <c r="A6" t="s">
        <v>6</v>
      </c>
      <c r="B6" t="s">
        <v>5</v>
      </c>
      <c r="C6">
        <v>2629</v>
      </c>
      <c r="D6" s="5">
        <f>C6/_xlfn.XLOOKUP(A6,inspectionsPivot!A:A,inspectionsPivot!B:B)</f>
        <v>0.71713038734315326</v>
      </c>
    </row>
    <row r="7" spans="1:4" hidden="1" x14ac:dyDescent="0.2">
      <c r="A7" t="s">
        <v>10</v>
      </c>
      <c r="B7" t="s">
        <v>4</v>
      </c>
      <c r="C7">
        <v>1286</v>
      </c>
      <c r="D7" s="5">
        <f>C7/_xlfn.XLOOKUP(A7,inspectionsPivot!A:A,inspectionsPivot!B:B)</f>
        <v>0.71246537396121878</v>
      </c>
    </row>
    <row r="8" spans="1:4" hidden="1" x14ac:dyDescent="0.2">
      <c r="A8" t="s">
        <v>6</v>
      </c>
      <c r="B8" t="s">
        <v>4</v>
      </c>
      <c r="C8">
        <v>2609</v>
      </c>
      <c r="D8" s="5">
        <f>C8/_xlfn.XLOOKUP(A8,inspectionsPivot!A:A,inspectionsPivot!B:B)</f>
        <v>0.71167484997272235</v>
      </c>
    </row>
    <row r="9" spans="1:4" hidden="1" x14ac:dyDescent="0.2">
      <c r="A9" t="s">
        <v>10</v>
      </c>
      <c r="B9" t="s">
        <v>5</v>
      </c>
      <c r="C9">
        <v>1218</v>
      </c>
      <c r="D9" s="5">
        <f>C9/_xlfn.XLOOKUP(A9,inspectionsPivot!A:A,inspectionsPivot!B:B)</f>
        <v>0.67479224376731306</v>
      </c>
    </row>
    <row r="10" spans="1:4" x14ac:dyDescent="0.2">
      <c r="A10" t="s">
        <v>10</v>
      </c>
      <c r="B10" t="s">
        <v>11</v>
      </c>
      <c r="C10">
        <v>733</v>
      </c>
      <c r="D10" s="5">
        <f>C10/_xlfn.XLOOKUP(A10,inspectionsPivot!A:A,inspectionsPivot!B:B)</f>
        <v>0.40609418282548476</v>
      </c>
    </row>
    <row r="11" spans="1:4" hidden="1" x14ac:dyDescent="0.2">
      <c r="A11" t="s">
        <v>6</v>
      </c>
      <c r="B11" t="s">
        <v>8</v>
      </c>
      <c r="C11">
        <v>2079</v>
      </c>
      <c r="D11" s="5">
        <f>C11/_xlfn.XLOOKUP(A11,inspectionsPivot!A:A,inspectionsPivot!B:B)</f>
        <v>0.56710310965630117</v>
      </c>
    </row>
    <row r="12" spans="1:4" hidden="1" x14ac:dyDescent="0.2">
      <c r="A12" t="s">
        <v>3</v>
      </c>
      <c r="B12" t="s">
        <v>8</v>
      </c>
      <c r="C12">
        <v>2143</v>
      </c>
      <c r="D12" s="5">
        <f>C12/_xlfn.XLOOKUP(A12,inspectionsPivot!A:A,inspectionsPivot!B:B)</f>
        <v>0.4473903966597077</v>
      </c>
    </row>
    <row r="13" spans="1:4" hidden="1" x14ac:dyDescent="0.2">
      <c r="A13" t="s">
        <v>10</v>
      </c>
      <c r="B13" t="s">
        <v>8</v>
      </c>
      <c r="C13">
        <v>795</v>
      </c>
      <c r="D13" s="5">
        <f>C13/_xlfn.XLOOKUP(A13,inspectionsPivot!A:A,inspectionsPivot!B:B)</f>
        <v>0.44044321329639891</v>
      </c>
    </row>
    <row r="14" spans="1:4" x14ac:dyDescent="0.2">
      <c r="A14" t="s">
        <v>3</v>
      </c>
      <c r="B14" t="s">
        <v>11</v>
      </c>
      <c r="C14">
        <v>963</v>
      </c>
      <c r="D14" s="5">
        <f>C14/_xlfn.XLOOKUP(A14,inspectionsPivot!A:A,inspectionsPivot!B:B)</f>
        <v>0.20104384133611691</v>
      </c>
    </row>
    <row r="15" spans="1:4" x14ac:dyDescent="0.2">
      <c r="A15" t="s">
        <v>6</v>
      </c>
      <c r="B15" t="s">
        <v>11</v>
      </c>
      <c r="C15">
        <v>273</v>
      </c>
      <c r="D15" s="5">
        <f>C15/_xlfn.XLOOKUP(A15,inspectionsPivot!A:A,inspectionsPivot!B:B)</f>
        <v>7.4468085106382975E-2</v>
      </c>
    </row>
    <row r="16" spans="1:4" x14ac:dyDescent="0.2">
      <c r="A16" t="s">
        <v>10</v>
      </c>
      <c r="B16" t="s">
        <v>13</v>
      </c>
      <c r="C16">
        <v>272</v>
      </c>
      <c r="D16" s="5">
        <f>C16/_xlfn.XLOOKUP(A16,inspectionsPivot!A:A,inspectionsPivot!B:B)</f>
        <v>0.15069252077562326</v>
      </c>
    </row>
    <row r="17" spans="1:4" x14ac:dyDescent="0.2">
      <c r="A17" t="s">
        <v>3</v>
      </c>
      <c r="B17" t="s">
        <v>13</v>
      </c>
      <c r="C17">
        <v>712</v>
      </c>
      <c r="D17" s="5">
        <f>C17/_xlfn.XLOOKUP(A17,inspectionsPivot!A:A,inspectionsPivot!B:B)</f>
        <v>0.14864300626304802</v>
      </c>
    </row>
    <row r="18" spans="1:4" hidden="1" x14ac:dyDescent="0.2">
      <c r="A18" t="s">
        <v>10</v>
      </c>
      <c r="B18" t="s">
        <v>12</v>
      </c>
      <c r="C18">
        <v>485</v>
      </c>
      <c r="D18" s="5">
        <f>C18/_xlfn.XLOOKUP(A18,inspectionsPivot!A:A,inspectionsPivot!B:B)</f>
        <v>0.26869806094182824</v>
      </c>
    </row>
    <row r="19" spans="1:4" x14ac:dyDescent="0.2">
      <c r="A19" t="s">
        <v>6</v>
      </c>
      <c r="B19" t="s">
        <v>13</v>
      </c>
      <c r="C19">
        <v>399</v>
      </c>
      <c r="D19" s="5">
        <f>C19/_xlfn.XLOOKUP(A19,inspectionsPivot!A:A,inspectionsPivot!B:B)</f>
        <v>0.10883797054009819</v>
      </c>
    </row>
    <row r="20" spans="1:4" hidden="1" x14ac:dyDescent="0.2">
      <c r="A20" t="s">
        <v>17</v>
      </c>
      <c r="B20" t="s">
        <v>8</v>
      </c>
      <c r="C20">
        <v>132</v>
      </c>
      <c r="D20" s="5">
        <f>C20/_xlfn.XLOOKUP(A20,inspectionsPivot!A:A,inspectionsPivot!B:B)</f>
        <v>0.2624254473161034</v>
      </c>
    </row>
    <row r="21" spans="1:4" hidden="1" x14ac:dyDescent="0.2">
      <c r="A21" t="s">
        <v>17</v>
      </c>
      <c r="B21" t="s">
        <v>9</v>
      </c>
      <c r="C21">
        <v>106</v>
      </c>
      <c r="D21" s="5">
        <f>C21/_xlfn.XLOOKUP(A21,inspectionsPivot!A:A,inspectionsPivot!B:B)</f>
        <v>0.21073558648111332</v>
      </c>
    </row>
    <row r="22" spans="1:4" x14ac:dyDescent="0.2">
      <c r="A22" t="s">
        <v>3</v>
      </c>
      <c r="B22" t="s">
        <v>19</v>
      </c>
      <c r="C22">
        <v>304</v>
      </c>
      <c r="D22" s="5">
        <f>C22/_xlfn.XLOOKUP(A22,inspectionsPivot!A:A,inspectionsPivot!B:B)</f>
        <v>6.3465553235908148E-2</v>
      </c>
    </row>
    <row r="23" spans="1:4" hidden="1" x14ac:dyDescent="0.2">
      <c r="A23" t="s">
        <v>3</v>
      </c>
      <c r="B23" t="s">
        <v>12</v>
      </c>
      <c r="C23">
        <v>933</v>
      </c>
      <c r="D23" s="5">
        <f>C23/_xlfn.XLOOKUP(A23,inspectionsPivot!A:A,inspectionsPivot!B:B)</f>
        <v>0.19478079331941545</v>
      </c>
    </row>
    <row r="24" spans="1:4" x14ac:dyDescent="0.2">
      <c r="A24" t="s">
        <v>10</v>
      </c>
      <c r="B24" t="s">
        <v>19</v>
      </c>
      <c r="C24">
        <v>103</v>
      </c>
      <c r="D24" s="5">
        <f>C24/_xlfn.XLOOKUP(A24,inspectionsPivot!A:A,inspectionsPivot!B:B)</f>
        <v>5.706371191135734E-2</v>
      </c>
    </row>
    <row r="25" spans="1:4" x14ac:dyDescent="0.2">
      <c r="A25" t="s">
        <v>6</v>
      </c>
      <c r="B25" t="s">
        <v>19</v>
      </c>
      <c r="C25">
        <v>70</v>
      </c>
      <c r="D25" s="5">
        <f>C25/_xlfn.XLOOKUP(A25,inspectionsPivot!A:A,inspectionsPivot!B:B)</f>
        <v>1.9094380796508457E-2</v>
      </c>
    </row>
    <row r="26" spans="1:4" x14ac:dyDescent="0.2">
      <c r="A26" t="s">
        <v>3</v>
      </c>
      <c r="B26" t="s">
        <v>28</v>
      </c>
      <c r="C26">
        <v>94</v>
      </c>
      <c r="D26" s="5">
        <f>C26/_xlfn.XLOOKUP(A26,inspectionsPivot!A:A,inspectionsPivot!B:B)</f>
        <v>1.9624217118997912E-2</v>
      </c>
    </row>
    <row r="27" spans="1:4" hidden="1" x14ac:dyDescent="0.2">
      <c r="A27" t="s">
        <v>3</v>
      </c>
      <c r="B27" t="s">
        <v>14</v>
      </c>
      <c r="C27">
        <v>647</v>
      </c>
      <c r="D27" s="5">
        <f>C27/_xlfn.XLOOKUP(A27,inspectionsPivot!A:A,inspectionsPivot!B:B)</f>
        <v>0.13507306889352819</v>
      </c>
    </row>
    <row r="28" spans="1:4" hidden="1" x14ac:dyDescent="0.2">
      <c r="A28" t="s">
        <v>17</v>
      </c>
      <c r="B28" t="s">
        <v>11</v>
      </c>
      <c r="C28">
        <v>58</v>
      </c>
      <c r="D28" s="5">
        <f>C28/_xlfn.XLOOKUP(A28,inspectionsPivot!A:A,inspectionsPivot!B:B)</f>
        <v>0.11530815109343936</v>
      </c>
    </row>
    <row r="29" spans="1:4" hidden="1" x14ac:dyDescent="0.2">
      <c r="A29" t="s">
        <v>17</v>
      </c>
      <c r="B29" t="s">
        <v>12</v>
      </c>
      <c r="C29">
        <v>58</v>
      </c>
      <c r="D29" s="5">
        <f>C29/_xlfn.XLOOKUP(A29,inspectionsPivot!A:A,inspectionsPivot!B:B)</f>
        <v>0.11530815109343936</v>
      </c>
    </row>
    <row r="30" spans="1:4" hidden="1" x14ac:dyDescent="0.2">
      <c r="A30" t="s">
        <v>3</v>
      </c>
      <c r="B30" t="s">
        <v>15</v>
      </c>
      <c r="C30">
        <v>547</v>
      </c>
      <c r="D30" s="5">
        <f>C30/_xlfn.XLOOKUP(A30,inspectionsPivot!A:A,inspectionsPivot!B:B)</f>
        <v>0.11419624217118998</v>
      </c>
    </row>
    <row r="31" spans="1:4" hidden="1" x14ac:dyDescent="0.2">
      <c r="A31" t="s">
        <v>10</v>
      </c>
      <c r="B31" t="s">
        <v>14</v>
      </c>
      <c r="C31">
        <v>200</v>
      </c>
      <c r="D31" s="5">
        <f>C31/_xlfn.XLOOKUP(A31,inspectionsPivot!A:A,inspectionsPivot!B:B)</f>
        <v>0.11080332409972299</v>
      </c>
    </row>
    <row r="32" spans="1:4" hidden="1" x14ac:dyDescent="0.2">
      <c r="A32" t="s">
        <v>17</v>
      </c>
      <c r="B32" t="s">
        <v>7</v>
      </c>
      <c r="C32">
        <v>55</v>
      </c>
      <c r="D32" s="5">
        <f>C32/_xlfn.XLOOKUP(A32,inspectionsPivot!A:A,inspectionsPivot!B:B)</f>
        <v>0.10934393638170974</v>
      </c>
    </row>
    <row r="33" spans="1:4" x14ac:dyDescent="0.2">
      <c r="A33" t="s">
        <v>10</v>
      </c>
      <c r="B33" t="s">
        <v>28</v>
      </c>
      <c r="C33">
        <v>25</v>
      </c>
      <c r="D33" s="5">
        <f>C33/_xlfn.XLOOKUP(A33,inspectionsPivot!A:A,inspectionsPivot!B:B)</f>
        <v>1.3850415512465374E-2</v>
      </c>
    </row>
    <row r="34" spans="1:4" x14ac:dyDescent="0.2">
      <c r="A34" t="s">
        <v>6</v>
      </c>
      <c r="B34" t="s">
        <v>28</v>
      </c>
      <c r="C34">
        <v>26</v>
      </c>
      <c r="D34" s="5">
        <f>C34/_xlfn.XLOOKUP(A34,inspectionsPivot!A:A,inspectionsPivot!B:B)</f>
        <v>7.0921985815602835E-3</v>
      </c>
    </row>
    <row r="35" spans="1:4" hidden="1" x14ac:dyDescent="0.2">
      <c r="A35" t="s">
        <v>10</v>
      </c>
      <c r="B35" t="s">
        <v>15</v>
      </c>
      <c r="C35">
        <v>169</v>
      </c>
      <c r="D35" s="5">
        <f>C35/_xlfn.XLOOKUP(A35,inspectionsPivot!A:A,inspectionsPivot!B:B)</f>
        <v>9.3628808864265931E-2</v>
      </c>
    </row>
    <row r="36" spans="1:4" hidden="1" x14ac:dyDescent="0.2">
      <c r="A36" t="s">
        <v>17</v>
      </c>
      <c r="B36" t="s">
        <v>13</v>
      </c>
      <c r="C36">
        <v>46</v>
      </c>
      <c r="D36" s="5">
        <f>C36/_xlfn.XLOOKUP(A36,inspectionsPivot!A:A,inspectionsPivot!B:B)</f>
        <v>9.1451292246520877E-2</v>
      </c>
    </row>
    <row r="37" spans="1:4" x14ac:dyDescent="0.2">
      <c r="A37" t="s">
        <v>3</v>
      </c>
      <c r="B37" t="s">
        <v>16</v>
      </c>
      <c r="C37">
        <v>515</v>
      </c>
      <c r="D37" s="5">
        <f>C37/_xlfn.XLOOKUP(A37,inspectionsPivot!A:A,inspectionsPivot!B:B)</f>
        <v>0.10751565762004175</v>
      </c>
    </row>
    <row r="38" spans="1:4" hidden="1" x14ac:dyDescent="0.2">
      <c r="A38" t="s">
        <v>17</v>
      </c>
      <c r="B38" t="s">
        <v>14</v>
      </c>
      <c r="C38">
        <v>40</v>
      </c>
      <c r="D38" s="5">
        <f>C38/_xlfn.XLOOKUP(A38,inspectionsPivot!A:A,inspectionsPivot!B:B)</f>
        <v>7.9522862823061632E-2</v>
      </c>
    </row>
    <row r="39" spans="1:4" x14ac:dyDescent="0.2">
      <c r="A39" t="s">
        <v>10</v>
      </c>
      <c r="B39" t="s">
        <v>16</v>
      </c>
      <c r="C39">
        <v>152</v>
      </c>
      <c r="D39" s="5">
        <f>C39/_xlfn.XLOOKUP(A39,inspectionsPivot!A:A,inspectionsPivot!B:B)</f>
        <v>8.4210526315789472E-2</v>
      </c>
    </row>
    <row r="40" spans="1:4" x14ac:dyDescent="0.2">
      <c r="A40" t="s">
        <v>6</v>
      </c>
      <c r="B40" t="s">
        <v>16</v>
      </c>
      <c r="C40">
        <v>283</v>
      </c>
      <c r="D40" s="5">
        <f>C40/_xlfn.XLOOKUP(A40,inspectionsPivot!A:A,inspectionsPivot!B:B)</f>
        <v>7.7195853791598476E-2</v>
      </c>
    </row>
    <row r="41" spans="1:4" x14ac:dyDescent="0.2">
      <c r="A41" t="s">
        <v>6</v>
      </c>
      <c r="B41" t="s">
        <v>30</v>
      </c>
      <c r="C41">
        <v>75</v>
      </c>
      <c r="D41" s="5">
        <f>C41/_xlfn.XLOOKUP(A41,inspectionsPivot!A:A,inspectionsPivot!B:B)</f>
        <v>2.0458265139116204E-2</v>
      </c>
    </row>
    <row r="42" spans="1:4" x14ac:dyDescent="0.2">
      <c r="A42" t="s">
        <v>3</v>
      </c>
      <c r="B42" t="s">
        <v>30</v>
      </c>
      <c r="C42">
        <v>19</v>
      </c>
      <c r="D42" s="5">
        <f>C42/_xlfn.XLOOKUP(A42,inspectionsPivot!A:A,inspectionsPivot!B:B)</f>
        <v>3.9665970772442593E-3</v>
      </c>
    </row>
    <row r="43" spans="1:4" hidden="1" x14ac:dyDescent="0.2">
      <c r="A43" t="s">
        <v>10</v>
      </c>
      <c r="B43" t="s">
        <v>24</v>
      </c>
      <c r="C43">
        <v>127</v>
      </c>
      <c r="D43" s="5">
        <f>C43/_xlfn.XLOOKUP(A43,inspectionsPivot!A:A,inspectionsPivot!B:B)</f>
        <v>7.0360110803324105E-2</v>
      </c>
    </row>
    <row r="44" spans="1:4" x14ac:dyDescent="0.2">
      <c r="A44" t="s">
        <v>10</v>
      </c>
      <c r="B44" t="s">
        <v>30</v>
      </c>
      <c r="C44">
        <v>2</v>
      </c>
      <c r="D44" s="5">
        <f>C44/_xlfn.XLOOKUP(A44,inspectionsPivot!A:A,inspectionsPivot!B:B)</f>
        <v>1.10803324099723E-3</v>
      </c>
    </row>
    <row r="45" spans="1:4" x14ac:dyDescent="0.2">
      <c r="A45" t="s">
        <v>6</v>
      </c>
      <c r="B45" t="s">
        <v>20</v>
      </c>
      <c r="C45">
        <v>191</v>
      </c>
      <c r="D45" s="5">
        <f>C45/_xlfn.XLOOKUP(A45,inspectionsPivot!A:A,inspectionsPivot!B:B)</f>
        <v>5.2100381887615933E-2</v>
      </c>
    </row>
    <row r="46" spans="1:4" hidden="1" x14ac:dyDescent="0.2">
      <c r="A46" t="s">
        <v>17</v>
      </c>
      <c r="B46" t="s">
        <v>15</v>
      </c>
      <c r="C46">
        <v>27</v>
      </c>
      <c r="D46" s="5">
        <f>C46/_xlfn.XLOOKUP(A46,inspectionsPivot!A:A,inspectionsPivot!B:B)</f>
        <v>5.3677932405566599E-2</v>
      </c>
    </row>
    <row r="47" spans="1:4" hidden="1" x14ac:dyDescent="0.2">
      <c r="A47" t="s">
        <v>10</v>
      </c>
      <c r="B47" t="s">
        <v>21</v>
      </c>
      <c r="C47">
        <v>95</v>
      </c>
      <c r="D47" s="5">
        <f>C47/_xlfn.XLOOKUP(A47,inspectionsPivot!A:A,inspectionsPivot!B:B)</f>
        <v>5.2631578947368418E-2</v>
      </c>
    </row>
    <row r="48" spans="1:4" x14ac:dyDescent="0.2">
      <c r="A48" t="s">
        <v>10</v>
      </c>
      <c r="B48" t="s">
        <v>20</v>
      </c>
      <c r="C48">
        <v>90</v>
      </c>
      <c r="D48" s="5">
        <f>C48/_xlfn.XLOOKUP(A48,inspectionsPivot!A:A,inspectionsPivot!B:B)</f>
        <v>4.9861495844875349E-2</v>
      </c>
    </row>
    <row r="49" spans="1:4" x14ac:dyDescent="0.2">
      <c r="A49" t="s">
        <v>3</v>
      </c>
      <c r="B49" t="s">
        <v>20</v>
      </c>
      <c r="C49">
        <v>195</v>
      </c>
      <c r="D49" s="5">
        <f>C49/_xlfn.XLOOKUP(A49,inspectionsPivot!A:A,inspectionsPivot!B:B)</f>
        <v>4.07098121085595E-2</v>
      </c>
    </row>
    <row r="50" spans="1:4" hidden="1" x14ac:dyDescent="0.2">
      <c r="A50" t="s">
        <v>17</v>
      </c>
      <c r="B50" t="s">
        <v>16</v>
      </c>
      <c r="C50">
        <v>25</v>
      </c>
      <c r="D50" s="5">
        <f>C50/_xlfn.XLOOKUP(A50,inspectionsPivot!A:A,inspectionsPivot!B:B)</f>
        <v>4.9701789264413522E-2</v>
      </c>
    </row>
    <row r="51" spans="1:4" hidden="1" x14ac:dyDescent="0.2">
      <c r="A51" t="s">
        <v>17</v>
      </c>
      <c r="B51" t="s">
        <v>18</v>
      </c>
      <c r="C51">
        <v>23</v>
      </c>
      <c r="D51" s="5">
        <f>C51/_xlfn.XLOOKUP(A51,inspectionsPivot!A:A,inspectionsPivot!B:B)</f>
        <v>4.5725646123260438E-2</v>
      </c>
    </row>
    <row r="52" spans="1:4" hidden="1" x14ac:dyDescent="0.2">
      <c r="A52" t="s">
        <v>6</v>
      </c>
      <c r="B52" t="s">
        <v>22</v>
      </c>
      <c r="C52">
        <v>161</v>
      </c>
      <c r="D52" s="5">
        <f>C52/_xlfn.XLOOKUP(A52,inspectionsPivot!A:A,inspectionsPivot!B:B)</f>
        <v>4.3917075831969452E-2</v>
      </c>
    </row>
    <row r="53" spans="1:4" x14ac:dyDescent="0.2">
      <c r="A53" t="s">
        <v>10</v>
      </c>
      <c r="B53" t="s">
        <v>18</v>
      </c>
      <c r="C53">
        <v>139</v>
      </c>
      <c r="D53" s="5">
        <f>C53/_xlfn.XLOOKUP(A53,inspectionsPivot!A:A,inspectionsPivot!B:B)</f>
        <v>7.7008310249307474E-2</v>
      </c>
    </row>
    <row r="54" spans="1:4" hidden="1" x14ac:dyDescent="0.2">
      <c r="A54" t="s">
        <v>17</v>
      </c>
      <c r="B54" t="s">
        <v>31</v>
      </c>
      <c r="C54">
        <v>19</v>
      </c>
      <c r="D54" s="5">
        <f>C54/_xlfn.XLOOKUP(A54,inspectionsPivot!A:A,inspectionsPivot!B:B)</f>
        <v>3.7773359840954271E-2</v>
      </c>
    </row>
    <row r="55" spans="1:4" hidden="1" x14ac:dyDescent="0.2">
      <c r="A55" t="s">
        <v>6</v>
      </c>
      <c r="B55" t="s">
        <v>23</v>
      </c>
      <c r="C55">
        <v>136</v>
      </c>
      <c r="D55" s="5">
        <f>C55/_xlfn.XLOOKUP(A55,inspectionsPivot!A:A,inspectionsPivot!B:B)</f>
        <v>3.7097654118930713E-2</v>
      </c>
    </row>
    <row r="56" spans="1:4" hidden="1" x14ac:dyDescent="0.2">
      <c r="A56" t="s">
        <v>6</v>
      </c>
      <c r="B56" t="s">
        <v>24</v>
      </c>
      <c r="C56">
        <v>134</v>
      </c>
      <c r="D56" s="5">
        <f>C56/_xlfn.XLOOKUP(A56,inspectionsPivot!A:A,inspectionsPivot!B:B)</f>
        <v>3.6552100381887616E-2</v>
      </c>
    </row>
    <row r="57" spans="1:4" hidden="1" x14ac:dyDescent="0.2">
      <c r="A57" t="s">
        <v>3</v>
      </c>
      <c r="B57" t="s">
        <v>21</v>
      </c>
      <c r="C57">
        <v>175</v>
      </c>
      <c r="D57" s="5">
        <f>C57/_xlfn.XLOOKUP(A57,inspectionsPivot!A:A,inspectionsPivot!B:B)</f>
        <v>3.6534446764091857E-2</v>
      </c>
    </row>
    <row r="58" spans="1:4" hidden="1" x14ac:dyDescent="0.2">
      <c r="A58" t="s">
        <v>17</v>
      </c>
      <c r="B58" t="s">
        <v>19</v>
      </c>
      <c r="C58">
        <v>18</v>
      </c>
      <c r="D58" s="5">
        <f>C58/_xlfn.XLOOKUP(A58,inspectionsPivot!A:A,inspectionsPivot!B:B)</f>
        <v>3.5785288270377733E-2</v>
      </c>
    </row>
    <row r="59" spans="1:4" hidden="1" x14ac:dyDescent="0.2">
      <c r="A59" t="s">
        <v>17</v>
      </c>
      <c r="B59" t="s">
        <v>20</v>
      </c>
      <c r="C59">
        <v>18</v>
      </c>
      <c r="D59" s="5">
        <f>C59/_xlfn.XLOOKUP(A59,inspectionsPivot!A:A,inspectionsPivot!B:B)</f>
        <v>3.5785288270377733E-2</v>
      </c>
    </row>
    <row r="60" spans="1:4" hidden="1" x14ac:dyDescent="0.2">
      <c r="A60" t="s">
        <v>6</v>
      </c>
      <c r="B60" t="s">
        <v>14</v>
      </c>
      <c r="C60">
        <v>106</v>
      </c>
      <c r="D60" s="5">
        <f>C60/_xlfn.XLOOKUP(A60,inspectionsPivot!A:A,inspectionsPivot!B:B)</f>
        <v>2.8914348063284235E-2</v>
      </c>
    </row>
    <row r="61" spans="1:4" hidden="1" x14ac:dyDescent="0.2">
      <c r="A61" t="s">
        <v>17</v>
      </c>
      <c r="B61" t="s">
        <v>27</v>
      </c>
      <c r="C61">
        <v>14</v>
      </c>
      <c r="D61" s="5">
        <f>C61/_xlfn.XLOOKUP(A61,inspectionsPivot!A:A,inspectionsPivot!B:B)</f>
        <v>2.7833001988071572E-2</v>
      </c>
    </row>
    <row r="62" spans="1:4" hidden="1" x14ac:dyDescent="0.2">
      <c r="A62" t="s">
        <v>3</v>
      </c>
      <c r="B62" t="s">
        <v>25</v>
      </c>
      <c r="C62">
        <v>132</v>
      </c>
      <c r="D62" s="5">
        <f>C62/_xlfn.XLOOKUP(A62,inspectionsPivot!A:A,inspectionsPivot!B:B)</f>
        <v>2.7557411273486428E-2</v>
      </c>
    </row>
    <row r="63" spans="1:4" hidden="1" x14ac:dyDescent="0.2">
      <c r="A63" t="s">
        <v>3</v>
      </c>
      <c r="B63" t="s">
        <v>26</v>
      </c>
      <c r="C63">
        <v>131</v>
      </c>
      <c r="D63" s="5">
        <f>C63/_xlfn.XLOOKUP(A63,inspectionsPivot!A:A,inspectionsPivot!B:B)</f>
        <v>2.7348643006263048E-2</v>
      </c>
    </row>
    <row r="64" spans="1:4" hidden="1" x14ac:dyDescent="0.2">
      <c r="A64" t="s">
        <v>3</v>
      </c>
      <c r="B64" t="s">
        <v>27</v>
      </c>
      <c r="C64">
        <v>124</v>
      </c>
      <c r="D64" s="5">
        <f>C64/_xlfn.XLOOKUP(A64,inspectionsPivot!A:A,inspectionsPivot!B:B)</f>
        <v>2.5887265135699375E-2</v>
      </c>
    </row>
    <row r="65" spans="1:4" hidden="1" x14ac:dyDescent="0.2">
      <c r="A65" t="s">
        <v>17</v>
      </c>
      <c r="B65" t="s">
        <v>21</v>
      </c>
      <c r="C65">
        <v>13</v>
      </c>
      <c r="D65" s="5">
        <f>C65/_xlfn.XLOOKUP(A65,inspectionsPivot!A:A,inspectionsPivot!B:B)</f>
        <v>2.584493041749503E-2</v>
      </c>
    </row>
    <row r="66" spans="1:4" hidden="1" x14ac:dyDescent="0.2">
      <c r="A66" t="s">
        <v>10</v>
      </c>
      <c r="B66" t="s">
        <v>31</v>
      </c>
      <c r="C66">
        <v>46</v>
      </c>
      <c r="D66" s="5">
        <f>C66/_xlfn.XLOOKUP(A66,inspectionsPivot!A:A,inspectionsPivot!B:B)</f>
        <v>2.548476454293629E-2</v>
      </c>
    </row>
    <row r="67" spans="1:4" hidden="1" x14ac:dyDescent="0.2">
      <c r="A67" t="s">
        <v>10</v>
      </c>
      <c r="B67" t="s">
        <v>27</v>
      </c>
      <c r="C67">
        <v>44</v>
      </c>
      <c r="D67" s="5">
        <f>C67/_xlfn.XLOOKUP(A67,inspectionsPivot!A:A,inspectionsPivot!B:B)</f>
        <v>2.4376731301939059E-2</v>
      </c>
    </row>
    <row r="68" spans="1:4" hidden="1" x14ac:dyDescent="0.2">
      <c r="A68" t="s">
        <v>17</v>
      </c>
      <c r="B68" t="s">
        <v>29</v>
      </c>
      <c r="C68">
        <v>12</v>
      </c>
      <c r="D68" s="5">
        <f>C68/_xlfn.XLOOKUP(A68,inspectionsPivot!A:A,inspectionsPivot!B:B)</f>
        <v>2.3856858846918488E-2</v>
      </c>
    </row>
    <row r="69" spans="1:4" hidden="1" x14ac:dyDescent="0.2">
      <c r="A69" t="s">
        <v>10</v>
      </c>
      <c r="B69" t="s">
        <v>33</v>
      </c>
      <c r="C69">
        <v>41</v>
      </c>
      <c r="D69" s="5">
        <f>C69/_xlfn.XLOOKUP(A69,inspectionsPivot!A:A,inspectionsPivot!B:B)</f>
        <v>2.2714681440443214E-2</v>
      </c>
    </row>
    <row r="70" spans="1:4" x14ac:dyDescent="0.2">
      <c r="A70" t="s">
        <v>3</v>
      </c>
      <c r="B70" t="s">
        <v>18</v>
      </c>
      <c r="C70">
        <v>347</v>
      </c>
      <c r="D70" s="5">
        <f>C70/_xlfn.XLOOKUP(A70,inspectionsPivot!A:A,inspectionsPivot!B:B)</f>
        <v>7.2442588726513574E-2</v>
      </c>
    </row>
    <row r="71" spans="1:4" hidden="1" x14ac:dyDescent="0.2">
      <c r="A71" t="s">
        <v>6</v>
      </c>
      <c r="B71" t="s">
        <v>26</v>
      </c>
      <c r="C71">
        <v>73</v>
      </c>
      <c r="D71" s="5">
        <f>C71/_xlfn.XLOOKUP(A71,inspectionsPivot!A:A,inspectionsPivot!B:B)</f>
        <v>1.9912711402073104E-2</v>
      </c>
    </row>
    <row r="72" spans="1:4" x14ac:dyDescent="0.2">
      <c r="A72" t="s">
        <v>6</v>
      </c>
      <c r="B72" t="s">
        <v>18</v>
      </c>
      <c r="C72">
        <v>21</v>
      </c>
      <c r="D72" s="5">
        <f>C72/_xlfn.XLOOKUP(A72,inspectionsPivot!A:A,inspectionsPivot!B:B)</f>
        <v>5.7283142389525366E-3</v>
      </c>
    </row>
    <row r="73" spans="1:4" x14ac:dyDescent="0.2">
      <c r="A73" t="s">
        <v>6</v>
      </c>
      <c r="B73" t="s">
        <v>7</v>
      </c>
      <c r="C73">
        <v>2250</v>
      </c>
      <c r="D73" s="5">
        <f>C73/_xlfn.XLOOKUP(A73,inspectionsPivot!A:A,inspectionsPivot!B:B)</f>
        <v>0.61374795417348604</v>
      </c>
    </row>
    <row r="74" spans="1:4" hidden="1" x14ac:dyDescent="0.2">
      <c r="A74" t="s">
        <v>10</v>
      </c>
      <c r="B74" t="s">
        <v>22</v>
      </c>
      <c r="C74">
        <v>34</v>
      </c>
      <c r="D74" s="5">
        <f>C74/_xlfn.XLOOKUP(A74,inspectionsPivot!A:A,inspectionsPivot!B:B)</f>
        <v>1.8836565096952907E-2</v>
      </c>
    </row>
    <row r="75" spans="1:4" hidden="1" x14ac:dyDescent="0.2">
      <c r="A75" t="s">
        <v>17</v>
      </c>
      <c r="B75" t="s">
        <v>33</v>
      </c>
      <c r="C75">
        <v>9</v>
      </c>
      <c r="D75" s="5">
        <f>C75/_xlfn.XLOOKUP(A75,inspectionsPivot!A:A,inspectionsPivot!B:B)</f>
        <v>1.7892644135188866E-2</v>
      </c>
    </row>
    <row r="76" spans="1:4" hidden="1" x14ac:dyDescent="0.2">
      <c r="A76" t="s">
        <v>17</v>
      </c>
      <c r="B76" t="s">
        <v>25</v>
      </c>
      <c r="C76">
        <v>9</v>
      </c>
      <c r="D76" s="5">
        <f>C76/_xlfn.XLOOKUP(A76,inspectionsPivot!A:A,inspectionsPivot!B:B)</f>
        <v>1.7892644135188866E-2</v>
      </c>
    </row>
    <row r="77" spans="1:4" hidden="1" x14ac:dyDescent="0.2">
      <c r="A77" t="s">
        <v>10</v>
      </c>
      <c r="B77" t="s">
        <v>29</v>
      </c>
      <c r="C77">
        <v>32</v>
      </c>
      <c r="D77" s="5">
        <f>C77/_xlfn.XLOOKUP(A77,inspectionsPivot!A:A,inspectionsPivot!B:B)</f>
        <v>1.772853185595568E-2</v>
      </c>
    </row>
    <row r="78" spans="1:4" hidden="1" x14ac:dyDescent="0.2">
      <c r="A78" t="s">
        <v>6</v>
      </c>
      <c r="B78" t="s">
        <v>33</v>
      </c>
      <c r="C78">
        <v>64</v>
      </c>
      <c r="D78" s="5">
        <f>C78/_xlfn.XLOOKUP(A78,inspectionsPivot!A:A,inspectionsPivot!B:B)</f>
        <v>1.7457719585379158E-2</v>
      </c>
    </row>
    <row r="79" spans="1:4" hidden="1" x14ac:dyDescent="0.2">
      <c r="A79" t="s">
        <v>3</v>
      </c>
      <c r="B79" t="s">
        <v>29</v>
      </c>
      <c r="C79">
        <v>77</v>
      </c>
      <c r="D79" s="5">
        <f>C79/_xlfn.XLOOKUP(A79,inspectionsPivot!A:A,inspectionsPivot!B:B)</f>
        <v>1.6075156576200417E-2</v>
      </c>
    </row>
    <row r="80" spans="1:4" hidden="1" x14ac:dyDescent="0.2">
      <c r="A80" t="s">
        <v>3</v>
      </c>
      <c r="B80" t="s">
        <v>22</v>
      </c>
      <c r="C80">
        <v>77</v>
      </c>
      <c r="D80" s="5">
        <f>C80/_xlfn.XLOOKUP(A80,inspectionsPivot!A:A,inspectionsPivot!B:B)</f>
        <v>1.6075156576200417E-2</v>
      </c>
    </row>
    <row r="81" spans="1:4" hidden="1" x14ac:dyDescent="0.2">
      <c r="A81" t="s">
        <v>6</v>
      </c>
      <c r="B81" t="s">
        <v>12</v>
      </c>
      <c r="C81">
        <v>55</v>
      </c>
      <c r="D81" s="5">
        <f>C81/_xlfn.XLOOKUP(A81,inspectionsPivot!A:A,inspectionsPivot!B:B)</f>
        <v>1.5002727768685215E-2</v>
      </c>
    </row>
    <row r="82" spans="1:4" hidden="1" x14ac:dyDescent="0.2">
      <c r="A82" t="s">
        <v>3</v>
      </c>
      <c r="B82" t="s">
        <v>24</v>
      </c>
      <c r="C82">
        <v>70</v>
      </c>
      <c r="D82" s="5">
        <f>C82/_xlfn.XLOOKUP(A82,inspectionsPivot!A:A,inspectionsPivot!B:B)</f>
        <v>1.4613778705636743E-2</v>
      </c>
    </row>
    <row r="83" spans="1:4" hidden="1" x14ac:dyDescent="0.2">
      <c r="A83" t="s">
        <v>17</v>
      </c>
      <c r="B83" t="s">
        <v>26</v>
      </c>
      <c r="C83">
        <v>7</v>
      </c>
      <c r="D83" s="5">
        <f>C83/_xlfn.XLOOKUP(A83,inspectionsPivot!A:A,inspectionsPivot!B:B)</f>
        <v>1.3916500994035786E-2</v>
      </c>
    </row>
    <row r="84" spans="1:4" x14ac:dyDescent="0.2">
      <c r="A84" t="s">
        <v>3</v>
      </c>
      <c r="B84" t="s">
        <v>7</v>
      </c>
      <c r="C84">
        <v>1461</v>
      </c>
      <c r="D84" s="5">
        <f>C84/_xlfn.XLOOKUP(A84,inspectionsPivot!A:A,inspectionsPivot!B:B)</f>
        <v>0.30501043841336117</v>
      </c>
    </row>
    <row r="85" spans="1:4" hidden="1" x14ac:dyDescent="0.2">
      <c r="A85" t="s">
        <v>3</v>
      </c>
      <c r="B85" t="s">
        <v>31</v>
      </c>
      <c r="C85">
        <v>66</v>
      </c>
      <c r="D85" s="5">
        <f>C85/_xlfn.XLOOKUP(A85,inspectionsPivot!A:A,inspectionsPivot!B:B)</f>
        <v>1.3778705636743214E-2</v>
      </c>
    </row>
    <row r="86" spans="1:4" hidden="1" x14ac:dyDescent="0.2">
      <c r="A86" t="s">
        <v>3</v>
      </c>
      <c r="B86" t="s">
        <v>32</v>
      </c>
      <c r="C86">
        <v>64</v>
      </c>
      <c r="D86" s="5">
        <f>C86/_xlfn.XLOOKUP(A86,inspectionsPivot!A:A,inspectionsPivot!B:B)</f>
        <v>1.3361169102296452E-2</v>
      </c>
    </row>
    <row r="87" spans="1:4" hidden="1" x14ac:dyDescent="0.2">
      <c r="A87" t="s">
        <v>17</v>
      </c>
      <c r="B87" t="s">
        <v>28</v>
      </c>
      <c r="C87">
        <v>6</v>
      </c>
      <c r="D87" s="5">
        <f>C87/_xlfn.XLOOKUP(A87,inspectionsPivot!A:A,inspectionsPivot!B:B)</f>
        <v>1.1928429423459244E-2</v>
      </c>
    </row>
    <row r="88" spans="1:4" hidden="1" x14ac:dyDescent="0.2">
      <c r="A88" t="s">
        <v>10</v>
      </c>
      <c r="B88" t="s">
        <v>23</v>
      </c>
      <c r="C88">
        <v>20</v>
      </c>
      <c r="D88" s="5">
        <f>C88/_xlfn.XLOOKUP(A88,inspectionsPivot!A:A,inspectionsPivot!B:B)</f>
        <v>1.1080332409972299E-2</v>
      </c>
    </row>
    <row r="89" spans="1:4" hidden="1" x14ac:dyDescent="0.2">
      <c r="A89" t="s">
        <v>3</v>
      </c>
      <c r="B89" t="s">
        <v>23</v>
      </c>
      <c r="C89">
        <v>51</v>
      </c>
      <c r="D89" s="5">
        <f>C89/_xlfn.XLOOKUP(A89,inspectionsPivot!A:A,inspectionsPivot!B:B)</f>
        <v>1.0647181628392484E-2</v>
      </c>
    </row>
    <row r="90" spans="1:4" hidden="1" x14ac:dyDescent="0.2">
      <c r="A90" t="s">
        <v>3</v>
      </c>
      <c r="B90" t="s">
        <v>33</v>
      </c>
      <c r="C90">
        <v>50</v>
      </c>
      <c r="D90" s="5">
        <f>C90/_xlfn.XLOOKUP(A90,inspectionsPivot!A:A,inspectionsPivot!B:B)</f>
        <v>1.0438413361169102E-2</v>
      </c>
    </row>
    <row r="91" spans="1:4" hidden="1" x14ac:dyDescent="0.2">
      <c r="A91" t="s">
        <v>10</v>
      </c>
      <c r="B91" t="s">
        <v>26</v>
      </c>
      <c r="C91">
        <v>18</v>
      </c>
      <c r="D91" s="5">
        <f>C91/_xlfn.XLOOKUP(A91,inspectionsPivot!A:A,inspectionsPivot!B:B)</f>
        <v>9.9722991689750688E-3</v>
      </c>
    </row>
    <row r="92" spans="1:4" hidden="1" x14ac:dyDescent="0.2">
      <c r="A92" t="s">
        <v>17</v>
      </c>
      <c r="B92" t="s">
        <v>22</v>
      </c>
      <c r="C92">
        <v>5</v>
      </c>
      <c r="D92" s="5">
        <f>C92/_xlfn.XLOOKUP(A92,inspectionsPivot!A:A,inspectionsPivot!B:B)</f>
        <v>9.9403578528827041E-3</v>
      </c>
    </row>
    <row r="93" spans="1:4" hidden="1" x14ac:dyDescent="0.2">
      <c r="A93" t="s">
        <v>3</v>
      </c>
      <c r="B93" t="s">
        <v>34</v>
      </c>
      <c r="C93">
        <v>47</v>
      </c>
      <c r="D93" s="5">
        <f>C93/_xlfn.XLOOKUP(A93,inspectionsPivot!A:A,inspectionsPivot!B:B)</f>
        <v>9.8121085594989558E-3</v>
      </c>
    </row>
    <row r="94" spans="1:4" hidden="1" x14ac:dyDescent="0.2">
      <c r="A94" t="s">
        <v>10</v>
      </c>
      <c r="B94" t="s">
        <v>36</v>
      </c>
      <c r="C94">
        <v>16</v>
      </c>
      <c r="D94" s="5">
        <f>C94/_xlfn.XLOOKUP(A94,inspectionsPivot!A:A,inspectionsPivot!B:B)</f>
        <v>8.86426592797784E-3</v>
      </c>
    </row>
    <row r="95" spans="1:4" hidden="1" x14ac:dyDescent="0.2">
      <c r="A95" t="s">
        <v>17</v>
      </c>
      <c r="B95" t="s">
        <v>34</v>
      </c>
      <c r="C95">
        <v>4</v>
      </c>
      <c r="D95" s="5">
        <f>C95/_xlfn.XLOOKUP(A95,inspectionsPivot!A:A,inspectionsPivot!B:B)</f>
        <v>7.9522862823061622E-3</v>
      </c>
    </row>
    <row r="96" spans="1:4" x14ac:dyDescent="0.2">
      <c r="A96" t="s">
        <v>10</v>
      </c>
      <c r="B96" t="s">
        <v>7</v>
      </c>
      <c r="C96">
        <v>482</v>
      </c>
      <c r="D96" s="5">
        <f>C96/_xlfn.XLOOKUP(A96,inspectionsPivot!A:A,inspectionsPivot!B:B)</f>
        <v>0.26703601108033242</v>
      </c>
    </row>
    <row r="97" spans="1:4" hidden="1" x14ac:dyDescent="0.2">
      <c r="A97" t="s">
        <v>10</v>
      </c>
      <c r="B97" t="s">
        <v>25</v>
      </c>
      <c r="C97">
        <v>12</v>
      </c>
      <c r="D97" s="5">
        <f>C97/_xlfn.XLOOKUP(A97,inspectionsPivot!A:A,inspectionsPivot!B:B)</f>
        <v>6.6481994459833792E-3</v>
      </c>
    </row>
    <row r="98" spans="1:4" hidden="1" x14ac:dyDescent="0.2">
      <c r="A98" t="s">
        <v>17</v>
      </c>
      <c r="B98" t="s">
        <v>24</v>
      </c>
      <c r="C98">
        <v>3</v>
      </c>
      <c r="D98" s="5">
        <f>C98/_xlfn.XLOOKUP(A98,inspectionsPivot!A:A,inspectionsPivot!B:B)</f>
        <v>5.9642147117296221E-3</v>
      </c>
    </row>
    <row r="99" spans="1:4" hidden="1" x14ac:dyDescent="0.2">
      <c r="A99" t="s">
        <v>17</v>
      </c>
      <c r="B99" t="s">
        <v>30</v>
      </c>
      <c r="C99">
        <v>3</v>
      </c>
      <c r="D99" s="5">
        <f>C99/_xlfn.XLOOKUP(A99,inspectionsPivot!A:A,inspectionsPivot!B:B)</f>
        <v>5.9642147117296221E-3</v>
      </c>
    </row>
    <row r="100" spans="1:4" x14ac:dyDescent="0.2">
      <c r="A100" t="s">
        <v>3</v>
      </c>
      <c r="B100" t="s">
        <v>9</v>
      </c>
      <c r="C100">
        <v>2088</v>
      </c>
      <c r="D100" s="5">
        <f>C100/_xlfn.XLOOKUP(A100,inspectionsPivot!A:A,inspectionsPivot!B:B)</f>
        <v>0.43590814196242172</v>
      </c>
    </row>
    <row r="101" spans="1:4" hidden="1" x14ac:dyDescent="0.2">
      <c r="A101" t="s">
        <v>6</v>
      </c>
      <c r="B101" t="s">
        <v>15</v>
      </c>
      <c r="C101">
        <v>19</v>
      </c>
      <c r="D101" s="5">
        <f>C101/_xlfn.XLOOKUP(A101,inspectionsPivot!A:A,inspectionsPivot!B:B)</f>
        <v>5.1827605019094383E-3</v>
      </c>
    </row>
    <row r="102" spans="1:4" hidden="1" x14ac:dyDescent="0.2">
      <c r="A102" t="s">
        <v>3</v>
      </c>
      <c r="B102" t="s">
        <v>35</v>
      </c>
      <c r="C102">
        <v>22</v>
      </c>
      <c r="D102" s="5">
        <f>C102/_xlfn.XLOOKUP(A102,inspectionsPivot!A:A,inspectionsPivot!B:B)</f>
        <v>4.5929018789144047E-3</v>
      </c>
    </row>
    <row r="103" spans="1:4" hidden="1" x14ac:dyDescent="0.2">
      <c r="A103" t="s">
        <v>3</v>
      </c>
      <c r="B103" t="s">
        <v>36</v>
      </c>
      <c r="C103">
        <v>20</v>
      </c>
      <c r="D103" s="5">
        <f>C103/_xlfn.XLOOKUP(A103,inspectionsPivot!A:A,inspectionsPivot!B:B)</f>
        <v>4.1753653444676405E-3</v>
      </c>
    </row>
    <row r="104" spans="1:4" hidden="1" x14ac:dyDescent="0.2">
      <c r="A104" t="s">
        <v>17</v>
      </c>
      <c r="B104" t="s">
        <v>23</v>
      </c>
      <c r="C104">
        <v>2</v>
      </c>
      <c r="D104" s="5">
        <f>C104/_xlfn.XLOOKUP(A104,inspectionsPivot!A:A,inspectionsPivot!B:B)</f>
        <v>3.9761431411530811E-3</v>
      </c>
    </row>
    <row r="105" spans="1:4" hidden="1" x14ac:dyDescent="0.2">
      <c r="A105" t="s">
        <v>17</v>
      </c>
      <c r="B105" t="s">
        <v>37</v>
      </c>
      <c r="C105">
        <v>2</v>
      </c>
      <c r="D105" s="5">
        <f>C105/_xlfn.XLOOKUP(A105,inspectionsPivot!A:A,inspectionsPivot!B:B)</f>
        <v>3.9761431411530811E-3</v>
      </c>
    </row>
    <row r="106" spans="1:4" x14ac:dyDescent="0.2">
      <c r="A106" t="s">
        <v>10</v>
      </c>
      <c r="B106" t="s">
        <v>9</v>
      </c>
      <c r="C106">
        <v>676</v>
      </c>
      <c r="D106" s="5">
        <f>C106/_xlfn.XLOOKUP(A106,inspectionsPivot!A:A,inspectionsPivot!B:B)</f>
        <v>0.37451523545706372</v>
      </c>
    </row>
    <row r="107" spans="1:4" hidden="1" x14ac:dyDescent="0.2">
      <c r="A107" t="s">
        <v>10</v>
      </c>
      <c r="B107" t="s">
        <v>34</v>
      </c>
      <c r="C107">
        <v>7</v>
      </c>
      <c r="D107" s="5">
        <f>C107/_xlfn.XLOOKUP(A107,inspectionsPivot!A:A,inspectionsPivot!B:B)</f>
        <v>3.8781163434903048E-3</v>
      </c>
    </row>
    <row r="108" spans="1:4" hidden="1" x14ac:dyDescent="0.2">
      <c r="A108" t="s">
        <v>10</v>
      </c>
      <c r="B108" t="s">
        <v>37</v>
      </c>
      <c r="C108">
        <v>7</v>
      </c>
      <c r="D108" s="5">
        <f>C108/_xlfn.XLOOKUP(A108,inspectionsPivot!A:A,inspectionsPivot!B:B)</f>
        <v>3.8781163434903048E-3</v>
      </c>
    </row>
    <row r="109" spans="1:4" hidden="1" x14ac:dyDescent="0.2">
      <c r="A109" t="s">
        <v>6</v>
      </c>
      <c r="B109" t="s">
        <v>29</v>
      </c>
      <c r="C109">
        <v>14</v>
      </c>
      <c r="D109" s="5">
        <f>C109/_xlfn.XLOOKUP(A109,inspectionsPivot!A:A,inspectionsPivot!B:B)</f>
        <v>3.8188761593016913E-3</v>
      </c>
    </row>
    <row r="110" spans="1:4" hidden="1" x14ac:dyDescent="0.2">
      <c r="A110" t="s">
        <v>6</v>
      </c>
      <c r="B110" t="s">
        <v>21</v>
      </c>
      <c r="C110">
        <v>13</v>
      </c>
      <c r="D110" s="5">
        <f>C110/_xlfn.XLOOKUP(A110,inspectionsPivot!A:A,inspectionsPivot!B:B)</f>
        <v>3.5460992907801418E-3</v>
      </c>
    </row>
    <row r="111" spans="1:4" hidden="1" x14ac:dyDescent="0.2">
      <c r="A111" t="s">
        <v>3</v>
      </c>
      <c r="B111" t="s">
        <v>37</v>
      </c>
      <c r="C111">
        <v>16</v>
      </c>
      <c r="D111" s="5">
        <f>C111/_xlfn.XLOOKUP(A111,inspectionsPivot!A:A,inspectionsPivot!B:B)</f>
        <v>3.3402922755741129E-3</v>
      </c>
    </row>
    <row r="112" spans="1:4" hidden="1" x14ac:dyDescent="0.2">
      <c r="A112" t="s">
        <v>6</v>
      </c>
      <c r="B112" t="s">
        <v>25</v>
      </c>
      <c r="C112">
        <v>11</v>
      </c>
      <c r="D112" s="5">
        <f>C112/_xlfn.XLOOKUP(A112,inspectionsPivot!A:A,inspectionsPivot!B:B)</f>
        <v>3.0005455537370431E-3</v>
      </c>
    </row>
    <row r="113" spans="1:4" hidden="1" x14ac:dyDescent="0.2">
      <c r="A113" t="s">
        <v>10</v>
      </c>
      <c r="B113" t="s">
        <v>32</v>
      </c>
      <c r="C113">
        <v>4</v>
      </c>
      <c r="D113" s="5">
        <f>C113/_xlfn.XLOOKUP(A113,inspectionsPivot!A:A,inspectionsPivot!B:B)</f>
        <v>2.21606648199446E-3</v>
      </c>
    </row>
    <row r="114" spans="1:4" hidden="1" x14ac:dyDescent="0.2">
      <c r="A114" t="s">
        <v>17</v>
      </c>
      <c r="B114" t="s">
        <v>32</v>
      </c>
      <c r="C114">
        <v>1</v>
      </c>
      <c r="D114" s="5">
        <f>C114/_xlfn.XLOOKUP(A114,inspectionsPivot!A:A,inspectionsPivot!B:B)</f>
        <v>1.9880715705765406E-3</v>
      </c>
    </row>
    <row r="115" spans="1:4" hidden="1" x14ac:dyDescent="0.2">
      <c r="A115" t="s">
        <v>6</v>
      </c>
      <c r="B115" t="s">
        <v>36</v>
      </c>
      <c r="C115">
        <v>6</v>
      </c>
      <c r="D115" s="5">
        <f>C115/_xlfn.XLOOKUP(A115,inspectionsPivot!A:A,inspectionsPivot!B:B)</f>
        <v>1.6366612111292963E-3</v>
      </c>
    </row>
    <row r="116" spans="1:4" hidden="1" x14ac:dyDescent="0.2">
      <c r="A116" t="s">
        <v>6</v>
      </c>
      <c r="B116" t="s">
        <v>27</v>
      </c>
      <c r="C116">
        <v>5</v>
      </c>
      <c r="D116" s="5">
        <f>C116/_xlfn.XLOOKUP(A116,inspectionsPivot!A:A,inspectionsPivot!B:B)</f>
        <v>1.363884342607747E-3</v>
      </c>
    </row>
    <row r="117" spans="1:4" x14ac:dyDescent="0.2">
      <c r="A117" t="s">
        <v>6</v>
      </c>
      <c r="B117" t="s">
        <v>9</v>
      </c>
      <c r="C117">
        <v>571</v>
      </c>
      <c r="D117" s="5">
        <f>C117/_xlfn.XLOOKUP(A117,inspectionsPivot!A:A,inspectionsPivot!B:B)</f>
        <v>0.15575559192580468</v>
      </c>
    </row>
    <row r="118" spans="1:4" hidden="1" x14ac:dyDescent="0.2">
      <c r="A118" t="s">
        <v>6</v>
      </c>
      <c r="B118" t="s">
        <v>31</v>
      </c>
      <c r="C118">
        <v>4</v>
      </c>
      <c r="D118" s="5">
        <f>C118/_xlfn.XLOOKUP(A118,inspectionsPivot!A:A,inspectionsPivot!B:B)</f>
        <v>1.0911074740861974E-3</v>
      </c>
    </row>
    <row r="119" spans="1:4" hidden="1" x14ac:dyDescent="0.2">
      <c r="A119" t="s">
        <v>6</v>
      </c>
      <c r="B119" t="s">
        <v>37</v>
      </c>
      <c r="C119">
        <v>4</v>
      </c>
      <c r="D119" s="5">
        <f>C119/_xlfn.XLOOKUP(A119,inspectionsPivot!A:A,inspectionsPivot!B:B)</f>
        <v>1.0911074740861974E-3</v>
      </c>
    </row>
    <row r="120" spans="1:4" hidden="1" x14ac:dyDescent="0.2">
      <c r="A120" t="s">
        <v>6</v>
      </c>
      <c r="B120" t="s">
        <v>32</v>
      </c>
      <c r="C120">
        <v>4</v>
      </c>
      <c r="D120" s="5">
        <f>C120/_xlfn.XLOOKUP(A120,inspectionsPivot!A:A,inspectionsPivot!B:B)</f>
        <v>1.0911074740861974E-3</v>
      </c>
    </row>
    <row r="121" spans="1:4" hidden="1" x14ac:dyDescent="0.2">
      <c r="A121" t="s">
        <v>3</v>
      </c>
      <c r="B121" t="s">
        <v>38</v>
      </c>
      <c r="C121">
        <v>2</v>
      </c>
      <c r="D121" s="5">
        <f>C121/_xlfn.XLOOKUP(A121,inspectionsPivot!A:A,inspectionsPivot!B:B)</f>
        <v>4.1753653444676412E-4</v>
      </c>
    </row>
    <row r="122" spans="1:4" hidden="1" x14ac:dyDescent="0.2">
      <c r="A122" t="s">
        <v>6</v>
      </c>
      <c r="B122" t="s">
        <v>34</v>
      </c>
      <c r="C122">
        <v>1</v>
      </c>
      <c r="D122" s="5">
        <f>C122/_xlfn.XLOOKUP(A122,inspectionsPivot!A:A,inspectionsPivot!B:B)</f>
        <v>2.7277686852154935E-4</v>
      </c>
    </row>
    <row r="123" spans="1:4" hidden="1" x14ac:dyDescent="0.2">
      <c r="A123" t="s">
        <v>3</v>
      </c>
      <c r="B123" t="s">
        <v>39</v>
      </c>
      <c r="C123">
        <v>1</v>
      </c>
      <c r="D123" s="5">
        <f>C123/_xlfn.XLOOKUP(A123,inspectionsPivot!A:A,inspectionsPivot!B:B)</f>
        <v>2.0876826722338206E-4</v>
      </c>
    </row>
  </sheetData>
  <autoFilter ref="A1:D123">
    <filterColumn colId="0">
      <filters>
        <filter val="owner-occupied"/>
        <filter val="rented (private)"/>
        <filter val="rented (social)"/>
      </filters>
    </filterColumn>
    <filterColumn colId="1">
      <filters>
        <filter val="50 mm internal or external wall insulation"/>
        <filter val="Cavity wall insulation"/>
        <filter val="Flat roof insulation"/>
        <filter val="Increase hot water cylinder insulation"/>
        <filter val="Increase loft insulation to 270 mm"/>
        <filter val="Insulate hot water cylinder with 80 mm jacket"/>
        <filter val="Party wall insulation"/>
        <filter val="Room-in-roof insulation"/>
        <filter val="Solid floor insulation"/>
        <filter val="Suspended floor insulation"/>
      </filters>
    </filterColumn>
    <sortState xmlns:xlrd2="http://schemas.microsoft.com/office/spreadsheetml/2017/richdata2" ref="A10:D117">
      <sortCondition ref="B14:B123"/>
    </sortState>
  </autoFilter>
  <sortState xmlns:xlrd2="http://schemas.microsoft.com/office/spreadsheetml/2017/richdata2" ref="A2:D123">
    <sortCondition descending="1" ref="D3:D123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J2" sqref="J2:J13"/>
    </sheetView>
  </sheetViews>
  <sheetFormatPr baseColWidth="10" defaultRowHeight="16" x14ac:dyDescent="0.2"/>
  <cols>
    <col min="3" max="3" width="16.83203125" bestFit="1" customWidth="1"/>
  </cols>
  <sheetData>
    <row r="1" spans="1:11" x14ac:dyDescent="0.2">
      <c r="A1" t="s">
        <v>0</v>
      </c>
      <c r="B1" t="s">
        <v>44</v>
      </c>
      <c r="C1" t="s">
        <v>45</v>
      </c>
      <c r="D1" t="s">
        <v>46</v>
      </c>
      <c r="E1" t="s">
        <v>47</v>
      </c>
      <c r="G1" t="s">
        <v>0</v>
      </c>
      <c r="H1" t="s">
        <v>44</v>
      </c>
      <c r="I1" t="s">
        <v>45</v>
      </c>
      <c r="J1" t="s">
        <v>46</v>
      </c>
      <c r="K1" t="s">
        <v>47</v>
      </c>
    </row>
    <row r="2" spans="1:11" x14ac:dyDescent="0.2">
      <c r="A2" t="s">
        <v>3</v>
      </c>
      <c r="B2">
        <v>1</v>
      </c>
      <c r="C2">
        <v>4790</v>
      </c>
      <c r="D2">
        <f>C2-C3</f>
        <v>171</v>
      </c>
      <c r="E2" s="5">
        <f>D2/SUMIFS(D:D,A:A,A2)</f>
        <v>3.5699373695198329E-2</v>
      </c>
      <c r="G2" t="s">
        <v>3</v>
      </c>
      <c r="H2">
        <v>1</v>
      </c>
      <c r="I2">
        <v>4790</v>
      </c>
      <c r="J2">
        <v>171</v>
      </c>
      <c r="K2">
        <v>3.5699373695198329E-2</v>
      </c>
    </row>
    <row r="3" spans="1:11" x14ac:dyDescent="0.2">
      <c r="A3" t="s">
        <v>3</v>
      </c>
      <c r="B3">
        <v>2</v>
      </c>
      <c r="C3">
        <v>4619</v>
      </c>
      <c r="D3">
        <f t="shared" ref="D3:D44" si="0">C3-C4</f>
        <v>663</v>
      </c>
      <c r="E3" s="5">
        <f t="shared" ref="E3:E44" si="1">D3/SUMIFS(D:D,A:A,A3)</f>
        <v>0.1384133611691023</v>
      </c>
      <c r="G3" t="s">
        <v>3</v>
      </c>
      <c r="H3">
        <v>2</v>
      </c>
      <c r="I3">
        <v>4619</v>
      </c>
      <c r="J3">
        <v>663</v>
      </c>
      <c r="K3">
        <v>0.1384133611691023</v>
      </c>
    </row>
    <row r="4" spans="1:11" x14ac:dyDescent="0.2">
      <c r="A4" t="s">
        <v>3</v>
      </c>
      <c r="B4">
        <v>3</v>
      </c>
      <c r="C4">
        <v>3956</v>
      </c>
      <c r="D4">
        <f t="shared" si="0"/>
        <v>831</v>
      </c>
      <c r="E4" s="5">
        <f t="shared" si="1"/>
        <v>0.17348643006263048</v>
      </c>
      <c r="G4" t="s">
        <v>3</v>
      </c>
      <c r="H4">
        <v>3</v>
      </c>
      <c r="I4">
        <v>3956</v>
      </c>
      <c r="J4">
        <v>831</v>
      </c>
      <c r="K4">
        <v>0.17348643006263048</v>
      </c>
    </row>
    <row r="5" spans="1:11" x14ac:dyDescent="0.2">
      <c r="A5" t="s">
        <v>3</v>
      </c>
      <c r="B5">
        <v>4</v>
      </c>
      <c r="C5">
        <v>3125</v>
      </c>
      <c r="D5">
        <f t="shared" si="0"/>
        <v>1097</v>
      </c>
      <c r="E5" s="5">
        <f t="shared" si="1"/>
        <v>0.22901878914405011</v>
      </c>
      <c r="G5" t="s">
        <v>3</v>
      </c>
      <c r="H5">
        <v>4</v>
      </c>
      <c r="I5">
        <v>3125</v>
      </c>
      <c r="J5">
        <v>1097</v>
      </c>
      <c r="K5">
        <v>0.22901878914405011</v>
      </c>
    </row>
    <row r="6" spans="1:11" x14ac:dyDescent="0.2">
      <c r="A6" t="s">
        <v>3</v>
      </c>
      <c r="B6">
        <v>5</v>
      </c>
      <c r="C6">
        <v>2028</v>
      </c>
      <c r="D6">
        <f t="shared" si="0"/>
        <v>970</v>
      </c>
      <c r="E6" s="5">
        <f t="shared" si="1"/>
        <v>0.20250521920668058</v>
      </c>
      <c r="G6" t="s">
        <v>3</v>
      </c>
      <c r="H6">
        <v>5</v>
      </c>
      <c r="I6">
        <v>2028</v>
      </c>
      <c r="J6">
        <v>970</v>
      </c>
      <c r="K6">
        <v>0.20250521920668058</v>
      </c>
    </row>
    <row r="7" spans="1:11" x14ac:dyDescent="0.2">
      <c r="A7" t="s">
        <v>3</v>
      </c>
      <c r="B7">
        <v>6</v>
      </c>
      <c r="C7">
        <v>1058</v>
      </c>
      <c r="D7">
        <f t="shared" si="0"/>
        <v>543</v>
      </c>
      <c r="E7" s="5">
        <f t="shared" si="1"/>
        <v>0.11336116910229645</v>
      </c>
      <c r="G7" t="s">
        <v>3</v>
      </c>
      <c r="H7">
        <v>6</v>
      </c>
      <c r="I7">
        <v>1058</v>
      </c>
      <c r="J7">
        <v>543</v>
      </c>
      <c r="K7">
        <v>0.11336116910229645</v>
      </c>
    </row>
    <row r="8" spans="1:11" x14ac:dyDescent="0.2">
      <c r="A8" t="s">
        <v>3</v>
      </c>
      <c r="B8">
        <v>7</v>
      </c>
      <c r="C8">
        <v>515</v>
      </c>
      <c r="D8">
        <f t="shared" si="0"/>
        <v>287</v>
      </c>
      <c r="E8" s="5">
        <f t="shared" si="1"/>
        <v>5.9916492693110647E-2</v>
      </c>
      <c r="G8" t="s">
        <v>3</v>
      </c>
      <c r="H8">
        <v>7</v>
      </c>
      <c r="I8">
        <v>515</v>
      </c>
      <c r="J8">
        <v>287</v>
      </c>
      <c r="K8">
        <v>5.9916492693110647E-2</v>
      </c>
    </row>
    <row r="9" spans="1:11" x14ac:dyDescent="0.2">
      <c r="A9" t="s">
        <v>3</v>
      </c>
      <c r="B9">
        <v>8</v>
      </c>
      <c r="C9">
        <v>228</v>
      </c>
      <c r="D9">
        <f t="shared" si="0"/>
        <v>132</v>
      </c>
      <c r="E9" s="5">
        <f t="shared" si="1"/>
        <v>2.7557411273486428E-2</v>
      </c>
      <c r="G9" t="s">
        <v>3</v>
      </c>
      <c r="H9">
        <v>8</v>
      </c>
      <c r="I9">
        <v>228</v>
      </c>
      <c r="J9">
        <v>132</v>
      </c>
      <c r="K9">
        <v>2.7557411273486428E-2</v>
      </c>
    </row>
    <row r="10" spans="1:11" x14ac:dyDescent="0.2">
      <c r="A10" t="s">
        <v>3</v>
      </c>
      <c r="B10">
        <v>9</v>
      </c>
      <c r="C10">
        <v>96</v>
      </c>
      <c r="D10">
        <f t="shared" si="0"/>
        <v>53</v>
      </c>
      <c r="E10" s="5">
        <f t="shared" si="1"/>
        <v>1.1064718162839248E-2</v>
      </c>
      <c r="G10" t="s">
        <v>3</v>
      </c>
      <c r="H10">
        <v>9</v>
      </c>
      <c r="I10">
        <v>96</v>
      </c>
      <c r="J10">
        <v>53</v>
      </c>
      <c r="K10">
        <v>1.1064718162839248E-2</v>
      </c>
    </row>
    <row r="11" spans="1:11" x14ac:dyDescent="0.2">
      <c r="A11" t="s">
        <v>3</v>
      </c>
      <c r="B11">
        <v>10</v>
      </c>
      <c r="C11">
        <v>43</v>
      </c>
      <c r="D11">
        <f t="shared" si="0"/>
        <v>35</v>
      </c>
      <c r="E11" s="5">
        <f t="shared" si="1"/>
        <v>7.3068893528183713E-3</v>
      </c>
      <c r="G11" t="s">
        <v>3</v>
      </c>
      <c r="H11">
        <v>10</v>
      </c>
      <c r="I11">
        <v>43</v>
      </c>
      <c r="J11">
        <v>35</v>
      </c>
      <c r="K11">
        <v>7.3068893528183713E-3</v>
      </c>
    </row>
    <row r="12" spans="1:11" x14ac:dyDescent="0.2">
      <c r="A12" t="s">
        <v>3</v>
      </c>
      <c r="B12">
        <v>11</v>
      </c>
      <c r="C12">
        <v>8</v>
      </c>
      <c r="D12">
        <f t="shared" si="0"/>
        <v>4</v>
      </c>
      <c r="E12" s="5">
        <f t="shared" si="1"/>
        <v>8.3507306889352823E-4</v>
      </c>
      <c r="G12" t="s">
        <v>3</v>
      </c>
      <c r="H12">
        <v>11</v>
      </c>
      <c r="I12">
        <v>8</v>
      </c>
      <c r="J12">
        <v>4</v>
      </c>
      <c r="K12">
        <v>8.3507306889352823E-4</v>
      </c>
    </row>
    <row r="13" spans="1:11" x14ac:dyDescent="0.2">
      <c r="A13" t="s">
        <v>3</v>
      </c>
      <c r="B13">
        <v>12</v>
      </c>
      <c r="C13">
        <v>4</v>
      </c>
      <c r="D13">
        <v>4</v>
      </c>
      <c r="E13" s="5">
        <f t="shared" si="1"/>
        <v>8.3507306889352823E-4</v>
      </c>
      <c r="G13" t="s">
        <v>3</v>
      </c>
      <c r="H13">
        <v>12</v>
      </c>
      <c r="I13">
        <v>4</v>
      </c>
      <c r="J13">
        <v>4</v>
      </c>
      <c r="K13">
        <v>8.3507306889352823E-4</v>
      </c>
    </row>
    <row r="14" spans="1:11" x14ac:dyDescent="0.2">
      <c r="A14" t="s">
        <v>10</v>
      </c>
      <c r="B14">
        <v>1</v>
      </c>
      <c r="C14">
        <v>1805</v>
      </c>
      <c r="D14">
        <f t="shared" si="0"/>
        <v>164</v>
      </c>
      <c r="E14" s="5">
        <f t="shared" si="1"/>
        <v>9.0858725761772854E-2</v>
      </c>
      <c r="G14" t="s">
        <v>10</v>
      </c>
      <c r="H14">
        <v>1</v>
      </c>
      <c r="I14">
        <v>1805</v>
      </c>
      <c r="J14">
        <v>164</v>
      </c>
      <c r="K14">
        <v>9.0858725761772854E-2</v>
      </c>
    </row>
    <row r="15" spans="1:11" x14ac:dyDescent="0.2">
      <c r="A15" t="s">
        <v>10</v>
      </c>
      <c r="B15">
        <v>2</v>
      </c>
      <c r="C15">
        <v>1641</v>
      </c>
      <c r="D15">
        <f t="shared" si="0"/>
        <v>255</v>
      </c>
      <c r="E15" s="5">
        <f t="shared" si="1"/>
        <v>0.14127423822714683</v>
      </c>
      <c r="G15" t="s">
        <v>10</v>
      </c>
      <c r="H15">
        <v>2</v>
      </c>
      <c r="I15">
        <v>1641</v>
      </c>
      <c r="J15">
        <v>255</v>
      </c>
      <c r="K15">
        <v>0.14127423822714683</v>
      </c>
    </row>
    <row r="16" spans="1:11" x14ac:dyDescent="0.2">
      <c r="A16" t="s">
        <v>10</v>
      </c>
      <c r="B16">
        <v>3</v>
      </c>
      <c r="C16">
        <v>1386</v>
      </c>
      <c r="D16">
        <f t="shared" si="0"/>
        <v>291</v>
      </c>
      <c r="E16" s="5">
        <f t="shared" si="1"/>
        <v>0.16121883656509695</v>
      </c>
      <c r="G16" t="s">
        <v>10</v>
      </c>
      <c r="H16">
        <v>3</v>
      </c>
      <c r="I16">
        <v>1386</v>
      </c>
      <c r="J16">
        <v>291</v>
      </c>
      <c r="K16">
        <v>0.16121883656509695</v>
      </c>
    </row>
    <row r="17" spans="1:11" x14ac:dyDescent="0.2">
      <c r="A17" t="s">
        <v>10</v>
      </c>
      <c r="B17">
        <v>4</v>
      </c>
      <c r="C17">
        <v>1095</v>
      </c>
      <c r="D17">
        <f t="shared" si="0"/>
        <v>376</v>
      </c>
      <c r="E17" s="5">
        <f t="shared" si="1"/>
        <v>0.20831024930747921</v>
      </c>
      <c r="G17" t="s">
        <v>10</v>
      </c>
      <c r="H17">
        <v>4</v>
      </c>
      <c r="I17">
        <v>1095</v>
      </c>
      <c r="J17">
        <v>376</v>
      </c>
      <c r="K17">
        <v>0.20831024930747921</v>
      </c>
    </row>
    <row r="18" spans="1:11" x14ac:dyDescent="0.2">
      <c r="A18" t="s">
        <v>10</v>
      </c>
      <c r="B18">
        <v>5</v>
      </c>
      <c r="C18">
        <v>719</v>
      </c>
      <c r="D18">
        <f t="shared" si="0"/>
        <v>330</v>
      </c>
      <c r="E18" s="5">
        <f t="shared" si="1"/>
        <v>0.18282548476454294</v>
      </c>
      <c r="G18" t="s">
        <v>10</v>
      </c>
      <c r="H18">
        <v>5</v>
      </c>
      <c r="I18">
        <v>719</v>
      </c>
      <c r="J18">
        <v>330</v>
      </c>
      <c r="K18">
        <v>0.18282548476454294</v>
      </c>
    </row>
    <row r="19" spans="1:11" x14ac:dyDescent="0.2">
      <c r="A19" t="s">
        <v>10</v>
      </c>
      <c r="B19">
        <v>6</v>
      </c>
      <c r="C19">
        <v>389</v>
      </c>
      <c r="D19">
        <f t="shared" si="0"/>
        <v>197</v>
      </c>
      <c r="E19" s="5">
        <f t="shared" si="1"/>
        <v>0.10914127423822714</v>
      </c>
      <c r="G19" t="s">
        <v>10</v>
      </c>
      <c r="H19">
        <v>6</v>
      </c>
      <c r="I19">
        <v>389</v>
      </c>
      <c r="J19">
        <v>197</v>
      </c>
      <c r="K19">
        <v>0.10914127423822714</v>
      </c>
    </row>
    <row r="20" spans="1:11" x14ac:dyDescent="0.2">
      <c r="A20" t="s">
        <v>10</v>
      </c>
      <c r="B20">
        <v>7</v>
      </c>
      <c r="C20">
        <v>192</v>
      </c>
      <c r="D20">
        <f t="shared" si="0"/>
        <v>119</v>
      </c>
      <c r="E20" s="5">
        <f t="shared" si="1"/>
        <v>6.5927977839335183E-2</v>
      </c>
      <c r="G20" t="s">
        <v>10</v>
      </c>
      <c r="H20">
        <v>7</v>
      </c>
      <c r="I20">
        <v>192</v>
      </c>
      <c r="J20">
        <v>119</v>
      </c>
      <c r="K20">
        <v>6.5927977839335183E-2</v>
      </c>
    </row>
    <row r="21" spans="1:11" x14ac:dyDescent="0.2">
      <c r="A21" t="s">
        <v>10</v>
      </c>
      <c r="B21">
        <v>8</v>
      </c>
      <c r="C21">
        <v>73</v>
      </c>
      <c r="D21">
        <f t="shared" si="0"/>
        <v>48</v>
      </c>
      <c r="E21" s="5">
        <f t="shared" si="1"/>
        <v>2.6592797783933517E-2</v>
      </c>
      <c r="G21" t="s">
        <v>10</v>
      </c>
      <c r="H21">
        <v>8</v>
      </c>
      <c r="I21">
        <v>73</v>
      </c>
      <c r="J21">
        <v>48</v>
      </c>
      <c r="K21">
        <v>2.6592797783933517E-2</v>
      </c>
    </row>
    <row r="22" spans="1:11" x14ac:dyDescent="0.2">
      <c r="A22" t="s">
        <v>10</v>
      </c>
      <c r="B22">
        <v>9</v>
      </c>
      <c r="C22">
        <v>25</v>
      </c>
      <c r="D22">
        <f t="shared" si="0"/>
        <v>21</v>
      </c>
      <c r="E22" s="5">
        <f t="shared" si="1"/>
        <v>1.1634349030470914E-2</v>
      </c>
      <c r="G22" t="s">
        <v>10</v>
      </c>
      <c r="H22">
        <v>9</v>
      </c>
      <c r="I22">
        <v>25</v>
      </c>
      <c r="J22">
        <v>21</v>
      </c>
      <c r="K22">
        <v>1.1634349030470914E-2</v>
      </c>
    </row>
    <row r="23" spans="1:11" x14ac:dyDescent="0.2">
      <c r="A23" t="s">
        <v>10</v>
      </c>
      <c r="B23">
        <v>10</v>
      </c>
      <c r="C23">
        <v>4</v>
      </c>
      <c r="D23">
        <f t="shared" si="0"/>
        <v>3</v>
      </c>
      <c r="E23" s="5">
        <f t="shared" si="1"/>
        <v>1.6620498614958448E-3</v>
      </c>
      <c r="G23" t="s">
        <v>10</v>
      </c>
      <c r="H23">
        <v>10</v>
      </c>
      <c r="I23">
        <v>4</v>
      </c>
      <c r="J23">
        <v>3</v>
      </c>
      <c r="K23">
        <v>1.6620498614958448E-3</v>
      </c>
    </row>
    <row r="24" spans="1:11" x14ac:dyDescent="0.2">
      <c r="A24" t="s">
        <v>10</v>
      </c>
      <c r="B24">
        <v>11</v>
      </c>
      <c r="C24">
        <v>1</v>
      </c>
      <c r="D24">
        <v>1</v>
      </c>
      <c r="E24" s="5">
        <f t="shared" si="1"/>
        <v>5.54016620498615E-4</v>
      </c>
      <c r="G24" t="s">
        <v>10</v>
      </c>
      <c r="H24">
        <v>11</v>
      </c>
      <c r="I24">
        <v>1</v>
      </c>
      <c r="J24">
        <v>1</v>
      </c>
      <c r="K24">
        <v>5.54016620498615E-4</v>
      </c>
    </row>
    <row r="25" spans="1:11" x14ac:dyDescent="0.2">
      <c r="A25" t="s">
        <v>6</v>
      </c>
      <c r="B25">
        <v>1</v>
      </c>
      <c r="C25">
        <v>3666</v>
      </c>
      <c r="D25">
        <f t="shared" si="0"/>
        <v>496</v>
      </c>
      <c r="E25" s="5">
        <f t="shared" si="1"/>
        <v>0.13529732678668849</v>
      </c>
      <c r="G25" t="s">
        <v>6</v>
      </c>
      <c r="H25">
        <v>1</v>
      </c>
      <c r="I25">
        <v>3666</v>
      </c>
      <c r="J25">
        <v>496</v>
      </c>
      <c r="K25">
        <v>0.13529732678668849</v>
      </c>
    </row>
    <row r="26" spans="1:11" x14ac:dyDescent="0.2">
      <c r="A26" t="s">
        <v>6</v>
      </c>
      <c r="B26">
        <v>2</v>
      </c>
      <c r="C26">
        <v>3170</v>
      </c>
      <c r="D26">
        <f t="shared" si="0"/>
        <v>531</v>
      </c>
      <c r="E26" s="5">
        <f t="shared" si="1"/>
        <v>0.14484451718494271</v>
      </c>
      <c r="G26" t="s">
        <v>6</v>
      </c>
      <c r="H26">
        <v>2</v>
      </c>
      <c r="I26">
        <v>3170</v>
      </c>
      <c r="J26">
        <v>531</v>
      </c>
      <c r="K26">
        <v>0.14484451718494271</v>
      </c>
    </row>
    <row r="27" spans="1:11" x14ac:dyDescent="0.2">
      <c r="A27" t="s">
        <v>6</v>
      </c>
      <c r="B27">
        <v>3</v>
      </c>
      <c r="C27">
        <v>2639</v>
      </c>
      <c r="D27">
        <f t="shared" si="0"/>
        <v>743</v>
      </c>
      <c r="E27" s="5">
        <f t="shared" si="1"/>
        <v>0.2026732133115112</v>
      </c>
      <c r="G27" t="s">
        <v>6</v>
      </c>
      <c r="H27">
        <v>3</v>
      </c>
      <c r="I27">
        <v>2639</v>
      </c>
      <c r="J27">
        <v>743</v>
      </c>
      <c r="K27">
        <v>0.2026732133115112</v>
      </c>
    </row>
    <row r="28" spans="1:11" x14ac:dyDescent="0.2">
      <c r="A28" t="s">
        <v>6</v>
      </c>
      <c r="B28">
        <v>4</v>
      </c>
      <c r="C28">
        <v>1896</v>
      </c>
      <c r="D28">
        <f t="shared" si="0"/>
        <v>1229</v>
      </c>
      <c r="E28" s="5">
        <f t="shared" si="1"/>
        <v>0.3352427714129842</v>
      </c>
      <c r="G28" t="s">
        <v>6</v>
      </c>
      <c r="H28">
        <v>4</v>
      </c>
      <c r="I28">
        <v>1896</v>
      </c>
      <c r="J28">
        <v>1229</v>
      </c>
      <c r="K28">
        <v>0.3352427714129842</v>
      </c>
    </row>
    <row r="29" spans="1:11" x14ac:dyDescent="0.2">
      <c r="A29" t="s">
        <v>6</v>
      </c>
      <c r="B29">
        <v>5</v>
      </c>
      <c r="C29">
        <v>667</v>
      </c>
      <c r="D29">
        <f t="shared" si="0"/>
        <v>468</v>
      </c>
      <c r="E29" s="5">
        <f t="shared" si="1"/>
        <v>0.1276595744680851</v>
      </c>
      <c r="G29" t="s">
        <v>6</v>
      </c>
      <c r="H29">
        <v>5</v>
      </c>
      <c r="I29">
        <v>667</v>
      </c>
      <c r="J29">
        <v>468</v>
      </c>
      <c r="K29">
        <v>0.1276595744680851</v>
      </c>
    </row>
    <row r="30" spans="1:11" x14ac:dyDescent="0.2">
      <c r="A30" t="s">
        <v>6</v>
      </c>
      <c r="B30">
        <v>6</v>
      </c>
      <c r="C30">
        <v>199</v>
      </c>
      <c r="D30">
        <f t="shared" si="0"/>
        <v>153</v>
      </c>
      <c r="E30" s="5">
        <f t="shared" si="1"/>
        <v>4.1734860883797055E-2</v>
      </c>
      <c r="G30" t="s">
        <v>6</v>
      </c>
      <c r="H30">
        <v>6</v>
      </c>
      <c r="I30">
        <v>199</v>
      </c>
      <c r="J30">
        <v>153</v>
      </c>
      <c r="K30">
        <v>4.1734860883797055E-2</v>
      </c>
    </row>
    <row r="31" spans="1:11" x14ac:dyDescent="0.2">
      <c r="A31" t="s">
        <v>6</v>
      </c>
      <c r="B31">
        <v>7</v>
      </c>
      <c r="C31">
        <v>46</v>
      </c>
      <c r="D31">
        <f t="shared" si="0"/>
        <v>43</v>
      </c>
      <c r="E31" s="5">
        <f t="shared" si="1"/>
        <v>1.1729405346426624E-2</v>
      </c>
      <c r="G31" t="s">
        <v>6</v>
      </c>
      <c r="H31">
        <v>7</v>
      </c>
      <c r="I31">
        <v>46</v>
      </c>
      <c r="J31">
        <v>43</v>
      </c>
      <c r="K31">
        <v>1.1729405346426624E-2</v>
      </c>
    </row>
    <row r="32" spans="1:11" x14ac:dyDescent="0.2">
      <c r="A32" t="s">
        <v>6</v>
      </c>
      <c r="B32">
        <v>8</v>
      </c>
      <c r="C32">
        <v>3</v>
      </c>
      <c r="D32">
        <v>3</v>
      </c>
      <c r="E32" s="5">
        <f t="shared" si="1"/>
        <v>8.1833060556464816E-4</v>
      </c>
      <c r="G32" t="s">
        <v>6</v>
      </c>
      <c r="H32">
        <v>8</v>
      </c>
      <c r="I32">
        <v>3</v>
      </c>
      <c r="J32">
        <v>3</v>
      </c>
      <c r="K32">
        <v>8.1833060556464816E-4</v>
      </c>
    </row>
    <row r="33" spans="1:11" x14ac:dyDescent="0.2">
      <c r="A33" t="s">
        <v>17</v>
      </c>
      <c r="B33">
        <v>1</v>
      </c>
      <c r="C33">
        <v>503</v>
      </c>
      <c r="D33">
        <f t="shared" si="0"/>
        <v>27</v>
      </c>
      <c r="E33" s="5">
        <f t="shared" si="1"/>
        <v>5.3677932405566599E-2</v>
      </c>
      <c r="G33" t="s">
        <v>17</v>
      </c>
      <c r="H33">
        <v>1</v>
      </c>
      <c r="I33">
        <v>503</v>
      </c>
      <c r="J33">
        <v>27</v>
      </c>
      <c r="K33">
        <v>5.3677932405566599E-2</v>
      </c>
    </row>
    <row r="34" spans="1:11" x14ac:dyDescent="0.2">
      <c r="A34" t="s">
        <v>17</v>
      </c>
      <c r="B34">
        <v>2</v>
      </c>
      <c r="C34">
        <v>476</v>
      </c>
      <c r="D34">
        <f t="shared" si="0"/>
        <v>305</v>
      </c>
      <c r="E34" s="5">
        <f t="shared" si="1"/>
        <v>0.6063618290258449</v>
      </c>
      <c r="G34" t="s">
        <v>17</v>
      </c>
      <c r="H34">
        <v>2</v>
      </c>
      <c r="I34">
        <v>476</v>
      </c>
      <c r="J34">
        <v>305</v>
      </c>
      <c r="K34">
        <v>0.6063618290258449</v>
      </c>
    </row>
    <row r="35" spans="1:11" x14ac:dyDescent="0.2">
      <c r="A35" t="s">
        <v>17</v>
      </c>
      <c r="B35">
        <v>3</v>
      </c>
      <c r="C35">
        <v>171</v>
      </c>
      <c r="D35">
        <f t="shared" si="0"/>
        <v>17</v>
      </c>
      <c r="E35" s="5">
        <f t="shared" si="1"/>
        <v>3.3797216699801194E-2</v>
      </c>
      <c r="G35" t="s">
        <v>17</v>
      </c>
      <c r="H35">
        <v>3</v>
      </c>
      <c r="I35">
        <v>171</v>
      </c>
      <c r="J35">
        <v>17</v>
      </c>
      <c r="K35">
        <v>3.3797216699801194E-2</v>
      </c>
    </row>
    <row r="36" spans="1:11" x14ac:dyDescent="0.2">
      <c r="A36" t="s">
        <v>17</v>
      </c>
      <c r="B36">
        <v>4</v>
      </c>
      <c r="C36">
        <v>154</v>
      </c>
      <c r="D36">
        <f t="shared" si="0"/>
        <v>25</v>
      </c>
      <c r="E36" s="5">
        <f t="shared" si="1"/>
        <v>4.9701789264413522E-2</v>
      </c>
      <c r="G36" t="s">
        <v>17</v>
      </c>
      <c r="H36">
        <v>4</v>
      </c>
      <c r="I36">
        <v>154</v>
      </c>
      <c r="J36">
        <v>25</v>
      </c>
      <c r="K36">
        <v>4.9701789264413522E-2</v>
      </c>
    </row>
    <row r="37" spans="1:11" x14ac:dyDescent="0.2">
      <c r="A37" t="s">
        <v>17</v>
      </c>
      <c r="B37">
        <v>5</v>
      </c>
      <c r="C37">
        <v>129</v>
      </c>
      <c r="D37">
        <f t="shared" si="0"/>
        <v>38</v>
      </c>
      <c r="E37" s="5">
        <f t="shared" si="1"/>
        <v>7.5546719681908542E-2</v>
      </c>
      <c r="G37" t="s">
        <v>17</v>
      </c>
      <c r="H37">
        <v>5</v>
      </c>
      <c r="I37">
        <v>129</v>
      </c>
      <c r="J37">
        <v>38</v>
      </c>
      <c r="K37">
        <v>7.5546719681908542E-2</v>
      </c>
    </row>
    <row r="38" spans="1:11" x14ac:dyDescent="0.2">
      <c r="A38" t="s">
        <v>17</v>
      </c>
      <c r="B38">
        <v>6</v>
      </c>
      <c r="C38">
        <v>91</v>
      </c>
      <c r="D38">
        <f t="shared" si="0"/>
        <v>36</v>
      </c>
      <c r="E38" s="5">
        <f t="shared" si="1"/>
        <v>7.1570576540755465E-2</v>
      </c>
      <c r="G38" t="s">
        <v>17</v>
      </c>
      <c r="H38">
        <v>6</v>
      </c>
      <c r="I38">
        <v>91</v>
      </c>
      <c r="J38">
        <v>36</v>
      </c>
      <c r="K38">
        <v>7.1570576540755465E-2</v>
      </c>
    </row>
    <row r="39" spans="1:11" x14ac:dyDescent="0.2">
      <c r="A39" t="s">
        <v>17</v>
      </c>
      <c r="B39">
        <v>7</v>
      </c>
      <c r="C39">
        <v>55</v>
      </c>
      <c r="D39">
        <f t="shared" si="0"/>
        <v>26</v>
      </c>
      <c r="E39" s="5">
        <f t="shared" si="1"/>
        <v>5.168986083499006E-2</v>
      </c>
      <c r="G39" t="s">
        <v>17</v>
      </c>
      <c r="H39">
        <v>7</v>
      </c>
      <c r="I39">
        <v>55</v>
      </c>
      <c r="J39">
        <v>26</v>
      </c>
      <c r="K39">
        <v>5.168986083499006E-2</v>
      </c>
    </row>
    <row r="40" spans="1:11" x14ac:dyDescent="0.2">
      <c r="A40" t="s">
        <v>17</v>
      </c>
      <c r="B40">
        <v>8</v>
      </c>
      <c r="C40">
        <v>29</v>
      </c>
      <c r="D40">
        <f t="shared" si="0"/>
        <v>15</v>
      </c>
      <c r="E40" s="5">
        <f t="shared" si="1"/>
        <v>2.982107355864811E-2</v>
      </c>
      <c r="G40" t="s">
        <v>17</v>
      </c>
      <c r="H40">
        <v>8</v>
      </c>
      <c r="I40">
        <v>29</v>
      </c>
      <c r="J40">
        <v>15</v>
      </c>
      <c r="K40">
        <v>2.982107355864811E-2</v>
      </c>
    </row>
    <row r="41" spans="1:11" x14ac:dyDescent="0.2">
      <c r="A41" t="s">
        <v>17</v>
      </c>
      <c r="B41">
        <v>9</v>
      </c>
      <c r="C41">
        <v>14</v>
      </c>
      <c r="D41">
        <f t="shared" si="0"/>
        <v>8</v>
      </c>
      <c r="E41" s="5">
        <f t="shared" si="1"/>
        <v>1.5904572564612324E-2</v>
      </c>
      <c r="G41" t="s">
        <v>17</v>
      </c>
      <c r="H41">
        <v>9</v>
      </c>
      <c r="I41">
        <v>14</v>
      </c>
      <c r="J41">
        <v>8</v>
      </c>
      <c r="K41">
        <v>1.5904572564612324E-2</v>
      </c>
    </row>
    <row r="42" spans="1:11" x14ac:dyDescent="0.2">
      <c r="A42" t="s">
        <v>17</v>
      </c>
      <c r="B42">
        <v>10</v>
      </c>
      <c r="C42">
        <v>6</v>
      </c>
      <c r="D42">
        <f t="shared" si="0"/>
        <v>2</v>
      </c>
      <c r="E42" s="5">
        <f t="shared" si="1"/>
        <v>3.9761431411530811E-3</v>
      </c>
      <c r="G42" t="s">
        <v>17</v>
      </c>
      <c r="H42">
        <v>10</v>
      </c>
      <c r="I42">
        <v>6</v>
      </c>
      <c r="J42">
        <v>2</v>
      </c>
      <c r="K42">
        <v>3.9761431411530811E-3</v>
      </c>
    </row>
    <row r="43" spans="1:11" x14ac:dyDescent="0.2">
      <c r="A43" t="s">
        <v>17</v>
      </c>
      <c r="B43">
        <v>11</v>
      </c>
      <c r="C43">
        <v>4</v>
      </c>
      <c r="D43">
        <f t="shared" si="0"/>
        <v>3</v>
      </c>
      <c r="E43" s="5">
        <f t="shared" si="1"/>
        <v>5.9642147117296221E-3</v>
      </c>
      <c r="G43" t="s">
        <v>17</v>
      </c>
      <c r="H43">
        <v>11</v>
      </c>
      <c r="I43">
        <v>4</v>
      </c>
      <c r="J43">
        <v>3</v>
      </c>
      <c r="K43">
        <v>5.9642147117296221E-3</v>
      </c>
    </row>
    <row r="44" spans="1:11" x14ac:dyDescent="0.2">
      <c r="A44" t="s">
        <v>17</v>
      </c>
      <c r="B44">
        <v>12</v>
      </c>
      <c r="C44">
        <v>1</v>
      </c>
      <c r="D44">
        <f t="shared" si="0"/>
        <v>1</v>
      </c>
      <c r="E44" s="5">
        <f t="shared" si="1"/>
        <v>1.9880715705765406E-3</v>
      </c>
      <c r="G44" t="s">
        <v>17</v>
      </c>
      <c r="H44">
        <v>12</v>
      </c>
      <c r="I44">
        <v>1</v>
      </c>
      <c r="J44">
        <v>1</v>
      </c>
      <c r="K44">
        <v>1.9880715705765406E-3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baseColWidth="10" defaultRowHeight="16" x14ac:dyDescent="0.2"/>
  <cols>
    <col min="1" max="1" width="14.1640625" bestFit="1" customWidth="1"/>
    <col min="2" max="2" width="22" bestFit="1" customWidth="1"/>
  </cols>
  <sheetData>
    <row r="3" spans="1:2" x14ac:dyDescent="0.2">
      <c r="A3" s="1" t="s">
        <v>40</v>
      </c>
      <c r="B3" t="s">
        <v>48</v>
      </c>
    </row>
    <row r="4" spans="1:2" x14ac:dyDescent="0.2">
      <c r="A4" s="2" t="s">
        <v>3</v>
      </c>
      <c r="B4" s="3">
        <v>4790</v>
      </c>
    </row>
    <row r="5" spans="1:2" x14ac:dyDescent="0.2">
      <c r="A5" s="2" t="s">
        <v>10</v>
      </c>
      <c r="B5" s="3">
        <v>1805</v>
      </c>
    </row>
    <row r="6" spans="1:2" x14ac:dyDescent="0.2">
      <c r="A6" s="2" t="s">
        <v>6</v>
      </c>
      <c r="B6" s="3">
        <v>3666</v>
      </c>
    </row>
    <row r="7" spans="1:2" x14ac:dyDescent="0.2">
      <c r="A7" s="2" t="s">
        <v>17</v>
      </c>
      <c r="B7" s="3">
        <v>503</v>
      </c>
    </row>
    <row r="8" spans="1:2" x14ac:dyDescent="0.2">
      <c r="A8" s="2" t="s">
        <v>41</v>
      </c>
      <c r="B8" s="3">
        <v>10764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improvementsbytenure</vt:lpstr>
      <vt:lpstr>recsfreq</vt:lpstr>
      <vt:lpstr>inspectionsPivot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2023-01-18T17:02:57Z</dcterms:created>
  <dcterms:modified xsi:type="dcterms:W3CDTF">2023-01-18T17:06:26Z</dcterms:modified>
</cp:coreProperties>
</file>