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drawings/drawing4.xml" ContentType="application/vnd.openxmlformats-officedocument.drawing+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drawings/drawing5.xml" ContentType="application/vnd.openxmlformats-officedocument.drawing+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drawings/drawing6.xml" ContentType="application/vnd.openxmlformats-officedocument.drawing+xml"/>
  <Override PartName="/xl/charts/chart15.xml" ContentType="application/vnd.openxmlformats-officedocument.drawingml.chart+xml"/>
  <Override PartName="/xl/charts/chart16.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charts/chart17.xml" ContentType="application/vnd.openxmlformats-officedocument.drawingml.chart+xml"/>
  <Override PartName="/xl/drawings/drawing9.xml" ContentType="application/vnd.openxmlformats-officedocument.drawing+xml"/>
  <Override PartName="/xl/charts/chart18.xml" ContentType="application/vnd.openxmlformats-officedocument.drawingml.chart+xml"/>
  <Override PartName="/xl/drawings/drawing10.xml" ContentType="application/vnd.openxmlformats-officedocument.drawing+xml"/>
  <Override PartName="/xl/charts/chart19.xml" ContentType="application/vnd.openxmlformats-officedocument.drawingml.chart+xml"/>
  <Override PartName="/xl/drawings/drawing11.xml" ContentType="application/vnd.openxmlformats-officedocument.drawing+xml"/>
  <Override PartName="/xl/drawings/drawing12.xml" ContentType="application/vnd.openxmlformats-officedocument.drawing+xml"/>
  <Override PartName="/xl/charts/chart20.xml" ContentType="application/vnd.openxmlformats-officedocument.drawingml.chart+xml"/>
  <Override PartName="/xl/charts/chart21.xml" ContentType="application/vnd.openxmlformats-officedocument.drawingml.chart+xml"/>
  <Override PartName="/xl/drawings/drawing13.xml" ContentType="application/vnd.openxmlformats-officedocument.drawing+xml"/>
  <Override PartName="/xl/drawings/drawing14.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charts/colors1.xml" ContentType="application/vnd.ms-office.chartcolorstyle+xml"/>
  <Override PartName="/xl/charts/style1.xml" ContentType="application/vnd.ms-office.chartstyle+xml"/>
  <Override PartName="/xl/charts/colors2.xml" ContentType="application/vnd.ms-office.chartcolorstyle+xml"/>
  <Override PartName="/xl/charts/style2.xml" ContentType="application/vnd.ms-office.chartsty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135" yWindow="-465" windowWidth="20700" windowHeight="8700" tabRatio="537" activeTab="15"/>
  </bookViews>
  <sheets>
    <sheet name="0" sheetId="16" r:id="rId1"/>
    <sheet name="1" sheetId="19" r:id="rId2"/>
    <sheet name="2" sheetId="2" r:id="rId3"/>
    <sheet name="3" sheetId="5" r:id="rId4"/>
    <sheet name="4" sheetId="7" r:id="rId5"/>
    <sheet name="5" sheetId="6" r:id="rId6"/>
    <sheet name="6" sheetId="8" r:id="rId7"/>
    <sheet name="7" sheetId="17" r:id="rId8"/>
    <sheet name="8" sheetId="20" r:id="rId9"/>
    <sheet name="9" sheetId="10" r:id="rId10"/>
    <sheet name="10" sheetId="11" r:id="rId11"/>
    <sheet name="11" sheetId="13" r:id="rId12"/>
    <sheet name="12" sheetId="9" r:id="rId13"/>
    <sheet name="13" sheetId="14" r:id="rId14"/>
    <sheet name="14" sheetId="15" r:id="rId15"/>
    <sheet name="self exclusions" sheetId="21" r:id="rId16"/>
  </sheets>
  <externalReferences>
    <externalReference r:id="rId17"/>
    <externalReference r:id="rId18"/>
    <externalReference r:id="rId19"/>
    <externalReference r:id="rId20"/>
  </externalReferences>
  <definedNames>
    <definedName name="__123Graph_A" localSheetId="3" hidden="1">[1]F1!#REF!</definedName>
    <definedName name="__123Graph_A" hidden="1">[1]F1!#REF!</definedName>
    <definedName name="__123Graph_AChart1" localSheetId="3" hidden="1">[1]F1!#REF!</definedName>
    <definedName name="__123Graph_AChart1" hidden="1">[1]F1!#REF!</definedName>
    <definedName name="__123Graph_ACurrent" localSheetId="3" hidden="1">[1]F1!#REF!</definedName>
    <definedName name="__123Graph_ACurrent" hidden="1">[1]F1!#REF!</definedName>
    <definedName name="__123Graph_AGRAPH1" localSheetId="3" hidden="1">[2]Spirit_Input!#REF!</definedName>
    <definedName name="__123Graph_AGRAPH1" hidden="1">[2]Spirit_Input!#REF!</definedName>
    <definedName name="__123Graph_B" localSheetId="3" hidden="1">'[3]CIG CLRs &amp; Revenue'!#REF!</definedName>
    <definedName name="__123Graph_B" hidden="1">'[3]CIG CLRs &amp; Revenue'!#REF!</definedName>
    <definedName name="__123Graph_BGRAPH1" localSheetId="3" hidden="1">[2]Spirit_Input!#REF!</definedName>
    <definedName name="__123Graph_BGRAPH1" hidden="1">[2]Spirit_Input!#REF!</definedName>
    <definedName name="__123Graph_CGRAPH1" localSheetId="3" hidden="1">[2]Spirit_Input!#REF!</definedName>
    <definedName name="__123Graph_CGRAPH1" hidden="1">[2]Spirit_Input!#REF!</definedName>
    <definedName name="__123Graph_X" localSheetId="3" hidden="1">[1]F1!#REF!</definedName>
    <definedName name="__123Graph_X" hidden="1">[1]F1!#REF!</definedName>
    <definedName name="__123Graph_XChart1" localSheetId="3" hidden="1">[1]F1!#REF!</definedName>
    <definedName name="__123Graph_XChart1" hidden="1">[1]F1!#REF!</definedName>
    <definedName name="__123Graph_XCurrent" localSheetId="3" hidden="1">[1]F1!#REF!</definedName>
    <definedName name="__123Graph_XCurrent" hidden="1">[1]F1!#REF!</definedName>
    <definedName name="__123Graph_XGRAPH1" localSheetId="3" hidden="1">[2]Spirit_Input!#REF!</definedName>
    <definedName name="__123Graph_XGRAPH1" hidden="1">[2]Spirit_Input!#REF!</definedName>
    <definedName name="_ftn1" localSheetId="10">'10'!#REF!</definedName>
    <definedName name="_ftn2" localSheetId="10">'10'!#REF!</definedName>
    <definedName name="_Key1" localSheetId="3" hidden="1">#REF!</definedName>
    <definedName name="_Key1" hidden="1">#REF!</definedName>
    <definedName name="_Order1" hidden="1">255</definedName>
    <definedName name="_Sort" localSheetId="3" hidden="1">#REF!</definedName>
    <definedName name="_Sort" hidden="1">#REF!</definedName>
    <definedName name="CalendarQ">[4]RTG!$B$36</definedName>
    <definedName name="fdfd" localSheetId="3" hidden="1">[1]F1!#REF!</definedName>
    <definedName name="fdfd" hidden="1">[1]F1!#REF!</definedName>
    <definedName name="OLE_LINK1" localSheetId="3">'3'!#REF!</definedName>
    <definedName name="OLE_LINK3" localSheetId="3">'3'!#REF!</definedName>
    <definedName name="_xlnm.Print_Area" localSheetId="0">'0'!$A$1:$J$39</definedName>
    <definedName name="_xlnm.Print_Area" localSheetId="1">'1'!$A$1:$J$29</definedName>
    <definedName name="_xlnm.Print_Area" localSheetId="10">'10'!$A$1:$K$47</definedName>
    <definedName name="_xlnm.Print_Area" localSheetId="11">'11'!$A$1:$R$39</definedName>
    <definedName name="_xlnm.Print_Area" localSheetId="12">'12'!$A$1:$U$67</definedName>
    <definedName name="_xlnm.Print_Area" localSheetId="13">'13'!$A$1:$N$50</definedName>
    <definedName name="_xlnm.Print_Area" localSheetId="14">'14'!$A$1:$D$81</definedName>
    <definedName name="_xlnm.Print_Area" localSheetId="2">'2'!$A$1:$U$50</definedName>
    <definedName name="_xlnm.Print_Area" localSheetId="3">'3'!$A$1:$T$142</definedName>
    <definedName name="_xlnm.Print_Area" localSheetId="4">'4'!$A$1:$U$88</definedName>
    <definedName name="_xlnm.Print_Area" localSheetId="5">'5'!$A$1:$S$111</definedName>
    <definedName name="_xlnm.Print_Area" localSheetId="6">'6'!$A$1:$S$84</definedName>
    <definedName name="_xlnm.Print_Area" localSheetId="7">'7'!$A$1:$N$87</definedName>
    <definedName name="_xlnm.Print_Area" localSheetId="8">'8'!$A$1:$K$44</definedName>
    <definedName name="_xlnm.Print_Area" localSheetId="9">'9'!$A$1:$L$47</definedName>
  </definedNames>
  <calcPr calcId="145621"/>
</workbook>
</file>

<file path=xl/calcChain.xml><?xml version="1.0" encoding="utf-8"?>
<calcChain xmlns="http://schemas.openxmlformats.org/spreadsheetml/2006/main">
  <c r="J8" i="21" l="1"/>
  <c r="K3" i="21"/>
  <c r="K4" i="21"/>
  <c r="K5" i="21"/>
  <c r="K6" i="21"/>
  <c r="K7" i="21"/>
  <c r="K2" i="21"/>
  <c r="C7" i="21"/>
  <c r="D7" i="21"/>
  <c r="E7" i="21"/>
  <c r="F7" i="21"/>
  <c r="G7" i="21"/>
  <c r="H7" i="21"/>
  <c r="I7" i="21"/>
  <c r="J7" i="21"/>
  <c r="B7" i="21"/>
  <c r="J9" i="11" l="1"/>
  <c r="H9" i="11"/>
  <c r="G9" i="11"/>
  <c r="F9" i="11"/>
  <c r="E9" i="11"/>
  <c r="D9" i="11"/>
  <c r="C9" i="11"/>
  <c r="B9" i="11"/>
  <c r="I9" i="11"/>
  <c r="K46" i="8" l="1"/>
  <c r="K77" i="6" l="1"/>
  <c r="K54" i="7" l="1"/>
  <c r="K109" i="5" l="1"/>
  <c r="J47" i="2" l="1"/>
  <c r="J24" i="2"/>
  <c r="J35" i="2"/>
  <c r="J15" i="2"/>
  <c r="J29" i="7" l="1"/>
  <c r="J39" i="7"/>
  <c r="J45" i="7" s="1"/>
  <c r="J20" i="7"/>
  <c r="J44" i="7" s="1"/>
  <c r="J46" i="7" l="1"/>
  <c r="J77" i="6"/>
  <c r="K78" i="6" s="1"/>
  <c r="J17" i="6"/>
  <c r="J59" i="6"/>
  <c r="J65" i="6" s="1"/>
  <c r="J51" i="6"/>
  <c r="J43" i="6"/>
  <c r="J64" i="6" s="1"/>
  <c r="J66" i="6" s="1"/>
  <c r="J30" i="6"/>
  <c r="J39" i="8" l="1"/>
  <c r="I31" i="8"/>
  <c r="J31" i="8"/>
  <c r="J32" i="8" s="1"/>
  <c r="J24" i="8"/>
  <c r="J14" i="8"/>
  <c r="E13" i="20" l="1"/>
  <c r="F13" i="20"/>
  <c r="J13" i="20"/>
  <c r="J12" i="10" l="1"/>
  <c r="J15" i="10" s="1"/>
  <c r="J10" i="11" l="1"/>
  <c r="J50" i="9" l="1"/>
  <c r="J35" i="9"/>
  <c r="J20" i="9"/>
  <c r="J46" i="8" l="1"/>
  <c r="K47" i="8" s="1"/>
  <c r="J12" i="7" l="1"/>
  <c r="J54" i="7"/>
  <c r="K55" i="7" s="1"/>
  <c r="J109" i="5" l="1"/>
  <c r="K110" i="5" s="1"/>
  <c r="J98" i="5"/>
  <c r="J89" i="5"/>
  <c r="J80" i="5"/>
  <c r="J72" i="5"/>
  <c r="J57" i="5"/>
  <c r="I48" i="5"/>
  <c r="J48" i="5"/>
  <c r="J40" i="5"/>
  <c r="J63" i="5" s="1"/>
  <c r="I40" i="5"/>
  <c r="I30" i="5"/>
  <c r="J30" i="5"/>
  <c r="J31" i="5" s="1"/>
  <c r="J41" i="5" l="1"/>
  <c r="J62" i="5"/>
  <c r="J64" i="5" s="1"/>
  <c r="J49" i="5"/>
  <c r="J20" i="5" l="1"/>
  <c r="J12" i="5"/>
  <c r="I47" i="2" l="1"/>
  <c r="J48" i="2" s="1"/>
  <c r="D47" i="2"/>
  <c r="E47" i="2"/>
  <c r="F47" i="2"/>
  <c r="G47" i="2"/>
  <c r="H47" i="2"/>
  <c r="C47" i="2"/>
  <c r="B47" i="2"/>
  <c r="G13" i="20" l="1"/>
  <c r="H13" i="20"/>
  <c r="I13" i="20"/>
  <c r="J14" i="20" s="1"/>
  <c r="I50" i="9" l="1"/>
  <c r="J51" i="9" s="1"/>
  <c r="H50" i="9"/>
  <c r="G50" i="9"/>
  <c r="H51" i="9" l="1"/>
  <c r="I51" i="9"/>
  <c r="D30" i="6"/>
  <c r="E30" i="6"/>
  <c r="F30" i="6"/>
  <c r="G30" i="6"/>
  <c r="H30" i="6"/>
  <c r="I30" i="6"/>
  <c r="J31" i="6" s="1"/>
  <c r="C30" i="6"/>
  <c r="B30" i="6"/>
  <c r="D17" i="6"/>
  <c r="E17" i="6"/>
  <c r="F17" i="6"/>
  <c r="G17" i="6"/>
  <c r="H17" i="6"/>
  <c r="I17" i="6"/>
  <c r="J18" i="6" s="1"/>
  <c r="C17" i="6"/>
  <c r="B17" i="6"/>
  <c r="D54" i="7" l="1"/>
  <c r="E54" i="7"/>
  <c r="F54" i="7"/>
  <c r="G54" i="7"/>
  <c r="H54" i="7"/>
  <c r="I54" i="7"/>
  <c r="J55" i="7" s="1"/>
  <c r="C54" i="7"/>
  <c r="B54" i="7"/>
  <c r="C39" i="7" l="1"/>
  <c r="D39" i="7"/>
  <c r="E39" i="7"/>
  <c r="F39" i="7"/>
  <c r="G39" i="7"/>
  <c r="H39" i="7"/>
  <c r="I39" i="7"/>
  <c r="J40" i="7" s="1"/>
  <c r="B39" i="7"/>
  <c r="D89" i="5" l="1"/>
  <c r="E89" i="5"/>
  <c r="F89" i="5"/>
  <c r="G89" i="5"/>
  <c r="H89" i="5"/>
  <c r="D80" i="5"/>
  <c r="E80" i="5"/>
  <c r="F80" i="5"/>
  <c r="G80" i="5"/>
  <c r="H80" i="5"/>
  <c r="I80" i="5"/>
  <c r="J81" i="5" s="1"/>
  <c r="E72" i="5"/>
  <c r="F72" i="5"/>
  <c r="G72" i="5"/>
  <c r="H72" i="5"/>
  <c r="I72" i="5"/>
  <c r="J73" i="5" s="1"/>
  <c r="I57" i="5"/>
  <c r="D57" i="5"/>
  <c r="E57" i="5"/>
  <c r="F57" i="5"/>
  <c r="G57" i="5"/>
  <c r="G62" i="5" s="1"/>
  <c r="H57" i="5"/>
  <c r="H62" i="5" s="1"/>
  <c r="C57" i="5"/>
  <c r="B57" i="5"/>
  <c r="I62" i="5" l="1"/>
  <c r="J58" i="5"/>
  <c r="H35" i="2"/>
  <c r="I35" i="2"/>
  <c r="G35" i="2"/>
  <c r="B15" i="2"/>
  <c r="C15" i="2"/>
  <c r="C16" i="2" s="1"/>
  <c r="D15" i="2"/>
  <c r="E15" i="2"/>
  <c r="E16" i="2" s="1"/>
  <c r="F15" i="2"/>
  <c r="G15" i="2"/>
  <c r="G16" i="2" s="1"/>
  <c r="H15" i="2"/>
  <c r="I15" i="2"/>
  <c r="D16" i="2"/>
  <c r="F16" i="2"/>
  <c r="C24" i="2"/>
  <c r="C25" i="2" s="1"/>
  <c r="E24" i="2"/>
  <c r="E25" i="2" s="1"/>
  <c r="B24" i="2"/>
  <c r="D24" i="2"/>
  <c r="F24" i="2"/>
  <c r="G24" i="2"/>
  <c r="G25" i="2" s="1"/>
  <c r="H24" i="2"/>
  <c r="I24" i="2"/>
  <c r="B35" i="2"/>
  <c r="D35" i="2"/>
  <c r="D36" i="2" s="1"/>
  <c r="F35" i="2"/>
  <c r="F36" i="2" s="1"/>
  <c r="C35" i="2"/>
  <c r="E35" i="2"/>
  <c r="C48" i="2"/>
  <c r="H48" i="2"/>
  <c r="I48" i="2"/>
  <c r="G48" i="2"/>
  <c r="H25" i="2" l="1"/>
  <c r="I25" i="2"/>
  <c r="J25" i="2"/>
  <c r="I36" i="2"/>
  <c r="J36" i="2"/>
  <c r="H16" i="2"/>
  <c r="I16" i="2"/>
  <c r="J16" i="2"/>
  <c r="H36" i="2"/>
  <c r="D48" i="2"/>
  <c r="E36" i="2"/>
  <c r="C36" i="2"/>
  <c r="F25" i="2"/>
  <c r="D25" i="2"/>
  <c r="E48" i="2"/>
  <c r="G36" i="2"/>
  <c r="F48" i="2"/>
  <c r="B17" i="19" l="1"/>
  <c r="C17" i="19"/>
  <c r="D17" i="19"/>
  <c r="I14" i="20" l="1"/>
  <c r="H14" i="20"/>
  <c r="G14" i="20"/>
  <c r="F14" i="20"/>
  <c r="I10" i="11" l="1"/>
  <c r="E10" i="11"/>
  <c r="F10" i="11"/>
  <c r="H10" i="11"/>
  <c r="D10" i="11"/>
  <c r="G10" i="11"/>
  <c r="D12" i="10"/>
  <c r="D15" i="10" s="1"/>
  <c r="E12" i="10"/>
  <c r="E15" i="10" s="1"/>
  <c r="F12" i="10"/>
  <c r="F15" i="10" s="1"/>
  <c r="G12" i="10"/>
  <c r="H12" i="10"/>
  <c r="H15" i="10" s="1"/>
  <c r="I12" i="10"/>
  <c r="I15" i="10" l="1"/>
  <c r="J13" i="10"/>
  <c r="G13" i="10"/>
  <c r="G15" i="10"/>
  <c r="H13" i="10"/>
  <c r="F13" i="10"/>
  <c r="I13" i="10"/>
  <c r="E13" i="10"/>
  <c r="F35" i="9" l="1"/>
  <c r="G35" i="9"/>
  <c r="H35" i="9"/>
  <c r="I35" i="9"/>
  <c r="J36" i="9" s="1"/>
  <c r="E35" i="9"/>
  <c r="F20" i="9"/>
  <c r="G20" i="9"/>
  <c r="H20" i="9"/>
  <c r="I20" i="9"/>
  <c r="J21" i="9" s="1"/>
  <c r="E20" i="9"/>
  <c r="G36" i="9" l="1"/>
  <c r="I36" i="9"/>
  <c r="H36" i="9"/>
  <c r="G46" i="8"/>
  <c r="H46" i="8"/>
  <c r="I46" i="8"/>
  <c r="J47" i="8" s="1"/>
  <c r="C39" i="8"/>
  <c r="D39" i="8"/>
  <c r="E39" i="8"/>
  <c r="F39" i="8"/>
  <c r="G39" i="8"/>
  <c r="H39" i="8"/>
  <c r="I39" i="8"/>
  <c r="J40" i="8" s="1"/>
  <c r="B39" i="8"/>
  <c r="C31" i="8"/>
  <c r="D31" i="8"/>
  <c r="E31" i="8"/>
  <c r="F31" i="8"/>
  <c r="G31" i="8"/>
  <c r="H31" i="8"/>
  <c r="I32" i="8" s="1"/>
  <c r="B31" i="8"/>
  <c r="C24" i="8"/>
  <c r="D24" i="8"/>
  <c r="E24" i="8"/>
  <c r="F24" i="8"/>
  <c r="G24" i="8"/>
  <c r="H24" i="8"/>
  <c r="I24" i="8"/>
  <c r="J25" i="8" s="1"/>
  <c r="C14" i="8"/>
  <c r="D14" i="8"/>
  <c r="E14" i="8"/>
  <c r="F14" i="8"/>
  <c r="G14" i="8"/>
  <c r="H14" i="8"/>
  <c r="I14" i="8"/>
  <c r="J15" i="8" s="1"/>
  <c r="B14" i="8"/>
  <c r="I15" i="8" l="1"/>
  <c r="H40" i="8"/>
  <c r="G40" i="8"/>
  <c r="I40" i="8"/>
  <c r="F32" i="8"/>
  <c r="I25" i="8"/>
  <c r="G32" i="8"/>
  <c r="H32" i="8"/>
  <c r="G77" i="6" l="1"/>
  <c r="C77" i="6"/>
  <c r="D77" i="6"/>
  <c r="E77" i="6"/>
  <c r="F77" i="6"/>
  <c r="H77" i="6"/>
  <c r="I77" i="6"/>
  <c r="J78" i="6" s="1"/>
  <c r="B77" i="6"/>
  <c r="I59" i="6"/>
  <c r="I51" i="6"/>
  <c r="J52" i="6" s="1"/>
  <c r="C43" i="6"/>
  <c r="C64" i="6" s="1"/>
  <c r="D43" i="6"/>
  <c r="D64" i="6" s="1"/>
  <c r="E43" i="6"/>
  <c r="E64" i="6" s="1"/>
  <c r="F43" i="6"/>
  <c r="F64" i="6" s="1"/>
  <c r="G43" i="6"/>
  <c r="G64" i="6" s="1"/>
  <c r="H43" i="6"/>
  <c r="H64" i="6" s="1"/>
  <c r="I43" i="6"/>
  <c r="I64" i="6" s="1"/>
  <c r="B43" i="6"/>
  <c r="B64" i="6" s="1"/>
  <c r="J60" i="6" l="1"/>
  <c r="I65" i="6"/>
  <c r="I66" i="6"/>
  <c r="J67" i="6" s="1"/>
  <c r="J44" i="6"/>
  <c r="I31" i="6"/>
  <c r="I44" i="6"/>
  <c r="E44" i="6"/>
  <c r="H44" i="6"/>
  <c r="D44" i="6"/>
  <c r="G44" i="6"/>
  <c r="F44" i="6"/>
  <c r="I45" i="7" l="1"/>
  <c r="I29" i="7"/>
  <c r="J30" i="7" s="1"/>
  <c r="I20" i="7"/>
  <c r="I12" i="7"/>
  <c r="J13" i="7" s="1"/>
  <c r="I44" i="7" l="1"/>
  <c r="I46" i="7" s="1"/>
  <c r="J47" i="7" s="1"/>
  <c r="J21" i="7"/>
  <c r="I98" i="5"/>
  <c r="J99" i="5" s="1"/>
  <c r="I89" i="5"/>
  <c r="J90" i="5" s="1"/>
  <c r="I81" i="5"/>
  <c r="I73" i="5"/>
  <c r="I63" i="5"/>
  <c r="I20" i="5"/>
  <c r="J21" i="5" s="1"/>
  <c r="I109" i="5"/>
  <c r="J110" i="5" s="1"/>
  <c r="I12" i="5"/>
  <c r="J13" i="5" s="1"/>
  <c r="I64" i="5" l="1"/>
  <c r="J65" i="5" s="1"/>
  <c r="D46" i="8"/>
  <c r="E46" i="8"/>
  <c r="F46" i="8"/>
  <c r="B24" i="8"/>
  <c r="H20" i="7"/>
  <c r="D20" i="7"/>
  <c r="E20" i="7"/>
  <c r="F20" i="7"/>
  <c r="G20" i="7"/>
  <c r="G44" i="7" s="1"/>
  <c r="C20" i="7"/>
  <c r="B20" i="7"/>
  <c r="I21" i="7" l="1"/>
  <c r="H44" i="7"/>
  <c r="C44" i="7"/>
  <c r="D44" i="7"/>
  <c r="E44" i="7"/>
  <c r="B44" i="7"/>
  <c r="H21" i="7"/>
  <c r="G21" i="7"/>
  <c r="F21" i="7"/>
  <c r="E21" i="7"/>
  <c r="D21" i="7"/>
  <c r="C21" i="7"/>
  <c r="C98" i="5"/>
  <c r="D98" i="5"/>
  <c r="E98" i="5"/>
  <c r="F98" i="5"/>
  <c r="G98" i="5"/>
  <c r="H98" i="5"/>
  <c r="I99" i="5" s="1"/>
  <c r="B98" i="5"/>
  <c r="H25" i="8"/>
  <c r="G25" i="8"/>
  <c r="F25" i="8"/>
  <c r="E25" i="8"/>
  <c r="D25" i="8"/>
  <c r="C25" i="8"/>
  <c r="C44" i="6" l="1"/>
  <c r="D31" i="6"/>
  <c r="E31" i="6"/>
  <c r="C31" i="6"/>
  <c r="G31" i="6"/>
  <c r="H31" i="6"/>
  <c r="F31" i="6"/>
  <c r="E59" i="6" l="1"/>
  <c r="E65" i="6" s="1"/>
  <c r="I55" i="7" l="1"/>
  <c r="G47" i="8" l="1"/>
  <c r="D32" i="8"/>
  <c r="F47" i="8"/>
  <c r="E32" i="8"/>
  <c r="D55" i="7"/>
  <c r="H55" i="7"/>
  <c r="E55" i="7"/>
  <c r="C55" i="7"/>
  <c r="F55" i="7"/>
  <c r="G55" i="7"/>
  <c r="F15" i="8"/>
  <c r="E15" i="8"/>
  <c r="C15" i="8"/>
  <c r="C32" i="8"/>
  <c r="C40" i="8" s="1"/>
  <c r="H15" i="8"/>
  <c r="G15" i="8"/>
  <c r="I47" i="8"/>
  <c r="H47" i="8"/>
  <c r="E47" i="8"/>
  <c r="D15" i="8"/>
  <c r="E40" i="8" l="1"/>
  <c r="D40" i="8"/>
  <c r="F40" i="8"/>
  <c r="C10" i="11" l="1"/>
  <c r="C12" i="10"/>
  <c r="B12" i="10"/>
  <c r="B15" i="10" s="1"/>
  <c r="D48" i="5"/>
  <c r="C48" i="5"/>
  <c r="B48" i="5"/>
  <c r="H40" i="5"/>
  <c r="G40" i="5"/>
  <c r="G63" i="5" s="1"/>
  <c r="F40" i="5"/>
  <c r="E40" i="5"/>
  <c r="D40" i="5"/>
  <c r="C40" i="5"/>
  <c r="B40" i="5"/>
  <c r="G45" i="7"/>
  <c r="H45" i="7"/>
  <c r="D29" i="7"/>
  <c r="E29" i="7"/>
  <c r="F29" i="7"/>
  <c r="G29" i="7"/>
  <c r="H29" i="7"/>
  <c r="C29" i="7"/>
  <c r="B29" i="7"/>
  <c r="H12" i="7"/>
  <c r="I13" i="7" s="1"/>
  <c r="G12" i="7"/>
  <c r="F12" i="7"/>
  <c r="E12" i="7"/>
  <c r="D12" i="7"/>
  <c r="C12" i="7"/>
  <c r="B12" i="7"/>
  <c r="I21" i="9"/>
  <c r="H59" i="6"/>
  <c r="H65" i="6" s="1"/>
  <c r="G59" i="6"/>
  <c r="G65" i="6" s="1"/>
  <c r="F59" i="6"/>
  <c r="F65" i="6" s="1"/>
  <c r="D59" i="6"/>
  <c r="D65" i="6" s="1"/>
  <c r="C59" i="6"/>
  <c r="C65" i="6" s="1"/>
  <c r="B59" i="6"/>
  <c r="B65" i="6" s="1"/>
  <c r="H51" i="6"/>
  <c r="G51" i="6"/>
  <c r="F51" i="6"/>
  <c r="E51" i="6"/>
  <c r="D51" i="6"/>
  <c r="C51" i="6"/>
  <c r="B51" i="6"/>
  <c r="I18" i="6"/>
  <c r="I78" i="6"/>
  <c r="I90" i="5"/>
  <c r="C89" i="5"/>
  <c r="B89" i="5"/>
  <c r="D72" i="5"/>
  <c r="C72" i="5"/>
  <c r="B72" i="5"/>
  <c r="H109" i="5"/>
  <c r="I110" i="5" s="1"/>
  <c r="G109" i="5"/>
  <c r="F109" i="5"/>
  <c r="E109" i="5"/>
  <c r="D109" i="5"/>
  <c r="C109" i="5"/>
  <c r="B109" i="5"/>
  <c r="C80" i="5"/>
  <c r="B80" i="5"/>
  <c r="H30" i="5"/>
  <c r="I31" i="5" s="1"/>
  <c r="G30" i="5"/>
  <c r="F30" i="5"/>
  <c r="E30" i="5"/>
  <c r="D30" i="5"/>
  <c r="C30" i="5"/>
  <c r="B30" i="5"/>
  <c r="H63" i="5" l="1"/>
  <c r="I41" i="5"/>
  <c r="B12" i="5"/>
  <c r="I60" i="6"/>
  <c r="I58" i="5"/>
  <c r="F64" i="5"/>
  <c r="I40" i="7"/>
  <c r="C15" i="10"/>
  <c r="D13" i="10"/>
  <c r="C13" i="10"/>
  <c r="G21" i="9"/>
  <c r="I52" i="6"/>
  <c r="G60" i="6"/>
  <c r="I30" i="7"/>
  <c r="D45" i="7"/>
  <c r="D46" i="7" s="1"/>
  <c r="G46" i="7"/>
  <c r="C45" i="7"/>
  <c r="C46" i="7" s="1"/>
  <c r="H46" i="7"/>
  <c r="I47" i="7" s="1"/>
  <c r="F46" i="7"/>
  <c r="B45" i="7"/>
  <c r="B46" i="7" s="1"/>
  <c r="E45" i="7"/>
  <c r="E46" i="7" s="1"/>
  <c r="H66" i="6"/>
  <c r="C66" i="6"/>
  <c r="E66" i="6"/>
  <c r="D66" i="6"/>
  <c r="G66" i="6"/>
  <c r="B66" i="6"/>
  <c r="F66" i="6"/>
  <c r="F36" i="9"/>
  <c r="F21" i="9"/>
  <c r="C60" i="6"/>
  <c r="E60" i="6"/>
  <c r="G52" i="6"/>
  <c r="F60" i="6"/>
  <c r="C18" i="6"/>
  <c r="F13" i="7"/>
  <c r="D49" i="5"/>
  <c r="C58" i="5"/>
  <c r="G58" i="5"/>
  <c r="E58" i="5"/>
  <c r="D58" i="5"/>
  <c r="H58" i="5"/>
  <c r="C49" i="5"/>
  <c r="F58" i="5"/>
  <c r="F41" i="5"/>
  <c r="D41" i="5"/>
  <c r="H41" i="5"/>
  <c r="E41" i="5"/>
  <c r="F20" i="5"/>
  <c r="C41" i="5"/>
  <c r="G41" i="5"/>
  <c r="H40" i="7"/>
  <c r="F40" i="7"/>
  <c r="D13" i="7"/>
  <c r="D40" i="7"/>
  <c r="G40" i="7"/>
  <c r="E13" i="7"/>
  <c r="C40" i="7"/>
  <c r="E40" i="7"/>
  <c r="C13" i="7"/>
  <c r="H13" i="7"/>
  <c r="H30" i="7"/>
  <c r="E30" i="7"/>
  <c r="F30" i="7"/>
  <c r="G30" i="7"/>
  <c r="D30" i="7"/>
  <c r="C30" i="7"/>
  <c r="G13" i="7"/>
  <c r="H21" i="9"/>
  <c r="D60" i="6"/>
  <c r="H60" i="6"/>
  <c r="H52" i="6"/>
  <c r="D52" i="6"/>
  <c r="C52" i="6"/>
  <c r="F52" i="6"/>
  <c r="E52" i="6"/>
  <c r="D78" i="6"/>
  <c r="H78" i="6"/>
  <c r="D18" i="6"/>
  <c r="H18" i="6"/>
  <c r="G18" i="6"/>
  <c r="E18" i="6"/>
  <c r="F18" i="6"/>
  <c r="F78" i="6"/>
  <c r="C78" i="6"/>
  <c r="E78" i="6"/>
  <c r="G78" i="6"/>
  <c r="H90" i="5"/>
  <c r="H12" i="5"/>
  <c r="I13" i="5" s="1"/>
  <c r="E90" i="5"/>
  <c r="G73" i="5"/>
  <c r="D90" i="5"/>
  <c r="B20" i="5"/>
  <c r="E73" i="5"/>
  <c r="F90" i="5"/>
  <c r="G12" i="5"/>
  <c r="C73" i="5"/>
  <c r="C12" i="5" s="1"/>
  <c r="C90" i="5"/>
  <c r="G90" i="5"/>
  <c r="E12" i="5"/>
  <c r="F12" i="5"/>
  <c r="G20" i="5"/>
  <c r="H20" i="5"/>
  <c r="I21" i="5" s="1"/>
  <c r="D73" i="5"/>
  <c r="D12" i="5" s="1"/>
  <c r="H73" i="5"/>
  <c r="E20" i="5"/>
  <c r="F73" i="5"/>
  <c r="C110" i="5"/>
  <c r="G110" i="5"/>
  <c r="E110" i="5"/>
  <c r="C31" i="5"/>
  <c r="G31" i="5"/>
  <c r="E81" i="5"/>
  <c r="D110" i="5"/>
  <c r="H110" i="5"/>
  <c r="F110" i="5"/>
  <c r="E31" i="5"/>
  <c r="G81" i="5"/>
  <c r="E99" i="5"/>
  <c r="D31" i="5"/>
  <c r="H31" i="5"/>
  <c r="C81" i="5"/>
  <c r="C20" i="5" s="1"/>
  <c r="F31" i="5"/>
  <c r="D81" i="5"/>
  <c r="D20" i="5" s="1"/>
  <c r="H81" i="5"/>
  <c r="C99" i="5"/>
  <c r="G99" i="5"/>
  <c r="F99" i="5"/>
  <c r="D99" i="5"/>
  <c r="H99" i="5"/>
  <c r="F81" i="5"/>
  <c r="E67" i="6" l="1"/>
  <c r="F67" i="6"/>
  <c r="G67" i="6"/>
  <c r="C67" i="6"/>
  <c r="D67" i="6"/>
  <c r="H67" i="6"/>
  <c r="I67" i="6"/>
  <c r="C47" i="7"/>
  <c r="D47" i="7"/>
  <c r="H47" i="7"/>
  <c r="F47" i="7"/>
  <c r="G47" i="7"/>
  <c r="G64" i="5"/>
  <c r="G65" i="5" s="1"/>
  <c r="C64" i="5"/>
  <c r="H64" i="5"/>
  <c r="I65" i="5" s="1"/>
  <c r="E64" i="5"/>
  <c r="F65" i="5" s="1"/>
  <c r="D64" i="5"/>
  <c r="E47" i="7"/>
  <c r="B64" i="5"/>
  <c r="G13" i="5"/>
  <c r="C21" i="5"/>
  <c r="E13" i="5"/>
  <c r="H13" i="5"/>
  <c r="G21" i="5"/>
  <c r="C13" i="5"/>
  <c r="D21" i="5"/>
  <c r="D13" i="5"/>
  <c r="E21" i="5"/>
  <c r="H21" i="5"/>
  <c r="F13" i="5"/>
  <c r="F21" i="5"/>
  <c r="H65" i="5" l="1"/>
  <c r="D65" i="5"/>
  <c r="C65" i="5"/>
  <c r="E65" i="5"/>
  <c r="H48" i="5" l="1"/>
  <c r="I49" i="5" s="1"/>
  <c r="G48" i="5"/>
  <c r="F48" i="5"/>
  <c r="E48" i="5"/>
  <c r="G49" i="5" l="1"/>
  <c r="E49" i="5"/>
  <c r="F49" i="5"/>
  <c r="H49" i="5"/>
</calcChain>
</file>

<file path=xl/sharedStrings.xml><?xml version="1.0" encoding="utf-8"?>
<sst xmlns="http://schemas.openxmlformats.org/spreadsheetml/2006/main" count="1189" uniqueCount="254">
  <si>
    <t>n/a</t>
  </si>
  <si>
    <t>Total</t>
  </si>
  <si>
    <t>% Change</t>
  </si>
  <si>
    <t>Cricket</t>
  </si>
  <si>
    <t>Dogs</t>
  </si>
  <si>
    <t>Financials</t>
  </si>
  <si>
    <t>Football</t>
  </si>
  <si>
    <t>Golf</t>
  </si>
  <si>
    <t>Horses</t>
  </si>
  <si>
    <t>Tennis</t>
  </si>
  <si>
    <t>Other</t>
  </si>
  <si>
    <t>Betting</t>
  </si>
  <si>
    <t>Bingo</t>
  </si>
  <si>
    <t>Casino</t>
  </si>
  <si>
    <t>Pool Betting</t>
  </si>
  <si>
    <t>Betting Exchange</t>
  </si>
  <si>
    <t>Challenged having gambled but unable to prove age</t>
  </si>
  <si>
    <t>Challenged when attempting to gamble but unable to prove age</t>
  </si>
  <si>
    <t>Number of individuals who cancelled their self-exclusion after minimum period</t>
  </si>
  <si>
    <t>Known breaches of self-exclusion</t>
  </si>
  <si>
    <t>Social responsibility data</t>
  </si>
  <si>
    <t>Number of employees</t>
  </si>
  <si>
    <t>at 31 Mar 
2013</t>
  </si>
  <si>
    <t>at 31 Mar 
2012</t>
  </si>
  <si>
    <t>at 31 Mar 
2011</t>
  </si>
  <si>
    <t>at 31 Mar 
2010</t>
  </si>
  <si>
    <t>at 31 Mar 
2009</t>
  </si>
  <si>
    <t>Table Game</t>
  </si>
  <si>
    <t>Slots</t>
  </si>
  <si>
    <t>Peer to Peer</t>
  </si>
  <si>
    <t>Card Game</t>
  </si>
  <si>
    <t>Gambling Commission</t>
  </si>
  <si>
    <t>Challenged upon entry but unable to prove age</t>
  </si>
  <si>
    <t>at 31 Mar 
2014</t>
  </si>
  <si>
    <t>Other operators</t>
  </si>
  <si>
    <t>Tote</t>
  </si>
  <si>
    <t>Betfred</t>
  </si>
  <si>
    <t>Gala Coral Group</t>
  </si>
  <si>
    <t>Ladbrokes</t>
  </si>
  <si>
    <t>William Hill</t>
  </si>
  <si>
    <t>at 31 Mar 
2015</t>
  </si>
  <si>
    <t>at 31 Mar 2014</t>
  </si>
  <si>
    <t>at 31 Mar 2013</t>
  </si>
  <si>
    <t>at 31 Mar 2012</t>
  </si>
  <si>
    <t>at 31 Mar 2011</t>
  </si>
  <si>
    <t>at 31 Mar 2010</t>
  </si>
  <si>
    <t>at 31 Mar 2009</t>
  </si>
  <si>
    <t>Number of premises</t>
  </si>
  <si>
    <t>Aggregated categories</t>
  </si>
  <si>
    <t>C</t>
  </si>
  <si>
    <t>B3</t>
  </si>
  <si>
    <t>B2</t>
  </si>
  <si>
    <t>Average number of machines</t>
  </si>
  <si>
    <t>On course</t>
  </si>
  <si>
    <t>Off course</t>
  </si>
  <si>
    <t>Numbers</t>
  </si>
  <si>
    <t>Pool</t>
  </si>
  <si>
    <t>Arcades</t>
  </si>
  <si>
    <t>Totals</t>
  </si>
  <si>
    <t>Total GGY by sector (£m)</t>
  </si>
  <si>
    <t>B1</t>
  </si>
  <si>
    <t>B4</t>
  </si>
  <si>
    <t>D</t>
  </si>
  <si>
    <t>Total GGY by machine category (£m)</t>
  </si>
  <si>
    <t>American Roulette</t>
  </si>
  <si>
    <t>Blackjack</t>
  </si>
  <si>
    <t>3 Card Poker</t>
  </si>
  <si>
    <t>Punto Banco</t>
  </si>
  <si>
    <t>Dice</t>
  </si>
  <si>
    <t>Casino Stud Poker</t>
  </si>
  <si>
    <t>Casino Data - Drop (£m)</t>
  </si>
  <si>
    <t>Casino Data - Table Numbers</t>
  </si>
  <si>
    <t>Electronic Gaming</t>
  </si>
  <si>
    <t>Casino Data - Win (£m)</t>
  </si>
  <si>
    <t>Casino Data - Average Number of Machines</t>
  </si>
  <si>
    <t>Number of active premises</t>
  </si>
  <si>
    <t>Rank Group</t>
  </si>
  <si>
    <t>Genting UK</t>
  </si>
  <si>
    <t xml:space="preserve">Gala Coral Group </t>
  </si>
  <si>
    <t xml:space="preserve">Other operators </t>
  </si>
  <si>
    <t>2005 Act Casinos</t>
  </si>
  <si>
    <t>Caesars Entertainment</t>
  </si>
  <si>
    <t>1 </t>
  </si>
  <si>
    <t>Contents and Preface</t>
  </si>
  <si>
    <t>Section 1: Statistics</t>
  </si>
  <si>
    <t>Casinos</t>
  </si>
  <si>
    <t>The National Lottery</t>
  </si>
  <si>
    <t>Section 2: Appendices</t>
  </si>
  <si>
    <t xml:space="preserve"> </t>
  </si>
  <si>
    <t>For further information</t>
  </si>
  <si>
    <t>Release Date:</t>
  </si>
  <si>
    <t>Next Release:</t>
  </si>
  <si>
    <t>Website:</t>
  </si>
  <si>
    <t>http://www.gamblingcommission.gov.uk</t>
  </si>
  <si>
    <t>Produced by:</t>
  </si>
  <si>
    <t>Number of new machines sold</t>
  </si>
  <si>
    <t>B3A</t>
  </si>
  <si>
    <t>D (Cash)</t>
  </si>
  <si>
    <t>D (Non monetary)</t>
  </si>
  <si>
    <t>No category</t>
  </si>
  <si>
    <t>Gross value of sales from new machines sold (£m)</t>
  </si>
  <si>
    <t>Gala Coral</t>
  </si>
  <si>
    <t xml:space="preserve">Mecca </t>
  </si>
  <si>
    <t>Main Stage Bingo</t>
  </si>
  <si>
    <t>Mechanised Bingo</t>
  </si>
  <si>
    <t>Prize Bingo</t>
  </si>
  <si>
    <t>Bingo Data - GGY (£m)</t>
  </si>
  <si>
    <t>Bingo Data - Average number of machines</t>
  </si>
  <si>
    <t>Bingo Data - Machine GGY (£m)</t>
  </si>
  <si>
    <t>Betting Data - Off course combined GGY (£m)</t>
  </si>
  <si>
    <t>Over the counter</t>
  </si>
  <si>
    <t>Machines</t>
  </si>
  <si>
    <t>Total lottery proceeds, expenses and prizes (includes ELM managed lotteries) (£m)</t>
  </si>
  <si>
    <t>Prizes from proceeds</t>
  </si>
  <si>
    <t>Expenses</t>
  </si>
  <si>
    <t>Balance (to good causes)</t>
  </si>
  <si>
    <t>Total proceeds</t>
  </si>
  <si>
    <t>Proceeds of above raised by ELMs</t>
  </si>
  <si>
    <t>% Proceeds from above raised by ELMs</t>
  </si>
  <si>
    <t>External lottery manager</t>
  </si>
  <si>
    <t>Sales</t>
  </si>
  <si>
    <t>Prizes capable of being won by players (including unclaimed prizes)</t>
  </si>
  <si>
    <t>Primary Contribution</t>
  </si>
  <si>
    <t>Lottery Duty</t>
  </si>
  <si>
    <t>Retention by Licensee</t>
  </si>
  <si>
    <t>Retailers' commission</t>
  </si>
  <si>
    <t>% Change of Sales</t>
  </si>
  <si>
    <t>AGC</t>
  </si>
  <si>
    <t>FEC</t>
  </si>
  <si>
    <t>Adult Gaming Centres Social responsibility data</t>
  </si>
  <si>
    <t>Family Entertainment Centres Social responsibility data</t>
  </si>
  <si>
    <t>Bingo Games</t>
  </si>
  <si>
    <t>Bingo Data - Combined GGY (£m)</t>
  </si>
  <si>
    <t>Appendix 1:  Regulatory returns analysis methodology</t>
  </si>
  <si>
    <t>Machine category</t>
  </si>
  <si>
    <t>Maximum stake (from January 2014)</t>
  </si>
  <si>
    <t>Maximum prize (from January 2014)</t>
  </si>
  <si>
    <t>A</t>
  </si>
  <si>
    <t>£10,000*</t>
  </si>
  <si>
    <t>D non-money prize (other than crane grab machine)</t>
  </si>
  <si>
    <t>30p</t>
  </si>
  <si>
    <t>D non-money prize (crane grab machine)</t>
  </si>
  <si>
    <t>D money prize</t>
  </si>
  <si>
    <t>10p</t>
  </si>
  <si>
    <t>D combined money and non-money prize (other than coin pusher or penny falls machines)</t>
  </si>
  <si>
    <t>£8 (of which no more than £5 may be a money prize)</t>
  </si>
  <si>
    <t>D combined money and non-money prize (coin pusher or penny falls machines)</t>
  </si>
  <si>
    <t>20p</t>
  </si>
  <si>
    <t>£20 (of which no more than £10 may be a money prize)</t>
  </si>
  <si>
    <t>* with the option of a maximum £20,000 linked progressive jackpot on a premises basis only</t>
  </si>
  <si>
    <t>Gaming machines (fruit machines, slot machines) fall into categories depending on the maximum stake and prize available</t>
  </si>
  <si>
    <t>Further information on machine entitlement can be seen in the Commission’s Guidance to licensing authorities (Appendix A).</t>
  </si>
  <si>
    <t>Remote: Gambling (Licensing and Advertising) Act Data</t>
  </si>
  <si>
    <t>Turnover</t>
  </si>
  <si>
    <t>Proprietary</t>
  </si>
  <si>
    <t>GGY</t>
  </si>
  <si>
    <t>Unallocated rev share</t>
  </si>
  <si>
    <t>Funds held in customer accounts</t>
  </si>
  <si>
    <t>GB workforce</t>
  </si>
  <si>
    <t>Revenue Share</t>
  </si>
  <si>
    <t>Betting Turnover</t>
  </si>
  <si>
    <t>Betting GGY</t>
  </si>
  <si>
    <t>Casino Turnover</t>
  </si>
  <si>
    <t>Casino GGY</t>
  </si>
  <si>
    <t>Headcount</t>
  </si>
  <si>
    <t>Apr 2008
Mar 2009</t>
  </si>
  <si>
    <t>Apr 2009
Mar 2010</t>
  </si>
  <si>
    <t>Apr 2010
Mar 2011</t>
  </si>
  <si>
    <t>Apr 2011
Mar 2012</t>
  </si>
  <si>
    <t>Apr 2012
Mar 2013</t>
  </si>
  <si>
    <t>Apr 2013
Mar 2014</t>
  </si>
  <si>
    <t>Casino Games</t>
  </si>
  <si>
    <t xml:space="preserve">Gambling industry data </t>
  </si>
  <si>
    <t>Gambling industry data</t>
  </si>
  <si>
    <t>National Lottery (remote and non-remote)</t>
  </si>
  <si>
    <t>Lotteries (remote and non-remote)</t>
  </si>
  <si>
    <t>753.53*</t>
  </si>
  <si>
    <t>Remote betting, bingo and casino - 2005 Act Regulated</t>
  </si>
  <si>
    <t>Remote betting, bingo and casino - 2014 Act Regulated GB Customers only</t>
  </si>
  <si>
    <t>Large society lotteries and local authority lotteries</t>
  </si>
  <si>
    <t>Apr 2014
Mar 2015</t>
  </si>
  <si>
    <t>at 31 Mar 
2016</t>
  </si>
  <si>
    <t>GB only remote data (£m)</t>
  </si>
  <si>
    <t>Self Exclusions</t>
  </si>
  <si>
    <t>Accounts (Millions)</t>
  </si>
  <si>
    <t>Gambling Software</t>
  </si>
  <si>
    <t>Gambling Software Revenue (£m)</t>
  </si>
  <si>
    <t>Total Revenue</t>
  </si>
  <si>
    <t>Total Revenue % change</t>
  </si>
  <si>
    <t>New account registrations</t>
  </si>
  <si>
    <t>Distribution of Sales data (£m)</t>
  </si>
  <si>
    <t>New self-exclusions</t>
  </si>
  <si>
    <t>Machines across non remote sectors</t>
  </si>
  <si>
    <t>Apr 2015
Mar 2016</t>
  </si>
  <si>
    <t>at 31 Mar
2009</t>
  </si>
  <si>
    <t>at 31 Mar
2010</t>
  </si>
  <si>
    <t>at 31 Mar
2011</t>
  </si>
  <si>
    <t>at 31 Mar
2012</t>
  </si>
  <si>
    <t>at 31 Mar
2013</t>
  </si>
  <si>
    <t>at 31 Mar
2016</t>
  </si>
  <si>
    <t>Gross value of sales from software sold (£m)</t>
  </si>
  <si>
    <t>Total remote data (£m)</t>
  </si>
  <si>
    <t>Nov 2014
Mar 2015</t>
  </si>
  <si>
    <t>Active number accounts GC Licensed Facilities</t>
  </si>
  <si>
    <t>% Change of total proceeds</t>
  </si>
  <si>
    <t>Appendix 3 - Gaming machine categorisation/entitlement</t>
  </si>
  <si>
    <t xml:space="preserve">The Gambling Commission licences machines at casinos, betting premises and tracks occupied by pool betting, bingo premises, AGCs and licensed FECs. Machines in all other venues are licensed by Local Authorities. </t>
  </si>
  <si>
    <t>Appendix 2 - Machine manufacturers</t>
  </si>
  <si>
    <t>Appendix 4 - Terminology</t>
  </si>
  <si>
    <t>Apr 2015 Mar 2016</t>
  </si>
  <si>
    <t>Remote</t>
  </si>
  <si>
    <t>Large Society Lotteries</t>
  </si>
  <si>
    <t>Gambling Industry GGY by Sector (£m)</t>
  </si>
  <si>
    <t>Betting Data - Off course turnover (£m)</t>
  </si>
  <si>
    <t>Betting Data - Off course GGY (£m)</t>
  </si>
  <si>
    <t>Betting Data - On course turnover (£m)</t>
  </si>
  <si>
    <t>Betting Data - On course GGY (£m)</t>
  </si>
  <si>
    <t>Betting Data - Pool turnover (£m)</t>
  </si>
  <si>
    <t>Betting Data - Pool GGY (£m)</t>
  </si>
  <si>
    <t>Machines GGY (£m)</t>
  </si>
  <si>
    <t>Adult Gaming Centres Data - Machines GGY (£m)</t>
  </si>
  <si>
    <t>Family Entertainment Centres Data - Machines GGY (£m)</t>
  </si>
  <si>
    <t>at 31 Mar 2016</t>
  </si>
  <si>
    <t>at 31 Mar 2017</t>
  </si>
  <si>
    <t>at 31 Mar 
2017</t>
  </si>
  <si>
    <t>at 30 Sep 2016</t>
  </si>
  <si>
    <t>Machines across non-remote sectors</t>
  </si>
  <si>
    <t>1 Bingo premises licence are entitled to make available for use a number of category B gaming machines not exceeding 20% of the total number of gaming machines on the premises. Where a premises licence was granted before 13 July 2011, they are entitled to make available eight (The Gambling Act 2005 (Gaming Machines in Bingo Premises) Order 2009) category B gaming machines, or 20% of the total number of gaming machines, whichever is the greater. Category B machines at bingo premises are restricted to sub-category B3 and B4 machines, but not B3A machines.</t>
  </si>
  <si>
    <t>2 Adult gaming centres are entitled to make available for use a number of category B gaming machines not exceeding 20% of the total number of gaming machines which are available for use on the premises and any number of category C or D machines. Where a premises licence was granted before 13 July 2011, they are entitled to make available four category B gaming machines, or 20% of the total number of gaming machines, whichever is the greater. Category B machines at adult gaming centres are restricted to sub-category B3 and B4 machines, but not B3A machines.</t>
  </si>
  <si>
    <t>3 Only premises that are wholly or mainly used for making gaming machines available may hold an unlicensed FEC gaming machine permit or an FEC premises licence. Category C machines may only be sited within licensed FECs and where an FEC permit is in force. They must be in a separate area to ensure the segregation and supervision of machines that may only be played by adults. There is no power for the licensing authority to set a limit on the number of machines under the FEC permit.</t>
  </si>
  <si>
    <t>4 Members’ clubs and miners’ welfare institutes with a club gaming permit or with a club machine permit, are entitled to site a total of three machines in categories B3A to D but only one B3A machine can be sited as part of this entitlement.</t>
  </si>
  <si>
    <t>5 Commercial clubs with club machine or gaming permits are entitled to a total of three machines in categories B4 to D.</t>
  </si>
  <si>
    <t>Industry Statistics - November 2017</t>
  </si>
  <si>
    <t>Data &amp; Risk Team</t>
  </si>
  <si>
    <t>Apr 2016
Mar 2017</t>
  </si>
  <si>
    <t>1485.47**</t>
  </si>
  <si>
    <t>at 31 Mar
2017</t>
  </si>
  <si>
    <t>at 30 Sep 2017</t>
  </si>
  <si>
    <t>at 30 Sept 
2017</t>
  </si>
  <si>
    <t>Apr 2016 Mar 2017</t>
  </si>
  <si>
    <t>Unlimited – No category A gaming machines are currently permitted</t>
  </si>
  <si>
    <t>Appendix 1 - Regulatory returns analysis methodology</t>
  </si>
  <si>
    <t>Appendix 3:  Terminology</t>
  </si>
  <si>
    <t>Appendix 4:  Gaming machine categorisation/entitlement</t>
  </si>
  <si>
    <t>Appendix 2: Machine Manufacturers</t>
  </si>
  <si>
    <t>Betting Data - Turnover (£m)</t>
  </si>
  <si>
    <t>Betting Data - GGY (£m)</t>
  </si>
  <si>
    <t>Betting Data - Off course machines GGY (£m)</t>
  </si>
  <si>
    <t>Bingo Data - Turnover (£m)</t>
  </si>
  <si>
    <t>Casino Data - Combined GGY (£m)</t>
  </si>
  <si>
    <t>Adult Gaming Centres Data - Average number of machines</t>
  </si>
  <si>
    <t>Family Entertainment Centres Data - Average number of machines</t>
  </si>
  <si>
    <t>Family Entertainment</t>
  </si>
  <si>
    <t>total</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</si>
</sst>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6" formatCode="&quot;£&quot;#,##0;[Red]\-&quot;£&quot;#,##0"/>
    <numFmt numFmtId="43" formatCode="_-* #,##0.00_-;\-* #,##0.00_-;_-* &quot;-&quot;??_-;_-@_-"/>
    <numFmt numFmtId="164" formatCode="mmmm\ d\,\ yyyy"/>
    <numFmt numFmtId="165" formatCode="mmmm\ yyyy"/>
    <numFmt numFmtId="166" formatCode="_-* #,##0_-;\-* #,##0_-;_-* &quot;-&quot;??_-;_-@_-"/>
    <numFmt numFmtId="167" formatCode="[$-F800]dddd\,\ mmmm\ dd\,\ yyyy"/>
    <numFmt numFmtId="168" formatCode="[$-10409]#,##0"/>
    <numFmt numFmtId="169" formatCode="0.0%"/>
  </numFmts>
  <fonts count="47">
    <font>
      <sz val="11"/>
      <color theme="1"/>
      <name val="Calibri"/>
      <family val="2"/>
      <scheme val="minor"/>
    </font>
    <font>
      <sz val="11"/>
      <color theme="1"/>
      <name val="Calibri"/>
      <family val="2"/>
      <scheme val="minor"/>
    </font>
    <font>
      <sz val="10"/>
      <name val="Arial"/>
      <family val="2"/>
    </font>
    <font>
      <b/>
      <sz val="10"/>
      <name val="Arial"/>
      <family val="2"/>
    </font>
    <font>
      <sz val="9"/>
      <color theme="1"/>
      <name val="Arial"/>
      <family val="2"/>
    </font>
    <font>
      <b/>
      <sz val="10"/>
      <color theme="1"/>
      <name val="Arial"/>
      <family val="2"/>
    </font>
    <font>
      <sz val="9"/>
      <name val="Arial"/>
      <family val="2"/>
    </font>
    <font>
      <sz val="10"/>
      <color rgb="FFFF0000"/>
      <name val="Arial"/>
      <family val="2"/>
    </font>
    <font>
      <b/>
      <sz val="8"/>
      <name val="Arial"/>
      <family val="2"/>
    </font>
    <font>
      <b/>
      <sz val="12"/>
      <name val="Arial"/>
      <family val="2"/>
    </font>
    <font>
      <b/>
      <sz val="36"/>
      <name val="Arial"/>
      <family val="2"/>
    </font>
    <font>
      <b/>
      <sz val="14"/>
      <name val="Arial"/>
      <family val="2"/>
    </font>
    <font>
      <b/>
      <sz val="16"/>
      <name val="Arial"/>
      <family val="2"/>
    </font>
    <font>
      <sz val="11"/>
      <color rgb="FF000000"/>
      <name val="Calibri"/>
      <family val="2"/>
      <scheme val="minor"/>
    </font>
    <font>
      <sz val="14"/>
      <name val="Arial MT"/>
    </font>
    <font>
      <sz val="10"/>
      <color theme="1"/>
      <name val="Arial"/>
      <family val="2"/>
    </font>
    <font>
      <b/>
      <sz val="10"/>
      <color rgb="FF363435"/>
      <name val="Arial"/>
      <family val="2"/>
    </font>
    <font>
      <sz val="10"/>
      <color rgb="FF363435"/>
      <name val="Arial"/>
      <family val="2"/>
    </font>
    <font>
      <sz val="10"/>
      <name val="Arial"/>
      <family val="2"/>
    </font>
    <font>
      <u/>
      <sz val="10"/>
      <color indexed="12"/>
      <name val="Arial"/>
      <family val="2"/>
    </font>
    <font>
      <sz val="12"/>
      <name val="Arial"/>
      <family val="2"/>
    </font>
    <font>
      <b/>
      <sz val="24"/>
      <name val="Arial"/>
      <family val="2"/>
    </font>
    <font>
      <u/>
      <sz val="12"/>
      <color indexed="12"/>
      <name val="Arial"/>
      <family val="2"/>
    </font>
    <font>
      <sz val="9"/>
      <color rgb="FF000000"/>
      <name val="Arial"/>
      <family val="2"/>
    </font>
    <font>
      <b/>
      <sz val="9"/>
      <color rgb="FF000000"/>
      <name val="Arial"/>
      <family val="2"/>
    </font>
    <font>
      <sz val="10"/>
      <color indexed="8"/>
      <name val="Arial"/>
      <family val="2"/>
    </font>
    <font>
      <sz val="10"/>
      <color rgb="FF000000"/>
      <name val="Arial"/>
      <family val="2"/>
    </font>
    <font>
      <sz val="16"/>
      <name val="Arial"/>
      <family val="2"/>
    </font>
    <font>
      <u/>
      <sz val="11"/>
      <color theme="10"/>
      <name val="Calibri"/>
      <family val="2"/>
    </font>
    <font>
      <sz val="10"/>
      <color theme="0"/>
      <name val="Arial"/>
      <family val="2"/>
    </font>
    <font>
      <sz val="11"/>
      <color theme="1"/>
      <name val="Arial"/>
      <family val="2"/>
    </font>
    <font>
      <b/>
      <sz val="11"/>
      <color theme="1"/>
      <name val="Arial"/>
      <family val="2"/>
    </font>
    <font>
      <sz val="10"/>
      <color theme="0" tint="-0.14999847407452621"/>
      <name val="Arial"/>
      <family val="2"/>
    </font>
    <font>
      <sz val="11"/>
      <color theme="0" tint="-0.14999847407452621"/>
      <name val="Calibri"/>
      <family val="2"/>
      <scheme val="minor"/>
    </font>
    <font>
      <sz val="11"/>
      <color rgb="FF000000"/>
      <name val="Arial"/>
      <family val="2"/>
    </font>
    <font>
      <u/>
      <sz val="11"/>
      <color indexed="12"/>
      <name val="Arial"/>
      <family val="2"/>
    </font>
    <font>
      <sz val="24"/>
      <name val="Arial"/>
      <family val="2"/>
    </font>
    <font>
      <sz val="11"/>
      <name val="Arial"/>
      <family val="2"/>
    </font>
    <font>
      <u/>
      <sz val="11"/>
      <color theme="1"/>
      <name val="Arial"/>
      <family val="2"/>
    </font>
    <font>
      <b/>
      <sz val="22"/>
      <name val="Arial"/>
      <family val="2"/>
    </font>
    <font>
      <u/>
      <sz val="10"/>
      <color theme="1"/>
      <name val="Arial"/>
      <family val="2"/>
    </font>
    <font>
      <sz val="14"/>
      <name val="Arial"/>
      <family val="2"/>
    </font>
    <font>
      <sz val="14"/>
      <color theme="1"/>
      <name val="Calibri"/>
      <family val="2"/>
      <scheme val="minor"/>
    </font>
    <font>
      <b/>
      <sz val="10"/>
      <color rgb="FF000000"/>
      <name val="Arial"/>
      <family val="2"/>
    </font>
    <font>
      <sz val="10"/>
      <name val="Calibri"/>
      <family val="2"/>
      <scheme val="minor"/>
    </font>
    <font>
      <b/>
      <sz val="10"/>
      <color rgb="FFFF0000"/>
      <name val="Arial"/>
      <family val="2"/>
    </font>
    <font>
      <sz val="8"/>
      <color rgb="FF0B0C0C"/>
      <name val="Arial"/>
      <family val="2"/>
    </font>
  </fonts>
  <fills count="11">
    <fill>
      <patternFill patternType="none"/>
    </fill>
    <fill>
      <patternFill patternType="gray125"/>
    </fill>
    <fill>
      <patternFill patternType="solid">
        <fgColor indexed="9"/>
        <bgColor indexed="64"/>
      </patternFill>
    </fill>
    <fill>
      <patternFill patternType="solid">
        <fgColor indexed="65"/>
        <bgColor indexed="64"/>
      </patternFill>
    </fill>
    <fill>
      <patternFill patternType="solid">
        <fgColor theme="0"/>
        <bgColor indexed="64"/>
      </patternFill>
    </fill>
    <fill>
      <patternFill patternType="gray125">
        <fgColor indexed="8"/>
      </patternFill>
    </fill>
    <fill>
      <patternFill patternType="solid">
        <fgColor rgb="FFFFFFFF"/>
        <bgColor indexed="64"/>
      </patternFill>
    </fill>
    <fill>
      <patternFill patternType="solid">
        <fgColor indexed="9"/>
        <bgColor theme="0"/>
      </patternFill>
    </fill>
    <fill>
      <patternFill patternType="solid">
        <fgColor theme="0" tint="-4.9989318521683403E-2"/>
        <bgColor indexed="64"/>
      </patternFill>
    </fill>
    <fill>
      <patternFill patternType="solid">
        <fgColor theme="6" tint="0.79998168889431442"/>
        <bgColor indexed="64"/>
      </patternFill>
    </fill>
    <fill>
      <patternFill patternType="solid">
        <fgColor theme="3" tint="0.79998168889431442"/>
        <bgColor indexed="64"/>
      </patternFill>
    </fill>
  </fills>
  <borders count="49">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auto="1"/>
      </right>
      <top style="thin">
        <color auto="1"/>
      </top>
      <bottom style="thin">
        <color auto="1"/>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right/>
      <top style="medium">
        <color indexed="64"/>
      </top>
      <bottom/>
      <diagonal/>
    </border>
    <border>
      <left/>
      <right/>
      <top/>
      <bottom style="medium">
        <color indexed="64"/>
      </bottom>
      <diagonal/>
    </border>
    <border>
      <left style="double">
        <color indexed="8"/>
      </left>
      <right style="thin">
        <color indexed="8"/>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medium">
        <color indexed="64"/>
      </right>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style="thin">
        <color indexed="64"/>
      </bottom>
      <diagonal/>
    </border>
    <border>
      <left/>
      <right style="thin">
        <color indexed="64"/>
      </right>
      <top style="thin">
        <color auto="1"/>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thin">
        <color indexed="64"/>
      </left>
      <right style="thin">
        <color indexed="64"/>
      </right>
      <top style="medium">
        <color indexed="64"/>
      </top>
      <bottom/>
      <diagonal/>
    </border>
    <border>
      <left style="medium">
        <color indexed="64"/>
      </left>
      <right/>
      <top/>
      <bottom style="medium">
        <color indexed="64"/>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bottom style="medium">
        <color indexed="64"/>
      </bottom>
      <diagonal/>
    </border>
  </borders>
  <cellStyleXfs count="55">
    <xf numFmtId="0" fontId="0" fillId="0" borderId="0"/>
    <xf numFmtId="43" fontId="1" fillId="0" borderId="0" applyFont="0" applyFill="0" applyBorder="0" applyAlignment="0" applyProtection="0"/>
    <xf numFmtId="9" fontId="1" fillId="0" borderId="0" applyFont="0" applyFill="0" applyBorder="0" applyAlignment="0" applyProtection="0"/>
    <xf numFmtId="0" fontId="2" fillId="0" borderId="0"/>
    <xf numFmtId="0" fontId="2" fillId="0" borderId="0"/>
    <xf numFmtId="0" fontId="6" fillId="0" borderId="0"/>
    <xf numFmtId="0" fontId="2" fillId="0" borderId="0"/>
    <xf numFmtId="0" fontId="6" fillId="0" borderId="0"/>
    <xf numFmtId="0" fontId="2" fillId="0" borderId="0"/>
    <xf numFmtId="0" fontId="1" fillId="0" borderId="0"/>
    <xf numFmtId="0" fontId="2" fillId="0" borderId="0"/>
    <xf numFmtId="0" fontId="13" fillId="0" borderId="0"/>
    <xf numFmtId="0" fontId="2" fillId="0" borderId="0"/>
    <xf numFmtId="0" fontId="13" fillId="0" borderId="0"/>
    <xf numFmtId="0" fontId="1" fillId="0" borderId="0"/>
    <xf numFmtId="0" fontId="1" fillId="0" borderId="0"/>
    <xf numFmtId="0" fontId="1" fillId="0" borderId="0"/>
    <xf numFmtId="0" fontId="13" fillId="0" borderId="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4" fillId="5" borderId="15"/>
    <xf numFmtId="0" fontId="19" fillId="0" borderId="0" applyNumberFormat="0" applyFill="0" applyBorder="0" applyAlignment="0" applyProtection="0">
      <alignment vertical="top"/>
      <protection locked="0"/>
    </xf>
    <xf numFmtId="0" fontId="18" fillId="0" borderId="0"/>
    <xf numFmtId="0" fontId="1" fillId="0" borderId="0"/>
    <xf numFmtId="9" fontId="2" fillId="0" borderId="0" applyFont="0" applyFill="0" applyBorder="0" applyAlignment="0" applyProtection="0"/>
    <xf numFmtId="9" fontId="2" fillId="0" borderId="0" applyFont="0" applyFill="0" applyBorder="0" applyAlignment="0" applyProtection="0"/>
    <xf numFmtId="0" fontId="13"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43" fontId="13" fillId="0" borderId="0" applyFont="0" applyFill="0" applyBorder="0" applyAlignment="0" applyProtection="0"/>
    <xf numFmtId="0" fontId="6" fillId="0" borderId="0"/>
    <xf numFmtId="0" fontId="2" fillId="0" borderId="0"/>
    <xf numFmtId="0" fontId="2" fillId="0" borderId="0"/>
    <xf numFmtId="0" fontId="2" fillId="0" borderId="0"/>
    <xf numFmtId="0" fontId="1" fillId="0" borderId="0"/>
    <xf numFmtId="9" fontId="1" fillId="0" borderId="0" applyFont="0" applyFill="0" applyBorder="0" applyAlignment="0" applyProtection="0"/>
    <xf numFmtId="43" fontId="1" fillId="0" borderId="0" applyFont="0" applyFill="0" applyBorder="0" applyAlignment="0" applyProtection="0"/>
    <xf numFmtId="0" fontId="2" fillId="0" borderId="0"/>
    <xf numFmtId="43" fontId="13" fillId="0" borderId="0" applyFont="0" applyFill="0" applyBorder="0" applyAlignment="0" applyProtection="0"/>
    <xf numFmtId="0" fontId="1" fillId="0" borderId="0"/>
    <xf numFmtId="9" fontId="1" fillId="0" borderId="0" applyFont="0" applyFill="0" applyBorder="0" applyAlignment="0" applyProtection="0"/>
    <xf numFmtId="0" fontId="13" fillId="0" borderId="0"/>
    <xf numFmtId="9" fontId="13"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0" fontId="1" fillId="0" borderId="0"/>
    <xf numFmtId="43" fontId="1" fillId="0" borderId="0" applyFont="0" applyFill="0" applyBorder="0" applyAlignment="0" applyProtection="0"/>
    <xf numFmtId="43" fontId="13" fillId="0" borderId="0" applyFont="0" applyFill="0" applyBorder="0" applyAlignment="0" applyProtection="0"/>
    <xf numFmtId="0" fontId="28" fillId="0" borderId="0" applyNumberFormat="0" applyFill="0" applyBorder="0" applyAlignment="0" applyProtection="0">
      <alignment vertical="top"/>
      <protection locked="0"/>
    </xf>
  </cellStyleXfs>
  <cellXfs count="708">
    <xf numFmtId="0" fontId="0" fillId="0" borderId="0" xfId="0"/>
    <xf numFmtId="4" fontId="6" fillId="2" borderId="0" xfId="3" applyNumberFormat="1" applyFont="1" applyFill="1"/>
    <xf numFmtId="0" fontId="3" fillId="2" borderId="0" xfId="3" applyFont="1" applyFill="1" applyBorder="1"/>
    <xf numFmtId="4" fontId="2" fillId="2" borderId="0" xfId="3" applyNumberFormat="1" applyFont="1" applyFill="1"/>
    <xf numFmtId="0" fontId="3" fillId="2" borderId="0" xfId="3" applyFont="1" applyFill="1"/>
    <xf numFmtId="0" fontId="10" fillId="2" borderId="13" xfId="3" applyFont="1" applyFill="1" applyBorder="1" applyAlignment="1">
      <alignment horizontal="center" vertical="center" wrapText="1"/>
    </xf>
    <xf numFmtId="0" fontId="2" fillId="0" borderId="0" xfId="3" applyFont="1" applyFill="1" applyBorder="1"/>
    <xf numFmtId="0" fontId="2" fillId="2" borderId="0" xfId="3" applyFont="1" applyFill="1" applyBorder="1" applyAlignment="1">
      <alignment horizontal="center"/>
    </xf>
    <xf numFmtId="0" fontId="3" fillId="2" borderId="0" xfId="3" applyFont="1" applyFill="1" applyBorder="1" applyAlignment="1">
      <alignment horizontal="center"/>
    </xf>
    <xf numFmtId="0" fontId="3" fillId="2" borderId="0" xfId="3" applyFont="1" applyFill="1" applyBorder="1" applyAlignment="1">
      <alignment horizontal="right" vertical="center" wrapText="1"/>
    </xf>
    <xf numFmtId="4" fontId="15" fillId="3" borderId="0" xfId="0" applyNumberFormat="1" applyFont="1" applyFill="1" applyBorder="1" applyAlignment="1">
      <alignment horizontal="right"/>
    </xf>
    <xf numFmtId="0" fontId="3" fillId="0" borderId="0" xfId="0" applyFont="1" applyFill="1" applyBorder="1" applyAlignment="1">
      <alignment horizontal="center" vertical="center" wrapText="1"/>
    </xf>
    <xf numFmtId="0" fontId="3" fillId="2" borderId="0" xfId="3" applyFont="1" applyFill="1" applyBorder="1" applyAlignment="1">
      <alignment horizontal="left" vertical="center" wrapText="1"/>
    </xf>
    <xf numFmtId="0" fontId="3" fillId="2" borderId="0" xfId="3" applyFont="1" applyFill="1" applyBorder="1" applyAlignment="1">
      <alignment vertical="center"/>
    </xf>
    <xf numFmtId="0" fontId="3" fillId="2" borderId="0" xfId="4" applyFont="1" applyFill="1" applyBorder="1"/>
    <xf numFmtId="0" fontId="0" fillId="0" borderId="0" xfId="0"/>
    <xf numFmtId="0" fontId="12" fillId="2" borderId="0" xfId="3" applyFont="1" applyFill="1" applyBorder="1" applyAlignment="1">
      <alignment vertical="center"/>
    </xf>
    <xf numFmtId="0" fontId="2" fillId="2" borderId="0" xfId="4" applyFill="1" applyBorder="1"/>
    <xf numFmtId="0" fontId="12" fillId="2" borderId="0" xfId="4" applyFont="1" applyFill="1" applyBorder="1"/>
    <xf numFmtId="0" fontId="2" fillId="2" borderId="0" xfId="4" applyFont="1" applyFill="1" applyAlignment="1">
      <alignment vertical="center"/>
    </xf>
    <xf numFmtId="0" fontId="20" fillId="2" borderId="14" xfId="4" applyFont="1" applyFill="1" applyBorder="1" applyAlignment="1">
      <alignment vertical="center"/>
    </xf>
    <xf numFmtId="164" fontId="9" fillId="2" borderId="14" xfId="4" applyNumberFormat="1" applyFont="1" applyFill="1" applyBorder="1" applyAlignment="1">
      <alignment horizontal="center" vertical="center"/>
    </xf>
    <xf numFmtId="49" fontId="9" fillId="2" borderId="14" xfId="4" applyNumberFormat="1" applyFont="1" applyFill="1" applyBorder="1" applyAlignment="1">
      <alignment horizontal="center" vertical="center"/>
    </xf>
    <xf numFmtId="0" fontId="2" fillId="2" borderId="0" xfId="4" applyFont="1" applyFill="1" applyBorder="1" applyAlignment="1">
      <alignment vertical="center"/>
    </xf>
    <xf numFmtId="164" fontId="8" fillId="2" borderId="0" xfId="4" applyNumberFormat="1" applyFont="1" applyFill="1" applyBorder="1" applyAlignment="1">
      <alignment horizontal="center" vertical="center"/>
    </xf>
    <xf numFmtId="49" fontId="8" fillId="2" borderId="0" xfId="4" applyNumberFormat="1" applyFont="1" applyFill="1" applyBorder="1" applyAlignment="1">
      <alignment horizontal="center" vertical="center"/>
    </xf>
    <xf numFmtId="0" fontId="8" fillId="2" borderId="0" xfId="4" applyFont="1" applyFill="1" applyBorder="1" applyAlignment="1">
      <alignment horizontal="left" vertical="center"/>
    </xf>
    <xf numFmtId="0" fontId="9" fillId="2" borderId="0" xfId="4" applyFont="1" applyFill="1" applyBorder="1" applyAlignment="1"/>
    <xf numFmtId="0" fontId="2" fillId="2" borderId="0" xfId="4" applyFill="1" applyAlignment="1">
      <alignment vertical="center"/>
    </xf>
    <xf numFmtId="0" fontId="2" fillId="2" borderId="0" xfId="4" applyFill="1" applyBorder="1" applyAlignment="1">
      <alignment vertical="center"/>
    </xf>
    <xf numFmtId="165" fontId="3" fillId="2" borderId="0" xfId="35" applyNumberFormat="1" applyFont="1" applyFill="1" applyAlignment="1">
      <alignment horizontal="left" vertical="center"/>
    </xf>
    <xf numFmtId="0" fontId="3" fillId="2" borderId="0" xfId="4" applyFont="1" applyFill="1" applyBorder="1" applyAlignment="1">
      <alignment vertical="center"/>
    </xf>
    <xf numFmtId="0" fontId="21" fillId="2" borderId="0" xfId="4" applyFont="1" applyFill="1" applyBorder="1" applyAlignment="1">
      <alignment vertical="center"/>
    </xf>
    <xf numFmtId="0" fontId="2" fillId="2" borderId="4" xfId="4" applyFill="1" applyBorder="1"/>
    <xf numFmtId="0" fontId="20" fillId="2" borderId="14" xfId="4" applyFont="1" applyFill="1" applyBorder="1"/>
    <xf numFmtId="0" fontId="20" fillId="2" borderId="0" xfId="4" applyFont="1" applyFill="1"/>
    <xf numFmtId="0" fontId="20" fillId="0" borderId="0" xfId="4" applyFont="1" applyFill="1" applyBorder="1"/>
    <xf numFmtId="0" fontId="9" fillId="0" borderId="0" xfId="4" applyFont="1" applyFill="1" applyBorder="1"/>
    <xf numFmtId="0" fontId="20" fillId="4" borderId="0" xfId="4" applyFont="1" applyFill="1" applyBorder="1"/>
    <xf numFmtId="0" fontId="9" fillId="4" borderId="0" xfId="4" applyFont="1" applyFill="1" applyBorder="1"/>
    <xf numFmtId="0" fontId="20" fillId="0" borderId="14" xfId="4" applyFont="1" applyFill="1" applyBorder="1"/>
    <xf numFmtId="0" fontId="22" fillId="0" borderId="14" xfId="25" applyFont="1" applyFill="1" applyBorder="1" applyAlignment="1" applyProtection="1"/>
    <xf numFmtId="0" fontId="22" fillId="0" borderId="0" xfId="25" applyFont="1" applyFill="1" applyBorder="1" applyAlignment="1" applyProtection="1"/>
    <xf numFmtId="0" fontId="2" fillId="2" borderId="5" xfId="3" applyFont="1" applyFill="1" applyBorder="1"/>
    <xf numFmtId="0" fontId="2" fillId="2" borderId="6" xfId="3" applyFont="1" applyFill="1" applyBorder="1"/>
    <xf numFmtId="0" fontId="2" fillId="7" borderId="0" xfId="3" applyFont="1" applyFill="1"/>
    <xf numFmtId="0" fontId="15" fillId="0" borderId="0" xfId="0" applyFont="1" applyBorder="1" applyAlignment="1">
      <alignment horizontal="center" vertical="center"/>
    </xf>
    <xf numFmtId="0" fontId="2" fillId="2" borderId="8" xfId="3" applyFont="1" applyFill="1" applyBorder="1"/>
    <xf numFmtId="0" fontId="2" fillId="2" borderId="0" xfId="3" applyFont="1" applyFill="1" applyBorder="1" applyAlignment="1">
      <alignment horizontal="left" vertical="center" wrapText="1"/>
    </xf>
    <xf numFmtId="0" fontId="2" fillId="2" borderId="0" xfId="3" applyFont="1" applyFill="1" applyBorder="1" applyAlignment="1">
      <alignment vertical="center" wrapText="1"/>
    </xf>
    <xf numFmtId="0" fontId="15" fillId="0" borderId="10" xfId="0" applyFont="1" applyBorder="1" applyAlignment="1">
      <alignment horizontal="left"/>
    </xf>
    <xf numFmtId="0" fontId="15" fillId="0" borderId="4" xfId="0" applyFont="1" applyBorder="1" applyAlignment="1">
      <alignment horizontal="left"/>
    </xf>
    <xf numFmtId="0" fontId="2" fillId="2" borderId="1" xfId="3" applyFont="1" applyFill="1" applyBorder="1" applyAlignment="1"/>
    <xf numFmtId="0" fontId="15" fillId="0" borderId="0" xfId="0" applyFont="1" applyBorder="1" applyAlignment="1">
      <alignment horizontal="right" vertical="center" wrapText="1"/>
    </xf>
    <xf numFmtId="0" fontId="3" fillId="2" borderId="17" xfId="3" applyFont="1" applyFill="1" applyBorder="1"/>
    <xf numFmtId="0" fontId="3" fillId="2" borderId="17" xfId="4" applyFont="1" applyFill="1" applyBorder="1" applyAlignment="1">
      <alignment horizontal="left" vertical="center"/>
    </xf>
    <xf numFmtId="0" fontId="12" fillId="2" borderId="0" xfId="3" applyFont="1" applyFill="1" applyAlignment="1">
      <alignment horizontal="right" vertical="center"/>
    </xf>
    <xf numFmtId="0" fontId="2" fillId="2" borderId="0" xfId="3" applyFont="1" applyFill="1" applyAlignment="1">
      <alignment horizontal="right" vertical="center"/>
    </xf>
    <xf numFmtId="165" fontId="3" fillId="2" borderId="0" xfId="5" applyNumberFormat="1" applyFont="1" applyFill="1" applyAlignment="1">
      <alignment horizontal="right" vertical="center"/>
    </xf>
    <xf numFmtId="0" fontId="2" fillId="2" borderId="0" xfId="3" applyFont="1" applyFill="1" applyBorder="1" applyAlignment="1">
      <alignment horizontal="right" vertical="center"/>
    </xf>
    <xf numFmtId="0" fontId="2" fillId="2" borderId="14" xfId="3" applyFont="1" applyFill="1" applyBorder="1" applyAlignment="1">
      <alignment horizontal="right" vertical="center"/>
    </xf>
    <xf numFmtId="0" fontId="3" fillId="2" borderId="4" xfId="4" applyFont="1" applyFill="1" applyBorder="1" applyAlignment="1">
      <alignment horizontal="left" vertical="center"/>
    </xf>
    <xf numFmtId="0" fontId="2" fillId="2" borderId="12" xfId="3" applyFont="1" applyFill="1" applyBorder="1" applyAlignment="1"/>
    <xf numFmtId="0" fontId="2" fillId="2" borderId="0" xfId="3" applyFont="1" applyFill="1" applyBorder="1"/>
    <xf numFmtId="0" fontId="2" fillId="2" borderId="0" xfId="3" applyFont="1" applyFill="1" applyBorder="1" applyAlignment="1">
      <alignment horizontal="right"/>
    </xf>
    <xf numFmtId="9" fontId="2" fillId="2" borderId="0" xfId="2" applyFont="1" applyFill="1"/>
    <xf numFmtId="0" fontId="0" fillId="0" borderId="0" xfId="0"/>
    <xf numFmtId="0" fontId="2" fillId="2" borderId="0" xfId="3" applyFont="1" applyFill="1" applyAlignment="1">
      <alignment vertical="center"/>
    </xf>
    <xf numFmtId="0" fontId="12" fillId="2" borderId="0" xfId="3" applyFont="1" applyFill="1" applyBorder="1" applyAlignment="1">
      <alignment vertical="center"/>
    </xf>
    <xf numFmtId="0" fontId="2" fillId="2" borderId="0" xfId="3" applyFont="1" applyFill="1"/>
    <xf numFmtId="0" fontId="2" fillId="2" borderId="0" xfId="3" applyFont="1" applyFill="1" applyBorder="1" applyAlignment="1">
      <alignment vertical="center"/>
    </xf>
    <xf numFmtId="0" fontId="2" fillId="2" borderId="0" xfId="4" applyFill="1" applyBorder="1"/>
    <xf numFmtId="4" fontId="4" fillId="3" borderId="0" xfId="0" applyNumberFormat="1" applyFont="1" applyFill="1"/>
    <xf numFmtId="0" fontId="20" fillId="0" borderId="0" xfId="4" applyFont="1" applyFill="1" applyBorder="1"/>
    <xf numFmtId="0" fontId="20" fillId="4" borderId="0" xfId="4" applyFont="1" applyFill="1" applyBorder="1"/>
    <xf numFmtId="4" fontId="23" fillId="0" borderId="0" xfId="0" applyNumberFormat="1" applyFont="1" applyBorder="1" applyAlignment="1">
      <alignment horizontal="right" vertical="center"/>
    </xf>
    <xf numFmtId="0" fontId="7" fillId="2" borderId="7" xfId="3" applyFont="1" applyFill="1" applyBorder="1"/>
    <xf numFmtId="0" fontId="3" fillId="2" borderId="7" xfId="3" applyFont="1" applyFill="1" applyBorder="1" applyAlignment="1">
      <alignment horizontal="right" vertical="center"/>
    </xf>
    <xf numFmtId="0" fontId="2" fillId="7" borderId="0" xfId="3" applyFont="1" applyFill="1" applyBorder="1"/>
    <xf numFmtId="0" fontId="2" fillId="2" borderId="0" xfId="3" applyFont="1" applyFill="1" applyBorder="1" applyAlignment="1">
      <alignment horizontal="center" wrapText="1"/>
    </xf>
    <xf numFmtId="4" fontId="24" fillId="0" borderId="0" xfId="0" applyNumberFormat="1" applyFont="1" applyFill="1" applyBorder="1" applyAlignment="1">
      <alignment horizontal="right"/>
    </xf>
    <xf numFmtId="0" fontId="2" fillId="2" borderId="16" xfId="3" applyFont="1" applyFill="1" applyBorder="1"/>
    <xf numFmtId="0" fontId="2" fillId="2" borderId="17" xfId="3" applyFont="1" applyFill="1" applyBorder="1"/>
    <xf numFmtId="0" fontId="2" fillId="2" borderId="17" xfId="3" applyFont="1" applyFill="1" applyBorder="1" applyAlignment="1">
      <alignment wrapText="1"/>
    </xf>
    <xf numFmtId="0" fontId="3" fillId="2" borderId="0" xfId="3" applyFont="1" applyFill="1" applyAlignment="1">
      <alignment horizontal="left" vertical="center"/>
    </xf>
    <xf numFmtId="49" fontId="3" fillId="2" borderId="14" xfId="3" applyNumberFormat="1" applyFont="1" applyFill="1" applyBorder="1" applyAlignment="1">
      <alignment horizontal="center" vertical="center"/>
    </xf>
    <xf numFmtId="164" fontId="3" fillId="2" borderId="14" xfId="3" applyNumberFormat="1" applyFont="1" applyFill="1" applyBorder="1" applyAlignment="1">
      <alignment horizontal="center" vertical="center"/>
    </xf>
    <xf numFmtId="4" fontId="15" fillId="3" borderId="0" xfId="0" applyNumberFormat="1" applyFont="1" applyFill="1"/>
    <xf numFmtId="3" fontId="2" fillId="4" borderId="0" xfId="0" applyNumberFormat="1" applyFont="1" applyFill="1" applyBorder="1" applyAlignment="1">
      <alignment horizontal="right" wrapText="1"/>
    </xf>
    <xf numFmtId="4" fontId="25" fillId="4" borderId="0" xfId="0" applyNumberFormat="1" applyFont="1" applyFill="1" applyBorder="1" applyAlignment="1" applyProtection="1">
      <alignment horizontal="right" wrapText="1" readingOrder="1"/>
      <protection locked="0"/>
    </xf>
    <xf numFmtId="0" fontId="15" fillId="0" borderId="12" xfId="0" applyFont="1" applyBorder="1" applyAlignment="1"/>
    <xf numFmtId="3" fontId="15" fillId="3" borderId="0" xfId="0" applyNumberFormat="1" applyFont="1" applyFill="1"/>
    <xf numFmtId="3" fontId="15" fillId="3" borderId="0" xfId="0" applyNumberFormat="1" applyFont="1" applyFill="1" applyBorder="1"/>
    <xf numFmtId="0" fontId="2" fillId="2" borderId="10" xfId="3" applyFont="1" applyFill="1" applyBorder="1"/>
    <xf numFmtId="0" fontId="2" fillId="2" borderId="4" xfId="3" applyFont="1" applyFill="1" applyBorder="1"/>
    <xf numFmtId="0" fontId="2" fillId="2" borderId="0" xfId="3" applyFont="1" applyFill="1" applyAlignment="1">
      <alignment horizontal="left" vertical="center"/>
    </xf>
    <xf numFmtId="0" fontId="3" fillId="2" borderId="0" xfId="3" applyFont="1" applyFill="1" applyAlignment="1">
      <alignment horizontal="right" vertical="center"/>
    </xf>
    <xf numFmtId="164" fontId="3" fillId="2" borderId="0" xfId="3" applyNumberFormat="1" applyFont="1" applyFill="1" applyBorder="1" applyAlignment="1">
      <alignment horizontal="right" vertical="center"/>
    </xf>
    <xf numFmtId="164" fontId="3" fillId="2" borderId="14" xfId="3" applyNumberFormat="1" applyFont="1" applyFill="1" applyBorder="1" applyAlignment="1">
      <alignment horizontal="right" vertical="center"/>
    </xf>
    <xf numFmtId="0" fontId="3" fillId="2" borderId="0" xfId="4" applyFont="1" applyFill="1" applyBorder="1" applyAlignment="1">
      <alignment horizontal="center" vertical="center"/>
    </xf>
    <xf numFmtId="0" fontId="3" fillId="2" borderId="0" xfId="3" applyFont="1" applyFill="1" applyBorder="1" applyAlignment="1">
      <alignment horizontal="center" vertical="center"/>
    </xf>
    <xf numFmtId="2" fontId="2" fillId="0" borderId="0" xfId="0" applyNumberFormat="1" applyFont="1" applyFill="1" applyBorder="1"/>
    <xf numFmtId="3" fontId="2" fillId="0" borderId="0" xfId="0" applyNumberFormat="1" applyFont="1" applyFill="1" applyBorder="1" applyAlignment="1">
      <alignment horizontal="right" wrapText="1"/>
    </xf>
    <xf numFmtId="4" fontId="2" fillId="4" borderId="0" xfId="0" applyNumberFormat="1" applyFont="1" applyFill="1" applyBorder="1" applyAlignment="1">
      <alignment horizontal="right" wrapText="1"/>
    </xf>
    <xf numFmtId="0" fontId="27" fillId="2" borderId="0" xfId="3" applyFont="1" applyFill="1" applyAlignment="1">
      <alignment vertical="center"/>
    </xf>
    <xf numFmtId="0" fontId="27" fillId="2" borderId="0" xfId="3" applyFont="1" applyFill="1" applyAlignment="1">
      <alignment horizontal="right" vertical="center"/>
    </xf>
    <xf numFmtId="0" fontId="12" fillId="2" borderId="0" xfId="3" applyFont="1" applyFill="1" applyBorder="1" applyAlignment="1">
      <alignment horizontal="right" vertical="center"/>
    </xf>
    <xf numFmtId="0" fontId="12" fillId="2" borderId="0" xfId="4" applyFont="1" applyFill="1" applyBorder="1" applyAlignment="1">
      <alignment vertical="center"/>
    </xf>
    <xf numFmtId="0" fontId="21" fillId="2" borderId="14" xfId="4" applyFont="1" applyFill="1" applyBorder="1" applyAlignment="1">
      <alignment horizontal="center" vertical="center"/>
    </xf>
    <xf numFmtId="0" fontId="2" fillId="2" borderId="16" xfId="3" applyFont="1" applyFill="1" applyBorder="1" applyAlignment="1">
      <alignment vertical="center" wrapText="1"/>
    </xf>
    <xf numFmtId="0" fontId="2" fillId="2" borderId="17" xfId="3" applyFont="1" applyFill="1" applyBorder="1" applyAlignment="1">
      <alignment vertical="center" wrapText="1"/>
    </xf>
    <xf numFmtId="0" fontId="2" fillId="2" borderId="18" xfId="4" applyFont="1" applyFill="1" applyBorder="1" applyAlignment="1">
      <alignment horizontal="left" vertical="center"/>
    </xf>
    <xf numFmtId="4" fontId="2" fillId="3" borderId="0" xfId="0" applyNumberFormat="1" applyFont="1" applyFill="1" applyBorder="1" applyAlignment="1">
      <alignment horizontal="right"/>
    </xf>
    <xf numFmtId="0" fontId="2" fillId="2" borderId="4" xfId="4" applyFont="1" applyFill="1" applyBorder="1" applyAlignment="1">
      <alignment horizontal="left" vertical="center"/>
    </xf>
    <xf numFmtId="0" fontId="2" fillId="2" borderId="6" xfId="4" applyFont="1" applyFill="1" applyBorder="1" applyAlignment="1">
      <alignment horizontal="left" vertical="center"/>
    </xf>
    <xf numFmtId="0" fontId="2" fillId="2" borderId="0" xfId="4" applyFont="1" applyFill="1" applyBorder="1" applyAlignment="1">
      <alignment horizontal="left" vertical="center"/>
    </xf>
    <xf numFmtId="164" fontId="3" fillId="2" borderId="0" xfId="3" applyNumberFormat="1" applyFont="1" applyFill="1" applyBorder="1" applyAlignment="1">
      <alignment horizontal="center" vertical="center"/>
    </xf>
    <xf numFmtId="0" fontId="3" fillId="2" borderId="13" xfId="3" applyFont="1" applyFill="1" applyBorder="1" applyAlignment="1">
      <alignment horizontal="center" vertical="center"/>
    </xf>
    <xf numFmtId="49" fontId="3" fillId="2" borderId="0" xfId="3" applyNumberFormat="1" applyFont="1" applyFill="1" applyBorder="1" applyAlignment="1">
      <alignment horizontal="center" vertical="center"/>
    </xf>
    <xf numFmtId="0" fontId="15" fillId="0" borderId="0" xfId="0" applyFont="1"/>
    <xf numFmtId="4" fontId="15" fillId="3" borderId="0" xfId="0" applyNumberFormat="1" applyFont="1" applyFill="1" applyBorder="1"/>
    <xf numFmtId="0" fontId="2" fillId="0" borderId="16" xfId="0" applyFont="1" applyFill="1" applyBorder="1" applyAlignment="1">
      <alignment vertical="center" wrapText="1"/>
    </xf>
    <xf numFmtId="0" fontId="2" fillId="0" borderId="17" xfId="0" applyFont="1" applyFill="1" applyBorder="1" applyAlignment="1">
      <alignment vertical="center" wrapText="1"/>
    </xf>
    <xf numFmtId="0" fontId="15" fillId="0" borderId="0" xfId="0" applyFont="1"/>
    <xf numFmtId="164" fontId="2" fillId="2" borderId="0" xfId="3" applyNumberFormat="1" applyFont="1" applyFill="1" applyBorder="1" applyAlignment="1">
      <alignment horizontal="center" vertical="center"/>
    </xf>
    <xf numFmtId="0" fontId="2" fillId="2" borderId="0" xfId="4" applyFont="1" applyFill="1" applyBorder="1" applyAlignment="1">
      <alignment horizontal="center" vertical="center"/>
    </xf>
    <xf numFmtId="49" fontId="2" fillId="2" borderId="0" xfId="3" applyNumberFormat="1" applyFont="1" applyFill="1" applyBorder="1" applyAlignment="1">
      <alignment horizontal="center" vertical="center"/>
    </xf>
    <xf numFmtId="0" fontId="2" fillId="0" borderId="0" xfId="0" applyFont="1" applyFill="1" applyBorder="1" applyAlignment="1">
      <alignment horizontal="center" vertical="center" wrapText="1"/>
    </xf>
    <xf numFmtId="0" fontId="2" fillId="2" borderId="0" xfId="3" applyFont="1" applyFill="1" applyBorder="1" applyAlignment="1">
      <alignment horizontal="center" vertical="center" wrapText="1"/>
    </xf>
    <xf numFmtId="0" fontId="2" fillId="2" borderId="6" xfId="3" applyFont="1" applyFill="1" applyBorder="1" applyAlignment="1">
      <alignment wrapText="1"/>
    </xf>
    <xf numFmtId="0" fontId="15" fillId="0" borderId="14" xfId="0" applyFont="1" applyBorder="1"/>
    <xf numFmtId="4" fontId="25" fillId="0" borderId="0" xfId="0" applyNumberFormat="1" applyFont="1" applyBorder="1" applyAlignment="1" applyProtection="1">
      <alignment horizontal="right" wrapText="1" readingOrder="1"/>
      <protection locked="0"/>
    </xf>
    <xf numFmtId="0" fontId="15" fillId="3" borderId="6" xfId="0" applyFont="1" applyFill="1" applyBorder="1" applyAlignment="1">
      <alignment vertical="center"/>
    </xf>
    <xf numFmtId="0" fontId="15" fillId="3" borderId="4" xfId="0" applyFont="1" applyFill="1" applyBorder="1" applyAlignment="1">
      <alignment vertical="center" wrapText="1"/>
    </xf>
    <xf numFmtId="0" fontId="2" fillId="2" borderId="0" xfId="3" applyFont="1" applyFill="1"/>
    <xf numFmtId="0" fontId="2" fillId="2" borderId="0" xfId="3" applyFont="1" applyFill="1" applyAlignment="1">
      <alignment vertical="center" wrapText="1"/>
    </xf>
    <xf numFmtId="0" fontId="30" fillId="0" borderId="0" xfId="0" applyFont="1"/>
    <xf numFmtId="0" fontId="11" fillId="2" borderId="0" xfId="4" applyFont="1" applyFill="1" applyBorder="1"/>
    <xf numFmtId="0" fontId="0" fillId="0" borderId="0" xfId="0" applyBorder="1"/>
    <xf numFmtId="0" fontId="0" fillId="0" borderId="0" xfId="0"/>
    <xf numFmtId="0" fontId="2" fillId="2" borderId="0" xfId="3" applyFont="1" applyFill="1" applyAlignment="1">
      <alignment vertical="center"/>
    </xf>
    <xf numFmtId="0" fontId="12" fillId="2" borderId="0" xfId="3" applyFont="1" applyFill="1" applyBorder="1" applyAlignment="1">
      <alignment vertical="center"/>
    </xf>
    <xf numFmtId="0" fontId="12" fillId="2" borderId="0" xfId="3" applyFont="1" applyFill="1" applyAlignment="1">
      <alignment horizontal="left" vertical="center"/>
    </xf>
    <xf numFmtId="0" fontId="2" fillId="2" borderId="0" xfId="3" applyFont="1" applyFill="1"/>
    <xf numFmtId="0" fontId="2" fillId="2" borderId="0" xfId="3" applyFont="1" applyFill="1" applyBorder="1"/>
    <xf numFmtId="0" fontId="2" fillId="2" borderId="0" xfId="3" applyFont="1" applyFill="1" applyBorder="1" applyAlignment="1">
      <alignment horizontal="center"/>
    </xf>
    <xf numFmtId="0" fontId="2" fillId="2" borderId="0" xfId="3" applyFill="1" applyAlignment="1">
      <alignment vertical="center"/>
    </xf>
    <xf numFmtId="165" fontId="3" fillId="2" borderId="0" xfId="5" applyNumberFormat="1" applyFont="1" applyFill="1" applyAlignment="1">
      <alignment horizontal="left" vertical="center"/>
    </xf>
    <xf numFmtId="164" fontId="8" fillId="2" borderId="0" xfId="3" applyNumberFormat="1" applyFont="1" applyFill="1" applyBorder="1" applyAlignment="1">
      <alignment horizontal="center" vertical="center"/>
    </xf>
    <xf numFmtId="17" fontId="2" fillId="2" borderId="0" xfId="3" applyNumberFormat="1" applyFont="1" applyFill="1" applyBorder="1"/>
    <xf numFmtId="0" fontId="2" fillId="2" borderId="14" xfId="3" applyFont="1" applyFill="1" applyBorder="1"/>
    <xf numFmtId="17" fontId="2" fillId="2" borderId="14" xfId="3" applyNumberFormat="1" applyFont="1" applyFill="1" applyBorder="1"/>
    <xf numFmtId="0" fontId="2" fillId="2" borderId="14" xfId="3" applyFont="1" applyFill="1" applyBorder="1" applyAlignment="1">
      <alignment horizontal="center"/>
    </xf>
    <xf numFmtId="0" fontId="9" fillId="2" borderId="0" xfId="3" applyFont="1" applyFill="1" applyBorder="1" applyAlignment="1">
      <alignment vertical="center"/>
    </xf>
    <xf numFmtId="0" fontId="8" fillId="2" borderId="0" xfId="3" applyFont="1" applyFill="1" applyBorder="1" applyAlignment="1">
      <alignment horizontal="left" vertical="center"/>
    </xf>
    <xf numFmtId="49" fontId="8" fillId="2" borderId="0" xfId="3" applyNumberFormat="1" applyFont="1" applyFill="1" applyBorder="1" applyAlignment="1">
      <alignment horizontal="center" vertical="center"/>
    </xf>
    <xf numFmtId="0" fontId="2" fillId="2" borderId="0" xfId="3" applyFont="1" applyFill="1" applyBorder="1" applyAlignment="1">
      <alignment vertical="center"/>
    </xf>
    <xf numFmtId="49" fontId="8" fillId="2" borderId="14" xfId="3" applyNumberFormat="1" applyFont="1" applyFill="1" applyBorder="1" applyAlignment="1">
      <alignment horizontal="center" vertical="center"/>
    </xf>
    <xf numFmtId="164" fontId="8" fillId="2" borderId="14" xfId="3" applyNumberFormat="1" applyFont="1" applyFill="1" applyBorder="1" applyAlignment="1">
      <alignment horizontal="center" vertical="center"/>
    </xf>
    <xf numFmtId="0" fontId="2" fillId="2" borderId="14" xfId="3" applyFont="1" applyFill="1" applyBorder="1" applyAlignment="1">
      <alignment vertical="center"/>
    </xf>
    <xf numFmtId="0" fontId="11" fillId="2" borderId="14" xfId="3" applyFont="1" applyFill="1" applyBorder="1" applyAlignment="1">
      <alignment vertical="center"/>
    </xf>
    <xf numFmtId="0" fontId="2" fillId="2" borderId="13" xfId="3" applyFont="1" applyFill="1" applyBorder="1"/>
    <xf numFmtId="0" fontId="10" fillId="2" borderId="14" xfId="3" applyFont="1" applyFill="1" applyBorder="1" applyAlignment="1">
      <alignment horizontal="center" vertical="center"/>
    </xf>
    <xf numFmtId="0" fontId="10" fillId="4" borderId="0" xfId="3" applyFont="1" applyFill="1" applyBorder="1" applyAlignment="1">
      <alignment horizontal="center" vertical="center"/>
    </xf>
    <xf numFmtId="0" fontId="9" fillId="4" borderId="0" xfId="3" applyFont="1" applyFill="1" applyBorder="1" applyAlignment="1">
      <alignment vertical="center"/>
    </xf>
    <xf numFmtId="0" fontId="8" fillId="4" borderId="0" xfId="3" applyFont="1" applyFill="1" applyBorder="1" applyAlignment="1">
      <alignment horizontal="left" vertical="center"/>
    </xf>
    <xf numFmtId="49" fontId="8" fillId="4" borderId="0" xfId="3" applyNumberFormat="1" applyFont="1" applyFill="1" applyBorder="1" applyAlignment="1">
      <alignment horizontal="center" vertical="center"/>
    </xf>
    <xf numFmtId="164" fontId="8" fillId="4" borderId="0" xfId="3" applyNumberFormat="1" applyFont="1" applyFill="1" applyBorder="1" applyAlignment="1">
      <alignment horizontal="center" vertical="center"/>
    </xf>
    <xf numFmtId="0" fontId="2" fillId="4" borderId="0" xfId="3" applyFont="1" applyFill="1" applyBorder="1"/>
    <xf numFmtId="17" fontId="2" fillId="4" borderId="0" xfId="3" applyNumberFormat="1" applyFont="1" applyFill="1" applyBorder="1"/>
    <xf numFmtId="0" fontId="2" fillId="4" borderId="0" xfId="3" applyFont="1" applyFill="1" applyBorder="1" applyAlignment="1">
      <alignment horizontal="center"/>
    </xf>
    <xf numFmtId="0" fontId="0" fillId="4" borderId="0" xfId="0" applyFill="1" applyBorder="1" applyAlignment="1"/>
    <xf numFmtId="14" fontId="2" fillId="4" borderId="0" xfId="3" applyNumberFormat="1" applyFont="1" applyFill="1" applyBorder="1"/>
    <xf numFmtId="0" fontId="0" fillId="0" borderId="14" xfId="0" applyBorder="1"/>
    <xf numFmtId="0" fontId="11" fillId="2" borderId="0" xfId="3" applyFont="1" applyFill="1" applyBorder="1" applyAlignment="1">
      <alignment vertical="center"/>
    </xf>
    <xf numFmtId="0" fontId="0" fillId="0" borderId="0" xfId="0"/>
    <xf numFmtId="0" fontId="12" fillId="2" borderId="0" xfId="3" applyFont="1" applyFill="1" applyBorder="1" applyAlignment="1">
      <alignment vertical="center"/>
    </xf>
    <xf numFmtId="0" fontId="12" fillId="2" borderId="0" xfId="3" applyFont="1" applyFill="1" applyAlignment="1">
      <alignment horizontal="left" vertical="center"/>
    </xf>
    <xf numFmtId="0" fontId="2" fillId="2" borderId="0" xfId="3" applyFont="1" applyFill="1" applyBorder="1"/>
    <xf numFmtId="0" fontId="2" fillId="2" borderId="0" xfId="3" applyFill="1" applyAlignment="1">
      <alignment vertical="center"/>
    </xf>
    <xf numFmtId="165" fontId="3" fillId="2" borderId="0" xfId="5" applyNumberFormat="1" applyFont="1" applyFill="1" applyAlignment="1">
      <alignment horizontal="left" vertical="center"/>
    </xf>
    <xf numFmtId="0" fontId="9" fillId="2" borderId="0" xfId="3" applyFont="1" applyFill="1" applyBorder="1" applyAlignment="1">
      <alignment vertical="center"/>
    </xf>
    <xf numFmtId="0" fontId="8" fillId="2" borderId="0" xfId="3" applyFont="1" applyFill="1" applyBorder="1" applyAlignment="1">
      <alignment horizontal="left" vertical="center"/>
    </xf>
    <xf numFmtId="49" fontId="8" fillId="2" borderId="0" xfId="3" applyNumberFormat="1" applyFont="1" applyFill="1" applyBorder="1" applyAlignment="1">
      <alignment horizontal="center" vertical="center"/>
    </xf>
    <xf numFmtId="0" fontId="2" fillId="2" borderId="0" xfId="3" applyFont="1" applyFill="1" applyBorder="1" applyAlignment="1">
      <alignment vertical="center"/>
    </xf>
    <xf numFmtId="49" fontId="8" fillId="2" borderId="14" xfId="3" applyNumberFormat="1" applyFont="1" applyFill="1" applyBorder="1" applyAlignment="1">
      <alignment horizontal="center" vertical="center"/>
    </xf>
    <xf numFmtId="0" fontId="11" fillId="2" borderId="14" xfId="3" applyFont="1" applyFill="1" applyBorder="1" applyAlignment="1">
      <alignment vertical="center"/>
    </xf>
    <xf numFmtId="0" fontId="10" fillId="2" borderId="0" xfId="3" applyFont="1" applyFill="1" applyBorder="1" applyAlignment="1">
      <alignment horizontal="center" vertical="center"/>
    </xf>
    <xf numFmtId="0" fontId="10" fillId="2" borderId="14" xfId="3" applyFont="1" applyFill="1" applyBorder="1" applyAlignment="1">
      <alignment horizontal="center" vertical="center"/>
    </xf>
    <xf numFmtId="0" fontId="2" fillId="2" borderId="0" xfId="4" applyFill="1" applyBorder="1"/>
    <xf numFmtId="0" fontId="15" fillId="0" borderId="22" xfId="0" applyFont="1" applyBorder="1" applyAlignment="1">
      <alignment vertical="top" wrapText="1"/>
    </xf>
    <xf numFmtId="0" fontId="5" fillId="0" borderId="21" xfId="0" applyFont="1" applyBorder="1" applyAlignment="1">
      <alignment vertical="top" wrapText="1"/>
    </xf>
    <xf numFmtId="0" fontId="5" fillId="0" borderId="20" xfId="0" applyFont="1" applyBorder="1" applyAlignment="1">
      <alignment vertical="top" wrapText="1"/>
    </xf>
    <xf numFmtId="0" fontId="19" fillId="0" borderId="0" xfId="25" applyAlignment="1" applyProtection="1"/>
    <xf numFmtId="0" fontId="2" fillId="2" borderId="0" xfId="4" applyFont="1" applyFill="1" applyBorder="1"/>
    <xf numFmtId="0" fontId="34" fillId="0" borderId="0" xfId="0" applyFont="1" applyBorder="1" applyAlignment="1">
      <alignment wrapText="1"/>
    </xf>
    <xf numFmtId="0" fontId="10" fillId="2" borderId="0" xfId="4" applyFont="1" applyFill="1" applyBorder="1" applyAlignment="1">
      <alignment vertical="center"/>
    </xf>
    <xf numFmtId="0" fontId="2" fillId="2" borderId="0" xfId="3" applyFont="1" applyFill="1" applyAlignment="1"/>
    <xf numFmtId="4" fontId="4" fillId="3" borderId="14" xfId="0" applyNumberFormat="1" applyFont="1" applyFill="1" applyBorder="1"/>
    <xf numFmtId="43" fontId="2" fillId="2" borderId="0" xfId="1" applyFont="1" applyFill="1" applyAlignment="1">
      <alignment vertical="center"/>
    </xf>
    <xf numFmtId="43" fontId="2" fillId="2" borderId="0" xfId="1" applyFont="1" applyFill="1"/>
    <xf numFmtId="43" fontId="4" fillId="3" borderId="14" xfId="1" applyFont="1" applyFill="1" applyBorder="1"/>
    <xf numFmtId="43" fontId="2" fillId="2" borderId="14" xfId="1" applyFont="1" applyFill="1" applyBorder="1"/>
    <xf numFmtId="43" fontId="30" fillId="0" borderId="0" xfId="1" applyFont="1"/>
    <xf numFmtId="0" fontId="30" fillId="0" borderId="0" xfId="0" applyFont="1" applyBorder="1"/>
    <xf numFmtId="0" fontId="2" fillId="2" borderId="0" xfId="3" applyFont="1" applyFill="1" applyBorder="1" applyAlignment="1">
      <alignment vertical="top"/>
    </xf>
    <xf numFmtId="0" fontId="21" fillId="2" borderId="14" xfId="4" applyFont="1" applyFill="1" applyBorder="1" applyAlignment="1">
      <alignment vertical="center"/>
    </xf>
    <xf numFmtId="0" fontId="36" fillId="2" borderId="0" xfId="3" applyFont="1" applyFill="1"/>
    <xf numFmtId="0" fontId="21" fillId="2" borderId="14" xfId="3" applyFont="1" applyFill="1" applyBorder="1" applyAlignment="1">
      <alignment horizontal="center"/>
    </xf>
    <xf numFmtId="0" fontId="36" fillId="2" borderId="0" xfId="3" applyFont="1" applyFill="1" applyAlignment="1">
      <alignment vertical="center"/>
    </xf>
    <xf numFmtId="165" fontId="21" fillId="2" borderId="0" xfId="5" applyNumberFormat="1" applyFont="1" applyFill="1" applyAlignment="1">
      <alignment horizontal="right" vertical="center"/>
    </xf>
    <xf numFmtId="0" fontId="36" fillId="2" borderId="0" xfId="3" applyFont="1" applyFill="1" applyBorder="1" applyAlignment="1">
      <alignment horizontal="right" vertical="center"/>
    </xf>
    <xf numFmtId="0" fontId="36" fillId="2" borderId="0" xfId="3" applyFont="1" applyFill="1" applyBorder="1" applyAlignment="1">
      <alignment vertical="center"/>
    </xf>
    <xf numFmtId="0" fontId="36" fillId="2" borderId="0" xfId="3" applyFont="1" applyFill="1" applyBorder="1"/>
    <xf numFmtId="0" fontId="36" fillId="2" borderId="14" xfId="3" applyFont="1" applyFill="1" applyBorder="1" applyAlignment="1">
      <alignment horizontal="right" vertical="center"/>
    </xf>
    <xf numFmtId="0" fontId="36" fillId="2" borderId="14" xfId="3" applyFont="1" applyFill="1" applyBorder="1" applyAlignment="1">
      <alignment vertical="center"/>
    </xf>
    <xf numFmtId="0" fontId="36" fillId="2" borderId="14" xfId="3" applyFont="1" applyFill="1" applyBorder="1"/>
    <xf numFmtId="9" fontId="6" fillId="2" borderId="0" xfId="2" applyFont="1" applyFill="1" applyBorder="1" applyAlignment="1">
      <alignment horizontal="right" vertical="center"/>
    </xf>
    <xf numFmtId="0" fontId="0" fillId="0" borderId="0" xfId="0" applyBorder="1" applyAlignment="1">
      <alignment vertical="top" wrapText="1"/>
    </xf>
    <xf numFmtId="0" fontId="21" fillId="2" borderId="14" xfId="3" applyFont="1" applyFill="1" applyBorder="1" applyAlignment="1">
      <alignment horizontal="center" vertical="center"/>
    </xf>
    <xf numFmtId="0" fontId="0" fillId="0" borderId="0" xfId="0"/>
    <xf numFmtId="0" fontId="3" fillId="2" borderId="4" xfId="3" applyFont="1" applyFill="1" applyBorder="1"/>
    <xf numFmtId="0" fontId="15" fillId="0" borderId="0" xfId="0" applyFont="1" applyBorder="1" applyAlignment="1">
      <alignment wrapText="1"/>
    </xf>
    <xf numFmtId="0" fontId="0" fillId="0" borderId="0" xfId="0"/>
    <xf numFmtId="0" fontId="2" fillId="2" borderId="0" xfId="3" applyFont="1" applyFill="1" applyBorder="1" applyAlignment="1">
      <alignment vertical="top" wrapText="1"/>
    </xf>
    <xf numFmtId="0" fontId="2" fillId="2" borderId="14" xfId="3" applyFont="1" applyFill="1" applyBorder="1"/>
    <xf numFmtId="0" fontId="3" fillId="2" borderId="0" xfId="3" applyFont="1" applyFill="1" applyBorder="1" applyAlignment="1">
      <alignment horizontal="center" vertical="center" wrapText="1"/>
    </xf>
    <xf numFmtId="0" fontId="7" fillId="2" borderId="0" xfId="4" applyFont="1" applyFill="1" applyBorder="1"/>
    <xf numFmtId="0" fontId="15" fillId="0" borderId="10" xfId="0" applyFont="1" applyBorder="1"/>
    <xf numFmtId="0" fontId="15" fillId="0" borderId="6" xfId="0" applyFont="1" applyBorder="1"/>
    <xf numFmtId="0" fontId="15" fillId="0" borderId="10" xfId="0" applyFont="1" applyBorder="1" applyAlignment="1">
      <alignment horizontal="center" wrapText="1"/>
    </xf>
    <xf numFmtId="0" fontId="15" fillId="0" borderId="12" xfId="0" applyFont="1" applyBorder="1" applyAlignment="1">
      <alignment horizontal="center" wrapText="1"/>
    </xf>
    <xf numFmtId="0" fontId="2" fillId="2" borderId="0" xfId="3" applyFont="1" applyFill="1" applyBorder="1" applyAlignment="1">
      <alignment horizontal="center" vertical="center"/>
    </xf>
    <xf numFmtId="168" fontId="26" fillId="0" borderId="0" xfId="11" applyNumberFormat="1" applyFont="1" applyFill="1" applyBorder="1" applyAlignment="1">
      <alignment horizontal="center" vertical="center" wrapText="1" readingOrder="1"/>
    </xf>
    <xf numFmtId="168" fontId="26" fillId="0" borderId="5" xfId="11" applyNumberFormat="1" applyFont="1" applyFill="1" applyBorder="1" applyAlignment="1">
      <alignment horizontal="center" vertical="center" wrapText="1" readingOrder="1"/>
    </xf>
    <xf numFmtId="0" fontId="12" fillId="2" borderId="0" xfId="3" applyFont="1" applyFill="1" applyAlignment="1">
      <alignment horizontal="center" vertical="center"/>
    </xf>
    <xf numFmtId="0" fontId="3" fillId="2" borderId="0" xfId="3" applyFont="1" applyFill="1" applyAlignment="1">
      <alignment horizontal="center" vertical="center"/>
    </xf>
    <xf numFmtId="0" fontId="2" fillId="2" borderId="0" xfId="3" applyFont="1" applyFill="1" applyAlignment="1">
      <alignment horizontal="center" vertical="center"/>
    </xf>
    <xf numFmtId="0" fontId="27" fillId="2" borderId="0" xfId="3" applyFont="1" applyFill="1" applyAlignment="1">
      <alignment horizontal="center" vertical="center"/>
    </xf>
    <xf numFmtId="165" fontId="3" fillId="2" borderId="0" xfId="5" applyNumberFormat="1" applyFont="1" applyFill="1" applyAlignment="1">
      <alignment horizontal="center" vertical="center"/>
    </xf>
    <xf numFmtId="0" fontId="12" fillId="2" borderId="0" xfId="3" applyFont="1" applyFill="1" applyBorder="1" applyAlignment="1">
      <alignment horizontal="center" vertical="center"/>
    </xf>
    <xf numFmtId="0" fontId="2" fillId="2" borderId="14" xfId="3" applyFont="1" applyFill="1" applyBorder="1" applyAlignment="1">
      <alignment horizontal="center" vertical="center"/>
    </xf>
    <xf numFmtId="4" fontId="2" fillId="0" borderId="10" xfId="3" applyNumberFormat="1" applyFont="1" applyFill="1" applyBorder="1" applyAlignment="1">
      <alignment horizontal="center" vertical="center"/>
    </xf>
    <xf numFmtId="4" fontId="2" fillId="0" borderId="12" xfId="3" applyNumberFormat="1" applyFont="1" applyFill="1" applyBorder="1" applyAlignment="1">
      <alignment horizontal="center" vertical="center"/>
    </xf>
    <xf numFmtId="4" fontId="2" fillId="0" borderId="12" xfId="11" applyNumberFormat="1" applyFont="1" applyFill="1" applyBorder="1" applyAlignment="1">
      <alignment horizontal="center" vertical="top" wrapText="1" readingOrder="1"/>
    </xf>
    <xf numFmtId="4" fontId="2" fillId="0" borderId="11" xfId="11" applyNumberFormat="1" applyFont="1" applyFill="1" applyBorder="1" applyAlignment="1">
      <alignment horizontal="center" vertical="top" wrapText="1" readingOrder="1"/>
    </xf>
    <xf numFmtId="4" fontId="2" fillId="0" borderId="4" xfId="3" applyNumberFormat="1" applyFont="1" applyFill="1" applyBorder="1" applyAlignment="1">
      <alignment horizontal="center" vertical="center"/>
    </xf>
    <xf numFmtId="4" fontId="2" fillId="0" borderId="0" xfId="3" applyNumberFormat="1" applyFont="1" applyFill="1" applyBorder="1" applyAlignment="1">
      <alignment horizontal="center" vertical="center"/>
    </xf>
    <xf numFmtId="4" fontId="2" fillId="0" borderId="0" xfId="11" applyNumberFormat="1" applyFont="1" applyFill="1" applyBorder="1" applyAlignment="1">
      <alignment horizontal="center" vertical="top" wrapText="1" readingOrder="1"/>
    </xf>
    <xf numFmtId="4" fontId="2" fillId="0" borderId="5" xfId="11" applyNumberFormat="1" applyFont="1" applyFill="1" applyBorder="1" applyAlignment="1">
      <alignment horizontal="center" vertical="top" wrapText="1" readingOrder="1"/>
    </xf>
    <xf numFmtId="4" fontId="3" fillId="0" borderId="4" xfId="3" applyNumberFormat="1" applyFont="1" applyFill="1" applyBorder="1" applyAlignment="1">
      <alignment horizontal="center" vertical="center"/>
    </xf>
    <xf numFmtId="4" fontId="3" fillId="0" borderId="0" xfId="3" applyNumberFormat="1" applyFont="1" applyFill="1" applyBorder="1" applyAlignment="1">
      <alignment horizontal="center" vertical="center"/>
    </xf>
    <xf numFmtId="4" fontId="3" fillId="0" borderId="5" xfId="3" applyNumberFormat="1" applyFont="1" applyFill="1" applyBorder="1" applyAlignment="1">
      <alignment horizontal="center" vertical="center"/>
    </xf>
    <xf numFmtId="0" fontId="3" fillId="0" borderId="6" xfId="3" applyFont="1" applyFill="1" applyBorder="1" applyAlignment="1">
      <alignment horizontal="center" vertical="center"/>
    </xf>
    <xf numFmtId="9" fontId="2" fillId="0" borderId="8" xfId="2" applyFont="1" applyFill="1" applyBorder="1" applyAlignment="1">
      <alignment horizontal="center" vertical="center"/>
    </xf>
    <xf numFmtId="9" fontId="2" fillId="0" borderId="7" xfId="2" applyNumberFormat="1" applyFont="1" applyFill="1" applyBorder="1" applyAlignment="1">
      <alignment horizontal="center" vertical="center"/>
    </xf>
    <xf numFmtId="4" fontId="2" fillId="3" borderId="0" xfId="0" applyNumberFormat="1" applyFont="1" applyFill="1" applyBorder="1" applyAlignment="1">
      <alignment horizontal="center"/>
    </xf>
    <xf numFmtId="0" fontId="2" fillId="4" borderId="0" xfId="0" applyFont="1" applyFill="1" applyBorder="1" applyAlignment="1">
      <alignment horizontal="center" wrapText="1"/>
    </xf>
    <xf numFmtId="4" fontId="2" fillId="4" borderId="0" xfId="0" applyNumberFormat="1" applyFont="1" applyFill="1" applyBorder="1" applyAlignment="1">
      <alignment horizontal="center" wrapText="1"/>
    </xf>
    <xf numFmtId="3" fontId="2" fillId="0" borderId="10" xfId="3" applyNumberFormat="1" applyFont="1" applyFill="1" applyBorder="1" applyAlignment="1">
      <alignment horizontal="center" vertical="center"/>
    </xf>
    <xf numFmtId="3" fontId="2" fillId="0" borderId="12" xfId="3" applyNumberFormat="1" applyFont="1" applyFill="1" applyBorder="1" applyAlignment="1">
      <alignment horizontal="center" vertical="center"/>
    </xf>
    <xf numFmtId="3" fontId="2" fillId="0" borderId="12" xfId="11" applyNumberFormat="1" applyFont="1" applyFill="1" applyBorder="1" applyAlignment="1">
      <alignment horizontal="center" vertical="top" wrapText="1" readingOrder="1"/>
    </xf>
    <xf numFmtId="3" fontId="2" fillId="0" borderId="4" xfId="3" applyNumberFormat="1" applyFont="1" applyFill="1" applyBorder="1" applyAlignment="1">
      <alignment horizontal="center" vertical="center"/>
    </xf>
    <xf numFmtId="3" fontId="2" fillId="0" borderId="0" xfId="3" applyNumberFormat="1" applyFont="1" applyFill="1" applyBorder="1" applyAlignment="1">
      <alignment horizontal="center" vertical="center"/>
    </xf>
    <xf numFmtId="3" fontId="2" fillId="0" borderId="0" xfId="11" applyNumberFormat="1" applyFont="1" applyFill="1" applyBorder="1" applyAlignment="1">
      <alignment horizontal="center" vertical="top" wrapText="1" readingOrder="1"/>
    </xf>
    <xf numFmtId="3" fontId="2" fillId="0" borderId="5" xfId="11" applyNumberFormat="1" applyFont="1" applyFill="1" applyBorder="1" applyAlignment="1">
      <alignment horizontal="center" vertical="top" wrapText="1" readingOrder="1"/>
    </xf>
    <xf numFmtId="3" fontId="3" fillId="0" borderId="4" xfId="3" applyNumberFormat="1" applyFont="1" applyFill="1" applyBorder="1" applyAlignment="1">
      <alignment horizontal="center" vertical="center"/>
    </xf>
    <xf numFmtId="3" fontId="3" fillId="0" borderId="0" xfId="3" applyNumberFormat="1" applyFont="1" applyFill="1" applyBorder="1" applyAlignment="1">
      <alignment horizontal="center" vertical="center"/>
    </xf>
    <xf numFmtId="3" fontId="3" fillId="0" borderId="5" xfId="3" applyNumberFormat="1" applyFont="1" applyFill="1" applyBorder="1" applyAlignment="1">
      <alignment horizontal="center" vertical="center"/>
    </xf>
    <xf numFmtId="3" fontId="2" fillId="3" borderId="0" xfId="0" applyNumberFormat="1" applyFont="1" applyFill="1" applyBorder="1" applyAlignment="1">
      <alignment horizontal="center"/>
    </xf>
    <xf numFmtId="3" fontId="2" fillId="4" borderId="0" xfId="0" applyNumberFormat="1" applyFont="1" applyFill="1" applyBorder="1" applyAlignment="1">
      <alignment horizontal="center" wrapText="1"/>
    </xf>
    <xf numFmtId="9" fontId="2" fillId="2" borderId="0" xfId="2" applyFont="1" applyFill="1" applyBorder="1" applyAlignment="1">
      <alignment horizontal="center" vertical="center"/>
    </xf>
    <xf numFmtId="0" fontId="15" fillId="0" borderId="0" xfId="0" applyFont="1" applyAlignment="1">
      <alignment horizontal="center"/>
    </xf>
    <xf numFmtId="3" fontId="2" fillId="0" borderId="1" xfId="0" applyNumberFormat="1" applyFont="1" applyFill="1" applyBorder="1" applyAlignment="1">
      <alignment horizontal="center"/>
    </xf>
    <xf numFmtId="3" fontId="2" fillId="0" borderId="2" xfId="0" applyNumberFormat="1" applyFont="1" applyFill="1" applyBorder="1" applyAlignment="1">
      <alignment horizontal="center" wrapText="1"/>
    </xf>
    <xf numFmtId="3" fontId="2" fillId="0" borderId="2" xfId="0" applyNumberFormat="1" applyFont="1" applyFill="1" applyBorder="1" applyAlignment="1">
      <alignment horizontal="center"/>
    </xf>
    <xf numFmtId="3" fontId="2" fillId="0" borderId="2" xfId="11" applyNumberFormat="1" applyFont="1" applyFill="1" applyBorder="1" applyAlignment="1">
      <alignment horizontal="center" vertical="top" wrapText="1" readingOrder="1"/>
    </xf>
    <xf numFmtId="3" fontId="2" fillId="0" borderId="3" xfId="11" applyNumberFormat="1" applyFont="1" applyFill="1" applyBorder="1" applyAlignment="1">
      <alignment horizontal="center" vertical="top" wrapText="1" readingOrder="1"/>
    </xf>
    <xf numFmtId="3" fontId="15" fillId="3" borderId="0" xfId="0" applyNumberFormat="1" applyFont="1" applyFill="1" applyAlignment="1">
      <alignment horizontal="center"/>
    </xf>
    <xf numFmtId="4" fontId="15" fillId="3" borderId="0" xfId="0" applyNumberFormat="1" applyFont="1" applyFill="1" applyAlignment="1">
      <alignment horizontal="center"/>
    </xf>
    <xf numFmtId="3" fontId="15" fillId="0" borderId="10" xfId="0" applyNumberFormat="1" applyFont="1" applyFill="1" applyBorder="1" applyAlignment="1">
      <alignment horizontal="center" vertical="center"/>
    </xf>
    <xf numFmtId="0" fontId="2" fillId="0" borderId="12" xfId="0" applyFont="1" applyFill="1" applyBorder="1" applyAlignment="1">
      <alignment horizontal="center" vertical="center" wrapText="1"/>
    </xf>
    <xf numFmtId="3" fontId="2" fillId="0" borderId="12" xfId="0" applyNumberFormat="1" applyFont="1" applyFill="1" applyBorder="1" applyAlignment="1">
      <alignment horizontal="center" vertical="center" wrapText="1"/>
    </xf>
    <xf numFmtId="168" fontId="26" fillId="0" borderId="12" xfId="11" applyNumberFormat="1" applyFont="1" applyFill="1" applyBorder="1" applyAlignment="1">
      <alignment horizontal="center" vertical="center" wrapText="1" readingOrder="1"/>
    </xf>
    <xf numFmtId="3" fontId="15" fillId="0" borderId="4" xfId="0" applyNumberFormat="1" applyFont="1" applyFill="1" applyBorder="1" applyAlignment="1">
      <alignment horizontal="center" vertical="center"/>
    </xf>
    <xf numFmtId="3" fontId="2" fillId="0" borderId="0" xfId="0" applyNumberFormat="1" applyFont="1" applyFill="1" applyBorder="1" applyAlignment="1">
      <alignment horizontal="center" vertical="center" wrapText="1"/>
    </xf>
    <xf numFmtId="1" fontId="2" fillId="0" borderId="0" xfId="3" applyNumberFormat="1" applyFont="1" applyFill="1" applyBorder="1" applyAlignment="1">
      <alignment horizontal="center" vertical="center"/>
    </xf>
    <xf numFmtId="1" fontId="2" fillId="0" borderId="0" xfId="0" applyNumberFormat="1" applyFont="1" applyFill="1" applyBorder="1" applyAlignment="1">
      <alignment horizontal="center" vertical="center" wrapText="1"/>
    </xf>
    <xf numFmtId="0" fontId="2" fillId="0" borderId="6" xfId="3" applyFont="1" applyFill="1" applyBorder="1" applyAlignment="1">
      <alignment horizontal="center" vertical="center"/>
    </xf>
    <xf numFmtId="0" fontId="2" fillId="0" borderId="8" xfId="0" applyFont="1" applyFill="1" applyBorder="1" applyAlignment="1">
      <alignment horizontal="center" vertical="center" wrapText="1"/>
    </xf>
    <xf numFmtId="3" fontId="2" fillId="0" borderId="8" xfId="0" applyNumberFormat="1" applyFont="1" applyFill="1" applyBorder="1" applyAlignment="1">
      <alignment horizontal="center" vertical="center" wrapText="1"/>
    </xf>
    <xf numFmtId="168" fontId="26" fillId="0" borderId="8" xfId="11" applyNumberFormat="1" applyFont="1" applyFill="1" applyBorder="1" applyAlignment="1">
      <alignment horizontal="center" vertical="center" wrapText="1" readingOrder="1"/>
    </xf>
    <xf numFmtId="2" fontId="2" fillId="0" borderId="12" xfId="11" applyNumberFormat="1" applyFont="1" applyFill="1" applyBorder="1" applyAlignment="1">
      <alignment horizontal="center" vertical="top" wrapText="1" readingOrder="1"/>
    </xf>
    <xf numFmtId="2" fontId="2" fillId="0" borderId="0" xfId="11" applyNumberFormat="1" applyFont="1" applyFill="1" applyBorder="1" applyAlignment="1">
      <alignment horizontal="center" vertical="top" wrapText="1" readingOrder="1"/>
    </xf>
    <xf numFmtId="4" fontId="2" fillId="2" borderId="0" xfId="3" applyNumberFormat="1" applyFont="1" applyFill="1" applyAlignment="1">
      <alignment horizontal="center" vertical="center"/>
    </xf>
    <xf numFmtId="0" fontId="2" fillId="2" borderId="0" xfId="3" applyFont="1" applyFill="1" applyAlignment="1">
      <alignment horizontal="center"/>
    </xf>
    <xf numFmtId="4" fontId="15" fillId="0" borderId="10" xfId="0" applyNumberFormat="1" applyFont="1" applyFill="1" applyBorder="1" applyAlignment="1">
      <alignment horizontal="center" vertical="center"/>
    </xf>
    <xf numFmtId="2" fontId="2" fillId="0" borderId="12" xfId="11" applyNumberFormat="1" applyFont="1" applyFill="1" applyBorder="1" applyAlignment="1">
      <alignment horizontal="center" wrapText="1"/>
    </xf>
    <xf numFmtId="4" fontId="15" fillId="0" borderId="4" xfId="0" applyNumberFormat="1" applyFont="1" applyFill="1" applyBorder="1" applyAlignment="1">
      <alignment horizontal="center" vertical="center"/>
    </xf>
    <xf numFmtId="0" fontId="15" fillId="0" borderId="0" xfId="0" applyFont="1" applyFill="1" applyBorder="1" applyAlignment="1">
      <alignment horizontal="center" vertical="center" wrapText="1"/>
    </xf>
    <xf numFmtId="2" fontId="2" fillId="0" borderId="0" xfId="11" applyNumberFormat="1" applyFont="1" applyFill="1" applyBorder="1" applyAlignment="1">
      <alignment horizontal="center" wrapText="1"/>
    </xf>
    <xf numFmtId="2" fontId="2" fillId="0" borderId="5" xfId="11" applyNumberFormat="1" applyFont="1" applyFill="1" applyBorder="1" applyAlignment="1">
      <alignment horizontal="center" wrapText="1"/>
    </xf>
    <xf numFmtId="9" fontId="2" fillId="0" borderId="7" xfId="2" applyFont="1" applyFill="1" applyBorder="1" applyAlignment="1">
      <alignment horizontal="center" vertical="center"/>
    </xf>
    <xf numFmtId="3" fontId="2" fillId="0" borderId="10" xfId="0" applyNumberFormat="1" applyFont="1" applyFill="1" applyBorder="1" applyAlignment="1">
      <alignment horizontal="center" vertical="center" wrapText="1"/>
    </xf>
    <xf numFmtId="3" fontId="2" fillId="0" borderId="4" xfId="0" applyNumberFormat="1" applyFont="1" applyFill="1" applyBorder="1" applyAlignment="1">
      <alignment horizontal="center" vertical="center" wrapText="1"/>
    </xf>
    <xf numFmtId="0" fontId="2" fillId="0" borderId="0" xfId="3" applyFont="1" applyFill="1" applyBorder="1" applyAlignment="1">
      <alignment horizontal="center" vertical="center"/>
    </xf>
    <xf numFmtId="3" fontId="2" fillId="0" borderId="1" xfId="0" applyNumberFormat="1" applyFont="1" applyFill="1" applyBorder="1" applyAlignment="1">
      <alignment horizontal="center" vertical="center"/>
    </xf>
    <xf numFmtId="3" fontId="2" fillId="0" borderId="2" xfId="0" applyNumberFormat="1" applyFont="1" applyFill="1" applyBorder="1" applyAlignment="1">
      <alignment horizontal="center" vertical="center" wrapText="1"/>
    </xf>
    <xf numFmtId="3" fontId="15" fillId="3" borderId="0" xfId="0" applyNumberFormat="1" applyFont="1" applyFill="1" applyAlignment="1">
      <alignment horizontal="center" vertical="center"/>
    </xf>
    <xf numFmtId="4" fontId="15" fillId="3" borderId="0" xfId="0" applyNumberFormat="1" applyFont="1" applyFill="1" applyAlignment="1">
      <alignment horizontal="center" vertical="center"/>
    </xf>
    <xf numFmtId="3" fontId="15" fillId="0" borderId="12" xfId="0" applyNumberFormat="1" applyFont="1" applyFill="1" applyBorder="1" applyAlignment="1">
      <alignment horizontal="center" vertical="center" wrapText="1"/>
    </xf>
    <xf numFmtId="3" fontId="15" fillId="0" borderId="0" xfId="0" applyNumberFormat="1" applyFont="1" applyFill="1" applyBorder="1" applyAlignment="1">
      <alignment horizontal="center" vertical="center" wrapText="1"/>
    </xf>
    <xf numFmtId="3" fontId="15" fillId="0" borderId="8" xfId="0" applyNumberFormat="1" applyFont="1" applyFill="1" applyBorder="1" applyAlignment="1">
      <alignment horizontal="center" vertical="center" wrapText="1"/>
    </xf>
    <xf numFmtId="0" fontId="15" fillId="0" borderId="10" xfId="0" applyFont="1" applyBorder="1" applyAlignment="1">
      <alignment horizontal="center" vertical="center" wrapText="1"/>
    </xf>
    <xf numFmtId="0" fontId="15" fillId="0" borderId="12" xfId="0" applyFont="1" applyBorder="1" applyAlignment="1">
      <alignment horizontal="center" vertical="center" wrapText="1"/>
    </xf>
    <xf numFmtId="4" fontId="2" fillId="0" borderId="0" xfId="0" applyNumberFormat="1" applyFont="1" applyFill="1" applyBorder="1" applyAlignment="1">
      <alignment horizontal="center" vertical="center" wrapText="1"/>
    </xf>
    <xf numFmtId="0" fontId="15" fillId="0" borderId="1" xfId="0" applyFont="1" applyBorder="1" applyAlignment="1">
      <alignment horizontal="center" wrapText="1"/>
    </xf>
    <xf numFmtId="0" fontId="15" fillId="0" borderId="2" xfId="0" applyFont="1" applyBorder="1" applyAlignment="1">
      <alignment horizontal="center" wrapText="1"/>
    </xf>
    <xf numFmtId="3" fontId="15" fillId="3" borderId="0" xfId="0" applyNumberFormat="1" applyFont="1" applyFill="1" applyBorder="1" applyAlignment="1">
      <alignment horizontal="center" vertical="center"/>
    </xf>
    <xf numFmtId="3" fontId="2" fillId="2" borderId="0" xfId="3" applyNumberFormat="1" applyFont="1" applyFill="1" applyBorder="1" applyAlignment="1">
      <alignment horizontal="center" vertical="center"/>
    </xf>
    <xf numFmtId="0" fontId="15" fillId="0" borderId="0" xfId="0" applyFont="1" applyBorder="1" applyAlignment="1">
      <alignment horizontal="center" wrapText="1"/>
    </xf>
    <xf numFmtId="3" fontId="2" fillId="0" borderId="6" xfId="3" applyNumberFormat="1" applyFont="1" applyFill="1" applyBorder="1" applyAlignment="1">
      <alignment horizontal="center" vertical="center"/>
    </xf>
    <xf numFmtId="3" fontId="2" fillId="0" borderId="8" xfId="3" applyNumberFormat="1" applyFont="1" applyFill="1" applyBorder="1" applyAlignment="1">
      <alignment horizontal="center" vertical="center"/>
    </xf>
    <xf numFmtId="3" fontId="2" fillId="0" borderId="12" xfId="11" applyNumberFormat="1" applyFont="1" applyFill="1" applyBorder="1" applyAlignment="1">
      <alignment horizontal="center" vertical="center" wrapText="1" readingOrder="1"/>
    </xf>
    <xf numFmtId="3" fontId="2" fillId="0" borderId="0" xfId="11" applyNumberFormat="1" applyFont="1" applyFill="1" applyBorder="1" applyAlignment="1">
      <alignment horizontal="center" vertical="center" wrapText="1" readingOrder="1"/>
    </xf>
    <xf numFmtId="3" fontId="2" fillId="0" borderId="5" xfId="11" applyNumberFormat="1" applyFont="1" applyFill="1" applyBorder="1" applyAlignment="1">
      <alignment horizontal="center" vertical="center" wrapText="1" readingOrder="1"/>
    </xf>
    <xf numFmtId="3" fontId="2" fillId="0" borderId="8" xfId="11" applyNumberFormat="1" applyFont="1" applyFill="1" applyBorder="1" applyAlignment="1">
      <alignment horizontal="center" vertical="center" wrapText="1" readingOrder="1"/>
    </xf>
    <xf numFmtId="3" fontId="2" fillId="0" borderId="7" xfId="11" applyNumberFormat="1" applyFont="1" applyFill="1" applyBorder="1" applyAlignment="1">
      <alignment horizontal="center" vertical="center" wrapText="1" readingOrder="1"/>
    </xf>
    <xf numFmtId="3" fontId="15" fillId="0" borderId="0" xfId="0" applyNumberFormat="1" applyFont="1" applyFill="1" applyBorder="1" applyAlignment="1">
      <alignment horizontal="center" vertical="center"/>
    </xf>
    <xf numFmtId="4" fontId="15" fillId="0" borderId="12" xfId="0" applyNumberFormat="1" applyFont="1" applyFill="1" applyBorder="1" applyAlignment="1">
      <alignment horizontal="center" vertical="center" wrapText="1"/>
    </xf>
    <xf numFmtId="4" fontId="15" fillId="0" borderId="0" xfId="0" applyNumberFormat="1" applyFont="1" applyFill="1" applyBorder="1" applyAlignment="1">
      <alignment horizontal="center" vertical="center" wrapText="1"/>
    </xf>
    <xf numFmtId="4" fontId="15" fillId="0" borderId="0" xfId="0" applyNumberFormat="1" applyFont="1" applyFill="1" applyBorder="1" applyAlignment="1">
      <alignment horizontal="center" vertical="center"/>
    </xf>
    <xf numFmtId="4" fontId="15" fillId="0" borderId="12" xfId="0" applyNumberFormat="1" applyFont="1" applyFill="1" applyBorder="1" applyAlignment="1">
      <alignment horizontal="center" vertical="center"/>
    </xf>
    <xf numFmtId="3" fontId="15" fillId="0" borderId="12" xfId="0" applyNumberFormat="1" applyFont="1" applyFill="1" applyBorder="1" applyAlignment="1">
      <alignment horizontal="center" vertical="center"/>
    </xf>
    <xf numFmtId="0" fontId="2" fillId="0" borderId="8" xfId="3" applyFont="1" applyFill="1" applyBorder="1" applyAlignment="1">
      <alignment horizontal="center" vertical="center"/>
    </xf>
    <xf numFmtId="3" fontId="15" fillId="0" borderId="6" xfId="0" applyNumberFormat="1" applyFont="1" applyFill="1" applyBorder="1" applyAlignment="1">
      <alignment horizontal="center" vertical="center"/>
    </xf>
    <xf numFmtId="3" fontId="15" fillId="0" borderId="8" xfId="0" applyNumberFormat="1" applyFont="1" applyFill="1" applyBorder="1" applyAlignment="1">
      <alignment horizontal="center" vertical="center"/>
    </xf>
    <xf numFmtId="3" fontId="2" fillId="4" borderId="0" xfId="0" applyNumberFormat="1" applyFont="1" applyFill="1" applyBorder="1" applyAlignment="1">
      <alignment horizontal="center" vertical="center" wrapText="1"/>
    </xf>
    <xf numFmtId="3" fontId="2" fillId="6" borderId="0" xfId="0" applyNumberFormat="1" applyFont="1" applyFill="1" applyBorder="1" applyAlignment="1">
      <alignment horizontal="center" vertical="center" wrapText="1"/>
    </xf>
    <xf numFmtId="0" fontId="2" fillId="4" borderId="0" xfId="0" applyFont="1" applyFill="1" applyBorder="1" applyAlignment="1">
      <alignment horizontal="center" vertical="center" wrapText="1"/>
    </xf>
    <xf numFmtId="3" fontId="2" fillId="0" borderId="12" xfId="11" applyNumberFormat="1" applyFont="1" applyFill="1" applyBorder="1" applyAlignment="1">
      <alignment horizontal="center" vertical="center" wrapText="1"/>
    </xf>
    <xf numFmtId="3" fontId="2" fillId="0" borderId="11" xfId="11" applyNumberFormat="1" applyFont="1" applyFill="1" applyBorder="1" applyAlignment="1">
      <alignment horizontal="center" vertical="center" wrapText="1"/>
    </xf>
    <xf numFmtId="3" fontId="2" fillId="0" borderId="0" xfId="11" applyNumberFormat="1" applyFont="1" applyFill="1" applyBorder="1" applyAlignment="1">
      <alignment horizontal="center" vertical="center" wrapText="1"/>
    </xf>
    <xf numFmtId="3" fontId="2" fillId="0" borderId="5" xfId="11" applyNumberFormat="1" applyFont="1" applyFill="1" applyBorder="1" applyAlignment="1">
      <alignment horizontal="center" vertical="center" wrapText="1"/>
    </xf>
    <xf numFmtId="3" fontId="17" fillId="6" borderId="0" xfId="0" applyNumberFormat="1" applyFont="1" applyFill="1" applyBorder="1" applyAlignment="1">
      <alignment horizontal="center" vertical="center" wrapText="1"/>
    </xf>
    <xf numFmtId="4" fontId="2" fillId="0" borderId="12" xfId="11" applyNumberFormat="1" applyFont="1" applyFill="1" applyBorder="1" applyAlignment="1">
      <alignment horizontal="center" vertical="center" wrapText="1"/>
    </xf>
    <xf numFmtId="4" fontId="2" fillId="0" borderId="11" xfId="11" applyNumberFormat="1" applyFont="1" applyFill="1" applyBorder="1" applyAlignment="1">
      <alignment horizontal="center" vertical="center" wrapText="1"/>
    </xf>
    <xf numFmtId="4" fontId="2" fillId="0" borderId="0" xfId="11" applyNumberFormat="1" applyFont="1" applyFill="1" applyBorder="1" applyAlignment="1">
      <alignment horizontal="center" vertical="center" wrapText="1"/>
    </xf>
    <xf numFmtId="4" fontId="2" fillId="0" borderId="5" xfId="11" applyNumberFormat="1" applyFont="1" applyFill="1" applyBorder="1" applyAlignment="1">
      <alignment horizontal="center" vertical="center" wrapText="1"/>
    </xf>
    <xf numFmtId="0" fontId="15" fillId="0" borderId="1" xfId="0" applyFont="1" applyBorder="1" applyAlignment="1">
      <alignment horizontal="center" vertical="center" wrapText="1"/>
    </xf>
    <xf numFmtId="0" fontId="15" fillId="0" borderId="2" xfId="0" applyFont="1" applyBorder="1" applyAlignment="1">
      <alignment horizontal="center" vertical="center" wrapText="1"/>
    </xf>
    <xf numFmtId="0" fontId="15" fillId="0" borderId="3" xfId="0" applyFont="1" applyBorder="1" applyAlignment="1">
      <alignment horizontal="center" vertical="center" wrapText="1"/>
    </xf>
    <xf numFmtId="3" fontId="2" fillId="0" borderId="10" xfId="0" applyNumberFormat="1" applyFont="1" applyFill="1" applyBorder="1" applyAlignment="1">
      <alignment horizontal="center" vertical="center"/>
    </xf>
    <xf numFmtId="3" fontId="2" fillId="0" borderId="12" xfId="0" applyNumberFormat="1" applyFont="1" applyFill="1" applyBorder="1" applyAlignment="1">
      <alignment horizontal="center" vertical="center"/>
    </xf>
    <xf numFmtId="3" fontId="2" fillId="0" borderId="6" xfId="0" applyNumberFormat="1" applyFont="1" applyFill="1" applyBorder="1" applyAlignment="1">
      <alignment horizontal="center" vertical="center"/>
    </xf>
    <xf numFmtId="3" fontId="2" fillId="0" borderId="8" xfId="0" applyNumberFormat="1" applyFont="1" applyFill="1" applyBorder="1" applyAlignment="1">
      <alignment horizontal="center" vertical="center"/>
    </xf>
    <xf numFmtId="3" fontId="2" fillId="0" borderId="8" xfId="11" applyNumberFormat="1" applyFont="1" applyFill="1" applyBorder="1" applyAlignment="1">
      <alignment horizontal="center" vertical="center" wrapText="1"/>
    </xf>
    <xf numFmtId="3" fontId="2" fillId="0" borderId="7" xfId="11" applyNumberFormat="1" applyFont="1" applyFill="1" applyBorder="1" applyAlignment="1">
      <alignment horizontal="center" vertical="center" wrapText="1"/>
    </xf>
    <xf numFmtId="1" fontId="2" fillId="0" borderId="8" xfId="3" applyNumberFormat="1" applyFont="1" applyFill="1" applyBorder="1" applyAlignment="1">
      <alignment horizontal="center" vertical="center"/>
    </xf>
    <xf numFmtId="1" fontId="2" fillId="0" borderId="7" xfId="3" applyNumberFormat="1" applyFont="1" applyFill="1" applyBorder="1" applyAlignment="1">
      <alignment horizontal="center" vertical="center"/>
    </xf>
    <xf numFmtId="9" fontId="2" fillId="0" borderId="8" xfId="2" applyNumberFormat="1" applyFont="1" applyFill="1" applyBorder="1" applyAlignment="1">
      <alignment horizontal="center" vertical="center"/>
    </xf>
    <xf numFmtId="0" fontId="2" fillId="2" borderId="2" xfId="3" applyFont="1" applyFill="1" applyBorder="1" applyAlignment="1">
      <alignment horizontal="center"/>
    </xf>
    <xf numFmtId="0" fontId="22" fillId="0" borderId="0" xfId="25" applyFont="1" applyFill="1" applyBorder="1" applyAlignment="1" applyProtection="1"/>
    <xf numFmtId="3" fontId="15" fillId="0" borderId="1" xfId="0" applyNumberFormat="1" applyFont="1" applyFill="1" applyBorder="1" applyAlignment="1">
      <alignment horizontal="center" vertical="center"/>
    </xf>
    <xf numFmtId="3" fontId="15" fillId="0" borderId="2" xfId="0" applyNumberFormat="1" applyFont="1" applyFill="1" applyBorder="1" applyAlignment="1">
      <alignment horizontal="center" vertical="center" wrapText="1"/>
    </xf>
    <xf numFmtId="3" fontId="2" fillId="0" borderId="2" xfId="11" applyNumberFormat="1" applyFont="1" applyFill="1" applyBorder="1" applyAlignment="1">
      <alignment horizontal="center" vertical="center" wrapText="1"/>
    </xf>
    <xf numFmtId="3" fontId="2" fillId="0" borderId="3" xfId="11" applyNumberFormat="1" applyFont="1" applyFill="1" applyBorder="1" applyAlignment="1">
      <alignment horizontal="center" vertical="center" wrapText="1"/>
    </xf>
    <xf numFmtId="9" fontId="2" fillId="0" borderId="0" xfId="2" applyFont="1" applyFill="1" applyBorder="1" applyAlignment="1">
      <alignment horizontal="center" vertical="center"/>
    </xf>
    <xf numFmtId="0" fontId="15" fillId="3" borderId="10" xfId="0" applyFont="1" applyFill="1" applyBorder="1" applyAlignment="1">
      <alignment vertical="center"/>
    </xf>
    <xf numFmtId="0" fontId="2" fillId="2" borderId="4" xfId="3" applyFont="1" applyFill="1" applyBorder="1" applyAlignment="1">
      <alignment vertical="center" wrapText="1"/>
    </xf>
    <xf numFmtId="9" fontId="15" fillId="3" borderId="6" xfId="0" applyNumberFormat="1" applyFont="1" applyFill="1" applyBorder="1" applyAlignment="1">
      <alignment horizontal="center" vertical="center"/>
    </xf>
    <xf numFmtId="0" fontId="2" fillId="0" borderId="4" xfId="3" applyFont="1" applyFill="1" applyBorder="1" applyAlignment="1">
      <alignment horizontal="center" vertical="center"/>
    </xf>
    <xf numFmtId="9" fontId="2" fillId="0" borderId="5" xfId="2" applyFont="1" applyFill="1" applyBorder="1" applyAlignment="1">
      <alignment horizontal="center" vertical="center"/>
    </xf>
    <xf numFmtId="9" fontId="15" fillId="3" borderId="8" xfId="0" applyNumberFormat="1" applyFont="1" applyFill="1" applyBorder="1" applyAlignment="1">
      <alignment horizontal="center" vertical="center"/>
    </xf>
    <xf numFmtId="9" fontId="15" fillId="3" borderId="7" xfId="0" applyNumberFormat="1" applyFont="1" applyFill="1" applyBorder="1" applyAlignment="1">
      <alignment horizontal="center" vertical="center"/>
    </xf>
    <xf numFmtId="3" fontId="2" fillId="4" borderId="1" xfId="0" applyNumberFormat="1" applyFont="1" applyFill="1" applyBorder="1" applyAlignment="1">
      <alignment horizontal="center"/>
    </xf>
    <xf numFmtId="3" fontId="2" fillId="4" borderId="2" xfId="0" applyNumberFormat="1" applyFont="1" applyFill="1" applyBorder="1" applyAlignment="1">
      <alignment horizontal="center"/>
    </xf>
    <xf numFmtId="3" fontId="2" fillId="2" borderId="2" xfId="3" applyNumberFormat="1" applyFont="1" applyFill="1" applyBorder="1" applyAlignment="1">
      <alignment horizontal="center"/>
    </xf>
    <xf numFmtId="4" fontId="12" fillId="2" borderId="0" xfId="1" applyNumberFormat="1" applyFont="1" applyFill="1" applyAlignment="1">
      <alignment horizontal="center" vertical="center"/>
    </xf>
    <xf numFmtId="4" fontId="2" fillId="2" borderId="0" xfId="1" applyNumberFormat="1" applyFont="1" applyFill="1" applyAlignment="1">
      <alignment horizontal="center" vertical="center"/>
    </xf>
    <xf numFmtId="4" fontId="2" fillId="2" borderId="0" xfId="1" applyNumberFormat="1" applyFont="1" applyFill="1" applyBorder="1" applyAlignment="1">
      <alignment horizontal="center" vertical="center"/>
    </xf>
    <xf numFmtId="4" fontId="8" fillId="2" borderId="0" xfId="1" applyNumberFormat="1" applyFont="1" applyFill="1" applyBorder="1" applyAlignment="1">
      <alignment horizontal="center" vertical="center"/>
    </xf>
    <xf numFmtId="4" fontId="2" fillId="2" borderId="14" xfId="1" applyNumberFormat="1" applyFont="1" applyFill="1" applyBorder="1" applyAlignment="1">
      <alignment horizontal="center" vertical="center"/>
    </xf>
    <xf numFmtId="4" fontId="30" fillId="0" borderId="0" xfId="1" applyNumberFormat="1" applyFont="1" applyAlignment="1">
      <alignment horizontal="center" vertical="center"/>
    </xf>
    <xf numFmtId="4" fontId="11" fillId="2" borderId="14" xfId="1" applyNumberFormat="1" applyFont="1" applyFill="1" applyBorder="1" applyAlignment="1">
      <alignment horizontal="left" vertical="center"/>
    </xf>
    <xf numFmtId="0" fontId="8" fillId="2" borderId="0" xfId="3" applyFont="1" applyFill="1" applyBorder="1" applyAlignment="1">
      <alignment horizontal="center" vertical="center"/>
    </xf>
    <xf numFmtId="0" fontId="9" fillId="2" borderId="0" xfId="3" applyFont="1" applyFill="1" applyBorder="1" applyAlignment="1">
      <alignment horizontal="center" vertical="center"/>
    </xf>
    <xf numFmtId="0" fontId="2" fillId="2" borderId="0" xfId="3" applyFont="1" applyFill="1" applyAlignment="1">
      <alignment horizontal="center" vertical="center" wrapText="1"/>
    </xf>
    <xf numFmtId="0" fontId="30" fillId="0" borderId="0" xfId="0" applyFont="1" applyAlignment="1">
      <alignment horizontal="center" vertical="center"/>
    </xf>
    <xf numFmtId="4" fontId="30" fillId="0" borderId="0" xfId="0" applyNumberFormat="1" applyFont="1" applyAlignment="1">
      <alignment horizontal="center" vertical="center"/>
    </xf>
    <xf numFmtId="0" fontId="2" fillId="4" borderId="0" xfId="3" applyFont="1" applyFill="1" applyBorder="1" applyAlignment="1">
      <alignment horizontal="center"/>
    </xf>
    <xf numFmtId="0" fontId="1" fillId="0" borderId="0" xfId="0" applyFont="1"/>
    <xf numFmtId="0" fontId="30" fillId="0" borderId="0" xfId="0" applyFont="1" applyAlignment="1">
      <alignment horizontal="left"/>
    </xf>
    <xf numFmtId="0" fontId="15" fillId="2" borderId="0" xfId="4" applyFont="1" applyFill="1" applyBorder="1"/>
    <xf numFmtId="0" fontId="30" fillId="0" borderId="0" xfId="0" applyFont="1" applyBorder="1" applyAlignment="1"/>
    <xf numFmtId="0" fontId="30" fillId="0" borderId="0" xfId="0" applyFont="1" applyBorder="1" applyAlignment="1">
      <alignment horizontal="left" wrapText="1"/>
    </xf>
    <xf numFmtId="0" fontId="30" fillId="0" borderId="0" xfId="0" applyFont="1" applyBorder="1" applyAlignment="1">
      <alignment wrapText="1"/>
    </xf>
    <xf numFmtId="0" fontId="30" fillId="0" borderId="0" xfId="0" applyFont="1" applyBorder="1" applyAlignment="1">
      <alignment horizontal="left" vertical="center" wrapText="1"/>
    </xf>
    <xf numFmtId="0" fontId="38" fillId="0" borderId="0" xfId="25" applyFont="1" applyBorder="1" applyAlignment="1" applyProtection="1"/>
    <xf numFmtId="0" fontId="30" fillId="0" borderId="0" xfId="0" applyNumberFormat="1" applyFont="1" applyBorder="1"/>
    <xf numFmtId="0" fontId="31" fillId="0" borderId="0" xfId="0" applyFont="1" applyBorder="1"/>
    <xf numFmtId="0" fontId="15" fillId="2" borderId="0" xfId="3" applyFont="1" applyFill="1" applyBorder="1" applyAlignment="1">
      <alignment horizontal="left" vertical="top" wrapText="1"/>
    </xf>
    <xf numFmtId="0" fontId="37" fillId="2" borderId="0" xfId="4" applyFont="1" applyFill="1"/>
    <xf numFmtId="0" fontId="35" fillId="2" borderId="0" xfId="25" applyFont="1" applyFill="1" applyAlignment="1" applyProtection="1"/>
    <xf numFmtId="0" fontId="37" fillId="2" borderId="0" xfId="36" applyFont="1" applyFill="1" applyAlignment="1">
      <alignment horizontal="left"/>
    </xf>
    <xf numFmtId="0" fontId="37" fillId="0" borderId="0" xfId="4" applyFont="1" applyFill="1"/>
    <xf numFmtId="167" fontId="37" fillId="0" borderId="0" xfId="4" applyNumberFormat="1" applyFont="1" applyFill="1" applyAlignment="1">
      <alignment horizontal="left"/>
    </xf>
    <xf numFmtId="0" fontId="20" fillId="0" borderId="0" xfId="4" applyFont="1" applyFill="1" applyBorder="1" applyAlignment="1">
      <alignment horizontal="right"/>
    </xf>
    <xf numFmtId="9" fontId="2" fillId="2" borderId="0" xfId="2" applyFont="1" applyFill="1" applyBorder="1"/>
    <xf numFmtId="0" fontId="7" fillId="0" borderId="0" xfId="0" applyFont="1" applyBorder="1" applyAlignment="1">
      <alignment vertical="top" wrapText="1"/>
    </xf>
    <xf numFmtId="0" fontId="0" fillId="0" borderId="0" xfId="0" applyBorder="1" applyAlignment="1">
      <alignment vertical="top" wrapText="1"/>
    </xf>
    <xf numFmtId="0" fontId="7" fillId="2" borderId="0" xfId="3" applyFont="1" applyFill="1" applyBorder="1" applyAlignment="1">
      <alignment vertical="top"/>
    </xf>
    <xf numFmtId="0" fontId="15" fillId="2" borderId="0" xfId="3" applyFont="1" applyFill="1" applyBorder="1" applyAlignment="1">
      <alignment vertical="top" wrapText="1"/>
    </xf>
    <xf numFmtId="0" fontId="15" fillId="0" borderId="16" xfId="0" applyFont="1" applyBorder="1"/>
    <xf numFmtId="0" fontId="15" fillId="0" borderId="17" xfId="0" applyFont="1" applyBorder="1"/>
    <xf numFmtId="0" fontId="15" fillId="0" borderId="18" xfId="0" applyFont="1" applyBorder="1"/>
    <xf numFmtId="4" fontId="3" fillId="0" borderId="1" xfId="0" applyNumberFormat="1" applyFont="1" applyBorder="1" applyAlignment="1">
      <alignment horizontal="center" vertical="top" wrapText="1"/>
    </xf>
    <xf numFmtId="4" fontId="3" fillId="0" borderId="2" xfId="0" applyNumberFormat="1" applyFont="1" applyBorder="1" applyAlignment="1">
      <alignment horizontal="center" vertical="top" wrapText="1"/>
    </xf>
    <xf numFmtId="4" fontId="3" fillId="0" borderId="3" xfId="0" applyNumberFormat="1" applyFont="1" applyBorder="1" applyAlignment="1">
      <alignment horizontal="center" vertical="top" wrapText="1"/>
    </xf>
    <xf numFmtId="4" fontId="2" fillId="0" borderId="30" xfId="11" applyNumberFormat="1" applyFont="1" applyFill="1" applyBorder="1" applyAlignment="1">
      <alignment horizontal="center" vertical="top" wrapText="1" readingOrder="1"/>
    </xf>
    <xf numFmtId="0" fontId="2" fillId="2" borderId="3" xfId="3" applyFont="1" applyFill="1" applyBorder="1" applyAlignment="1">
      <alignment horizontal="center" vertical="center" wrapText="1"/>
    </xf>
    <xf numFmtId="0" fontId="2" fillId="0" borderId="1" xfId="0" applyFont="1" applyFill="1" applyBorder="1" applyAlignment="1">
      <alignment horizontal="center" vertical="center" wrapText="1"/>
    </xf>
    <xf numFmtId="0" fontId="2" fillId="0" borderId="2" xfId="0" applyFont="1" applyFill="1" applyBorder="1" applyAlignment="1">
      <alignment horizontal="center" vertical="center" wrapText="1"/>
    </xf>
    <xf numFmtId="0" fontId="2" fillId="2" borderId="2" xfId="3" applyFont="1" applyFill="1" applyBorder="1" applyAlignment="1">
      <alignment horizontal="center" vertical="center" wrapText="1"/>
    </xf>
    <xf numFmtId="0" fontId="2" fillId="0" borderId="10" xfId="0" applyFont="1" applyFill="1" applyBorder="1" applyAlignment="1">
      <alignment horizontal="center" vertical="center" wrapText="1"/>
    </xf>
    <xf numFmtId="0" fontId="2" fillId="2" borderId="12" xfId="3" applyFont="1" applyFill="1" applyBorder="1" applyAlignment="1">
      <alignment horizontal="center" vertical="center" wrapText="1"/>
    </xf>
    <xf numFmtId="0" fontId="2" fillId="2" borderId="0" xfId="3" applyFont="1" applyFill="1" applyBorder="1" applyAlignment="1">
      <alignment wrapText="1"/>
    </xf>
    <xf numFmtId="0" fontId="2" fillId="2" borderId="7" xfId="3" applyFont="1" applyFill="1" applyBorder="1"/>
    <xf numFmtId="0" fontId="3" fillId="2" borderId="0" xfId="4" applyFont="1" applyFill="1" applyBorder="1" applyAlignment="1">
      <alignment horizontal="left" vertical="center"/>
    </xf>
    <xf numFmtId="9" fontId="2" fillId="0" borderId="0" xfId="2" applyNumberFormat="1" applyFont="1" applyFill="1" applyBorder="1" applyAlignment="1">
      <alignment horizontal="center" vertical="center"/>
    </xf>
    <xf numFmtId="0" fontId="15" fillId="0" borderId="23" xfId="0" applyFont="1" applyBorder="1" applyAlignment="1">
      <alignment horizontal="left" vertical="center"/>
    </xf>
    <xf numFmtId="43" fontId="15" fillId="0" borderId="9" xfId="1" applyFont="1" applyBorder="1" applyAlignment="1">
      <alignment horizontal="center" vertical="center"/>
    </xf>
    <xf numFmtId="43" fontId="15" fillId="0" borderId="9" xfId="1" applyNumberFormat="1" applyFont="1" applyBorder="1" applyAlignment="1">
      <alignment horizontal="center" vertical="center"/>
    </xf>
    <xf numFmtId="43" fontId="15" fillId="0" borderId="24" xfId="1" applyNumberFormat="1" applyFont="1" applyBorder="1" applyAlignment="1">
      <alignment horizontal="center" vertical="center"/>
    </xf>
    <xf numFmtId="43" fontId="15" fillId="0" borderId="0" xfId="1" applyFont="1" applyBorder="1" applyAlignment="1">
      <alignment horizontal="center" vertical="center"/>
    </xf>
    <xf numFmtId="0" fontId="15" fillId="0" borderId="0" xfId="0" applyFont="1" applyBorder="1" applyAlignment="1">
      <alignment horizontal="left" vertical="center"/>
    </xf>
    <xf numFmtId="0" fontId="15" fillId="0" borderId="2" xfId="0" applyFont="1" applyBorder="1" applyAlignment="1">
      <alignment horizontal="center" vertical="center"/>
    </xf>
    <xf numFmtId="166" fontId="15" fillId="0" borderId="9" xfId="1" applyNumberFormat="1" applyFont="1" applyBorder="1" applyAlignment="1">
      <alignment horizontal="center" vertical="center"/>
    </xf>
    <xf numFmtId="0" fontId="15" fillId="0" borderId="0" xfId="0" applyFont="1" applyFill="1" applyBorder="1" applyAlignment="1">
      <alignment horizontal="left" vertical="center"/>
    </xf>
    <xf numFmtId="166" fontId="15" fillId="0" borderId="0" xfId="1" applyNumberFormat="1" applyFont="1" applyFill="1" applyBorder="1" applyAlignment="1">
      <alignment horizontal="center" vertical="center"/>
    </xf>
    <xf numFmtId="0" fontId="15" fillId="0" borderId="8" xfId="0" applyFont="1" applyBorder="1" applyAlignment="1">
      <alignment horizontal="center" vertical="center"/>
    </xf>
    <xf numFmtId="0" fontId="40" fillId="0" borderId="2" xfId="0" applyFont="1" applyBorder="1" applyAlignment="1">
      <alignment horizontal="center" vertical="center"/>
    </xf>
    <xf numFmtId="0" fontId="40" fillId="0" borderId="0" xfId="0" applyFont="1" applyFill="1" applyBorder="1" applyAlignment="1">
      <alignment horizontal="center" vertical="center"/>
    </xf>
    <xf numFmtId="43" fontId="15" fillId="0" borderId="0" xfId="1" applyNumberFormat="1" applyFont="1" applyFill="1" applyBorder="1" applyAlignment="1">
      <alignment horizontal="center" vertical="center"/>
    </xf>
    <xf numFmtId="43" fontId="15" fillId="0" borderId="9" xfId="1" applyFont="1" applyBorder="1" applyAlignment="1" applyProtection="1">
      <alignment horizontal="right" vertical="center"/>
      <protection locked="0"/>
    </xf>
    <xf numFmtId="4" fontId="12" fillId="2" borderId="0" xfId="1" applyNumberFormat="1" applyFont="1" applyFill="1" applyAlignment="1">
      <alignment horizontal="center" vertical="center" wrapText="1"/>
    </xf>
    <xf numFmtId="4" fontId="2" fillId="2" borderId="0" xfId="1" applyNumberFormat="1" applyFont="1" applyFill="1" applyAlignment="1">
      <alignment horizontal="center" vertical="center" wrapText="1"/>
    </xf>
    <xf numFmtId="4" fontId="2" fillId="2" borderId="0" xfId="1" applyNumberFormat="1" applyFont="1" applyFill="1" applyBorder="1" applyAlignment="1">
      <alignment horizontal="center" vertical="center" wrapText="1"/>
    </xf>
    <xf numFmtId="4" fontId="2" fillId="2" borderId="14" xfId="1" applyNumberFormat="1" applyFont="1" applyFill="1" applyBorder="1" applyAlignment="1">
      <alignment horizontal="center" vertical="center" wrapText="1"/>
    </xf>
    <xf numFmtId="4" fontId="30" fillId="0" borderId="0" xfId="1" applyNumberFormat="1" applyFont="1" applyAlignment="1">
      <alignment horizontal="center" vertical="center" wrapText="1"/>
    </xf>
    <xf numFmtId="43" fontId="15" fillId="0" borderId="9" xfId="1" applyNumberFormat="1" applyFont="1" applyBorder="1" applyAlignment="1">
      <alignment horizontal="center" vertical="center" wrapText="1"/>
    </xf>
    <xf numFmtId="0" fontId="15" fillId="0" borderId="0" xfId="0" applyFont="1" applyBorder="1" applyAlignment="1">
      <alignment horizontal="center" vertical="center" wrapText="1"/>
    </xf>
    <xf numFmtId="43" fontId="15" fillId="0" borderId="9" xfId="1" applyFont="1" applyBorder="1" applyAlignment="1">
      <alignment horizontal="center" vertical="center" wrapText="1"/>
    </xf>
    <xf numFmtId="166" fontId="15" fillId="0" borderId="9" xfId="1" applyNumberFormat="1" applyFont="1" applyBorder="1" applyAlignment="1">
      <alignment horizontal="center" vertical="center" wrapText="1"/>
    </xf>
    <xf numFmtId="0" fontId="2" fillId="2" borderId="0" xfId="3" applyFont="1" applyFill="1" applyAlignment="1">
      <alignment wrapText="1"/>
    </xf>
    <xf numFmtId="0" fontId="30" fillId="0" borderId="0" xfId="0" applyFont="1" applyAlignment="1">
      <alignment wrapText="1"/>
    </xf>
    <xf numFmtId="43" fontId="15" fillId="0" borderId="0" xfId="1" applyFont="1" applyFill="1" applyBorder="1" applyAlignment="1">
      <alignment horizontal="center" vertical="center" wrapText="1"/>
    </xf>
    <xf numFmtId="43" fontId="15" fillId="0" borderId="0" xfId="1" applyNumberFormat="1" applyFont="1" applyFill="1" applyBorder="1" applyAlignment="1">
      <alignment horizontal="center" vertical="center" wrapText="1"/>
    </xf>
    <xf numFmtId="166" fontId="15" fillId="0" borderId="0" xfId="1" applyNumberFormat="1" applyFont="1" applyFill="1" applyBorder="1" applyAlignment="1">
      <alignment horizontal="center" vertical="center" wrapText="1"/>
    </xf>
    <xf numFmtId="43" fontId="15" fillId="9" borderId="9" xfId="1" applyFont="1" applyFill="1" applyBorder="1" applyAlignment="1">
      <alignment horizontal="center" vertical="center"/>
    </xf>
    <xf numFmtId="43" fontId="15" fillId="9" borderId="9" xfId="1" applyNumberFormat="1" applyFont="1" applyFill="1" applyBorder="1" applyAlignment="1">
      <alignment horizontal="center" vertical="center"/>
    </xf>
    <xf numFmtId="43" fontId="15" fillId="9" borderId="9" xfId="1" applyNumberFormat="1" applyFont="1" applyFill="1" applyBorder="1" applyAlignment="1">
      <alignment horizontal="center" vertical="center" wrapText="1"/>
    </xf>
    <xf numFmtId="43" fontId="15" fillId="9" borderId="24" xfId="1" applyNumberFormat="1" applyFont="1" applyFill="1" applyBorder="1" applyAlignment="1">
      <alignment horizontal="center" vertical="center"/>
    </xf>
    <xf numFmtId="0" fontId="15" fillId="9" borderId="9" xfId="0" applyFont="1" applyFill="1" applyBorder="1" applyAlignment="1">
      <alignment horizontal="center" vertical="center" wrapText="1"/>
    </xf>
    <xf numFmtId="0" fontId="15" fillId="9" borderId="17" xfId="0" applyFont="1" applyFill="1" applyBorder="1" applyAlignment="1">
      <alignment horizontal="center" vertical="center" wrapText="1"/>
    </xf>
    <xf numFmtId="9" fontId="30" fillId="0" borderId="0" xfId="2" applyFont="1" applyAlignment="1">
      <alignment horizontal="center" vertical="center"/>
    </xf>
    <xf numFmtId="169" fontId="15" fillId="0" borderId="0" xfId="2" applyNumberFormat="1" applyFont="1"/>
    <xf numFmtId="10" fontId="2" fillId="2" borderId="0" xfId="2" applyNumberFormat="1" applyFont="1" applyFill="1"/>
    <xf numFmtId="169" fontId="0" fillId="0" borderId="0" xfId="2" applyNumberFormat="1" applyFont="1" applyBorder="1" applyAlignment="1">
      <alignment vertical="top" wrapText="1"/>
    </xf>
    <xf numFmtId="169" fontId="7" fillId="2" borderId="0" xfId="2" applyNumberFormat="1" applyFont="1" applyFill="1" applyBorder="1" applyAlignment="1">
      <alignment vertical="top"/>
    </xf>
    <xf numFmtId="3" fontId="2" fillId="0" borderId="0" xfId="0" applyNumberFormat="1" applyFont="1" applyFill="1" applyBorder="1" applyAlignment="1">
      <alignment horizontal="center" vertical="center" wrapText="1"/>
    </xf>
    <xf numFmtId="3" fontId="2" fillId="0" borderId="5" xfId="0" applyNumberFormat="1" applyFont="1" applyFill="1" applyBorder="1" applyAlignment="1">
      <alignment horizontal="center" vertical="center" wrapText="1"/>
    </xf>
    <xf numFmtId="0" fontId="11" fillId="2" borderId="0" xfId="3" applyFont="1" applyFill="1" applyBorder="1" applyAlignment="1">
      <alignment horizontal="center" vertical="center"/>
    </xf>
    <xf numFmtId="0" fontId="36" fillId="0" borderId="0" xfId="0" applyFont="1"/>
    <xf numFmtId="0" fontId="21" fillId="2" borderId="0" xfId="4" applyFont="1" applyFill="1" applyBorder="1" applyAlignment="1">
      <alignment horizontal="left" vertical="center"/>
    </xf>
    <xf numFmtId="0" fontId="21" fillId="2" borderId="0" xfId="3" applyFont="1" applyFill="1" applyBorder="1" applyAlignment="1">
      <alignment horizontal="center" vertical="center"/>
    </xf>
    <xf numFmtId="0" fontId="42" fillId="0" borderId="0" xfId="0" applyFont="1"/>
    <xf numFmtId="0" fontId="42" fillId="0" borderId="0" xfId="0" applyFont="1" applyBorder="1"/>
    <xf numFmtId="0" fontId="11" fillId="2" borderId="14" xfId="3" applyFont="1" applyFill="1" applyBorder="1" applyAlignment="1">
      <alignment horizontal="left" vertical="center"/>
    </xf>
    <xf numFmtId="0" fontId="41" fillId="2" borderId="14" xfId="3" applyFont="1" applyFill="1" applyBorder="1" applyAlignment="1">
      <alignment horizontal="right" vertical="center"/>
    </xf>
    <xf numFmtId="164" fontId="11" fillId="2" borderId="14" xfId="3" applyNumberFormat="1" applyFont="1" applyFill="1" applyBorder="1" applyAlignment="1">
      <alignment horizontal="left" vertical="center"/>
    </xf>
    <xf numFmtId="164" fontId="11" fillId="2" borderId="14" xfId="3" applyNumberFormat="1" applyFont="1" applyFill="1" applyBorder="1" applyAlignment="1">
      <alignment horizontal="right" vertical="center"/>
    </xf>
    <xf numFmtId="0" fontId="11" fillId="2" borderId="14" xfId="4" applyFont="1" applyFill="1" applyBorder="1" applyAlignment="1">
      <alignment horizontal="left" vertical="center"/>
    </xf>
    <xf numFmtId="4" fontId="11" fillId="2" borderId="14" xfId="1" applyNumberFormat="1" applyFont="1" applyFill="1" applyBorder="1" applyAlignment="1">
      <alignment horizontal="center" vertical="center"/>
    </xf>
    <xf numFmtId="0" fontId="41" fillId="2" borderId="14" xfId="3" applyFont="1" applyFill="1" applyBorder="1" applyAlignment="1">
      <alignment horizontal="center" vertical="center"/>
    </xf>
    <xf numFmtId="49" fontId="11" fillId="2" borderId="14" xfId="3" applyNumberFormat="1" applyFont="1" applyFill="1" applyBorder="1" applyAlignment="1">
      <alignment horizontal="center" vertical="center"/>
    </xf>
    <xf numFmtId="49" fontId="11" fillId="2" borderId="14" xfId="3" applyNumberFormat="1" applyFont="1" applyFill="1" applyBorder="1" applyAlignment="1">
      <alignment horizontal="right" vertical="center"/>
    </xf>
    <xf numFmtId="0" fontId="5" fillId="0" borderId="4" xfId="0" applyFont="1" applyBorder="1"/>
    <xf numFmtId="3" fontId="3" fillId="0" borderId="4" xfId="0" applyNumberFormat="1" applyFont="1" applyBorder="1" applyAlignment="1">
      <alignment horizontal="center" vertical="center"/>
    </xf>
    <xf numFmtId="3" fontId="3" fillId="0" borderId="0" xfId="0" applyNumberFormat="1" applyFont="1" applyBorder="1" applyAlignment="1">
      <alignment horizontal="center" vertical="center"/>
    </xf>
    <xf numFmtId="3" fontId="3" fillId="0" borderId="5" xfId="0" applyNumberFormat="1" applyFont="1" applyBorder="1" applyAlignment="1">
      <alignment horizontal="center" vertical="center"/>
    </xf>
    <xf numFmtId="0" fontId="15" fillId="0" borderId="0" xfId="0" applyFont="1" applyAlignment="1">
      <alignment horizontal="center" vertical="center"/>
    </xf>
    <xf numFmtId="4" fontId="2" fillId="0" borderId="10" xfId="0" applyNumberFormat="1" applyFont="1" applyFill="1" applyBorder="1" applyAlignment="1">
      <alignment horizontal="center" vertical="center"/>
    </xf>
    <xf numFmtId="4" fontId="2" fillId="0" borderId="12" xfId="0" applyNumberFormat="1" applyFont="1" applyFill="1" applyBorder="1" applyAlignment="1">
      <alignment horizontal="center" vertical="center" wrapText="1"/>
    </xf>
    <xf numFmtId="4" fontId="2" fillId="0" borderId="12" xfId="0" applyNumberFormat="1" applyFont="1" applyFill="1" applyBorder="1" applyAlignment="1">
      <alignment horizontal="center" vertical="center"/>
    </xf>
    <xf numFmtId="0" fontId="15" fillId="0" borderId="4" xfId="0" applyFont="1" applyBorder="1"/>
    <xf numFmtId="4" fontId="2" fillId="0" borderId="4" xfId="0" applyNumberFormat="1" applyFont="1" applyFill="1" applyBorder="1" applyAlignment="1">
      <alignment horizontal="center" vertical="center"/>
    </xf>
    <xf numFmtId="4" fontId="3" fillId="0" borderId="4" xfId="0" applyNumberFormat="1" applyFont="1" applyBorder="1" applyAlignment="1">
      <alignment horizontal="center" vertical="center"/>
    </xf>
    <xf numFmtId="4" fontId="3" fillId="0" borderId="0" xfId="0" applyNumberFormat="1" applyFont="1" applyBorder="1" applyAlignment="1">
      <alignment horizontal="center" vertical="center"/>
    </xf>
    <xf numFmtId="4" fontId="3" fillId="0" borderId="5" xfId="0" applyNumberFormat="1" applyFont="1" applyBorder="1" applyAlignment="1">
      <alignment horizontal="center" vertical="center"/>
    </xf>
    <xf numFmtId="2" fontId="2" fillId="0" borderId="12" xfId="3" applyNumberFormat="1" applyFont="1" applyFill="1" applyBorder="1" applyAlignment="1">
      <alignment horizontal="center"/>
    </xf>
    <xf numFmtId="2" fontId="2" fillId="0" borderId="0" xfId="3" applyNumberFormat="1" applyFont="1" applyFill="1" applyBorder="1" applyAlignment="1">
      <alignment horizontal="center"/>
    </xf>
    <xf numFmtId="0" fontId="43" fillId="0" borderId="0" xfId="0" applyFont="1" applyBorder="1" applyAlignment="1">
      <alignment horizontal="center"/>
    </xf>
    <xf numFmtId="0" fontId="43" fillId="0" borderId="10" xfId="0" applyFont="1" applyFill="1" applyBorder="1" applyAlignment="1">
      <alignment horizontal="left"/>
    </xf>
    <xf numFmtId="4" fontId="43" fillId="0" borderId="4" xfId="0" applyNumberFormat="1" applyFont="1" applyFill="1" applyBorder="1" applyAlignment="1">
      <alignment horizontal="center" vertical="center"/>
    </xf>
    <xf numFmtId="4" fontId="43" fillId="0" borderId="0" xfId="0" applyNumberFormat="1" applyFont="1" applyFill="1" applyBorder="1" applyAlignment="1">
      <alignment horizontal="center" vertical="center"/>
    </xf>
    <xf numFmtId="0" fontId="2" fillId="2" borderId="6" xfId="3" applyFont="1" applyFill="1" applyBorder="1" applyAlignment="1">
      <alignment horizontal="center" vertical="center"/>
    </xf>
    <xf numFmtId="9" fontId="2" fillId="2" borderId="8" xfId="2" applyFont="1" applyFill="1" applyBorder="1" applyAlignment="1">
      <alignment horizontal="center" vertical="center"/>
    </xf>
    <xf numFmtId="9" fontId="2" fillId="2" borderId="7" xfId="2" applyFont="1" applyFill="1" applyBorder="1" applyAlignment="1">
      <alignment horizontal="center" vertical="center"/>
    </xf>
    <xf numFmtId="0" fontId="26" fillId="0" borderId="4" xfId="0" applyFont="1" applyBorder="1"/>
    <xf numFmtId="0" fontId="26" fillId="0" borderId="4" xfId="0" applyFont="1" applyBorder="1" applyAlignment="1">
      <alignment horizontal="left" wrapText="1"/>
    </xf>
    <xf numFmtId="0" fontId="26" fillId="0" borderId="6" xfId="0" applyFont="1" applyBorder="1"/>
    <xf numFmtId="0" fontId="15" fillId="0" borderId="0" xfId="0" applyFont="1" applyBorder="1"/>
    <xf numFmtId="0" fontId="26" fillId="0" borderId="16" xfId="0" applyFont="1" applyBorder="1" applyAlignment="1">
      <alignment wrapText="1"/>
    </xf>
    <xf numFmtId="0" fontId="26" fillId="0" borderId="9" xfId="0" applyFont="1" applyBorder="1" applyAlignment="1">
      <alignment wrapText="1"/>
    </xf>
    <xf numFmtId="0" fontId="16" fillId="0" borderId="9" xfId="0" applyFont="1" applyBorder="1" applyAlignment="1">
      <alignment vertical="top" wrapText="1"/>
    </xf>
    <xf numFmtId="0" fontId="2" fillId="2" borderId="16" xfId="3" applyFont="1" applyFill="1" applyBorder="1" applyAlignment="1">
      <alignment horizontal="left" vertical="center" wrapText="1"/>
    </xf>
    <xf numFmtId="0" fontId="2" fillId="2" borderId="17" xfId="3" applyFont="1" applyFill="1" applyBorder="1" applyAlignment="1">
      <alignment horizontal="left" vertical="center" wrapText="1"/>
    </xf>
    <xf numFmtId="0" fontId="2" fillId="2" borderId="10" xfId="4" applyFont="1" applyFill="1" applyBorder="1" applyAlignment="1">
      <alignment horizontal="left" vertical="center"/>
    </xf>
    <xf numFmtId="0" fontId="2" fillId="2" borderId="18" xfId="3" applyFont="1" applyFill="1" applyBorder="1"/>
    <xf numFmtId="0" fontId="2" fillId="2" borderId="4" xfId="3" applyFont="1" applyFill="1" applyBorder="1" applyAlignment="1">
      <alignment horizontal="left" vertical="center" wrapText="1"/>
    </xf>
    <xf numFmtId="0" fontId="2" fillId="2" borderId="10" xfId="3" applyFont="1" applyFill="1" applyBorder="1" applyAlignment="1">
      <alignment horizontal="left" vertical="center" wrapText="1"/>
    </xf>
    <xf numFmtId="0" fontId="2" fillId="0" borderId="10" xfId="0" applyFont="1" applyBorder="1" applyAlignment="1">
      <alignment horizontal="left" wrapText="1"/>
    </xf>
    <xf numFmtId="0" fontId="2" fillId="0" borderId="4" xfId="0" applyFont="1" applyBorder="1" applyAlignment="1">
      <alignment wrapText="1"/>
    </xf>
    <xf numFmtId="0" fontId="2" fillId="0" borderId="4" xfId="0" applyFont="1" applyFill="1" applyBorder="1" applyAlignment="1">
      <alignment wrapText="1"/>
    </xf>
    <xf numFmtId="0" fontId="2" fillId="0" borderId="4" xfId="0" applyFont="1" applyFill="1" applyBorder="1"/>
    <xf numFmtId="0" fontId="2" fillId="0" borderId="10" xfId="0" applyFont="1" applyBorder="1" applyAlignment="1">
      <alignment horizontal="center" wrapText="1"/>
    </xf>
    <xf numFmtId="0" fontId="2" fillId="0" borderId="12" xfId="0" applyFont="1" applyBorder="1" applyAlignment="1">
      <alignment horizontal="center" wrapText="1"/>
    </xf>
    <xf numFmtId="0" fontId="2" fillId="0" borderId="3" xfId="0" applyFont="1" applyBorder="1" applyAlignment="1">
      <alignment horizontal="center" wrapText="1"/>
    </xf>
    <xf numFmtId="4" fontId="2" fillId="0" borderId="12" xfId="0" applyNumberFormat="1" applyFont="1" applyFill="1" applyBorder="1" applyAlignment="1">
      <alignment horizontal="center"/>
    </xf>
    <xf numFmtId="4" fontId="2" fillId="0" borderId="11" xfId="0" applyNumberFormat="1" applyFont="1" applyFill="1" applyBorder="1" applyAlignment="1">
      <alignment horizontal="center"/>
    </xf>
    <xf numFmtId="4" fontId="2" fillId="0" borderId="0" xfId="0" applyNumberFormat="1" applyFont="1" applyFill="1" applyBorder="1" applyAlignment="1">
      <alignment horizontal="center"/>
    </xf>
    <xf numFmtId="4" fontId="2" fillId="0" borderId="5" xfId="0" applyNumberFormat="1" applyFont="1" applyFill="1" applyBorder="1" applyAlignment="1">
      <alignment horizontal="center"/>
    </xf>
    <xf numFmtId="4" fontId="2" fillId="0" borderId="0" xfId="0" applyNumberFormat="1" applyFont="1" applyFill="1" applyBorder="1" applyAlignment="1">
      <alignment horizontal="center" wrapText="1"/>
    </xf>
    <xf numFmtId="4" fontId="2" fillId="0" borderId="5" xfId="0" applyNumberFormat="1" applyFont="1" applyFill="1" applyBorder="1" applyAlignment="1">
      <alignment horizontal="center" wrapText="1"/>
    </xf>
    <xf numFmtId="0" fontId="2" fillId="0" borderId="2" xfId="0" applyFont="1" applyBorder="1" applyAlignment="1">
      <alignment horizontal="center" wrapText="1"/>
    </xf>
    <xf numFmtId="9" fontId="2" fillId="3" borderId="0" xfId="2" applyFont="1" applyFill="1" applyBorder="1" applyAlignment="1">
      <alignment horizontal="right"/>
    </xf>
    <xf numFmtId="4" fontId="3" fillId="3" borderId="0" xfId="0" applyNumberFormat="1" applyFont="1" applyFill="1" applyBorder="1" applyAlignment="1">
      <alignment horizontal="center"/>
    </xf>
    <xf numFmtId="3" fontId="2" fillId="3" borderId="0" xfId="0" applyNumberFormat="1" applyFont="1" applyFill="1" applyBorder="1" applyAlignment="1">
      <alignment horizontal="right"/>
    </xf>
    <xf numFmtId="4" fontId="2" fillId="6" borderId="0" xfId="0" applyNumberFormat="1" applyFont="1" applyFill="1" applyBorder="1" applyAlignment="1">
      <alignment horizontal="right" vertical="center" wrapText="1"/>
    </xf>
    <xf numFmtId="0" fontId="2" fillId="0" borderId="1" xfId="0" applyFont="1" applyBorder="1" applyAlignment="1">
      <alignment horizontal="center" wrapText="1"/>
    </xf>
    <xf numFmtId="2" fontId="2" fillId="0" borderId="12" xfId="0" applyNumberFormat="1" applyFont="1" applyFill="1" applyBorder="1" applyAlignment="1">
      <alignment horizontal="center" vertical="center"/>
    </xf>
    <xf numFmtId="2" fontId="2" fillId="0" borderId="0" xfId="0" applyNumberFormat="1" applyFont="1" applyFill="1" applyBorder="1" applyAlignment="1">
      <alignment horizontal="center" vertical="center" wrapText="1"/>
    </xf>
    <xf numFmtId="0" fontId="3" fillId="0" borderId="0" xfId="0" applyFont="1" applyFill="1" applyBorder="1" applyAlignment="1">
      <alignment horizontal="center" vertical="top" wrapText="1"/>
    </xf>
    <xf numFmtId="0" fontId="2" fillId="0" borderId="0" xfId="0" applyFont="1" applyFill="1" applyBorder="1" applyAlignment="1">
      <alignment horizontal="right" wrapText="1"/>
    </xf>
    <xf numFmtId="168" fontId="2" fillId="0" borderId="2" xfId="0" applyNumberFormat="1" applyFont="1" applyFill="1" applyBorder="1" applyAlignment="1">
      <alignment horizontal="center" vertical="top" wrapText="1" readingOrder="1"/>
    </xf>
    <xf numFmtId="3" fontId="2" fillId="3" borderId="0" xfId="0" applyNumberFormat="1" applyFont="1" applyFill="1" applyAlignment="1">
      <alignment horizontal="center" vertical="center"/>
    </xf>
    <xf numFmtId="4" fontId="2" fillId="3" borderId="0" xfId="0" applyNumberFormat="1" applyFont="1" applyFill="1" applyAlignment="1">
      <alignment horizontal="center" vertical="center"/>
    </xf>
    <xf numFmtId="3" fontId="2" fillId="0" borderId="11" xfId="0" applyNumberFormat="1" applyFont="1" applyFill="1" applyBorder="1" applyAlignment="1">
      <alignment horizontal="center" vertical="center" wrapText="1"/>
    </xf>
    <xf numFmtId="3" fontId="2" fillId="0" borderId="4" xfId="0" applyNumberFormat="1" applyFont="1" applyFill="1" applyBorder="1" applyAlignment="1">
      <alignment horizontal="center" vertical="center"/>
    </xf>
    <xf numFmtId="4" fontId="2" fillId="3" borderId="0" xfId="0" applyNumberFormat="1" applyFont="1" applyFill="1"/>
    <xf numFmtId="4" fontId="2" fillId="0" borderId="0" xfId="0" applyNumberFormat="1" applyFont="1" applyFill="1" applyBorder="1"/>
    <xf numFmtId="3" fontId="2" fillId="0" borderId="7" xfId="0" applyNumberFormat="1" applyFont="1" applyFill="1" applyBorder="1" applyAlignment="1">
      <alignment horizontal="center" vertical="center" wrapText="1"/>
    </xf>
    <xf numFmtId="3" fontId="3" fillId="3" borderId="0" xfId="0" applyNumberFormat="1" applyFont="1" applyFill="1" applyBorder="1" applyAlignment="1">
      <alignment horizontal="center"/>
    </xf>
    <xf numFmtId="0" fontId="2" fillId="3" borderId="0" xfId="0" applyFont="1" applyFill="1" applyAlignment="1">
      <alignment horizontal="center" vertical="center"/>
    </xf>
    <xf numFmtId="4" fontId="2" fillId="3" borderId="0" xfId="0" applyNumberFormat="1" applyFont="1" applyFill="1" applyBorder="1" applyAlignment="1">
      <alignment horizontal="center" vertical="center"/>
    </xf>
    <xf numFmtId="3" fontId="2" fillId="4" borderId="0" xfId="0" applyNumberFormat="1" applyFont="1" applyFill="1" applyBorder="1" applyAlignment="1">
      <alignment wrapText="1"/>
    </xf>
    <xf numFmtId="0" fontId="2" fillId="2" borderId="9" xfId="3" applyFont="1" applyFill="1" applyBorder="1" applyAlignment="1">
      <alignment wrapText="1"/>
    </xf>
    <xf numFmtId="0" fontId="2" fillId="2" borderId="9" xfId="3" applyFont="1" applyFill="1" applyBorder="1" applyAlignment="1">
      <alignment horizontal="left" vertical="top"/>
    </xf>
    <xf numFmtId="0" fontId="2" fillId="2" borderId="9" xfId="3" applyFont="1" applyFill="1" applyBorder="1" applyAlignment="1">
      <alignment horizontal="left" vertical="top" wrapText="1"/>
    </xf>
    <xf numFmtId="0" fontId="3" fillId="0" borderId="4" xfId="3" applyFont="1" applyFill="1" applyBorder="1" applyAlignment="1">
      <alignment horizontal="center" vertical="center"/>
    </xf>
    <xf numFmtId="0" fontId="2" fillId="0" borderId="16" xfId="11" applyFont="1" applyBorder="1" applyAlignment="1">
      <alignment horizontal="left" wrapText="1"/>
    </xf>
    <xf numFmtId="0" fontId="2" fillId="0" borderId="17" xfId="11" applyFont="1" applyBorder="1" applyAlignment="1">
      <alignment horizontal="left" wrapText="1"/>
    </xf>
    <xf numFmtId="166" fontId="2" fillId="0" borderId="2" xfId="1" applyNumberFormat="1" applyFont="1" applyBorder="1" applyAlignment="1">
      <alignment wrapText="1"/>
    </xf>
    <xf numFmtId="166" fontId="2" fillId="0" borderId="3" xfId="1" applyNumberFormat="1" applyFont="1" applyBorder="1" applyAlignment="1">
      <alignment wrapText="1"/>
    </xf>
    <xf numFmtId="3" fontId="2" fillId="3" borderId="0" xfId="0" applyNumberFormat="1" applyFont="1" applyFill="1" applyBorder="1" applyAlignment="1">
      <alignment horizontal="center" vertical="center"/>
    </xf>
    <xf numFmtId="0" fontId="44" fillId="3" borderId="0" xfId="0" applyFont="1" applyFill="1" applyAlignment="1">
      <alignment horizontal="center" vertical="center"/>
    </xf>
    <xf numFmtId="0" fontId="3" fillId="0" borderId="17" xfId="11" applyFont="1" applyBorder="1" applyAlignment="1">
      <alignment horizontal="left" vertical="center" wrapText="1"/>
    </xf>
    <xf numFmtId="0" fontId="2" fillId="2" borderId="9" xfId="3" applyFont="1" applyFill="1" applyBorder="1" applyAlignment="1">
      <alignment vertical="center" wrapText="1"/>
    </xf>
    <xf numFmtId="0" fontId="2" fillId="2" borderId="9" xfId="3" applyFont="1" applyFill="1" applyBorder="1" applyAlignment="1">
      <alignment horizontal="left" vertical="center" wrapText="1"/>
    </xf>
    <xf numFmtId="0" fontId="2" fillId="2" borderId="17" xfId="3" applyFont="1" applyFill="1" applyBorder="1" applyAlignment="1"/>
    <xf numFmtId="0" fontId="2" fillId="2" borderId="16" xfId="3" applyFont="1" applyFill="1" applyBorder="1" applyAlignment="1"/>
    <xf numFmtId="0" fontId="5" fillId="0" borderId="4" xfId="0" applyFont="1" applyBorder="1" applyAlignment="1">
      <alignment horizontal="left" vertical="center"/>
    </xf>
    <xf numFmtId="0" fontId="45" fillId="0" borderId="0" xfId="0" applyFont="1" applyBorder="1" applyAlignment="1">
      <alignment vertical="top" wrapText="1"/>
    </xf>
    <xf numFmtId="3" fontId="2" fillId="0" borderId="0" xfId="0" applyNumberFormat="1" applyFont="1" applyFill="1" applyBorder="1" applyAlignment="1">
      <alignment horizontal="center" vertical="center" wrapText="1"/>
    </xf>
    <xf numFmtId="3" fontId="2" fillId="0" borderId="5" xfId="0" applyNumberFormat="1" applyFont="1" applyFill="1" applyBorder="1" applyAlignment="1">
      <alignment horizontal="center" vertical="center" wrapText="1"/>
    </xf>
    <xf numFmtId="0" fontId="2" fillId="0" borderId="0" xfId="0" applyFont="1" applyBorder="1" applyAlignment="1">
      <alignment horizontal="center" wrapText="1"/>
    </xf>
    <xf numFmtId="4" fontId="2" fillId="0" borderId="30" xfId="0" applyNumberFormat="1" applyFont="1" applyFill="1" applyBorder="1" applyAlignment="1">
      <alignment horizontal="center"/>
    </xf>
    <xf numFmtId="0" fontId="2" fillId="0" borderId="4" xfId="0" applyFont="1" applyBorder="1" applyAlignment="1">
      <alignment horizontal="center" wrapText="1"/>
    </xf>
    <xf numFmtId="3" fontId="2" fillId="0" borderId="30" xfId="11" applyNumberFormat="1" applyFont="1" applyFill="1" applyBorder="1" applyAlignment="1">
      <alignment horizontal="center" vertical="top" wrapText="1" readingOrder="1"/>
    </xf>
    <xf numFmtId="2" fontId="2" fillId="0" borderId="30" xfId="11" applyNumberFormat="1" applyFont="1" applyFill="1" applyBorder="1" applyAlignment="1">
      <alignment horizontal="center" wrapText="1"/>
    </xf>
    <xf numFmtId="0" fontId="2" fillId="0" borderId="6" xfId="0" applyFont="1" applyFill="1" applyBorder="1" applyAlignment="1">
      <alignment horizontal="center" vertical="center" wrapText="1"/>
    </xf>
    <xf numFmtId="0" fontId="2" fillId="2" borderId="8" xfId="3" applyFont="1" applyFill="1" applyBorder="1" applyAlignment="1">
      <alignment horizontal="center" vertical="center" wrapText="1"/>
    </xf>
    <xf numFmtId="0" fontId="15" fillId="0" borderId="4" xfId="0" applyFont="1" applyBorder="1" applyAlignment="1">
      <alignment horizontal="center" wrapText="1"/>
    </xf>
    <xf numFmtId="0" fontId="15" fillId="0" borderId="7" xfId="0" applyFont="1" applyBorder="1" applyAlignment="1">
      <alignment horizontal="center" wrapText="1"/>
    </xf>
    <xf numFmtId="3" fontId="2" fillId="0" borderId="30" xfId="11" applyNumberFormat="1" applyFont="1" applyFill="1" applyBorder="1" applyAlignment="1">
      <alignment horizontal="center" vertical="center" wrapText="1"/>
    </xf>
    <xf numFmtId="0" fontId="15" fillId="0" borderId="4" xfId="0" applyFont="1" applyBorder="1" applyAlignment="1">
      <alignment horizontal="center" vertical="center" wrapText="1"/>
    </xf>
    <xf numFmtId="0" fontId="39" fillId="2" borderId="14" xfId="3" applyFont="1" applyFill="1" applyBorder="1" applyAlignment="1">
      <alignment horizontal="left" vertical="center" wrapText="1"/>
    </xf>
    <xf numFmtId="4" fontId="2" fillId="0" borderId="30" xfId="11" applyNumberFormat="1" applyFont="1" applyFill="1" applyBorder="1" applyAlignment="1">
      <alignment horizontal="center" vertical="center" wrapText="1"/>
    </xf>
    <xf numFmtId="0" fontId="15" fillId="0" borderId="6" xfId="0" applyFont="1" applyBorder="1" applyAlignment="1">
      <alignment horizontal="center" vertical="center" wrapText="1"/>
    </xf>
    <xf numFmtId="0" fontId="15" fillId="0" borderId="8" xfId="0" applyFont="1" applyBorder="1" applyAlignment="1">
      <alignment horizontal="center" vertical="center" wrapText="1"/>
    </xf>
    <xf numFmtId="4" fontId="43" fillId="0" borderId="30" xfId="0" applyNumberFormat="1" applyFont="1" applyFill="1" applyBorder="1" applyAlignment="1">
      <alignment horizontal="center" vertical="center"/>
    </xf>
    <xf numFmtId="0" fontId="15" fillId="0" borderId="30" xfId="0" applyFont="1" applyBorder="1" applyAlignment="1">
      <alignment horizontal="center" vertical="center" wrapText="1"/>
    </xf>
    <xf numFmtId="2" fontId="2" fillId="0" borderId="30" xfId="3" applyNumberFormat="1" applyFont="1" applyFill="1" applyBorder="1" applyAlignment="1">
      <alignment horizontal="center"/>
    </xf>
    <xf numFmtId="2" fontId="2" fillId="0" borderId="5" xfId="3" applyNumberFormat="1" applyFont="1" applyFill="1" applyBorder="1" applyAlignment="1">
      <alignment horizontal="center"/>
    </xf>
    <xf numFmtId="168" fontId="26" fillId="0" borderId="30" xfId="11" applyNumberFormat="1" applyFont="1" applyFill="1" applyBorder="1" applyAlignment="1">
      <alignment horizontal="center" vertical="center" wrapText="1" readingOrder="1"/>
    </xf>
    <xf numFmtId="1" fontId="2" fillId="0" borderId="5" xfId="3" applyNumberFormat="1" applyFont="1" applyFill="1" applyBorder="1" applyAlignment="1">
      <alignment horizontal="center" vertical="center"/>
    </xf>
    <xf numFmtId="4" fontId="2" fillId="2" borderId="5" xfId="3" applyNumberFormat="1" applyFont="1" applyFill="1" applyBorder="1" applyAlignment="1">
      <alignment horizontal="center" vertical="center"/>
    </xf>
    <xf numFmtId="3" fontId="2" fillId="0" borderId="30" xfId="11" applyNumberFormat="1" applyFont="1" applyFill="1" applyBorder="1" applyAlignment="1">
      <alignment horizontal="center" vertical="center" wrapText="1" readingOrder="1"/>
    </xf>
    <xf numFmtId="43" fontId="2" fillId="0" borderId="0" xfId="1" applyFont="1" applyFill="1" applyBorder="1" applyAlignment="1">
      <alignment horizontal="center" vertical="center"/>
    </xf>
    <xf numFmtId="43" fontId="2" fillId="0" borderId="30" xfId="1" applyFont="1" applyFill="1" applyBorder="1" applyAlignment="1">
      <alignment horizontal="center" vertical="center"/>
    </xf>
    <xf numFmtId="43" fontId="2" fillId="0" borderId="5" xfId="1" applyFont="1" applyFill="1" applyBorder="1" applyAlignment="1">
      <alignment horizontal="center" vertical="center"/>
    </xf>
    <xf numFmtId="43" fontId="2" fillId="0" borderId="7" xfId="1" applyFont="1" applyFill="1" applyBorder="1" applyAlignment="1">
      <alignment horizontal="center" vertical="center"/>
    </xf>
    <xf numFmtId="0" fontId="5" fillId="0" borderId="25" xfId="0" applyFont="1" applyBorder="1" applyAlignment="1">
      <alignment horizontal="left" vertical="center"/>
    </xf>
    <xf numFmtId="43" fontId="5" fillId="0" borderId="27" xfId="1" applyFont="1" applyBorder="1" applyAlignment="1" applyProtection="1">
      <alignment horizontal="right" vertical="center"/>
      <protection locked="0"/>
    </xf>
    <xf numFmtId="43" fontId="5" fillId="0" borderId="27" xfId="1" applyNumberFormat="1" applyFont="1" applyBorder="1" applyAlignment="1">
      <alignment horizontal="center" vertical="center"/>
    </xf>
    <xf numFmtId="43" fontId="5" fillId="0" borderId="27" xfId="1" applyNumberFormat="1" applyFont="1" applyBorder="1" applyAlignment="1">
      <alignment horizontal="center" vertical="center" wrapText="1"/>
    </xf>
    <xf numFmtId="43" fontId="5" fillId="0" borderId="26" xfId="1" applyNumberFormat="1" applyFont="1" applyBorder="1" applyAlignment="1">
      <alignment horizontal="center" vertical="center"/>
    </xf>
    <xf numFmtId="43" fontId="5" fillId="0" borderId="27" xfId="1" applyFont="1" applyBorder="1" applyAlignment="1">
      <alignment horizontal="center" vertical="center"/>
    </xf>
    <xf numFmtId="2" fontId="15" fillId="0" borderId="0" xfId="0" applyNumberFormat="1" applyFont="1" applyAlignment="1">
      <alignment horizontal="center"/>
    </xf>
    <xf numFmtId="0" fontId="5" fillId="3" borderId="4" xfId="0" applyFont="1" applyFill="1" applyBorder="1" applyAlignment="1">
      <alignment vertical="center" wrapText="1"/>
    </xf>
    <xf numFmtId="3" fontId="2" fillId="4" borderId="3" xfId="0" applyNumberFormat="1" applyFont="1" applyFill="1" applyBorder="1" applyAlignment="1">
      <alignment horizontal="center"/>
    </xf>
    <xf numFmtId="0" fontId="46" fillId="10" borderId="0" xfId="0" applyFont="1" applyFill="1" applyAlignment="1">
      <alignment vertical="center"/>
    </xf>
    <xf numFmtId="0" fontId="46" fillId="10" borderId="0" xfId="0" applyFont="1" applyFill="1" applyAlignment="1">
      <alignment vertical="center" wrapText="1"/>
    </xf>
    <xf numFmtId="3" fontId="2" fillId="0" borderId="0" xfId="0" applyNumberFormat="1" applyFont="1" applyFill="1" applyBorder="1" applyAlignment="1">
      <alignment horizontal="center" vertical="center" wrapText="1"/>
    </xf>
    <xf numFmtId="0" fontId="15" fillId="9" borderId="33" xfId="0" applyFont="1" applyFill="1" applyBorder="1" applyAlignment="1">
      <alignment horizontal="center" vertical="center" wrapText="1"/>
    </xf>
    <xf numFmtId="0" fontId="15" fillId="0" borderId="0" xfId="0" applyFont="1" applyFill="1" applyBorder="1" applyAlignment="1">
      <alignment horizontal="center" vertical="center"/>
    </xf>
    <xf numFmtId="3" fontId="2" fillId="0" borderId="30" xfId="0" applyNumberFormat="1" applyFont="1" applyFill="1" applyBorder="1" applyAlignment="1">
      <alignment horizontal="center" vertical="center" wrapText="1"/>
    </xf>
    <xf numFmtId="3" fontId="3" fillId="0" borderId="5" xfId="0" applyNumberFormat="1" applyFont="1" applyFill="1" applyBorder="1" applyAlignment="1">
      <alignment horizontal="center" vertical="center" wrapText="1"/>
    </xf>
    <xf numFmtId="4" fontId="2" fillId="0" borderId="10" xfId="11" applyNumberFormat="1" applyFont="1" applyFill="1" applyBorder="1" applyAlignment="1">
      <alignment horizontal="center" vertical="top" wrapText="1" readingOrder="1"/>
    </xf>
    <xf numFmtId="4" fontId="2" fillId="0" borderId="4" xfId="11" applyNumberFormat="1" applyFont="1" applyFill="1" applyBorder="1" applyAlignment="1">
      <alignment horizontal="center" vertical="top" wrapText="1" readingOrder="1"/>
    </xf>
    <xf numFmtId="9" fontId="2" fillId="2" borderId="7" xfId="2" applyFont="1" applyFill="1" applyBorder="1" applyAlignment="1">
      <alignment horizontal="center"/>
    </xf>
    <xf numFmtId="168" fontId="26" fillId="0" borderId="8" xfId="11" applyNumberFormat="1" applyFont="1" applyFill="1" applyBorder="1" applyAlignment="1">
      <alignment horizontal="center" vertical="center" wrapText="1"/>
    </xf>
    <xf numFmtId="168" fontId="26" fillId="0" borderId="7" xfId="11" applyNumberFormat="1" applyFont="1" applyFill="1" applyBorder="1" applyAlignment="1">
      <alignment horizontal="center" vertical="center" wrapText="1" readingOrder="1"/>
    </xf>
    <xf numFmtId="43" fontId="26" fillId="0" borderId="4" xfId="1" applyFont="1" applyBorder="1" applyAlignment="1">
      <alignment horizontal="center" vertical="center"/>
    </xf>
    <xf numFmtId="43" fontId="26" fillId="0" borderId="0" xfId="1" applyFont="1" applyBorder="1" applyAlignment="1">
      <alignment horizontal="center" vertical="center"/>
    </xf>
    <xf numFmtId="43" fontId="26" fillId="0" borderId="5" xfId="1" applyFont="1" applyBorder="1" applyAlignment="1">
      <alignment horizontal="center" vertical="center"/>
    </xf>
    <xf numFmtId="43" fontId="26" fillId="0" borderId="6" xfId="1" applyFont="1" applyBorder="1" applyAlignment="1">
      <alignment horizontal="center" vertical="center"/>
    </xf>
    <xf numFmtId="43" fontId="26" fillId="0" borderId="8" xfId="1" applyFont="1" applyBorder="1" applyAlignment="1">
      <alignment horizontal="center" vertical="center"/>
    </xf>
    <xf numFmtId="43" fontId="15" fillId="0" borderId="8" xfId="1" applyFont="1" applyBorder="1" applyAlignment="1">
      <alignment horizontal="center" vertical="center"/>
    </xf>
    <xf numFmtId="43" fontId="26" fillId="0" borderId="7" xfId="1" applyFont="1" applyBorder="1" applyAlignment="1">
      <alignment horizontal="center" vertical="center"/>
    </xf>
    <xf numFmtId="0" fontId="15" fillId="0" borderId="25" xfId="0" applyFont="1" applyBorder="1" applyAlignment="1">
      <alignment horizontal="left" vertical="center"/>
    </xf>
    <xf numFmtId="43" fontId="15" fillId="0" borderId="27" xfId="1" applyNumberFormat="1" applyFont="1" applyBorder="1" applyAlignment="1">
      <alignment horizontal="center" vertical="center"/>
    </xf>
    <xf numFmtId="43" fontId="15" fillId="0" borderId="26" xfId="1" applyNumberFormat="1" applyFont="1" applyBorder="1" applyAlignment="1">
      <alignment horizontal="center" vertical="center"/>
    </xf>
    <xf numFmtId="0" fontId="15" fillId="0" borderId="39" xfId="0" applyFont="1" applyBorder="1" applyAlignment="1">
      <alignment horizontal="left" vertical="center"/>
    </xf>
    <xf numFmtId="166" fontId="15" fillId="0" borderId="24" xfId="1" applyNumberFormat="1" applyFont="1" applyBorder="1" applyAlignment="1">
      <alignment horizontal="center" vertical="center"/>
    </xf>
    <xf numFmtId="0" fontId="15" fillId="0" borderId="40" xfId="0" applyFont="1" applyBorder="1" applyAlignment="1">
      <alignment horizontal="left" vertical="center"/>
    </xf>
    <xf numFmtId="0" fontId="15" fillId="0" borderId="41" xfId="0" applyFont="1" applyBorder="1" applyAlignment="1">
      <alignment horizontal="left" vertical="center"/>
    </xf>
    <xf numFmtId="0" fontId="15" fillId="0" borderId="42" xfId="0" applyFont="1" applyBorder="1" applyAlignment="1">
      <alignment horizontal="center" vertical="center"/>
    </xf>
    <xf numFmtId="0" fontId="15" fillId="0" borderId="14" xfId="0" applyFont="1" applyBorder="1" applyAlignment="1">
      <alignment horizontal="center" vertical="center"/>
    </xf>
    <xf numFmtId="166" fontId="15" fillId="0" borderId="27" xfId="1" applyNumberFormat="1" applyFont="1" applyBorder="1" applyAlignment="1">
      <alignment horizontal="center" vertical="center"/>
    </xf>
    <xf numFmtId="166" fontId="15" fillId="0" borderId="26" xfId="1" applyNumberFormat="1" applyFont="1" applyBorder="1" applyAlignment="1">
      <alignment horizontal="center" vertical="center"/>
    </xf>
    <xf numFmtId="0" fontId="15" fillId="0" borderId="44" xfId="0" applyFont="1" applyBorder="1" applyAlignment="1">
      <alignment horizontal="left" vertical="center"/>
    </xf>
    <xf numFmtId="0" fontId="15" fillId="9" borderId="29" xfId="0" applyFont="1" applyFill="1" applyBorder="1" applyAlignment="1">
      <alignment horizontal="center" vertical="center" wrapText="1"/>
    </xf>
    <xf numFmtId="166" fontId="15" fillId="0" borderId="27" xfId="1" applyNumberFormat="1" applyFont="1" applyBorder="1" applyAlignment="1">
      <alignment horizontal="center" vertical="center" wrapText="1"/>
    </xf>
    <xf numFmtId="0" fontId="15" fillId="9" borderId="47" xfId="0" applyFont="1" applyFill="1" applyBorder="1" applyAlignment="1">
      <alignment horizontal="center" vertical="center" wrapText="1"/>
    </xf>
    <xf numFmtId="43" fontId="15" fillId="0" borderId="27" xfId="1" applyFont="1" applyBorder="1" applyAlignment="1">
      <alignment horizontal="center" vertical="center" wrapText="1"/>
    </xf>
    <xf numFmtId="0" fontId="15" fillId="0" borderId="48" xfId="0" applyFont="1" applyBorder="1" applyAlignment="1">
      <alignment horizontal="center" vertical="center"/>
    </xf>
    <xf numFmtId="6" fontId="15" fillId="0" borderId="19" xfId="0" applyNumberFormat="1" applyFont="1" applyBorder="1" applyAlignment="1">
      <alignment horizontal="center" vertical="center" wrapText="1"/>
    </xf>
    <xf numFmtId="0" fontId="15" fillId="0" borderId="19" xfId="0" applyFont="1" applyBorder="1" applyAlignment="1">
      <alignment horizontal="center" vertical="center" wrapText="1"/>
    </xf>
    <xf numFmtId="0" fontId="2" fillId="0" borderId="3" xfId="3" applyFont="1" applyFill="1" applyBorder="1" applyAlignment="1">
      <alignment horizontal="center" vertical="center" wrapText="1"/>
    </xf>
    <xf numFmtId="0" fontId="21" fillId="2" borderId="14" xfId="4" applyFont="1" applyFill="1" applyBorder="1" applyAlignment="1">
      <alignment horizontal="left" vertical="center"/>
    </xf>
    <xf numFmtId="0" fontId="15" fillId="0" borderId="0" xfId="0" applyFont="1" applyBorder="1" applyAlignment="1">
      <alignment horizontal="left" vertical="center" wrapText="1"/>
    </xf>
    <xf numFmtId="0" fontId="2" fillId="0" borderId="16" xfId="0" applyFont="1" applyBorder="1" applyAlignment="1"/>
    <xf numFmtId="0" fontId="2" fillId="0" borderId="18" xfId="0" applyFont="1" applyBorder="1" applyAlignment="1"/>
    <xf numFmtId="0" fontId="11" fillId="2" borderId="14" xfId="4" applyFont="1" applyFill="1" applyBorder="1" applyAlignment="1">
      <alignment horizontal="left" vertical="center"/>
    </xf>
    <xf numFmtId="0" fontId="30" fillId="0" borderId="0" xfId="0" applyFont="1" applyBorder="1" applyAlignment="1">
      <alignment horizontal="left" wrapText="1"/>
    </xf>
    <xf numFmtId="0" fontId="30" fillId="0" borderId="0" xfId="0" applyFont="1" applyFill="1" applyBorder="1" applyAlignment="1">
      <alignment horizontal="left" wrapText="1"/>
    </xf>
    <xf numFmtId="0" fontId="30" fillId="0" borderId="0" xfId="0" applyFont="1" applyBorder="1" applyAlignment="1">
      <alignment horizontal="left" vertical="center" wrapText="1"/>
    </xf>
    <xf numFmtId="0" fontId="30" fillId="0" borderId="0" xfId="0" applyFont="1" applyBorder="1" applyAlignment="1">
      <alignment horizontal="left" vertical="top" wrapText="1"/>
    </xf>
    <xf numFmtId="0" fontId="35" fillId="0" borderId="0" xfId="25" applyFont="1" applyAlignment="1" applyProtection="1"/>
    <xf numFmtId="0" fontId="1" fillId="0" borderId="0" xfId="0" applyFont="1"/>
    <xf numFmtId="0" fontId="3" fillId="2" borderId="1" xfId="3" applyFont="1" applyFill="1" applyBorder="1" applyAlignment="1">
      <alignment horizontal="center" vertical="center"/>
    </xf>
    <xf numFmtId="0" fontId="3" fillId="2" borderId="2" xfId="3" applyFont="1" applyFill="1" applyBorder="1" applyAlignment="1">
      <alignment horizontal="center" vertical="center"/>
    </xf>
    <xf numFmtId="0" fontId="3" fillId="2" borderId="3" xfId="3" applyFont="1" applyFill="1" applyBorder="1" applyAlignment="1">
      <alignment horizontal="center" vertical="center"/>
    </xf>
    <xf numFmtId="0" fontId="21" fillId="2" borderId="0" xfId="4" applyFont="1" applyFill="1" applyBorder="1" applyAlignment="1">
      <alignment horizontal="center" vertical="center" wrapText="1"/>
    </xf>
    <xf numFmtId="0" fontId="21" fillId="2" borderId="14" xfId="4" applyFont="1" applyFill="1" applyBorder="1" applyAlignment="1">
      <alignment horizontal="center" vertical="center" wrapText="1"/>
    </xf>
    <xf numFmtId="0" fontId="11" fillId="2" borderId="14" xfId="3" applyFont="1" applyFill="1" applyBorder="1" applyAlignment="1">
      <alignment horizontal="left" vertical="center" wrapText="1"/>
    </xf>
    <xf numFmtId="0" fontId="39" fillId="2" borderId="14" xfId="3" applyFont="1" applyFill="1" applyBorder="1" applyAlignment="1">
      <alignment horizontal="left" vertical="center" wrapText="1"/>
    </xf>
    <xf numFmtId="0" fontId="3" fillId="2" borderId="9" xfId="3" applyFont="1" applyFill="1" applyBorder="1" applyAlignment="1">
      <alignment horizontal="center" vertical="center"/>
    </xf>
    <xf numFmtId="3" fontId="2" fillId="0" borderId="0" xfId="0" applyNumberFormat="1" applyFont="1" applyFill="1" applyBorder="1" applyAlignment="1">
      <alignment horizontal="center" vertical="center" wrapText="1"/>
    </xf>
    <xf numFmtId="3" fontId="2" fillId="0" borderId="5" xfId="0" applyNumberFormat="1" applyFont="1" applyFill="1" applyBorder="1" applyAlignment="1">
      <alignment horizontal="center" vertical="center" wrapText="1"/>
    </xf>
    <xf numFmtId="0" fontId="3" fillId="2" borderId="9" xfId="3" applyFont="1" applyFill="1" applyBorder="1" applyAlignment="1">
      <alignment horizontal="center"/>
    </xf>
    <xf numFmtId="0" fontId="15" fillId="8" borderId="31" xfId="0" applyFont="1" applyFill="1" applyBorder="1" applyAlignment="1">
      <alignment horizontal="center" vertical="center"/>
    </xf>
    <xf numFmtId="0" fontId="15" fillId="8" borderId="32" xfId="0" applyFont="1" applyFill="1" applyBorder="1" applyAlignment="1">
      <alignment horizontal="center" vertical="center"/>
    </xf>
    <xf numFmtId="0" fontId="15" fillId="8" borderId="20" xfId="0" applyFont="1" applyFill="1" applyBorder="1" applyAlignment="1">
      <alignment horizontal="center" vertical="center"/>
    </xf>
    <xf numFmtId="0" fontId="15" fillId="9" borderId="28" xfId="0" applyFont="1" applyFill="1" applyBorder="1" applyAlignment="1">
      <alignment horizontal="center" vertical="center"/>
    </xf>
    <xf numFmtId="0" fontId="15" fillId="9" borderId="34" xfId="0" applyFont="1" applyFill="1" applyBorder="1" applyAlignment="1">
      <alignment horizontal="center" vertical="center"/>
    </xf>
    <xf numFmtId="0" fontId="15" fillId="9" borderId="45" xfId="0" applyFont="1" applyFill="1" applyBorder="1" applyAlignment="1">
      <alignment horizontal="center" vertical="center" wrapText="1"/>
    </xf>
    <xf numFmtId="0" fontId="15" fillId="9" borderId="37" xfId="0" applyFont="1" applyFill="1" applyBorder="1" applyAlignment="1">
      <alignment horizontal="center" vertical="center" wrapText="1"/>
    </xf>
    <xf numFmtId="0" fontId="15" fillId="9" borderId="46" xfId="0" applyFont="1" applyFill="1" applyBorder="1" applyAlignment="1">
      <alignment horizontal="center" vertical="center" wrapText="1"/>
    </xf>
    <xf numFmtId="0" fontId="15" fillId="9" borderId="36" xfId="0" applyFont="1" applyFill="1" applyBorder="1" applyAlignment="1">
      <alignment horizontal="center" vertical="center"/>
    </xf>
    <xf numFmtId="0" fontId="15" fillId="9" borderId="37" xfId="0" applyFont="1" applyFill="1" applyBorder="1" applyAlignment="1">
      <alignment horizontal="center" vertical="center"/>
    </xf>
    <xf numFmtId="0" fontId="15" fillId="9" borderId="38" xfId="0" applyFont="1" applyFill="1" applyBorder="1" applyAlignment="1">
      <alignment horizontal="center" vertical="center"/>
    </xf>
    <xf numFmtId="0" fontId="15" fillId="9" borderId="35" xfId="0" applyFont="1" applyFill="1" applyBorder="1" applyAlignment="1">
      <alignment horizontal="center" vertical="center"/>
    </xf>
    <xf numFmtId="0" fontId="15" fillId="9" borderId="43" xfId="0" applyFont="1" applyFill="1" applyBorder="1" applyAlignment="1">
      <alignment horizontal="center" vertical="center"/>
    </xf>
    <xf numFmtId="0" fontId="15" fillId="0" borderId="0" xfId="0" applyFont="1" applyFill="1" applyBorder="1" applyAlignment="1">
      <alignment horizontal="center" vertical="center"/>
    </xf>
    <xf numFmtId="0" fontId="15" fillId="9" borderId="39" xfId="0" applyFont="1" applyFill="1" applyBorder="1" applyAlignment="1">
      <alignment horizontal="center" vertical="center"/>
    </xf>
    <xf numFmtId="0" fontId="15" fillId="9" borderId="8" xfId="0" applyFont="1" applyFill="1" applyBorder="1" applyAlignment="1">
      <alignment horizontal="center" vertical="center"/>
    </xf>
    <xf numFmtId="0" fontId="15" fillId="9" borderId="7" xfId="0" applyFont="1" applyFill="1" applyBorder="1" applyAlignment="1">
      <alignment horizontal="center" vertical="center"/>
    </xf>
    <xf numFmtId="0" fontId="15" fillId="0" borderId="40" xfId="0" applyFont="1" applyBorder="1" applyAlignment="1">
      <alignment horizontal="left" vertical="center" wrapText="1"/>
    </xf>
    <xf numFmtId="0" fontId="15" fillId="0" borderId="2" xfId="0" applyFont="1" applyBorder="1" applyAlignment="1">
      <alignment horizontal="left" vertical="center" wrapText="1"/>
    </xf>
    <xf numFmtId="0" fontId="15" fillId="0" borderId="3" xfId="0" applyFont="1" applyBorder="1" applyAlignment="1">
      <alignment horizontal="left" vertical="center" wrapText="1"/>
    </xf>
    <xf numFmtId="14" fontId="2" fillId="4" borderId="0" xfId="3" applyNumberFormat="1" applyFont="1" applyFill="1" applyBorder="1" applyAlignment="1">
      <alignment horizontal="center"/>
    </xf>
    <xf numFmtId="0" fontId="2" fillId="4" borderId="0" xfId="3" applyFont="1" applyFill="1" applyBorder="1" applyAlignment="1">
      <alignment horizontal="center"/>
    </xf>
    <xf numFmtId="0" fontId="2" fillId="4" borderId="0" xfId="3" applyFont="1" applyFill="1" applyBorder="1" applyAlignment="1">
      <alignment horizontal="center" vertical="center" wrapText="1"/>
    </xf>
    <xf numFmtId="0" fontId="0" fillId="4" borderId="0" xfId="0" applyFill="1" applyBorder="1" applyAlignment="1">
      <alignment horizontal="center" vertical="center" wrapText="1"/>
    </xf>
    <xf numFmtId="0" fontId="0" fillId="4" borderId="0" xfId="0" applyFill="1" applyBorder="1" applyAlignment="1"/>
    <xf numFmtId="0" fontId="29" fillId="4" borderId="0" xfId="3" applyFont="1" applyFill="1" applyBorder="1" applyAlignment="1">
      <alignment horizontal="center" vertical="center" wrapText="1"/>
    </xf>
    <xf numFmtId="0" fontId="32" fillId="4" borderId="0" xfId="3" applyFont="1" applyFill="1" applyBorder="1" applyAlignment="1">
      <alignment horizontal="center" vertical="center" wrapText="1"/>
    </xf>
    <xf numFmtId="0" fontId="33" fillId="4" borderId="0" xfId="0" applyFont="1" applyFill="1" applyBorder="1" applyAlignment="1">
      <alignment horizontal="center" vertical="center" wrapText="1"/>
    </xf>
    <xf numFmtId="14" fontId="2" fillId="4" borderId="0" xfId="3" applyNumberFormat="1" applyFont="1" applyFill="1" applyBorder="1" applyAlignment="1"/>
    <xf numFmtId="0" fontId="15" fillId="0" borderId="31" xfId="0" applyFont="1" applyBorder="1" applyAlignment="1">
      <alignment horizontal="center" wrapText="1"/>
    </xf>
    <xf numFmtId="0" fontId="15" fillId="0" borderId="20" xfId="0" applyFont="1" applyBorder="1" applyAlignment="1">
      <alignment horizontal="center" wrapText="1"/>
    </xf>
    <xf numFmtId="0" fontId="46" fillId="10" borderId="0" xfId="0" applyFont="1" applyFill="1" applyAlignment="1">
      <alignment horizontal="left" vertical="center" wrapText="1"/>
    </xf>
    <xf numFmtId="0" fontId="2" fillId="0" borderId="0" xfId="0" applyFont="1" applyAlignment="1">
      <alignment horizontal="left" vertical="center" wrapText="1"/>
    </xf>
    <xf numFmtId="3" fontId="0" fillId="0" borderId="0" xfId="0" applyNumberFormat="1"/>
    <xf numFmtId="9" fontId="0" fillId="0" borderId="0" xfId="2" applyFont="1"/>
  </cellXfs>
  <cellStyles count="55">
    <cellStyle name="%" xfId="6"/>
    <cellStyle name="Comma" xfId="1" builtinId="3"/>
    <cellStyle name="Comma 2" xfId="34"/>
    <cellStyle name="Comma 2 2" xfId="43"/>
    <cellStyle name="Comma 2 2 2" xfId="53"/>
    <cellStyle name="Comma 2 2 3" xfId="48"/>
    <cellStyle name="Comma 2 3" xfId="41"/>
    <cellStyle name="Comma 3" xfId="52"/>
    <cellStyle name="Hyperlink" xfId="25" builtinId="8"/>
    <cellStyle name="Hyperlink 2" xfId="54"/>
    <cellStyle name="Normal" xfId="0" builtinId="0"/>
    <cellStyle name="Normal 2" xfId="7"/>
    <cellStyle name="Normal 2 2" xfId="8"/>
    <cellStyle name="Normal 2 2 2" xfId="9"/>
    <cellStyle name="Normal 2 2 2 2" xfId="42"/>
    <cellStyle name="Normal 2 2 2 3" xfId="50"/>
    <cellStyle name="Normal 2 2 3" xfId="10"/>
    <cellStyle name="Normal 2 2 4" xfId="51"/>
    <cellStyle name="Normal 2 3" xfId="11"/>
    <cellStyle name="Normal 2 3 2" xfId="12"/>
    <cellStyle name="Normal 2 3 2 2" xfId="49"/>
    <cellStyle name="Normal 2 3 3" xfId="27"/>
    <cellStyle name="Normal 2 4" xfId="46"/>
    <cellStyle name="Normal 3" xfId="13"/>
    <cellStyle name="Normal 3 2" xfId="14"/>
    <cellStyle name="Normal 3 3" xfId="30"/>
    <cellStyle name="Normal 4" xfId="15"/>
    <cellStyle name="Normal 4 2" xfId="16"/>
    <cellStyle name="Normal 4 3" xfId="17"/>
    <cellStyle name="Normal 5" xfId="18"/>
    <cellStyle name="Normal 5 2" xfId="31"/>
    <cellStyle name="Normal 5 3" xfId="26"/>
    <cellStyle name="Normal 5 3 2" xfId="38"/>
    <cellStyle name="Normal 5 4" xfId="37"/>
    <cellStyle name="Normal 6" xfId="19"/>
    <cellStyle name="Normal 7" xfId="39"/>
    <cellStyle name="Normal 8" xfId="44"/>
    <cellStyle name="Normal_01NEWTOB" xfId="36"/>
    <cellStyle name="Normal_IPT_Draft_Template" xfId="3"/>
    <cellStyle name="Normal_IPT_Draft_Template_vAlt3" xfId="4"/>
    <cellStyle name="Normal_Spirits BulletinTemp_macro" xfId="5"/>
    <cellStyle name="Normal_Spirits BulletinTemp_macro 2" xfId="35"/>
    <cellStyle name="Percent" xfId="2" builtinId="5"/>
    <cellStyle name="Percent 2" xfId="20"/>
    <cellStyle name="Percent 2 2" xfId="21"/>
    <cellStyle name="Percent 2 2 2" xfId="33"/>
    <cellStyle name="Percent 2 2 3" xfId="29"/>
    <cellStyle name="Percent 2 3" xfId="47"/>
    <cellStyle name="Percent 3" xfId="22"/>
    <cellStyle name="Percent 3 2" xfId="32"/>
    <cellStyle name="Percent 3 3" xfId="28"/>
    <cellStyle name="Percent 4" xfId="23"/>
    <cellStyle name="Percent 5" xfId="40"/>
    <cellStyle name="Percent 6" xfId="45"/>
    <cellStyle name="Style1" xfId="24"/>
  </cellStyles>
  <dxfs count="0"/>
  <tableStyles count="0" defaultTableStyle="TableStyleMedium9" defaultPivotStyle="PivotStyleLight16"/>
  <colors>
    <mruColors>
      <color rgb="FF663300"/>
      <color rgb="FF0C2578"/>
      <color rgb="FFFF6600"/>
      <color rgb="FF996633"/>
      <color rgb="FFA0A0A0"/>
      <color rgb="FF61AF2E"/>
      <color rgb="FF82107E"/>
      <color rgb="FF0197B5"/>
      <color rgb="FFFFA616"/>
      <color rgb="FFD8E4B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2.xml"/><Relationship Id="rId26" Type="http://schemas.openxmlformats.org/officeDocument/2006/relationships/customXml" Target="../customXml/item2.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1.xml"/><Relationship Id="rId25"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4.xml"/><Relationship Id="rId29" Type="http://schemas.openxmlformats.org/officeDocument/2006/relationships/customXml" Target="../customXml/item5.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28" Type="http://schemas.openxmlformats.org/officeDocument/2006/relationships/customXml" Target="../customXml/item4.xml"/><Relationship Id="rId10" Type="http://schemas.openxmlformats.org/officeDocument/2006/relationships/worksheet" Target="worksheets/sheet10.xml"/><Relationship Id="rId19"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 Id="rId27" Type="http://schemas.openxmlformats.org/officeDocument/2006/relationships/customXml" Target="../customXml/item3.xml"/><Relationship Id="rId30" Type="http://schemas.openxmlformats.org/officeDocument/2006/relationships/customXml" Target="../customXml/item6.xml"/></Relationships>
</file>

<file path=xl/charts/_rels/chart2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8.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Machines GGY (£m) by Sector</a:t>
            </a:r>
          </a:p>
        </c:rich>
      </c:tx>
      <c:layout/>
      <c:overlay val="0"/>
    </c:title>
    <c:autoTitleDeleted val="0"/>
    <c:plotArea>
      <c:layout/>
      <c:areaChart>
        <c:grouping val="stacked"/>
        <c:varyColors val="0"/>
        <c:ser>
          <c:idx val="0"/>
          <c:order val="0"/>
          <c:tx>
            <c:strRef>
              <c:f>'2'!$A$21</c:f>
              <c:strCache>
                <c:ptCount val="1"/>
                <c:pt idx="0">
                  <c:v>Betting</c:v>
                </c:pt>
              </c:strCache>
            </c:strRef>
          </c:tx>
          <c:spPr>
            <a:solidFill>
              <a:srgbClr val="82107E"/>
            </a:solidFill>
          </c:spPr>
          <c:cat>
            <c:strRef>
              <c:f>'2'!$B$19:$J$19</c:f>
              <c:strCache>
                <c:ptCount val="9"/>
                <c:pt idx="0">
                  <c:v>Apr 2008
Mar 2009</c:v>
                </c:pt>
                <c:pt idx="1">
                  <c:v>Apr 2009
Mar 2010</c:v>
                </c:pt>
                <c:pt idx="2">
                  <c:v>Apr 2010
Mar 2011</c:v>
                </c:pt>
                <c:pt idx="3">
                  <c:v>Apr 2011
Mar 2012</c:v>
                </c:pt>
                <c:pt idx="4">
                  <c:v>Apr 2012
Mar 2013</c:v>
                </c:pt>
                <c:pt idx="5">
                  <c:v>Apr 2013
Mar 2014</c:v>
                </c:pt>
                <c:pt idx="6">
                  <c:v>Apr 2014
Mar 2015</c:v>
                </c:pt>
                <c:pt idx="7">
                  <c:v>Apr 2015
Mar 2016</c:v>
                </c:pt>
                <c:pt idx="8">
                  <c:v>Apr 2016
Mar 2017</c:v>
                </c:pt>
              </c:strCache>
            </c:strRef>
          </c:cat>
          <c:val>
            <c:numRef>
              <c:f>'2'!$B$21:$J$21</c:f>
              <c:numCache>
                <c:formatCode>#,##0.00</c:formatCode>
                <c:ptCount val="9"/>
                <c:pt idx="0">
                  <c:v>1070.9900000000002</c:v>
                </c:pt>
                <c:pt idx="1">
                  <c:v>1182.94</c:v>
                </c:pt>
                <c:pt idx="2">
                  <c:v>1307.2752270499846</c:v>
                </c:pt>
                <c:pt idx="3">
                  <c:v>1458.5048869060863</c:v>
                </c:pt>
                <c:pt idx="4">
                  <c:v>1547.6904701224187</c:v>
                </c:pt>
                <c:pt idx="5">
                  <c:v>1569.1366380733618</c:v>
                </c:pt>
                <c:pt idx="6">
                  <c:v>1685.150103571777</c:v>
                </c:pt>
                <c:pt idx="7">
                  <c:v>1747.5912707425678</c:v>
                </c:pt>
                <c:pt idx="8">
                  <c:v>1802.6144945414194</c:v>
                </c:pt>
              </c:numCache>
            </c:numRef>
          </c:val>
        </c:ser>
        <c:ser>
          <c:idx val="3"/>
          <c:order val="1"/>
          <c:tx>
            <c:strRef>
              <c:f>'2'!$A$20</c:f>
              <c:strCache>
                <c:ptCount val="1"/>
                <c:pt idx="0">
                  <c:v>Arcades</c:v>
                </c:pt>
              </c:strCache>
            </c:strRef>
          </c:tx>
          <c:spPr>
            <a:solidFill>
              <a:srgbClr val="61AF2E"/>
            </a:solidFill>
          </c:spPr>
          <c:cat>
            <c:strRef>
              <c:f>'2'!$B$19:$J$19</c:f>
              <c:strCache>
                <c:ptCount val="9"/>
                <c:pt idx="0">
                  <c:v>Apr 2008
Mar 2009</c:v>
                </c:pt>
                <c:pt idx="1">
                  <c:v>Apr 2009
Mar 2010</c:v>
                </c:pt>
                <c:pt idx="2">
                  <c:v>Apr 2010
Mar 2011</c:v>
                </c:pt>
                <c:pt idx="3">
                  <c:v>Apr 2011
Mar 2012</c:v>
                </c:pt>
                <c:pt idx="4">
                  <c:v>Apr 2012
Mar 2013</c:v>
                </c:pt>
                <c:pt idx="5">
                  <c:v>Apr 2013
Mar 2014</c:v>
                </c:pt>
                <c:pt idx="6">
                  <c:v>Apr 2014
Mar 2015</c:v>
                </c:pt>
                <c:pt idx="7">
                  <c:v>Apr 2015
Mar 2016</c:v>
                </c:pt>
                <c:pt idx="8">
                  <c:v>Apr 2016
Mar 2017</c:v>
                </c:pt>
              </c:strCache>
            </c:strRef>
          </c:cat>
          <c:val>
            <c:numRef>
              <c:f>'2'!$B$20:$J$20</c:f>
              <c:numCache>
                <c:formatCode>#,##0.00</c:formatCode>
                <c:ptCount val="9"/>
                <c:pt idx="0">
                  <c:v>480.34999999999997</c:v>
                </c:pt>
                <c:pt idx="1">
                  <c:v>455.95999999999992</c:v>
                </c:pt>
                <c:pt idx="2">
                  <c:v>392.00191316627485</c:v>
                </c:pt>
                <c:pt idx="3">
                  <c:v>381.05675244656226</c:v>
                </c:pt>
                <c:pt idx="4">
                  <c:v>358.71142276365867</c:v>
                </c:pt>
                <c:pt idx="5">
                  <c:v>379.10545623227796</c:v>
                </c:pt>
                <c:pt idx="6">
                  <c:v>387.22241487748738</c:v>
                </c:pt>
                <c:pt idx="7">
                  <c:v>415.10541301521215</c:v>
                </c:pt>
                <c:pt idx="8">
                  <c:v>414.39611511805504</c:v>
                </c:pt>
              </c:numCache>
            </c:numRef>
          </c:val>
        </c:ser>
        <c:ser>
          <c:idx val="1"/>
          <c:order val="2"/>
          <c:tx>
            <c:strRef>
              <c:f>'2'!$A$22</c:f>
              <c:strCache>
                <c:ptCount val="1"/>
                <c:pt idx="0">
                  <c:v>Bingo</c:v>
                </c:pt>
              </c:strCache>
            </c:strRef>
          </c:tx>
          <c:spPr>
            <a:solidFill>
              <a:srgbClr val="FF6600"/>
            </a:solidFill>
          </c:spPr>
          <c:cat>
            <c:strRef>
              <c:f>'2'!$B$19:$J$19</c:f>
              <c:strCache>
                <c:ptCount val="9"/>
                <c:pt idx="0">
                  <c:v>Apr 2008
Mar 2009</c:v>
                </c:pt>
                <c:pt idx="1">
                  <c:v>Apr 2009
Mar 2010</c:v>
                </c:pt>
                <c:pt idx="2">
                  <c:v>Apr 2010
Mar 2011</c:v>
                </c:pt>
                <c:pt idx="3">
                  <c:v>Apr 2011
Mar 2012</c:v>
                </c:pt>
                <c:pt idx="4">
                  <c:v>Apr 2012
Mar 2013</c:v>
                </c:pt>
                <c:pt idx="5">
                  <c:v>Apr 2013
Mar 2014</c:v>
                </c:pt>
                <c:pt idx="6">
                  <c:v>Apr 2014
Mar 2015</c:v>
                </c:pt>
                <c:pt idx="7">
                  <c:v>Apr 2015
Mar 2016</c:v>
                </c:pt>
                <c:pt idx="8">
                  <c:v>Apr 2016
Mar 2017</c:v>
                </c:pt>
              </c:strCache>
            </c:strRef>
          </c:cat>
          <c:val>
            <c:numRef>
              <c:f>'2'!$B$22:$J$22</c:f>
              <c:numCache>
                <c:formatCode>#,##0.00</c:formatCode>
                <c:ptCount val="9"/>
                <c:pt idx="0">
                  <c:v>213.53</c:v>
                </c:pt>
                <c:pt idx="1">
                  <c:v>209.32</c:v>
                </c:pt>
                <c:pt idx="2">
                  <c:v>224.17999999999998</c:v>
                </c:pt>
                <c:pt idx="3">
                  <c:v>265.25984814864165</c:v>
                </c:pt>
                <c:pt idx="4">
                  <c:v>292.23028286006479</c:v>
                </c:pt>
                <c:pt idx="5">
                  <c:v>294.8594179571225</c:v>
                </c:pt>
                <c:pt idx="6">
                  <c:v>303.64483035211373</c:v>
                </c:pt>
                <c:pt idx="7">
                  <c:v>313.79818953810508</c:v>
                </c:pt>
                <c:pt idx="8">
                  <c:v>317.96715395765625</c:v>
                </c:pt>
              </c:numCache>
            </c:numRef>
          </c:val>
        </c:ser>
        <c:ser>
          <c:idx val="2"/>
          <c:order val="3"/>
          <c:tx>
            <c:strRef>
              <c:f>'2'!$A$23</c:f>
              <c:strCache>
                <c:ptCount val="1"/>
                <c:pt idx="0">
                  <c:v>Casino</c:v>
                </c:pt>
              </c:strCache>
            </c:strRef>
          </c:tx>
          <c:spPr>
            <a:solidFill>
              <a:srgbClr val="0C2578"/>
            </a:solidFill>
          </c:spPr>
          <c:cat>
            <c:strRef>
              <c:f>'2'!$B$19:$J$19</c:f>
              <c:strCache>
                <c:ptCount val="9"/>
                <c:pt idx="0">
                  <c:v>Apr 2008
Mar 2009</c:v>
                </c:pt>
                <c:pt idx="1">
                  <c:v>Apr 2009
Mar 2010</c:v>
                </c:pt>
                <c:pt idx="2">
                  <c:v>Apr 2010
Mar 2011</c:v>
                </c:pt>
                <c:pt idx="3">
                  <c:v>Apr 2011
Mar 2012</c:v>
                </c:pt>
                <c:pt idx="4">
                  <c:v>Apr 2012
Mar 2013</c:v>
                </c:pt>
                <c:pt idx="5">
                  <c:v>Apr 2013
Mar 2014</c:v>
                </c:pt>
                <c:pt idx="6">
                  <c:v>Apr 2014
Mar 2015</c:v>
                </c:pt>
                <c:pt idx="7">
                  <c:v>Apr 2015
Mar 2016</c:v>
                </c:pt>
                <c:pt idx="8">
                  <c:v>Apr 2016
Mar 2017</c:v>
                </c:pt>
              </c:strCache>
            </c:strRef>
          </c:cat>
          <c:val>
            <c:numRef>
              <c:f>'2'!$B$23:$J$23</c:f>
              <c:numCache>
                <c:formatCode>#,##0.00</c:formatCode>
                <c:ptCount val="9"/>
                <c:pt idx="0">
                  <c:v>103.89</c:v>
                </c:pt>
                <c:pt idx="1">
                  <c:v>115.75</c:v>
                </c:pt>
                <c:pt idx="2">
                  <c:v>119</c:v>
                </c:pt>
                <c:pt idx="3">
                  <c:v>128.94357284255832</c:v>
                </c:pt>
                <c:pt idx="4">
                  <c:v>136.17874822512715</c:v>
                </c:pt>
                <c:pt idx="5">
                  <c:v>155.89175286761318</c:v>
                </c:pt>
                <c:pt idx="6">
                  <c:v>168.51677223823933</c:v>
                </c:pt>
                <c:pt idx="7">
                  <c:v>195.39477542444473</c:v>
                </c:pt>
                <c:pt idx="8">
                  <c:v>206.6679244207406</c:v>
                </c:pt>
              </c:numCache>
            </c:numRef>
          </c:val>
        </c:ser>
        <c:dLbls>
          <c:showLegendKey val="0"/>
          <c:showVal val="0"/>
          <c:showCatName val="0"/>
          <c:showSerName val="0"/>
          <c:showPercent val="0"/>
          <c:showBubbleSize val="0"/>
        </c:dLbls>
        <c:axId val="111538560"/>
        <c:axId val="111540480"/>
      </c:areaChart>
      <c:catAx>
        <c:axId val="111538560"/>
        <c:scaling>
          <c:orientation val="minMax"/>
        </c:scaling>
        <c:delete val="0"/>
        <c:axPos val="b"/>
        <c:numFmt formatCode="General" sourceLinked="0"/>
        <c:majorTickMark val="out"/>
        <c:minorTickMark val="none"/>
        <c:tickLblPos val="nextTo"/>
        <c:crossAx val="111540480"/>
        <c:crosses val="autoZero"/>
        <c:auto val="1"/>
        <c:lblAlgn val="ctr"/>
        <c:lblOffset val="100"/>
        <c:noMultiLvlLbl val="0"/>
      </c:catAx>
      <c:valAx>
        <c:axId val="111540480"/>
        <c:scaling>
          <c:orientation val="minMax"/>
        </c:scaling>
        <c:delete val="0"/>
        <c:axPos val="l"/>
        <c:numFmt formatCode="#,##0" sourceLinked="0"/>
        <c:majorTickMark val="out"/>
        <c:minorTickMark val="none"/>
        <c:tickLblPos val="nextTo"/>
        <c:crossAx val="111538560"/>
        <c:crosses val="autoZero"/>
        <c:crossBetween val="midCat"/>
      </c:valAx>
    </c:plotArea>
    <c:legend>
      <c:legendPos val="b"/>
      <c:layout/>
      <c:overlay val="0"/>
    </c:legend>
    <c:plotVisOnly val="1"/>
    <c:dispBlanksAs val="gap"/>
    <c:showDLblsOverMax val="0"/>
  </c:chart>
  <c:spPr>
    <a:ln>
      <a:solidFill>
        <a:sysClr val="windowText" lastClr="000000"/>
      </a:solidFill>
    </a:ln>
  </c:spPr>
  <c:txPr>
    <a:bodyPr/>
    <a:lstStyle/>
    <a:p>
      <a:pPr>
        <a:defRPr>
          <a:latin typeface="Arial" pitchFamily="34" charset="0"/>
          <a:cs typeface="Arial" pitchFamily="34" charset="0"/>
        </a:defRPr>
      </a:pPr>
      <a:endParaRPr lang="en-US"/>
    </a:p>
  </c:txPr>
  <c:printSettings>
    <c:headerFooter/>
    <c:pageMargins b="0.75000000000000544" l="0.70000000000000062" r="0.70000000000000062" t="0.75000000000000544" header="0.30000000000000032" footer="0.30000000000000032"/>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Machines GGY (£m)</a:t>
            </a:r>
          </a:p>
        </c:rich>
      </c:tx>
      <c:layout/>
      <c:overlay val="0"/>
    </c:title>
    <c:autoTitleDeleted val="0"/>
    <c:plotArea>
      <c:layout/>
      <c:areaChart>
        <c:grouping val="stacked"/>
        <c:varyColors val="0"/>
        <c:ser>
          <c:idx val="0"/>
          <c:order val="0"/>
          <c:tx>
            <c:strRef>
              <c:f>'4'!$A$34</c:f>
              <c:strCache>
                <c:ptCount val="1"/>
                <c:pt idx="0">
                  <c:v>B3</c:v>
                </c:pt>
              </c:strCache>
            </c:strRef>
          </c:tx>
          <c:spPr>
            <a:solidFill>
              <a:srgbClr val="0C2578"/>
            </a:solidFill>
          </c:spPr>
          <c:cat>
            <c:strRef>
              <c:f>'4'!$B$33:$J$33</c:f>
              <c:strCache>
                <c:ptCount val="9"/>
                <c:pt idx="0">
                  <c:v>Apr 2008
Mar 2009</c:v>
                </c:pt>
                <c:pt idx="1">
                  <c:v>Apr 2009
Mar 2010</c:v>
                </c:pt>
                <c:pt idx="2">
                  <c:v>Apr 2010
Mar 2011</c:v>
                </c:pt>
                <c:pt idx="3">
                  <c:v>Apr 2011
Mar 2012</c:v>
                </c:pt>
                <c:pt idx="4">
                  <c:v>Apr 2012
Mar 2013</c:v>
                </c:pt>
                <c:pt idx="5">
                  <c:v>Apr 2013
Mar 2014</c:v>
                </c:pt>
                <c:pt idx="6">
                  <c:v>Apr 2014
Mar 2015</c:v>
                </c:pt>
                <c:pt idx="7">
                  <c:v>Apr 2015
Mar 2016</c:v>
                </c:pt>
                <c:pt idx="8">
                  <c:v>Apr 2016
Mar 2017</c:v>
                </c:pt>
              </c:strCache>
            </c:strRef>
          </c:cat>
          <c:val>
            <c:numRef>
              <c:f>'4'!$B$34:$J$34</c:f>
              <c:numCache>
                <c:formatCode>#,##0.00</c:formatCode>
                <c:ptCount val="9"/>
                <c:pt idx="0">
                  <c:v>39.69</c:v>
                </c:pt>
                <c:pt idx="1">
                  <c:v>48.77</c:v>
                </c:pt>
                <c:pt idx="2">
                  <c:v>58.08</c:v>
                </c:pt>
                <c:pt idx="3">
                  <c:v>76.324785687851261</c:v>
                </c:pt>
                <c:pt idx="4">
                  <c:v>136.4373784431219</c:v>
                </c:pt>
                <c:pt idx="5">
                  <c:v>157.30068685102708</c:v>
                </c:pt>
                <c:pt idx="6">
                  <c:v>169.89767620387894</c:v>
                </c:pt>
                <c:pt idx="7">
                  <c:v>183.53044196080052</c:v>
                </c:pt>
                <c:pt idx="8">
                  <c:v>196.90001292830948</c:v>
                </c:pt>
              </c:numCache>
            </c:numRef>
          </c:val>
        </c:ser>
        <c:ser>
          <c:idx val="3"/>
          <c:order val="1"/>
          <c:tx>
            <c:strRef>
              <c:f>'4'!$A$36</c:f>
              <c:strCache>
                <c:ptCount val="1"/>
                <c:pt idx="0">
                  <c:v>C</c:v>
                </c:pt>
              </c:strCache>
            </c:strRef>
          </c:tx>
          <c:spPr>
            <a:solidFill>
              <a:srgbClr val="0197B5"/>
            </a:solidFill>
          </c:spPr>
          <c:cat>
            <c:strRef>
              <c:f>'4'!$B$33:$J$33</c:f>
              <c:strCache>
                <c:ptCount val="9"/>
                <c:pt idx="0">
                  <c:v>Apr 2008
Mar 2009</c:v>
                </c:pt>
                <c:pt idx="1">
                  <c:v>Apr 2009
Mar 2010</c:v>
                </c:pt>
                <c:pt idx="2">
                  <c:v>Apr 2010
Mar 2011</c:v>
                </c:pt>
                <c:pt idx="3">
                  <c:v>Apr 2011
Mar 2012</c:v>
                </c:pt>
                <c:pt idx="4">
                  <c:v>Apr 2012
Mar 2013</c:v>
                </c:pt>
                <c:pt idx="5">
                  <c:v>Apr 2013
Mar 2014</c:v>
                </c:pt>
                <c:pt idx="6">
                  <c:v>Apr 2014
Mar 2015</c:v>
                </c:pt>
                <c:pt idx="7">
                  <c:v>Apr 2015
Mar 2016</c:v>
                </c:pt>
                <c:pt idx="8">
                  <c:v>Apr 2016
Mar 2017</c:v>
                </c:pt>
              </c:strCache>
            </c:strRef>
          </c:cat>
          <c:val>
            <c:numRef>
              <c:f>'4'!$B$36:$J$36</c:f>
              <c:numCache>
                <c:formatCode>#,##0.00</c:formatCode>
                <c:ptCount val="9"/>
                <c:pt idx="0">
                  <c:v>58.1</c:v>
                </c:pt>
                <c:pt idx="1">
                  <c:v>59.29</c:v>
                </c:pt>
                <c:pt idx="2">
                  <c:v>71.61</c:v>
                </c:pt>
                <c:pt idx="3">
                  <c:v>81.004699772137002</c:v>
                </c:pt>
                <c:pt idx="4">
                  <c:v>128.92601713402777</c:v>
                </c:pt>
                <c:pt idx="5">
                  <c:v>111.89162075413903</c:v>
                </c:pt>
                <c:pt idx="6">
                  <c:v>110.6602251451347</c:v>
                </c:pt>
                <c:pt idx="7">
                  <c:v>112.13324601549118</c:v>
                </c:pt>
                <c:pt idx="8">
                  <c:v>103.9492605673279</c:v>
                </c:pt>
              </c:numCache>
            </c:numRef>
          </c:val>
        </c:ser>
        <c:ser>
          <c:idx val="4"/>
          <c:order val="2"/>
          <c:tx>
            <c:strRef>
              <c:f>'4'!$A$37</c:f>
              <c:strCache>
                <c:ptCount val="1"/>
                <c:pt idx="0">
                  <c:v>D</c:v>
                </c:pt>
              </c:strCache>
            </c:strRef>
          </c:tx>
          <c:spPr>
            <a:solidFill>
              <a:srgbClr val="A0A0A0"/>
            </a:solidFill>
          </c:spPr>
          <c:cat>
            <c:strRef>
              <c:f>'4'!$B$33:$J$33</c:f>
              <c:strCache>
                <c:ptCount val="9"/>
                <c:pt idx="0">
                  <c:v>Apr 2008
Mar 2009</c:v>
                </c:pt>
                <c:pt idx="1">
                  <c:v>Apr 2009
Mar 2010</c:v>
                </c:pt>
                <c:pt idx="2">
                  <c:v>Apr 2010
Mar 2011</c:v>
                </c:pt>
                <c:pt idx="3">
                  <c:v>Apr 2011
Mar 2012</c:v>
                </c:pt>
                <c:pt idx="4">
                  <c:v>Apr 2012
Mar 2013</c:v>
                </c:pt>
                <c:pt idx="5">
                  <c:v>Apr 2013
Mar 2014</c:v>
                </c:pt>
                <c:pt idx="6">
                  <c:v>Apr 2014
Mar 2015</c:v>
                </c:pt>
                <c:pt idx="7">
                  <c:v>Apr 2015
Mar 2016</c:v>
                </c:pt>
                <c:pt idx="8">
                  <c:v>Apr 2016
Mar 2017</c:v>
                </c:pt>
              </c:strCache>
            </c:strRef>
          </c:cat>
          <c:val>
            <c:numRef>
              <c:f>'4'!$B$37:$J$37</c:f>
              <c:numCache>
                <c:formatCode>#,##0.00</c:formatCode>
                <c:ptCount val="9"/>
                <c:pt idx="0">
                  <c:v>0.98</c:v>
                </c:pt>
                <c:pt idx="1">
                  <c:v>2.06</c:v>
                </c:pt>
                <c:pt idx="2">
                  <c:v>5.0199999999999996</c:v>
                </c:pt>
                <c:pt idx="3">
                  <c:v>8.1043245392363996</c:v>
                </c:pt>
                <c:pt idx="4">
                  <c:v>20.501921058292591</c:v>
                </c:pt>
                <c:pt idx="5">
                  <c:v>19.830911024143852</c:v>
                </c:pt>
                <c:pt idx="6">
                  <c:v>18.263584661092928</c:v>
                </c:pt>
                <c:pt idx="7">
                  <c:v>16.379799210308356</c:v>
                </c:pt>
                <c:pt idx="8">
                  <c:v>14.987539738498395</c:v>
                </c:pt>
              </c:numCache>
            </c:numRef>
          </c:val>
        </c:ser>
        <c:ser>
          <c:idx val="1"/>
          <c:order val="3"/>
          <c:tx>
            <c:strRef>
              <c:f>'4'!$A$38</c:f>
              <c:strCache>
                <c:ptCount val="1"/>
                <c:pt idx="0">
                  <c:v>Aggregated categories</c:v>
                </c:pt>
              </c:strCache>
            </c:strRef>
          </c:tx>
          <c:spPr>
            <a:solidFill>
              <a:srgbClr val="FFA616"/>
            </a:solidFill>
          </c:spPr>
          <c:cat>
            <c:strRef>
              <c:f>'4'!$B$33:$J$33</c:f>
              <c:strCache>
                <c:ptCount val="9"/>
                <c:pt idx="0">
                  <c:v>Apr 2008
Mar 2009</c:v>
                </c:pt>
                <c:pt idx="1">
                  <c:v>Apr 2009
Mar 2010</c:v>
                </c:pt>
                <c:pt idx="2">
                  <c:v>Apr 2010
Mar 2011</c:v>
                </c:pt>
                <c:pt idx="3">
                  <c:v>Apr 2011
Mar 2012</c:v>
                </c:pt>
                <c:pt idx="4">
                  <c:v>Apr 2012
Mar 2013</c:v>
                </c:pt>
                <c:pt idx="5">
                  <c:v>Apr 2013
Mar 2014</c:v>
                </c:pt>
                <c:pt idx="6">
                  <c:v>Apr 2014
Mar 2015</c:v>
                </c:pt>
                <c:pt idx="7">
                  <c:v>Apr 2015
Mar 2016</c:v>
                </c:pt>
                <c:pt idx="8">
                  <c:v>Apr 2016
Mar 2017</c:v>
                </c:pt>
              </c:strCache>
            </c:strRef>
          </c:cat>
          <c:val>
            <c:numRef>
              <c:f>'4'!$B$38:$J$38</c:f>
              <c:numCache>
                <c:formatCode>#,##0.00</c:formatCode>
                <c:ptCount val="9"/>
                <c:pt idx="0">
                  <c:v>112.66</c:v>
                </c:pt>
                <c:pt idx="1">
                  <c:v>96.94</c:v>
                </c:pt>
                <c:pt idx="2">
                  <c:v>87.74</c:v>
                </c:pt>
                <c:pt idx="3">
                  <c:v>98.473633534381207</c:v>
                </c:pt>
                <c:pt idx="4">
                  <c:v>5.2289125702068766</c:v>
                </c:pt>
                <c:pt idx="5">
                  <c:v>5.0791971867920331</c:v>
                </c:pt>
                <c:pt idx="6">
                  <c:v>4.150597080526329</c:v>
                </c:pt>
                <c:pt idx="7">
                  <c:v>1.095632492124675</c:v>
                </c:pt>
                <c:pt idx="8">
                  <c:v>1.2497281967213121</c:v>
                </c:pt>
              </c:numCache>
            </c:numRef>
          </c:val>
        </c:ser>
        <c:ser>
          <c:idx val="2"/>
          <c:order val="4"/>
          <c:tx>
            <c:strRef>
              <c:f>'4'!$A$35</c:f>
              <c:strCache>
                <c:ptCount val="1"/>
                <c:pt idx="0">
                  <c:v>B4</c:v>
                </c:pt>
              </c:strCache>
            </c:strRef>
          </c:tx>
          <c:spPr>
            <a:solidFill>
              <a:srgbClr val="61AF2E"/>
            </a:solidFill>
          </c:spPr>
          <c:cat>
            <c:strRef>
              <c:f>'4'!$B$33:$J$33</c:f>
              <c:strCache>
                <c:ptCount val="9"/>
                <c:pt idx="0">
                  <c:v>Apr 2008
Mar 2009</c:v>
                </c:pt>
                <c:pt idx="1">
                  <c:v>Apr 2009
Mar 2010</c:v>
                </c:pt>
                <c:pt idx="2">
                  <c:v>Apr 2010
Mar 2011</c:v>
                </c:pt>
                <c:pt idx="3">
                  <c:v>Apr 2011
Mar 2012</c:v>
                </c:pt>
                <c:pt idx="4">
                  <c:v>Apr 2012
Mar 2013</c:v>
                </c:pt>
                <c:pt idx="5">
                  <c:v>Apr 2013
Mar 2014</c:v>
                </c:pt>
                <c:pt idx="6">
                  <c:v>Apr 2014
Mar 2015</c:v>
                </c:pt>
                <c:pt idx="7">
                  <c:v>Apr 2015
Mar 2016</c:v>
                </c:pt>
                <c:pt idx="8">
                  <c:v>Apr 2016
Mar 2017</c:v>
                </c:pt>
              </c:strCache>
            </c:strRef>
          </c:cat>
          <c:val>
            <c:numRef>
              <c:f>'4'!$B$35:$J$35</c:f>
              <c:numCache>
                <c:formatCode>#,##0.00</c:formatCode>
                <c:ptCount val="9"/>
                <c:pt idx="0">
                  <c:v>2.1</c:v>
                </c:pt>
                <c:pt idx="1">
                  <c:v>2.2599999999999998</c:v>
                </c:pt>
                <c:pt idx="2">
                  <c:v>1.73</c:v>
                </c:pt>
                <c:pt idx="3">
                  <c:v>1.3524046150358071</c:v>
                </c:pt>
                <c:pt idx="4">
                  <c:v>1.1360536544156541</c:v>
                </c:pt>
                <c:pt idx="5">
                  <c:v>0.75700214102048702</c:v>
                </c:pt>
                <c:pt idx="6">
                  <c:v>0.67274726148084218</c:v>
                </c:pt>
                <c:pt idx="7">
                  <c:v>0.65906985938035911</c:v>
                </c:pt>
                <c:pt idx="8">
                  <c:v>0.88061252679916702</c:v>
                </c:pt>
              </c:numCache>
            </c:numRef>
          </c:val>
        </c:ser>
        <c:dLbls>
          <c:showLegendKey val="0"/>
          <c:showVal val="0"/>
          <c:showCatName val="0"/>
          <c:showSerName val="0"/>
          <c:showPercent val="0"/>
          <c:showBubbleSize val="0"/>
        </c:dLbls>
        <c:axId val="104594048"/>
        <c:axId val="104685952"/>
      </c:areaChart>
      <c:catAx>
        <c:axId val="104594048"/>
        <c:scaling>
          <c:orientation val="minMax"/>
        </c:scaling>
        <c:delete val="0"/>
        <c:axPos val="b"/>
        <c:numFmt formatCode="General" sourceLinked="0"/>
        <c:majorTickMark val="out"/>
        <c:minorTickMark val="none"/>
        <c:tickLblPos val="nextTo"/>
        <c:crossAx val="104685952"/>
        <c:crosses val="autoZero"/>
        <c:auto val="1"/>
        <c:lblAlgn val="ctr"/>
        <c:lblOffset val="100"/>
        <c:noMultiLvlLbl val="0"/>
      </c:catAx>
      <c:valAx>
        <c:axId val="104685952"/>
        <c:scaling>
          <c:orientation val="minMax"/>
          <c:max val="350"/>
          <c:min val="0"/>
        </c:scaling>
        <c:delete val="0"/>
        <c:axPos val="l"/>
        <c:numFmt formatCode="#,##0" sourceLinked="0"/>
        <c:majorTickMark val="out"/>
        <c:minorTickMark val="none"/>
        <c:tickLblPos val="nextTo"/>
        <c:crossAx val="104594048"/>
        <c:crosses val="autoZero"/>
        <c:crossBetween val="midCat"/>
        <c:majorUnit val="50"/>
      </c:valAx>
    </c:plotArea>
    <c:legend>
      <c:legendPos val="b"/>
      <c:layout/>
      <c:overlay val="0"/>
    </c:legend>
    <c:plotVisOnly val="1"/>
    <c:dispBlanksAs val="gap"/>
    <c:showDLblsOverMax val="0"/>
  </c:chart>
  <c:spPr>
    <a:ln>
      <a:solidFill>
        <a:sysClr val="windowText" lastClr="000000"/>
      </a:solidFill>
    </a:ln>
  </c:spPr>
  <c:txPr>
    <a:bodyPr/>
    <a:lstStyle/>
    <a:p>
      <a:pPr>
        <a:defRPr>
          <a:latin typeface="Arial" pitchFamily="34" charset="0"/>
          <a:cs typeface="Arial" pitchFamily="34" charset="0"/>
        </a:defRPr>
      </a:pPr>
      <a:endParaRPr lang="en-US"/>
    </a:p>
  </c:txPr>
  <c:printSettings>
    <c:headerFooter/>
    <c:pageMargins b="0.750000000000005" l="0.70000000000000062" r="0.70000000000000062" t="0.750000000000005" header="0.30000000000000032" footer="0.30000000000000032"/>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Combined GGY (£m)</a:t>
            </a:r>
          </a:p>
        </c:rich>
      </c:tx>
      <c:layout>
        <c:manualLayout>
          <c:xMode val="edge"/>
          <c:yMode val="edge"/>
          <c:x val="0.33654629629629867"/>
          <c:y val="0"/>
        </c:manualLayout>
      </c:layout>
      <c:overlay val="0"/>
    </c:title>
    <c:autoTitleDeleted val="0"/>
    <c:plotArea>
      <c:layout>
        <c:manualLayout>
          <c:layoutTarget val="inner"/>
          <c:xMode val="edge"/>
          <c:yMode val="edge"/>
          <c:x val="7.4755606264125959E-2"/>
          <c:y val="0.18624749235579816"/>
          <c:w val="0.86625687184851641"/>
          <c:h val="0.46217037037037273"/>
        </c:manualLayout>
      </c:layout>
      <c:lineChart>
        <c:grouping val="standard"/>
        <c:varyColors val="0"/>
        <c:ser>
          <c:idx val="0"/>
          <c:order val="0"/>
          <c:tx>
            <c:strRef>
              <c:f>'4'!$A$44</c:f>
              <c:strCache>
                <c:ptCount val="1"/>
                <c:pt idx="0">
                  <c:v>Bingo Games</c:v>
                </c:pt>
              </c:strCache>
            </c:strRef>
          </c:tx>
          <c:spPr>
            <a:ln w="38100">
              <a:solidFill>
                <a:srgbClr val="0C2578"/>
              </a:solidFill>
            </a:ln>
          </c:spPr>
          <c:marker>
            <c:symbol val="none"/>
          </c:marker>
          <c:cat>
            <c:strRef>
              <c:f>'4'!$B$43:$J$43</c:f>
              <c:strCache>
                <c:ptCount val="9"/>
                <c:pt idx="0">
                  <c:v>Apr 2008
Mar 2009</c:v>
                </c:pt>
                <c:pt idx="1">
                  <c:v>Apr 2009
Mar 2010</c:v>
                </c:pt>
                <c:pt idx="2">
                  <c:v>Apr 2010
Mar 2011</c:v>
                </c:pt>
                <c:pt idx="3">
                  <c:v>Apr 2011
Mar 2012</c:v>
                </c:pt>
                <c:pt idx="4">
                  <c:v>Apr 2012
Mar 2013</c:v>
                </c:pt>
                <c:pt idx="5">
                  <c:v>Apr 2013
Mar 2014</c:v>
                </c:pt>
                <c:pt idx="6">
                  <c:v>Apr 2014
Mar 2015</c:v>
                </c:pt>
                <c:pt idx="7">
                  <c:v>Apr 2015
Mar 2016</c:v>
                </c:pt>
                <c:pt idx="8">
                  <c:v>Apr 2016
Mar 2017</c:v>
                </c:pt>
              </c:strCache>
            </c:strRef>
          </c:cat>
          <c:val>
            <c:numRef>
              <c:f>'4'!$B$44:$J$44</c:f>
              <c:numCache>
                <c:formatCode>#,##0.00</c:formatCode>
                <c:ptCount val="9"/>
                <c:pt idx="0">
                  <c:v>489.58</c:v>
                </c:pt>
                <c:pt idx="1">
                  <c:v>417.90000000000003</c:v>
                </c:pt>
                <c:pt idx="2">
                  <c:v>401.39767587566047</c:v>
                </c:pt>
                <c:pt idx="3">
                  <c:v>415.37974954720528</c:v>
                </c:pt>
                <c:pt idx="4">
                  <c:v>408.67375977802345</c:v>
                </c:pt>
                <c:pt idx="5">
                  <c:v>378.58121068593022</c:v>
                </c:pt>
                <c:pt idx="6">
                  <c:v>375.3790273996903</c:v>
                </c:pt>
                <c:pt idx="7">
                  <c:v>376.75554043799087</c:v>
                </c:pt>
                <c:pt idx="8">
                  <c:v>368.8216857494678</c:v>
                </c:pt>
              </c:numCache>
            </c:numRef>
          </c:val>
          <c:smooth val="0"/>
        </c:ser>
        <c:ser>
          <c:idx val="1"/>
          <c:order val="1"/>
          <c:tx>
            <c:strRef>
              <c:f>'4'!$A$45</c:f>
              <c:strCache>
                <c:ptCount val="1"/>
                <c:pt idx="0">
                  <c:v>Machines</c:v>
                </c:pt>
              </c:strCache>
            </c:strRef>
          </c:tx>
          <c:spPr>
            <a:ln w="38100">
              <a:solidFill>
                <a:srgbClr val="61AF2E"/>
              </a:solidFill>
            </a:ln>
          </c:spPr>
          <c:marker>
            <c:symbol val="none"/>
          </c:marker>
          <c:cat>
            <c:strRef>
              <c:f>'4'!$B$43:$J$43</c:f>
              <c:strCache>
                <c:ptCount val="9"/>
                <c:pt idx="0">
                  <c:v>Apr 2008
Mar 2009</c:v>
                </c:pt>
                <c:pt idx="1">
                  <c:v>Apr 2009
Mar 2010</c:v>
                </c:pt>
                <c:pt idx="2">
                  <c:v>Apr 2010
Mar 2011</c:v>
                </c:pt>
                <c:pt idx="3">
                  <c:v>Apr 2011
Mar 2012</c:v>
                </c:pt>
                <c:pt idx="4">
                  <c:v>Apr 2012
Mar 2013</c:v>
                </c:pt>
                <c:pt idx="5">
                  <c:v>Apr 2013
Mar 2014</c:v>
                </c:pt>
                <c:pt idx="6">
                  <c:v>Apr 2014
Mar 2015</c:v>
                </c:pt>
                <c:pt idx="7">
                  <c:v>Apr 2015
Mar 2016</c:v>
                </c:pt>
                <c:pt idx="8">
                  <c:v>Apr 2016
Mar 2017</c:v>
                </c:pt>
              </c:strCache>
            </c:strRef>
          </c:cat>
          <c:val>
            <c:numRef>
              <c:f>'4'!$B$45:$J$45</c:f>
              <c:numCache>
                <c:formatCode>#,##0.00</c:formatCode>
                <c:ptCount val="9"/>
                <c:pt idx="0">
                  <c:v>213.53</c:v>
                </c:pt>
                <c:pt idx="1">
                  <c:v>209.32</c:v>
                </c:pt>
                <c:pt idx="2">
                  <c:v>224.18</c:v>
                </c:pt>
                <c:pt idx="3">
                  <c:v>265.25984814864165</c:v>
                </c:pt>
                <c:pt idx="4">
                  <c:v>292.23028286006479</c:v>
                </c:pt>
                <c:pt idx="5">
                  <c:v>294.8594179571225</c:v>
                </c:pt>
                <c:pt idx="6">
                  <c:v>303.64483035211373</c:v>
                </c:pt>
                <c:pt idx="7">
                  <c:v>313.79818953810508</c:v>
                </c:pt>
                <c:pt idx="8">
                  <c:v>317.96715395765625</c:v>
                </c:pt>
              </c:numCache>
            </c:numRef>
          </c:val>
          <c:smooth val="0"/>
        </c:ser>
        <c:dLbls>
          <c:showLegendKey val="0"/>
          <c:showVal val="0"/>
          <c:showCatName val="0"/>
          <c:showSerName val="0"/>
          <c:showPercent val="0"/>
          <c:showBubbleSize val="0"/>
        </c:dLbls>
        <c:marker val="1"/>
        <c:smooth val="0"/>
        <c:axId val="104715392"/>
        <c:axId val="104716928"/>
      </c:lineChart>
      <c:catAx>
        <c:axId val="104715392"/>
        <c:scaling>
          <c:orientation val="minMax"/>
        </c:scaling>
        <c:delete val="0"/>
        <c:axPos val="b"/>
        <c:numFmt formatCode="General" sourceLinked="0"/>
        <c:majorTickMark val="out"/>
        <c:minorTickMark val="none"/>
        <c:tickLblPos val="nextTo"/>
        <c:crossAx val="104716928"/>
        <c:crosses val="autoZero"/>
        <c:auto val="1"/>
        <c:lblAlgn val="ctr"/>
        <c:lblOffset val="100"/>
        <c:noMultiLvlLbl val="0"/>
      </c:catAx>
      <c:valAx>
        <c:axId val="104716928"/>
        <c:scaling>
          <c:orientation val="minMax"/>
          <c:max val="500"/>
          <c:min val="200"/>
        </c:scaling>
        <c:delete val="0"/>
        <c:axPos val="l"/>
        <c:numFmt formatCode="#,##0" sourceLinked="0"/>
        <c:majorTickMark val="out"/>
        <c:minorTickMark val="none"/>
        <c:tickLblPos val="nextTo"/>
        <c:crossAx val="104715392"/>
        <c:crosses val="autoZero"/>
        <c:crossBetween val="midCat"/>
        <c:majorUnit val="75"/>
      </c:valAx>
    </c:plotArea>
    <c:legend>
      <c:legendPos val="b"/>
      <c:layout/>
      <c:overlay val="0"/>
    </c:legend>
    <c:plotVisOnly val="1"/>
    <c:dispBlanksAs val="gap"/>
    <c:showDLblsOverMax val="0"/>
  </c:chart>
  <c:spPr>
    <a:ln>
      <a:solidFill>
        <a:sysClr val="windowText" lastClr="000000"/>
      </a:solidFill>
    </a:ln>
  </c:spPr>
  <c:txPr>
    <a:bodyPr/>
    <a:lstStyle/>
    <a:p>
      <a:pPr>
        <a:defRPr>
          <a:latin typeface="Arial" pitchFamily="34" charset="0"/>
          <a:cs typeface="Arial" pitchFamily="34" charset="0"/>
        </a:defRPr>
      </a:pPr>
      <a:endParaRPr lang="en-US"/>
    </a:p>
  </c:txPr>
  <c:printSettings>
    <c:headerFooter/>
    <c:pageMargins b="0.75000000000000455" l="0.70000000000000062" r="0.70000000000000062" t="0.75000000000000455" header="0.30000000000000032" footer="0.30000000000000032"/>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Casino Games Win (£m)</a:t>
            </a:r>
          </a:p>
        </c:rich>
      </c:tx>
      <c:layout/>
      <c:overlay val="0"/>
    </c:title>
    <c:autoTitleDeleted val="0"/>
    <c:plotArea>
      <c:layout>
        <c:manualLayout>
          <c:layoutTarget val="inner"/>
          <c:xMode val="edge"/>
          <c:yMode val="edge"/>
          <c:x val="9.4370000000000023E-2"/>
          <c:y val="0.13029259259259396"/>
          <c:w val="0.81521111111111111"/>
          <c:h val="0.54131410206410691"/>
        </c:manualLayout>
      </c:layout>
      <c:areaChart>
        <c:grouping val="stacked"/>
        <c:varyColors val="0"/>
        <c:ser>
          <c:idx val="4"/>
          <c:order val="0"/>
          <c:tx>
            <c:strRef>
              <c:f>'5'!$A$36</c:f>
              <c:strCache>
                <c:ptCount val="1"/>
                <c:pt idx="0">
                  <c:v>American Roulette</c:v>
                </c:pt>
              </c:strCache>
            </c:strRef>
          </c:tx>
          <c:spPr>
            <a:solidFill>
              <a:srgbClr val="0C2578"/>
            </a:solidFill>
          </c:spPr>
          <c:cat>
            <c:strRef>
              <c:f>'5'!$B$34:$J$34</c:f>
              <c:strCache>
                <c:ptCount val="9"/>
                <c:pt idx="0">
                  <c:v>Apr 2008
Mar 2009</c:v>
                </c:pt>
                <c:pt idx="1">
                  <c:v>Apr 2009
Mar 2010</c:v>
                </c:pt>
                <c:pt idx="2">
                  <c:v>Apr 2010
Mar 2011</c:v>
                </c:pt>
                <c:pt idx="3">
                  <c:v>Apr 2011
Mar 2012</c:v>
                </c:pt>
                <c:pt idx="4">
                  <c:v>Apr 2012
Mar 2013</c:v>
                </c:pt>
                <c:pt idx="5">
                  <c:v>Apr 2013
Mar 2014</c:v>
                </c:pt>
                <c:pt idx="6">
                  <c:v>Apr 2014
Mar 2015</c:v>
                </c:pt>
                <c:pt idx="7">
                  <c:v>Apr 2015
Mar 2016</c:v>
                </c:pt>
                <c:pt idx="8">
                  <c:v>Apr 2016
Mar 2017</c:v>
                </c:pt>
              </c:strCache>
            </c:strRef>
          </c:cat>
          <c:val>
            <c:numRef>
              <c:f>'5'!$B$36:$J$36</c:f>
              <c:numCache>
                <c:formatCode>#,##0.00</c:formatCode>
                <c:ptCount val="9"/>
                <c:pt idx="0">
                  <c:v>321.72000000000003</c:v>
                </c:pt>
                <c:pt idx="1">
                  <c:v>286.85000000000002</c:v>
                </c:pt>
                <c:pt idx="2">
                  <c:v>314.09540568033651</c:v>
                </c:pt>
                <c:pt idx="3">
                  <c:v>307.75674900000001</c:v>
                </c:pt>
                <c:pt idx="4">
                  <c:v>343.37888800000002</c:v>
                </c:pt>
                <c:pt idx="5">
                  <c:v>349.65530000000001</c:v>
                </c:pt>
                <c:pt idx="6">
                  <c:v>386.44885198797544</c:v>
                </c:pt>
                <c:pt idx="7">
                  <c:v>348.73416481073792</c:v>
                </c:pt>
                <c:pt idx="8">
                  <c:v>354.60022075009806</c:v>
                </c:pt>
              </c:numCache>
            </c:numRef>
          </c:val>
        </c:ser>
        <c:ser>
          <c:idx val="3"/>
          <c:order val="1"/>
          <c:tx>
            <c:strRef>
              <c:f>'5'!$A$41</c:f>
              <c:strCache>
                <c:ptCount val="1"/>
                <c:pt idx="0">
                  <c:v>Punto Banco</c:v>
                </c:pt>
              </c:strCache>
            </c:strRef>
          </c:tx>
          <c:spPr>
            <a:solidFill>
              <a:srgbClr val="0197B5"/>
            </a:solidFill>
          </c:spPr>
          <c:cat>
            <c:strRef>
              <c:f>'5'!$B$34:$J$34</c:f>
              <c:strCache>
                <c:ptCount val="9"/>
                <c:pt idx="0">
                  <c:v>Apr 2008
Mar 2009</c:v>
                </c:pt>
                <c:pt idx="1">
                  <c:v>Apr 2009
Mar 2010</c:v>
                </c:pt>
                <c:pt idx="2">
                  <c:v>Apr 2010
Mar 2011</c:v>
                </c:pt>
                <c:pt idx="3">
                  <c:v>Apr 2011
Mar 2012</c:v>
                </c:pt>
                <c:pt idx="4">
                  <c:v>Apr 2012
Mar 2013</c:v>
                </c:pt>
                <c:pt idx="5">
                  <c:v>Apr 2013
Mar 2014</c:v>
                </c:pt>
                <c:pt idx="6">
                  <c:v>Apr 2014
Mar 2015</c:v>
                </c:pt>
                <c:pt idx="7">
                  <c:v>Apr 2015
Mar 2016</c:v>
                </c:pt>
                <c:pt idx="8">
                  <c:v>Apr 2016
Mar 2017</c:v>
                </c:pt>
              </c:strCache>
            </c:strRef>
          </c:cat>
          <c:val>
            <c:numRef>
              <c:f>'5'!$B$41:$J$41</c:f>
              <c:numCache>
                <c:formatCode>#,##0.00</c:formatCode>
                <c:ptCount val="9"/>
                <c:pt idx="0">
                  <c:v>67.12</c:v>
                </c:pt>
                <c:pt idx="1">
                  <c:v>54.89</c:v>
                </c:pt>
                <c:pt idx="2">
                  <c:v>59.069883518423858</c:v>
                </c:pt>
                <c:pt idx="3">
                  <c:v>98.411569999999998</c:v>
                </c:pt>
                <c:pt idx="4">
                  <c:v>105.630916</c:v>
                </c:pt>
                <c:pt idx="5">
                  <c:v>219.661348</c:v>
                </c:pt>
                <c:pt idx="6">
                  <c:v>195.07120402138216</c:v>
                </c:pt>
                <c:pt idx="7">
                  <c:v>23.285094127793553</c:v>
                </c:pt>
                <c:pt idx="8">
                  <c:v>186.17768339101781</c:v>
                </c:pt>
              </c:numCache>
            </c:numRef>
          </c:val>
        </c:ser>
        <c:ser>
          <c:idx val="5"/>
          <c:order val="2"/>
          <c:tx>
            <c:strRef>
              <c:f>'5'!$A$37</c:f>
              <c:strCache>
                <c:ptCount val="1"/>
                <c:pt idx="0">
                  <c:v>Blackjack</c:v>
                </c:pt>
              </c:strCache>
            </c:strRef>
          </c:tx>
          <c:spPr>
            <a:solidFill>
              <a:schemeClr val="accent3">
                <a:lumMod val="40000"/>
                <a:lumOff val="60000"/>
              </a:schemeClr>
            </a:solidFill>
          </c:spPr>
          <c:cat>
            <c:strRef>
              <c:f>'5'!$B$34:$J$34</c:f>
              <c:strCache>
                <c:ptCount val="9"/>
                <c:pt idx="0">
                  <c:v>Apr 2008
Mar 2009</c:v>
                </c:pt>
                <c:pt idx="1">
                  <c:v>Apr 2009
Mar 2010</c:v>
                </c:pt>
                <c:pt idx="2">
                  <c:v>Apr 2010
Mar 2011</c:v>
                </c:pt>
                <c:pt idx="3">
                  <c:v>Apr 2011
Mar 2012</c:v>
                </c:pt>
                <c:pt idx="4">
                  <c:v>Apr 2012
Mar 2013</c:v>
                </c:pt>
                <c:pt idx="5">
                  <c:v>Apr 2013
Mar 2014</c:v>
                </c:pt>
                <c:pt idx="6">
                  <c:v>Apr 2014
Mar 2015</c:v>
                </c:pt>
                <c:pt idx="7">
                  <c:v>Apr 2015
Mar 2016</c:v>
                </c:pt>
                <c:pt idx="8">
                  <c:v>Apr 2016
Mar 2017</c:v>
                </c:pt>
              </c:strCache>
            </c:strRef>
          </c:cat>
          <c:val>
            <c:numRef>
              <c:f>'5'!$B$37:$J$37</c:f>
              <c:numCache>
                <c:formatCode>#,##0.00</c:formatCode>
                <c:ptCount val="9"/>
                <c:pt idx="0">
                  <c:v>148.85</c:v>
                </c:pt>
                <c:pt idx="1">
                  <c:v>144.85</c:v>
                </c:pt>
                <c:pt idx="2">
                  <c:v>143.00132191312827</c:v>
                </c:pt>
                <c:pt idx="3">
                  <c:v>155.45902100000001</c:v>
                </c:pt>
                <c:pt idx="4">
                  <c:v>184.49532400000001</c:v>
                </c:pt>
                <c:pt idx="5">
                  <c:v>189.18313800000001</c:v>
                </c:pt>
                <c:pt idx="6">
                  <c:v>206.40422289009649</c:v>
                </c:pt>
                <c:pt idx="7">
                  <c:v>203.67317322244256</c:v>
                </c:pt>
                <c:pt idx="8">
                  <c:v>180.65223521178598</c:v>
                </c:pt>
              </c:numCache>
            </c:numRef>
          </c:val>
        </c:ser>
        <c:ser>
          <c:idx val="9"/>
          <c:order val="3"/>
          <c:tx>
            <c:strRef>
              <c:f>'5'!$A$40</c:f>
              <c:strCache>
                <c:ptCount val="1"/>
                <c:pt idx="0">
                  <c:v>Electronic Gaming</c:v>
                </c:pt>
              </c:strCache>
            </c:strRef>
          </c:tx>
          <c:spPr>
            <a:ln>
              <a:noFill/>
            </a:ln>
          </c:spPr>
          <c:cat>
            <c:strRef>
              <c:f>'5'!$B$34:$J$34</c:f>
              <c:strCache>
                <c:ptCount val="9"/>
                <c:pt idx="0">
                  <c:v>Apr 2008
Mar 2009</c:v>
                </c:pt>
                <c:pt idx="1">
                  <c:v>Apr 2009
Mar 2010</c:v>
                </c:pt>
                <c:pt idx="2">
                  <c:v>Apr 2010
Mar 2011</c:v>
                </c:pt>
                <c:pt idx="3">
                  <c:v>Apr 2011
Mar 2012</c:v>
                </c:pt>
                <c:pt idx="4">
                  <c:v>Apr 2012
Mar 2013</c:v>
                </c:pt>
                <c:pt idx="5">
                  <c:v>Apr 2013
Mar 2014</c:v>
                </c:pt>
                <c:pt idx="6">
                  <c:v>Apr 2014
Mar 2015</c:v>
                </c:pt>
                <c:pt idx="7">
                  <c:v>Apr 2015
Mar 2016</c:v>
                </c:pt>
                <c:pt idx="8">
                  <c:v>Apr 2016
Mar 2017</c:v>
                </c:pt>
              </c:strCache>
            </c:strRef>
          </c:cat>
          <c:val>
            <c:numRef>
              <c:f>'5'!$B$40:$J$40</c:f>
              <c:numCache>
                <c:formatCode>#,##0.00</c:formatCode>
                <c:ptCount val="9"/>
                <c:pt idx="0">
                  <c:v>101.36</c:v>
                </c:pt>
                <c:pt idx="1">
                  <c:v>98.66</c:v>
                </c:pt>
                <c:pt idx="2">
                  <c:v>107.26143191450143</c:v>
                </c:pt>
                <c:pt idx="3">
                  <c:v>121.290592</c:v>
                </c:pt>
                <c:pt idx="4">
                  <c:v>131.61611199999999</c:v>
                </c:pt>
                <c:pt idx="5">
                  <c:v>135.836905</c:v>
                </c:pt>
                <c:pt idx="6">
                  <c:v>141.80380904294356</c:v>
                </c:pt>
                <c:pt idx="7">
                  <c:v>158.03296499688028</c:v>
                </c:pt>
                <c:pt idx="8">
                  <c:v>164.5431063684282</c:v>
                </c:pt>
              </c:numCache>
            </c:numRef>
          </c:val>
        </c:ser>
        <c:ser>
          <c:idx val="2"/>
          <c:order val="4"/>
          <c:tx>
            <c:strRef>
              <c:f>'5'!$A$35</c:f>
              <c:strCache>
                <c:ptCount val="1"/>
                <c:pt idx="0">
                  <c:v>3 Card Poker</c:v>
                </c:pt>
              </c:strCache>
            </c:strRef>
          </c:tx>
          <c:spPr>
            <a:solidFill>
              <a:srgbClr val="FF6600"/>
            </a:solidFill>
          </c:spPr>
          <c:cat>
            <c:strRef>
              <c:f>'5'!$B$34:$J$34</c:f>
              <c:strCache>
                <c:ptCount val="9"/>
                <c:pt idx="0">
                  <c:v>Apr 2008
Mar 2009</c:v>
                </c:pt>
                <c:pt idx="1">
                  <c:v>Apr 2009
Mar 2010</c:v>
                </c:pt>
                <c:pt idx="2">
                  <c:v>Apr 2010
Mar 2011</c:v>
                </c:pt>
                <c:pt idx="3">
                  <c:v>Apr 2011
Mar 2012</c:v>
                </c:pt>
                <c:pt idx="4">
                  <c:v>Apr 2012
Mar 2013</c:v>
                </c:pt>
                <c:pt idx="5">
                  <c:v>Apr 2013
Mar 2014</c:v>
                </c:pt>
                <c:pt idx="6">
                  <c:v>Apr 2014
Mar 2015</c:v>
                </c:pt>
                <c:pt idx="7">
                  <c:v>Apr 2015
Mar 2016</c:v>
                </c:pt>
                <c:pt idx="8">
                  <c:v>Apr 2016
Mar 2017</c:v>
                </c:pt>
              </c:strCache>
            </c:strRef>
          </c:cat>
          <c:val>
            <c:numRef>
              <c:f>'5'!$B$35:$J$35</c:f>
              <c:numCache>
                <c:formatCode>#,##0.00</c:formatCode>
                <c:ptCount val="9"/>
                <c:pt idx="0">
                  <c:v>37.799999999999997</c:v>
                </c:pt>
                <c:pt idx="1">
                  <c:v>35.92</c:v>
                </c:pt>
                <c:pt idx="2">
                  <c:v>37.086539006872115</c:v>
                </c:pt>
                <c:pt idx="3">
                  <c:v>44.164954999999999</c:v>
                </c:pt>
                <c:pt idx="4">
                  <c:v>49.429746999999999</c:v>
                </c:pt>
                <c:pt idx="5">
                  <c:v>49.852148</c:v>
                </c:pt>
                <c:pt idx="6">
                  <c:v>48.664124240794088</c:v>
                </c:pt>
                <c:pt idx="7">
                  <c:v>56.425539699315358</c:v>
                </c:pt>
                <c:pt idx="8">
                  <c:v>59.504576929885843</c:v>
                </c:pt>
              </c:numCache>
            </c:numRef>
          </c:val>
        </c:ser>
        <c:ser>
          <c:idx val="0"/>
          <c:order val="5"/>
          <c:tx>
            <c:strRef>
              <c:f>'5'!$A$42</c:f>
              <c:strCache>
                <c:ptCount val="1"/>
                <c:pt idx="0">
                  <c:v>Other</c:v>
                </c:pt>
              </c:strCache>
            </c:strRef>
          </c:tx>
          <c:spPr>
            <a:solidFill>
              <a:srgbClr val="61AF2E"/>
            </a:solidFill>
          </c:spPr>
          <c:cat>
            <c:strRef>
              <c:f>'5'!$B$34:$J$34</c:f>
              <c:strCache>
                <c:ptCount val="9"/>
                <c:pt idx="0">
                  <c:v>Apr 2008
Mar 2009</c:v>
                </c:pt>
                <c:pt idx="1">
                  <c:v>Apr 2009
Mar 2010</c:v>
                </c:pt>
                <c:pt idx="2">
                  <c:v>Apr 2010
Mar 2011</c:v>
                </c:pt>
                <c:pt idx="3">
                  <c:v>Apr 2011
Mar 2012</c:v>
                </c:pt>
                <c:pt idx="4">
                  <c:v>Apr 2012
Mar 2013</c:v>
                </c:pt>
                <c:pt idx="5">
                  <c:v>Apr 2013
Mar 2014</c:v>
                </c:pt>
                <c:pt idx="6">
                  <c:v>Apr 2014
Mar 2015</c:v>
                </c:pt>
                <c:pt idx="7">
                  <c:v>Apr 2015
Mar 2016</c:v>
                </c:pt>
                <c:pt idx="8">
                  <c:v>Apr 2016
Mar 2017</c:v>
                </c:pt>
              </c:strCache>
            </c:strRef>
          </c:cat>
          <c:val>
            <c:numRef>
              <c:f>'5'!$B$42:$J$42</c:f>
              <c:numCache>
                <c:formatCode>#,##0.00</c:formatCode>
                <c:ptCount val="9"/>
                <c:pt idx="0">
                  <c:v>9.14</c:v>
                </c:pt>
                <c:pt idx="1">
                  <c:v>9.4600000000000009</c:v>
                </c:pt>
                <c:pt idx="2">
                  <c:v>12.883330880036626</c:v>
                </c:pt>
                <c:pt idx="3">
                  <c:v>8.1115949999999994</c:v>
                </c:pt>
                <c:pt idx="4">
                  <c:v>5.5854590000000002</c:v>
                </c:pt>
                <c:pt idx="5">
                  <c:v>8.6783190000000001</c:v>
                </c:pt>
                <c:pt idx="6">
                  <c:v>6.8747897977528085</c:v>
                </c:pt>
                <c:pt idx="7">
                  <c:v>7.0915288836454442</c:v>
                </c:pt>
                <c:pt idx="8">
                  <c:v>7.4398340916354542</c:v>
                </c:pt>
              </c:numCache>
            </c:numRef>
          </c:val>
        </c:ser>
        <c:ser>
          <c:idx val="6"/>
          <c:order val="6"/>
          <c:tx>
            <c:strRef>
              <c:f>'5'!$A$39</c:f>
              <c:strCache>
                <c:ptCount val="1"/>
                <c:pt idx="0">
                  <c:v>Dice</c:v>
                </c:pt>
              </c:strCache>
            </c:strRef>
          </c:tx>
          <c:spPr>
            <a:solidFill>
              <a:srgbClr val="FFA616"/>
            </a:solidFill>
            <a:ln w="0">
              <a:noFill/>
            </a:ln>
          </c:spPr>
          <c:cat>
            <c:strRef>
              <c:f>'5'!$B$34:$J$34</c:f>
              <c:strCache>
                <c:ptCount val="9"/>
                <c:pt idx="0">
                  <c:v>Apr 2008
Mar 2009</c:v>
                </c:pt>
                <c:pt idx="1">
                  <c:v>Apr 2009
Mar 2010</c:v>
                </c:pt>
                <c:pt idx="2">
                  <c:v>Apr 2010
Mar 2011</c:v>
                </c:pt>
                <c:pt idx="3">
                  <c:v>Apr 2011
Mar 2012</c:v>
                </c:pt>
                <c:pt idx="4">
                  <c:v>Apr 2012
Mar 2013</c:v>
                </c:pt>
                <c:pt idx="5">
                  <c:v>Apr 2013
Mar 2014</c:v>
                </c:pt>
                <c:pt idx="6">
                  <c:v>Apr 2014
Mar 2015</c:v>
                </c:pt>
                <c:pt idx="7">
                  <c:v>Apr 2015
Mar 2016</c:v>
                </c:pt>
                <c:pt idx="8">
                  <c:v>Apr 2016
Mar 2017</c:v>
                </c:pt>
              </c:strCache>
            </c:strRef>
          </c:cat>
          <c:val>
            <c:numRef>
              <c:f>'5'!$B$39:$J$39</c:f>
              <c:numCache>
                <c:formatCode>#,##0.00</c:formatCode>
                <c:ptCount val="9"/>
                <c:pt idx="0">
                  <c:v>3.54</c:v>
                </c:pt>
                <c:pt idx="1">
                  <c:v>2.58</c:v>
                </c:pt>
                <c:pt idx="2">
                  <c:v>2.9972576135531139</c:v>
                </c:pt>
                <c:pt idx="3">
                  <c:v>7.3378800000000002</c:v>
                </c:pt>
                <c:pt idx="4">
                  <c:v>2.9472860000000001</c:v>
                </c:pt>
                <c:pt idx="5">
                  <c:v>0.44270300000000001</c:v>
                </c:pt>
                <c:pt idx="6">
                  <c:v>2.2672714606741571</c:v>
                </c:pt>
                <c:pt idx="7">
                  <c:v>2.9980014382022468</c:v>
                </c:pt>
                <c:pt idx="8">
                  <c:v>2.7825094006242188</c:v>
                </c:pt>
              </c:numCache>
            </c:numRef>
          </c:val>
        </c:ser>
        <c:ser>
          <c:idx val="1"/>
          <c:order val="7"/>
          <c:tx>
            <c:strRef>
              <c:f>'5'!$A$38</c:f>
              <c:strCache>
                <c:ptCount val="1"/>
                <c:pt idx="0">
                  <c:v>Casino Stud Poker</c:v>
                </c:pt>
              </c:strCache>
            </c:strRef>
          </c:tx>
          <c:spPr>
            <a:solidFill>
              <a:srgbClr val="82107E"/>
            </a:solidFill>
          </c:spPr>
          <c:cat>
            <c:strRef>
              <c:f>'5'!$B$34:$J$34</c:f>
              <c:strCache>
                <c:ptCount val="9"/>
                <c:pt idx="0">
                  <c:v>Apr 2008
Mar 2009</c:v>
                </c:pt>
                <c:pt idx="1">
                  <c:v>Apr 2009
Mar 2010</c:v>
                </c:pt>
                <c:pt idx="2">
                  <c:v>Apr 2010
Mar 2011</c:v>
                </c:pt>
                <c:pt idx="3">
                  <c:v>Apr 2011
Mar 2012</c:v>
                </c:pt>
                <c:pt idx="4">
                  <c:v>Apr 2012
Mar 2013</c:v>
                </c:pt>
                <c:pt idx="5">
                  <c:v>Apr 2013
Mar 2014</c:v>
                </c:pt>
                <c:pt idx="6">
                  <c:v>Apr 2014
Mar 2015</c:v>
                </c:pt>
                <c:pt idx="7">
                  <c:v>Apr 2015
Mar 2016</c:v>
                </c:pt>
                <c:pt idx="8">
                  <c:v>Apr 2016
Mar 2017</c:v>
                </c:pt>
              </c:strCache>
            </c:strRef>
          </c:cat>
          <c:val>
            <c:numRef>
              <c:f>'5'!$B$38:$J$38</c:f>
              <c:numCache>
                <c:formatCode>#,##0.00</c:formatCode>
                <c:ptCount val="9"/>
                <c:pt idx="0">
                  <c:v>2.75</c:v>
                </c:pt>
                <c:pt idx="1">
                  <c:v>2.17</c:v>
                </c:pt>
                <c:pt idx="2">
                  <c:v>2.0305693736263728</c:v>
                </c:pt>
                <c:pt idx="3">
                  <c:v>1.326713</c:v>
                </c:pt>
                <c:pt idx="4">
                  <c:v>2.148488</c:v>
                </c:pt>
                <c:pt idx="5">
                  <c:v>1.862209</c:v>
                </c:pt>
                <c:pt idx="6">
                  <c:v>3.737619</c:v>
                </c:pt>
                <c:pt idx="7">
                  <c:v>2.721292</c:v>
                </c:pt>
                <c:pt idx="8">
                  <c:v>1.169224</c:v>
                </c:pt>
              </c:numCache>
            </c:numRef>
          </c:val>
        </c:ser>
        <c:dLbls>
          <c:showLegendKey val="0"/>
          <c:showVal val="0"/>
          <c:showCatName val="0"/>
          <c:showSerName val="0"/>
          <c:showPercent val="0"/>
          <c:showBubbleSize val="0"/>
        </c:dLbls>
        <c:axId val="105309696"/>
        <c:axId val="105311232"/>
      </c:areaChart>
      <c:catAx>
        <c:axId val="105309696"/>
        <c:scaling>
          <c:orientation val="minMax"/>
        </c:scaling>
        <c:delete val="0"/>
        <c:axPos val="b"/>
        <c:numFmt formatCode="General" sourceLinked="0"/>
        <c:majorTickMark val="out"/>
        <c:minorTickMark val="none"/>
        <c:tickLblPos val="nextTo"/>
        <c:crossAx val="105311232"/>
        <c:crosses val="autoZero"/>
        <c:auto val="1"/>
        <c:lblAlgn val="ctr"/>
        <c:lblOffset val="100"/>
        <c:noMultiLvlLbl val="0"/>
      </c:catAx>
      <c:valAx>
        <c:axId val="105311232"/>
        <c:scaling>
          <c:orientation val="minMax"/>
          <c:max val="1000"/>
        </c:scaling>
        <c:delete val="0"/>
        <c:axPos val="l"/>
        <c:numFmt formatCode="#,##0" sourceLinked="0"/>
        <c:majorTickMark val="out"/>
        <c:minorTickMark val="none"/>
        <c:tickLblPos val="nextTo"/>
        <c:crossAx val="105309696"/>
        <c:crosses val="autoZero"/>
        <c:crossBetween val="midCat"/>
        <c:majorUnit val="100"/>
        <c:minorUnit val="40"/>
      </c:valAx>
    </c:plotArea>
    <c:legend>
      <c:legendPos val="b"/>
      <c:layout/>
      <c:overlay val="0"/>
    </c:legend>
    <c:plotVisOnly val="1"/>
    <c:dispBlanksAs val="gap"/>
    <c:showDLblsOverMax val="0"/>
  </c:chart>
  <c:spPr>
    <a:ln>
      <a:solidFill>
        <a:schemeClr val="tx1"/>
      </a:solidFill>
    </a:ln>
  </c:spPr>
  <c:txPr>
    <a:bodyPr/>
    <a:lstStyle/>
    <a:p>
      <a:pPr>
        <a:defRPr>
          <a:latin typeface="Arial" pitchFamily="34" charset="0"/>
          <a:cs typeface="Arial" pitchFamily="34" charset="0"/>
        </a:defRPr>
      </a:pPr>
      <a:endParaRPr lang="en-US"/>
    </a:p>
  </c:txPr>
  <c:printSettings>
    <c:headerFooter/>
    <c:pageMargins b="0.75000000000000511" l="0.70000000000000062" r="0.70000000000000062" t="0.75000000000000511" header="0.30000000000000032" footer="0.30000000000000032"/>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Machines GGY (£m)</a:t>
            </a:r>
          </a:p>
        </c:rich>
      </c:tx>
      <c:layout/>
      <c:overlay val="0"/>
    </c:title>
    <c:autoTitleDeleted val="0"/>
    <c:plotArea>
      <c:layout>
        <c:manualLayout>
          <c:layoutTarget val="inner"/>
          <c:xMode val="edge"/>
          <c:yMode val="edge"/>
          <c:x val="8.3348285467193015E-2"/>
          <c:y val="7.4548702245552628E-2"/>
          <c:w val="0.83699482123626712"/>
          <c:h val="0.65564889206986432"/>
        </c:manualLayout>
      </c:layout>
      <c:areaChart>
        <c:grouping val="stacked"/>
        <c:varyColors val="0"/>
        <c:ser>
          <c:idx val="0"/>
          <c:order val="0"/>
          <c:tx>
            <c:strRef>
              <c:f>'5'!$A$56</c:f>
              <c:strCache>
                <c:ptCount val="1"/>
                <c:pt idx="0">
                  <c:v>B1</c:v>
                </c:pt>
              </c:strCache>
            </c:strRef>
          </c:tx>
          <c:spPr>
            <a:solidFill>
              <a:srgbClr val="82107E"/>
            </a:solidFill>
          </c:spPr>
          <c:cat>
            <c:strRef>
              <c:f>'5'!$B$55:$J$55</c:f>
              <c:strCache>
                <c:ptCount val="9"/>
                <c:pt idx="0">
                  <c:v>Apr 2008
Mar 2009</c:v>
                </c:pt>
                <c:pt idx="1">
                  <c:v>Apr 2009
Mar 2010</c:v>
                </c:pt>
                <c:pt idx="2">
                  <c:v>Apr 2010
Mar 2011</c:v>
                </c:pt>
                <c:pt idx="3">
                  <c:v>Apr 2011
Mar 2012</c:v>
                </c:pt>
                <c:pt idx="4">
                  <c:v>Apr 2012
Mar 2013</c:v>
                </c:pt>
                <c:pt idx="5">
                  <c:v>Apr 2013
Mar 2014</c:v>
                </c:pt>
                <c:pt idx="6">
                  <c:v>Apr 2014
Mar 2015</c:v>
                </c:pt>
                <c:pt idx="7">
                  <c:v>Apr 2015
Mar 2016</c:v>
                </c:pt>
                <c:pt idx="8">
                  <c:v>Apr 2016
Mar 2017</c:v>
                </c:pt>
              </c:strCache>
            </c:strRef>
          </c:cat>
          <c:val>
            <c:numRef>
              <c:f>'5'!$B$56:$J$56</c:f>
              <c:numCache>
                <c:formatCode>#,##0.00</c:formatCode>
                <c:ptCount val="9"/>
                <c:pt idx="0">
                  <c:v>103.09</c:v>
                </c:pt>
                <c:pt idx="1">
                  <c:v>114.69</c:v>
                </c:pt>
                <c:pt idx="2">
                  <c:v>117.67</c:v>
                </c:pt>
                <c:pt idx="3">
                  <c:v>126.27449960236997</c:v>
                </c:pt>
                <c:pt idx="4">
                  <c:v>130.11205001476614</c:v>
                </c:pt>
                <c:pt idx="5">
                  <c:v>145.87830645657485</c:v>
                </c:pt>
                <c:pt idx="6">
                  <c:v>157.49592724515375</c:v>
                </c:pt>
                <c:pt idx="7">
                  <c:v>179.07350738729886</c:v>
                </c:pt>
                <c:pt idx="8">
                  <c:v>192.26981792821616</c:v>
                </c:pt>
              </c:numCache>
            </c:numRef>
          </c:val>
        </c:ser>
        <c:ser>
          <c:idx val="1"/>
          <c:order val="1"/>
          <c:tx>
            <c:strRef>
              <c:f>'5'!$A$57</c:f>
              <c:strCache>
                <c:ptCount val="1"/>
                <c:pt idx="0">
                  <c:v>B2</c:v>
                </c:pt>
              </c:strCache>
            </c:strRef>
          </c:tx>
          <c:spPr>
            <a:solidFill>
              <a:srgbClr val="FF6600"/>
            </a:solidFill>
          </c:spPr>
          <c:cat>
            <c:strRef>
              <c:f>'5'!$B$55:$J$55</c:f>
              <c:strCache>
                <c:ptCount val="9"/>
                <c:pt idx="0">
                  <c:v>Apr 2008
Mar 2009</c:v>
                </c:pt>
                <c:pt idx="1">
                  <c:v>Apr 2009
Mar 2010</c:v>
                </c:pt>
                <c:pt idx="2">
                  <c:v>Apr 2010
Mar 2011</c:v>
                </c:pt>
                <c:pt idx="3">
                  <c:v>Apr 2011
Mar 2012</c:v>
                </c:pt>
                <c:pt idx="4">
                  <c:v>Apr 2012
Mar 2013</c:v>
                </c:pt>
                <c:pt idx="5">
                  <c:v>Apr 2013
Mar 2014</c:v>
                </c:pt>
                <c:pt idx="6">
                  <c:v>Apr 2014
Mar 2015</c:v>
                </c:pt>
                <c:pt idx="7">
                  <c:v>Apr 2015
Mar 2016</c:v>
                </c:pt>
                <c:pt idx="8">
                  <c:v>Apr 2016
Mar 2017</c:v>
                </c:pt>
              </c:strCache>
            </c:strRef>
          </c:cat>
          <c:val>
            <c:numRef>
              <c:f>'5'!$B$57:$J$57</c:f>
              <c:numCache>
                <c:formatCode>#,##0.00</c:formatCode>
                <c:ptCount val="9"/>
                <c:pt idx="0">
                  <c:v>0.75</c:v>
                </c:pt>
                <c:pt idx="1">
                  <c:v>0.98</c:v>
                </c:pt>
                <c:pt idx="2">
                  <c:v>1.26</c:v>
                </c:pt>
                <c:pt idx="3">
                  <c:v>2.5005482401883516</c:v>
                </c:pt>
                <c:pt idx="4">
                  <c:v>5.7120322103610022</c:v>
                </c:pt>
                <c:pt idx="5">
                  <c:v>9.5618376469933839</c:v>
                </c:pt>
                <c:pt idx="6">
                  <c:v>10.840447757130507</c:v>
                </c:pt>
                <c:pt idx="7">
                  <c:v>16.310557037145877</c:v>
                </c:pt>
                <c:pt idx="8">
                  <c:v>14.356128492524453</c:v>
                </c:pt>
              </c:numCache>
            </c:numRef>
          </c:val>
        </c:ser>
        <c:ser>
          <c:idx val="2"/>
          <c:order val="2"/>
          <c:tx>
            <c:strRef>
              <c:f>'5'!$A$58</c:f>
              <c:strCache>
                <c:ptCount val="1"/>
                <c:pt idx="0">
                  <c:v>B3</c:v>
                </c:pt>
              </c:strCache>
            </c:strRef>
          </c:tx>
          <c:spPr>
            <a:solidFill>
              <a:srgbClr val="0C2578"/>
            </a:solidFill>
          </c:spPr>
          <c:cat>
            <c:strRef>
              <c:f>'5'!$B$55:$J$55</c:f>
              <c:strCache>
                <c:ptCount val="9"/>
                <c:pt idx="0">
                  <c:v>Apr 2008
Mar 2009</c:v>
                </c:pt>
                <c:pt idx="1">
                  <c:v>Apr 2009
Mar 2010</c:v>
                </c:pt>
                <c:pt idx="2">
                  <c:v>Apr 2010
Mar 2011</c:v>
                </c:pt>
                <c:pt idx="3">
                  <c:v>Apr 2011
Mar 2012</c:v>
                </c:pt>
                <c:pt idx="4">
                  <c:v>Apr 2012
Mar 2013</c:v>
                </c:pt>
                <c:pt idx="5">
                  <c:v>Apr 2013
Mar 2014</c:v>
                </c:pt>
                <c:pt idx="6">
                  <c:v>Apr 2014
Mar 2015</c:v>
                </c:pt>
                <c:pt idx="7">
                  <c:v>Apr 2015
Mar 2016</c:v>
                </c:pt>
                <c:pt idx="8">
                  <c:v>Apr 2016
Mar 2017</c:v>
                </c:pt>
              </c:strCache>
            </c:strRef>
          </c:cat>
          <c:val>
            <c:numRef>
              <c:f>'5'!$B$58:$J$58</c:f>
              <c:numCache>
                <c:formatCode>#,##0.00</c:formatCode>
                <c:ptCount val="9"/>
                <c:pt idx="0">
                  <c:v>0.05</c:v>
                </c:pt>
                <c:pt idx="1">
                  <c:v>0.08</c:v>
                </c:pt>
                <c:pt idx="2">
                  <c:v>7.0000000000000007E-2</c:v>
                </c:pt>
                <c:pt idx="3">
                  <c:v>0.16852499999999798</c:v>
                </c:pt>
                <c:pt idx="4">
                  <c:v>0.35466599999999898</c:v>
                </c:pt>
                <c:pt idx="5">
                  <c:v>0.45160876404493894</c:v>
                </c:pt>
                <c:pt idx="6">
                  <c:v>0.180397235955056</c:v>
                </c:pt>
                <c:pt idx="7">
                  <c:v>1.0711E-2</c:v>
                </c:pt>
                <c:pt idx="8">
                  <c:v>4.1978000000000001E-2</c:v>
                </c:pt>
              </c:numCache>
            </c:numRef>
          </c:val>
        </c:ser>
        <c:dLbls>
          <c:showLegendKey val="0"/>
          <c:showVal val="0"/>
          <c:showCatName val="0"/>
          <c:showSerName val="0"/>
          <c:showPercent val="0"/>
          <c:showBubbleSize val="0"/>
        </c:dLbls>
        <c:axId val="105341696"/>
        <c:axId val="105343232"/>
      </c:areaChart>
      <c:catAx>
        <c:axId val="105341696"/>
        <c:scaling>
          <c:orientation val="minMax"/>
        </c:scaling>
        <c:delete val="0"/>
        <c:axPos val="b"/>
        <c:numFmt formatCode="General" sourceLinked="0"/>
        <c:majorTickMark val="out"/>
        <c:minorTickMark val="none"/>
        <c:tickLblPos val="nextTo"/>
        <c:crossAx val="105343232"/>
        <c:crosses val="autoZero"/>
        <c:auto val="1"/>
        <c:lblAlgn val="ctr"/>
        <c:lblOffset val="100"/>
        <c:noMultiLvlLbl val="0"/>
      </c:catAx>
      <c:valAx>
        <c:axId val="105343232"/>
        <c:scaling>
          <c:orientation val="minMax"/>
          <c:max val="225"/>
        </c:scaling>
        <c:delete val="0"/>
        <c:axPos val="l"/>
        <c:numFmt formatCode="#,##0" sourceLinked="0"/>
        <c:majorTickMark val="out"/>
        <c:minorTickMark val="none"/>
        <c:tickLblPos val="nextTo"/>
        <c:crossAx val="105341696"/>
        <c:crosses val="autoZero"/>
        <c:crossBetween val="midCat"/>
        <c:majorUnit val="25"/>
        <c:minorUnit val="4"/>
      </c:valAx>
    </c:plotArea>
    <c:legend>
      <c:legendPos val="b"/>
      <c:layout/>
      <c:overlay val="0"/>
    </c:legend>
    <c:plotVisOnly val="1"/>
    <c:dispBlanksAs val="gap"/>
    <c:showDLblsOverMax val="0"/>
  </c:chart>
  <c:spPr>
    <a:ln>
      <a:solidFill>
        <a:sysClr val="windowText" lastClr="000000"/>
      </a:solidFill>
    </a:ln>
  </c:spPr>
  <c:txPr>
    <a:bodyPr/>
    <a:lstStyle/>
    <a:p>
      <a:pPr>
        <a:defRPr>
          <a:latin typeface="Arial" pitchFamily="34" charset="0"/>
          <a:cs typeface="Arial" pitchFamily="34" charset="0"/>
        </a:defRPr>
      </a:pPr>
      <a:endParaRPr lang="en-US"/>
    </a:p>
  </c:txPr>
  <c:printSettings>
    <c:headerFooter/>
    <c:pageMargins b="0.75000000000000511" l="0.70000000000000062" r="0.70000000000000062" t="0.75000000000000511" header="0.30000000000000032" footer="0.30000000000000032"/>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Combined GGY (£m)</a:t>
            </a:r>
          </a:p>
        </c:rich>
      </c:tx>
      <c:layout/>
      <c:overlay val="0"/>
    </c:title>
    <c:autoTitleDeleted val="0"/>
    <c:plotArea>
      <c:layout/>
      <c:lineChart>
        <c:grouping val="standard"/>
        <c:varyColors val="0"/>
        <c:ser>
          <c:idx val="0"/>
          <c:order val="0"/>
          <c:tx>
            <c:strRef>
              <c:f>'5'!$A$64</c:f>
              <c:strCache>
                <c:ptCount val="1"/>
                <c:pt idx="0">
                  <c:v>Casino Games</c:v>
                </c:pt>
              </c:strCache>
            </c:strRef>
          </c:tx>
          <c:spPr>
            <a:ln w="38100">
              <a:solidFill>
                <a:srgbClr val="0C2578"/>
              </a:solidFill>
            </a:ln>
          </c:spPr>
          <c:marker>
            <c:symbol val="none"/>
          </c:marker>
          <c:cat>
            <c:strRef>
              <c:f>'5'!$B$63:$J$63</c:f>
              <c:strCache>
                <c:ptCount val="9"/>
                <c:pt idx="0">
                  <c:v>Apr 2008
Mar 2009</c:v>
                </c:pt>
                <c:pt idx="1">
                  <c:v>Apr 2009
Mar 2010</c:v>
                </c:pt>
                <c:pt idx="2">
                  <c:v>Apr 2010
Mar 2011</c:v>
                </c:pt>
                <c:pt idx="3">
                  <c:v>Apr 2011
Mar 2012</c:v>
                </c:pt>
                <c:pt idx="4">
                  <c:v>Apr 2012
Mar 2013</c:v>
                </c:pt>
                <c:pt idx="5">
                  <c:v>Apr 2013
Mar 2014</c:v>
                </c:pt>
                <c:pt idx="6">
                  <c:v>Apr 2014
Mar 2015</c:v>
                </c:pt>
                <c:pt idx="7">
                  <c:v>Apr 2015
Mar 2016</c:v>
                </c:pt>
                <c:pt idx="8">
                  <c:v>Apr 2016
Mar 2017</c:v>
                </c:pt>
              </c:strCache>
            </c:strRef>
          </c:cat>
          <c:val>
            <c:numRef>
              <c:f>'5'!$B$64:$J$64</c:f>
              <c:numCache>
                <c:formatCode>#,##0.00</c:formatCode>
                <c:ptCount val="9"/>
                <c:pt idx="0">
                  <c:v>692.28</c:v>
                </c:pt>
                <c:pt idx="1">
                  <c:v>635.38</c:v>
                </c:pt>
                <c:pt idx="2">
                  <c:v>678.42573990047822</c:v>
                </c:pt>
                <c:pt idx="3">
                  <c:v>743.85907499999996</c:v>
                </c:pt>
                <c:pt idx="4">
                  <c:v>825.2322200000001</c:v>
                </c:pt>
                <c:pt idx="5">
                  <c:v>955.17207000000008</c:v>
                </c:pt>
                <c:pt idx="6">
                  <c:v>991.27189244161866</c:v>
                </c:pt>
                <c:pt idx="7">
                  <c:v>802.96175917901724</c:v>
                </c:pt>
                <c:pt idx="8">
                  <c:v>956.86939014347558</c:v>
                </c:pt>
              </c:numCache>
            </c:numRef>
          </c:val>
          <c:smooth val="0"/>
        </c:ser>
        <c:ser>
          <c:idx val="1"/>
          <c:order val="1"/>
          <c:tx>
            <c:strRef>
              <c:f>'5'!$A$65</c:f>
              <c:strCache>
                <c:ptCount val="1"/>
                <c:pt idx="0">
                  <c:v>Machines</c:v>
                </c:pt>
              </c:strCache>
            </c:strRef>
          </c:tx>
          <c:spPr>
            <a:ln w="38100">
              <a:solidFill>
                <a:srgbClr val="61AF2E"/>
              </a:solidFill>
            </a:ln>
          </c:spPr>
          <c:marker>
            <c:symbol val="none"/>
          </c:marker>
          <c:cat>
            <c:strRef>
              <c:f>'5'!$B$63:$J$63</c:f>
              <c:strCache>
                <c:ptCount val="9"/>
                <c:pt idx="0">
                  <c:v>Apr 2008
Mar 2009</c:v>
                </c:pt>
                <c:pt idx="1">
                  <c:v>Apr 2009
Mar 2010</c:v>
                </c:pt>
                <c:pt idx="2">
                  <c:v>Apr 2010
Mar 2011</c:v>
                </c:pt>
                <c:pt idx="3">
                  <c:v>Apr 2011
Mar 2012</c:v>
                </c:pt>
                <c:pt idx="4">
                  <c:v>Apr 2012
Mar 2013</c:v>
                </c:pt>
                <c:pt idx="5">
                  <c:v>Apr 2013
Mar 2014</c:v>
                </c:pt>
                <c:pt idx="6">
                  <c:v>Apr 2014
Mar 2015</c:v>
                </c:pt>
                <c:pt idx="7">
                  <c:v>Apr 2015
Mar 2016</c:v>
                </c:pt>
                <c:pt idx="8">
                  <c:v>Apr 2016
Mar 2017</c:v>
                </c:pt>
              </c:strCache>
            </c:strRef>
          </c:cat>
          <c:val>
            <c:numRef>
              <c:f>'5'!$B$65:$J$65</c:f>
              <c:numCache>
                <c:formatCode>#,##0.00</c:formatCode>
                <c:ptCount val="9"/>
                <c:pt idx="0">
                  <c:v>103.89</c:v>
                </c:pt>
                <c:pt idx="1">
                  <c:v>115.75</c:v>
                </c:pt>
                <c:pt idx="2">
                  <c:v>119</c:v>
                </c:pt>
                <c:pt idx="3">
                  <c:v>128.94357284255832</c:v>
                </c:pt>
                <c:pt idx="4">
                  <c:v>136.17874822512715</c:v>
                </c:pt>
                <c:pt idx="5">
                  <c:v>155.89175286761318</c:v>
                </c:pt>
                <c:pt idx="6">
                  <c:v>168.51677223823933</c:v>
                </c:pt>
                <c:pt idx="7">
                  <c:v>195.39477542444473</c:v>
                </c:pt>
                <c:pt idx="8">
                  <c:v>206.6679244207406</c:v>
                </c:pt>
              </c:numCache>
            </c:numRef>
          </c:val>
          <c:smooth val="0"/>
        </c:ser>
        <c:dLbls>
          <c:showLegendKey val="0"/>
          <c:showVal val="0"/>
          <c:showCatName val="0"/>
          <c:showSerName val="0"/>
          <c:showPercent val="0"/>
          <c:showBubbleSize val="0"/>
        </c:dLbls>
        <c:marker val="1"/>
        <c:smooth val="0"/>
        <c:axId val="105380864"/>
        <c:axId val="105386752"/>
      </c:lineChart>
      <c:catAx>
        <c:axId val="105380864"/>
        <c:scaling>
          <c:orientation val="minMax"/>
        </c:scaling>
        <c:delete val="0"/>
        <c:axPos val="b"/>
        <c:numFmt formatCode="General" sourceLinked="0"/>
        <c:majorTickMark val="out"/>
        <c:minorTickMark val="none"/>
        <c:tickLblPos val="nextTo"/>
        <c:crossAx val="105386752"/>
        <c:crosses val="autoZero"/>
        <c:auto val="1"/>
        <c:lblAlgn val="ctr"/>
        <c:lblOffset val="100"/>
        <c:noMultiLvlLbl val="0"/>
      </c:catAx>
      <c:valAx>
        <c:axId val="105386752"/>
        <c:scaling>
          <c:orientation val="minMax"/>
          <c:max val="1250"/>
          <c:min val="0"/>
        </c:scaling>
        <c:delete val="0"/>
        <c:axPos val="l"/>
        <c:numFmt formatCode="#,##0" sourceLinked="0"/>
        <c:majorTickMark val="out"/>
        <c:minorTickMark val="none"/>
        <c:tickLblPos val="nextTo"/>
        <c:crossAx val="105380864"/>
        <c:crosses val="autoZero"/>
        <c:crossBetween val="between"/>
        <c:majorUnit val="250"/>
      </c:valAx>
    </c:plotArea>
    <c:legend>
      <c:legendPos val="b"/>
      <c:layout/>
      <c:overlay val="0"/>
    </c:legend>
    <c:plotVisOnly val="1"/>
    <c:dispBlanksAs val="gap"/>
    <c:showDLblsOverMax val="0"/>
  </c:chart>
  <c:spPr>
    <a:ln>
      <a:solidFill>
        <a:sysClr val="windowText" lastClr="000000"/>
      </a:solidFill>
    </a:ln>
  </c:spPr>
  <c:txPr>
    <a:bodyPr/>
    <a:lstStyle/>
    <a:p>
      <a:pPr>
        <a:defRPr>
          <a:latin typeface="Arial" pitchFamily="34" charset="0"/>
          <a:cs typeface="Arial" pitchFamily="34" charset="0"/>
        </a:defRPr>
      </a:pPr>
      <a:endParaRPr lang="en-US"/>
    </a:p>
  </c:txPr>
  <c:printSettings>
    <c:headerFooter/>
    <c:pageMargins b="0.75000000000000455" l="0.70000000000000062" r="0.70000000000000062" t="0.75000000000000455" header="0.30000000000000032" footer="0.30000000000000032"/>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AGC GGY (£m)</a:t>
            </a:r>
          </a:p>
        </c:rich>
      </c:tx>
      <c:layout/>
      <c:overlay val="0"/>
    </c:title>
    <c:autoTitleDeleted val="0"/>
    <c:plotArea>
      <c:layout>
        <c:manualLayout>
          <c:layoutTarget val="inner"/>
          <c:xMode val="edge"/>
          <c:yMode val="edge"/>
          <c:x val="7.4755555555555561E-2"/>
          <c:y val="0.18060920534255789"/>
          <c:w val="0.82958092592592181"/>
          <c:h val="0.55713060265381298"/>
        </c:manualLayout>
      </c:layout>
      <c:areaChart>
        <c:grouping val="stacked"/>
        <c:varyColors val="0"/>
        <c:ser>
          <c:idx val="0"/>
          <c:order val="0"/>
          <c:tx>
            <c:strRef>
              <c:f>'6'!$A$19</c:f>
              <c:strCache>
                <c:ptCount val="1"/>
                <c:pt idx="0">
                  <c:v>B3</c:v>
                </c:pt>
              </c:strCache>
            </c:strRef>
          </c:tx>
          <c:spPr>
            <a:solidFill>
              <a:srgbClr val="0C2578"/>
            </a:solidFill>
          </c:spPr>
          <c:cat>
            <c:strRef>
              <c:f>'6'!$B$18:$J$18</c:f>
              <c:strCache>
                <c:ptCount val="9"/>
                <c:pt idx="0">
                  <c:v>Apr 2008
Mar 2009</c:v>
                </c:pt>
                <c:pt idx="1">
                  <c:v>Apr 2009
Mar 2010</c:v>
                </c:pt>
                <c:pt idx="2">
                  <c:v>Apr 2010
Mar 2011</c:v>
                </c:pt>
                <c:pt idx="3">
                  <c:v>Apr 2011
Mar 2012</c:v>
                </c:pt>
                <c:pt idx="4">
                  <c:v>Apr 2012
Mar 2013</c:v>
                </c:pt>
                <c:pt idx="5">
                  <c:v>Apr 2013
Mar 2014</c:v>
                </c:pt>
                <c:pt idx="6">
                  <c:v>Apr 2014
Mar 2015</c:v>
                </c:pt>
                <c:pt idx="7">
                  <c:v>Apr 2015
Mar 2016</c:v>
                </c:pt>
                <c:pt idx="8">
                  <c:v>Apr 2016
Mar 2017</c:v>
                </c:pt>
              </c:strCache>
            </c:strRef>
          </c:cat>
          <c:val>
            <c:numRef>
              <c:f>'6'!$B$19:$J$19</c:f>
              <c:numCache>
                <c:formatCode>#,##0.00</c:formatCode>
                <c:ptCount val="9"/>
                <c:pt idx="0">
                  <c:v>93.29</c:v>
                </c:pt>
                <c:pt idx="1">
                  <c:v>95.91</c:v>
                </c:pt>
                <c:pt idx="2">
                  <c:v>100.27425551637148</c:v>
                </c:pt>
                <c:pt idx="3">
                  <c:v>113.84509938636769</c:v>
                </c:pt>
                <c:pt idx="4">
                  <c:v>124.12150822555247</c:v>
                </c:pt>
                <c:pt idx="5">
                  <c:v>144.45760405957503</c:v>
                </c:pt>
                <c:pt idx="6">
                  <c:v>155.76305979780139</c:v>
                </c:pt>
                <c:pt idx="7">
                  <c:v>175.13025764455196</c:v>
                </c:pt>
                <c:pt idx="8">
                  <c:v>193.05836397265819</c:v>
                </c:pt>
              </c:numCache>
            </c:numRef>
          </c:val>
        </c:ser>
        <c:ser>
          <c:idx val="3"/>
          <c:order val="1"/>
          <c:tx>
            <c:strRef>
              <c:f>'6'!$A$21</c:f>
              <c:strCache>
                <c:ptCount val="1"/>
                <c:pt idx="0">
                  <c:v>C</c:v>
                </c:pt>
              </c:strCache>
            </c:strRef>
          </c:tx>
          <c:spPr>
            <a:solidFill>
              <a:srgbClr val="0197B5"/>
            </a:solidFill>
          </c:spPr>
          <c:cat>
            <c:strRef>
              <c:f>'6'!$B$18:$J$18</c:f>
              <c:strCache>
                <c:ptCount val="9"/>
                <c:pt idx="0">
                  <c:v>Apr 2008
Mar 2009</c:v>
                </c:pt>
                <c:pt idx="1">
                  <c:v>Apr 2009
Mar 2010</c:v>
                </c:pt>
                <c:pt idx="2">
                  <c:v>Apr 2010
Mar 2011</c:v>
                </c:pt>
                <c:pt idx="3">
                  <c:v>Apr 2011
Mar 2012</c:v>
                </c:pt>
                <c:pt idx="4">
                  <c:v>Apr 2012
Mar 2013</c:v>
                </c:pt>
                <c:pt idx="5">
                  <c:v>Apr 2013
Mar 2014</c:v>
                </c:pt>
                <c:pt idx="6">
                  <c:v>Apr 2014
Mar 2015</c:v>
                </c:pt>
                <c:pt idx="7">
                  <c:v>Apr 2015
Mar 2016</c:v>
                </c:pt>
                <c:pt idx="8">
                  <c:v>Apr 2016
Mar 2017</c:v>
                </c:pt>
              </c:strCache>
            </c:strRef>
          </c:cat>
          <c:val>
            <c:numRef>
              <c:f>'6'!$B$21:$J$21</c:f>
              <c:numCache>
                <c:formatCode>#,##0.00</c:formatCode>
                <c:ptCount val="9"/>
                <c:pt idx="0">
                  <c:v>99.09</c:v>
                </c:pt>
                <c:pt idx="1">
                  <c:v>91.9</c:v>
                </c:pt>
                <c:pt idx="2">
                  <c:v>86.019611333638196</c:v>
                </c:pt>
                <c:pt idx="3">
                  <c:v>86.021666613770918</c:v>
                </c:pt>
                <c:pt idx="4">
                  <c:v>96.230942651232809</c:v>
                </c:pt>
                <c:pt idx="5">
                  <c:v>105.40882911319537</c:v>
                </c:pt>
                <c:pt idx="6">
                  <c:v>109.62587232728993</c:v>
                </c:pt>
                <c:pt idx="7">
                  <c:v>119.71740514037994</c:v>
                </c:pt>
                <c:pt idx="8">
                  <c:v>126.48370501412494</c:v>
                </c:pt>
              </c:numCache>
            </c:numRef>
          </c:val>
        </c:ser>
        <c:ser>
          <c:idx val="4"/>
          <c:order val="2"/>
          <c:tx>
            <c:strRef>
              <c:f>'6'!$A$22</c:f>
              <c:strCache>
                <c:ptCount val="1"/>
                <c:pt idx="0">
                  <c:v>D</c:v>
                </c:pt>
              </c:strCache>
            </c:strRef>
          </c:tx>
          <c:spPr>
            <a:solidFill>
              <a:srgbClr val="61AF2E"/>
            </a:solidFill>
          </c:spPr>
          <c:cat>
            <c:strRef>
              <c:f>'6'!$B$18:$J$18</c:f>
              <c:strCache>
                <c:ptCount val="9"/>
                <c:pt idx="0">
                  <c:v>Apr 2008
Mar 2009</c:v>
                </c:pt>
                <c:pt idx="1">
                  <c:v>Apr 2009
Mar 2010</c:v>
                </c:pt>
                <c:pt idx="2">
                  <c:v>Apr 2010
Mar 2011</c:v>
                </c:pt>
                <c:pt idx="3">
                  <c:v>Apr 2011
Mar 2012</c:v>
                </c:pt>
                <c:pt idx="4">
                  <c:v>Apr 2012
Mar 2013</c:v>
                </c:pt>
                <c:pt idx="5">
                  <c:v>Apr 2013
Mar 2014</c:v>
                </c:pt>
                <c:pt idx="6">
                  <c:v>Apr 2014
Mar 2015</c:v>
                </c:pt>
                <c:pt idx="7">
                  <c:v>Apr 2015
Mar 2016</c:v>
                </c:pt>
                <c:pt idx="8">
                  <c:v>Apr 2016
Mar 2017</c:v>
                </c:pt>
              </c:strCache>
            </c:strRef>
          </c:cat>
          <c:val>
            <c:numRef>
              <c:f>'6'!$B$22:$J$22</c:f>
              <c:numCache>
                <c:formatCode>#,##0.00</c:formatCode>
                <c:ptCount val="9"/>
                <c:pt idx="0">
                  <c:v>39.950000000000003</c:v>
                </c:pt>
                <c:pt idx="1">
                  <c:v>24.51</c:v>
                </c:pt>
                <c:pt idx="2">
                  <c:v>24.773176528092538</c:v>
                </c:pt>
                <c:pt idx="3">
                  <c:v>20.75914003261207</c:v>
                </c:pt>
                <c:pt idx="4">
                  <c:v>27.62096192395483</c:v>
                </c:pt>
                <c:pt idx="5">
                  <c:v>26.086407661818232</c:v>
                </c:pt>
                <c:pt idx="6">
                  <c:v>25.36762505804516</c:v>
                </c:pt>
                <c:pt idx="7">
                  <c:v>25.203389748116251</c:v>
                </c:pt>
                <c:pt idx="8">
                  <c:v>24.614872939494397</c:v>
                </c:pt>
              </c:numCache>
            </c:numRef>
          </c:val>
        </c:ser>
        <c:ser>
          <c:idx val="2"/>
          <c:order val="3"/>
          <c:tx>
            <c:strRef>
              <c:f>'6'!$A$23</c:f>
              <c:strCache>
                <c:ptCount val="1"/>
                <c:pt idx="0">
                  <c:v>Aggregated categories</c:v>
                </c:pt>
              </c:strCache>
            </c:strRef>
          </c:tx>
          <c:spPr>
            <a:solidFill>
              <a:srgbClr val="FFA616"/>
            </a:solidFill>
          </c:spPr>
          <c:cat>
            <c:strRef>
              <c:f>'6'!$B$18:$J$18</c:f>
              <c:strCache>
                <c:ptCount val="9"/>
                <c:pt idx="0">
                  <c:v>Apr 2008
Mar 2009</c:v>
                </c:pt>
                <c:pt idx="1">
                  <c:v>Apr 2009
Mar 2010</c:v>
                </c:pt>
                <c:pt idx="2">
                  <c:v>Apr 2010
Mar 2011</c:v>
                </c:pt>
                <c:pt idx="3">
                  <c:v>Apr 2011
Mar 2012</c:v>
                </c:pt>
                <c:pt idx="4">
                  <c:v>Apr 2012
Mar 2013</c:v>
                </c:pt>
                <c:pt idx="5">
                  <c:v>Apr 2013
Mar 2014</c:v>
                </c:pt>
                <c:pt idx="6">
                  <c:v>Apr 2014
Mar 2015</c:v>
                </c:pt>
                <c:pt idx="7">
                  <c:v>Apr 2015
Mar 2016</c:v>
                </c:pt>
                <c:pt idx="8">
                  <c:v>Apr 2016
Mar 2017</c:v>
                </c:pt>
              </c:strCache>
            </c:strRef>
          </c:cat>
          <c:val>
            <c:numRef>
              <c:f>'6'!$B$23:$J$23</c:f>
              <c:numCache>
                <c:formatCode>#,##0.00</c:formatCode>
                <c:ptCount val="9"/>
                <c:pt idx="0">
                  <c:v>164.78</c:v>
                </c:pt>
                <c:pt idx="1">
                  <c:v>165.35</c:v>
                </c:pt>
                <c:pt idx="2">
                  <c:v>104.34139916092811</c:v>
                </c:pt>
                <c:pt idx="3">
                  <c:v>81.451117079496527</c:v>
                </c:pt>
                <c:pt idx="4">
                  <c:v>40.812747819714851</c:v>
                </c:pt>
                <c:pt idx="5">
                  <c:v>35.908912094106078</c:v>
                </c:pt>
                <c:pt idx="6">
                  <c:v>26.304103991584299</c:v>
                </c:pt>
                <c:pt idx="7">
                  <c:v>23.892289016499895</c:v>
                </c:pt>
                <c:pt idx="8">
                  <c:v>5.4387289864285249</c:v>
                </c:pt>
              </c:numCache>
            </c:numRef>
          </c:val>
        </c:ser>
        <c:ser>
          <c:idx val="1"/>
          <c:order val="4"/>
          <c:tx>
            <c:strRef>
              <c:f>'6'!$A$20</c:f>
              <c:strCache>
                <c:ptCount val="1"/>
                <c:pt idx="0">
                  <c:v>B4</c:v>
                </c:pt>
              </c:strCache>
            </c:strRef>
          </c:tx>
          <c:spPr>
            <a:solidFill>
              <a:srgbClr val="FF6600"/>
            </a:solidFill>
            <a:ln>
              <a:noFill/>
            </a:ln>
          </c:spPr>
          <c:cat>
            <c:strRef>
              <c:f>'6'!$B$18:$J$18</c:f>
              <c:strCache>
                <c:ptCount val="9"/>
                <c:pt idx="0">
                  <c:v>Apr 2008
Mar 2009</c:v>
                </c:pt>
                <c:pt idx="1">
                  <c:v>Apr 2009
Mar 2010</c:v>
                </c:pt>
                <c:pt idx="2">
                  <c:v>Apr 2010
Mar 2011</c:v>
                </c:pt>
                <c:pt idx="3">
                  <c:v>Apr 2011
Mar 2012</c:v>
                </c:pt>
                <c:pt idx="4">
                  <c:v>Apr 2012
Mar 2013</c:v>
                </c:pt>
                <c:pt idx="5">
                  <c:v>Apr 2013
Mar 2014</c:v>
                </c:pt>
                <c:pt idx="6">
                  <c:v>Apr 2014
Mar 2015</c:v>
                </c:pt>
                <c:pt idx="7">
                  <c:v>Apr 2015
Mar 2016</c:v>
                </c:pt>
                <c:pt idx="8">
                  <c:v>Apr 2016
Mar 2017</c:v>
                </c:pt>
              </c:strCache>
            </c:strRef>
          </c:cat>
          <c:val>
            <c:numRef>
              <c:f>'6'!$B$20:$J$20</c:f>
              <c:numCache>
                <c:formatCode>#,##0.00</c:formatCode>
                <c:ptCount val="9"/>
                <c:pt idx="0">
                  <c:v>0.76</c:v>
                </c:pt>
                <c:pt idx="1">
                  <c:v>0.56999999999999995</c:v>
                </c:pt>
                <c:pt idx="2">
                  <c:v>0.47155767569261897</c:v>
                </c:pt>
                <c:pt idx="3">
                  <c:v>0.32305750011380902</c:v>
                </c:pt>
                <c:pt idx="4">
                  <c:v>0.29469753902088502</c:v>
                </c:pt>
                <c:pt idx="5">
                  <c:v>0.18798193632996998</c:v>
                </c:pt>
                <c:pt idx="6">
                  <c:v>0.33666298956044105</c:v>
                </c:pt>
                <c:pt idx="7">
                  <c:v>0.383597791208173</c:v>
                </c:pt>
                <c:pt idx="8">
                  <c:v>0.28520663111759903</c:v>
                </c:pt>
              </c:numCache>
            </c:numRef>
          </c:val>
        </c:ser>
        <c:dLbls>
          <c:showLegendKey val="0"/>
          <c:showVal val="0"/>
          <c:showCatName val="0"/>
          <c:showSerName val="0"/>
          <c:showPercent val="0"/>
          <c:showBubbleSize val="0"/>
        </c:dLbls>
        <c:axId val="105444480"/>
        <c:axId val="105446016"/>
      </c:areaChart>
      <c:catAx>
        <c:axId val="105444480"/>
        <c:scaling>
          <c:orientation val="minMax"/>
        </c:scaling>
        <c:delete val="0"/>
        <c:axPos val="b"/>
        <c:numFmt formatCode="General" sourceLinked="0"/>
        <c:majorTickMark val="out"/>
        <c:minorTickMark val="none"/>
        <c:tickLblPos val="nextTo"/>
        <c:crossAx val="105446016"/>
        <c:crosses val="autoZero"/>
        <c:auto val="1"/>
        <c:lblAlgn val="ctr"/>
        <c:lblOffset val="100"/>
        <c:noMultiLvlLbl val="0"/>
      </c:catAx>
      <c:valAx>
        <c:axId val="105446016"/>
        <c:scaling>
          <c:orientation val="minMax"/>
        </c:scaling>
        <c:delete val="0"/>
        <c:axPos val="l"/>
        <c:numFmt formatCode="#,##0" sourceLinked="0"/>
        <c:majorTickMark val="out"/>
        <c:minorTickMark val="none"/>
        <c:tickLblPos val="nextTo"/>
        <c:crossAx val="105444480"/>
        <c:crosses val="autoZero"/>
        <c:crossBetween val="midCat"/>
      </c:valAx>
    </c:plotArea>
    <c:legend>
      <c:legendPos val="b"/>
      <c:layout>
        <c:manualLayout>
          <c:xMode val="edge"/>
          <c:yMode val="edge"/>
          <c:x val="0.26347606602948798"/>
          <c:y val="0.89878820695121286"/>
          <c:w val="0.48744101019265679"/>
          <c:h val="6.8022066844017542E-2"/>
        </c:manualLayout>
      </c:layout>
      <c:overlay val="0"/>
    </c:legend>
    <c:plotVisOnly val="1"/>
    <c:dispBlanksAs val="gap"/>
    <c:showDLblsOverMax val="0"/>
  </c:chart>
  <c:spPr>
    <a:ln>
      <a:solidFill>
        <a:sysClr val="windowText" lastClr="000000"/>
      </a:solidFill>
    </a:ln>
  </c:spPr>
  <c:txPr>
    <a:bodyPr/>
    <a:lstStyle/>
    <a:p>
      <a:pPr>
        <a:defRPr>
          <a:latin typeface="Arial" pitchFamily="34" charset="0"/>
          <a:cs typeface="Arial" pitchFamily="34" charset="0"/>
        </a:defRPr>
      </a:pPr>
      <a:endParaRPr lang="en-US"/>
    </a:p>
  </c:txPr>
  <c:printSettings>
    <c:headerFooter/>
    <c:pageMargins b="0.75000000000000466" l="0.70000000000000062" r="0.70000000000000062" t="0.75000000000000466" header="0.30000000000000032" footer="0.30000000000000032"/>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FEC GGY (£m)</a:t>
            </a:r>
          </a:p>
        </c:rich>
      </c:tx>
      <c:layout/>
      <c:overlay val="0"/>
    </c:title>
    <c:autoTitleDeleted val="0"/>
    <c:plotArea>
      <c:layout/>
      <c:areaChart>
        <c:grouping val="stacked"/>
        <c:varyColors val="0"/>
        <c:ser>
          <c:idx val="2"/>
          <c:order val="0"/>
          <c:tx>
            <c:strRef>
              <c:f>'6'!$A$37</c:f>
              <c:strCache>
                <c:ptCount val="1"/>
                <c:pt idx="0">
                  <c:v>D</c:v>
                </c:pt>
              </c:strCache>
            </c:strRef>
          </c:tx>
          <c:spPr>
            <a:solidFill>
              <a:srgbClr val="A0A0A0"/>
            </a:solidFill>
          </c:spPr>
          <c:cat>
            <c:strRef>
              <c:f>'6'!$B$35:$J$35</c:f>
              <c:strCache>
                <c:ptCount val="9"/>
                <c:pt idx="0">
                  <c:v>Apr 2008
Mar 2009</c:v>
                </c:pt>
                <c:pt idx="1">
                  <c:v>Apr 2009
Mar 2010</c:v>
                </c:pt>
                <c:pt idx="2">
                  <c:v>Apr 2010
Mar 2011</c:v>
                </c:pt>
                <c:pt idx="3">
                  <c:v>Apr 2011
Mar 2012</c:v>
                </c:pt>
                <c:pt idx="4">
                  <c:v>Apr 2012
Mar 2013</c:v>
                </c:pt>
                <c:pt idx="5">
                  <c:v>Apr 2013
Mar 2014</c:v>
                </c:pt>
                <c:pt idx="6">
                  <c:v>Apr 2014
Mar 2015</c:v>
                </c:pt>
                <c:pt idx="7">
                  <c:v>Apr 2015
Mar 2016</c:v>
                </c:pt>
                <c:pt idx="8">
                  <c:v>Apr 2016
Mar 2017</c:v>
                </c:pt>
              </c:strCache>
            </c:strRef>
          </c:cat>
          <c:val>
            <c:numRef>
              <c:f>'6'!$B$37:$J$37</c:f>
              <c:numCache>
                <c:formatCode>#,##0.00</c:formatCode>
                <c:ptCount val="9"/>
                <c:pt idx="0">
                  <c:v>51.23</c:v>
                </c:pt>
                <c:pt idx="1">
                  <c:v>57.49</c:v>
                </c:pt>
                <c:pt idx="2">
                  <c:v>61.121029459353913</c:v>
                </c:pt>
                <c:pt idx="3">
                  <c:v>66.308718730321289</c:v>
                </c:pt>
                <c:pt idx="4">
                  <c:v>57.299786597672352</c:v>
                </c:pt>
                <c:pt idx="5">
                  <c:v>56.014904880584915</c:v>
                </c:pt>
                <c:pt idx="6">
                  <c:v>59.422569250460072</c:v>
                </c:pt>
                <c:pt idx="7">
                  <c:v>61.676369004717046</c:v>
                </c:pt>
                <c:pt idx="8">
                  <c:v>59.931248807353562</c:v>
                </c:pt>
              </c:numCache>
            </c:numRef>
          </c:val>
        </c:ser>
        <c:ser>
          <c:idx val="1"/>
          <c:order val="1"/>
          <c:tx>
            <c:strRef>
              <c:f>'6'!$A$36</c:f>
              <c:strCache>
                <c:ptCount val="1"/>
                <c:pt idx="0">
                  <c:v>C</c:v>
                </c:pt>
              </c:strCache>
            </c:strRef>
          </c:tx>
          <c:spPr>
            <a:solidFill>
              <a:srgbClr val="0197B5"/>
            </a:solidFill>
          </c:spPr>
          <c:cat>
            <c:strRef>
              <c:f>'6'!$B$35:$J$35</c:f>
              <c:strCache>
                <c:ptCount val="9"/>
                <c:pt idx="0">
                  <c:v>Apr 2008
Mar 2009</c:v>
                </c:pt>
                <c:pt idx="1">
                  <c:v>Apr 2009
Mar 2010</c:v>
                </c:pt>
                <c:pt idx="2">
                  <c:v>Apr 2010
Mar 2011</c:v>
                </c:pt>
                <c:pt idx="3">
                  <c:v>Apr 2011
Mar 2012</c:v>
                </c:pt>
                <c:pt idx="4">
                  <c:v>Apr 2012
Mar 2013</c:v>
                </c:pt>
                <c:pt idx="5">
                  <c:v>Apr 2013
Mar 2014</c:v>
                </c:pt>
                <c:pt idx="6">
                  <c:v>Apr 2014
Mar 2015</c:v>
                </c:pt>
                <c:pt idx="7">
                  <c:v>Apr 2015
Mar 2016</c:v>
                </c:pt>
                <c:pt idx="8">
                  <c:v>Apr 2016
Mar 2017</c:v>
                </c:pt>
              </c:strCache>
            </c:strRef>
          </c:cat>
          <c:val>
            <c:numRef>
              <c:f>'6'!$B$36:$J$36</c:f>
              <c:numCache>
                <c:formatCode>#,##0.00</c:formatCode>
                <c:ptCount val="9"/>
                <c:pt idx="0">
                  <c:v>5.64</c:v>
                </c:pt>
                <c:pt idx="1">
                  <c:v>5.62</c:v>
                </c:pt>
                <c:pt idx="2">
                  <c:v>6.3790368215540161</c:v>
                </c:pt>
                <c:pt idx="3">
                  <c:v>5.8015769763545446</c:v>
                </c:pt>
                <c:pt idx="4">
                  <c:v>4.5789493457188177</c:v>
                </c:pt>
                <c:pt idx="5">
                  <c:v>3.4486048807719847</c:v>
                </c:pt>
                <c:pt idx="6">
                  <c:v>4.1441847624916042</c:v>
                </c:pt>
                <c:pt idx="7">
                  <c:v>3.563136844132734</c:v>
                </c:pt>
                <c:pt idx="8">
                  <c:v>3.0346101055837651</c:v>
                </c:pt>
              </c:numCache>
            </c:numRef>
          </c:val>
        </c:ser>
        <c:ser>
          <c:idx val="0"/>
          <c:order val="2"/>
          <c:tx>
            <c:strRef>
              <c:f>'6'!$A$38</c:f>
              <c:strCache>
                <c:ptCount val="1"/>
                <c:pt idx="0">
                  <c:v>Aggregated categories</c:v>
                </c:pt>
              </c:strCache>
            </c:strRef>
          </c:tx>
          <c:spPr>
            <a:solidFill>
              <a:srgbClr val="FFA616"/>
            </a:solidFill>
          </c:spPr>
          <c:cat>
            <c:strRef>
              <c:f>'6'!$B$35:$J$35</c:f>
              <c:strCache>
                <c:ptCount val="9"/>
                <c:pt idx="0">
                  <c:v>Apr 2008
Mar 2009</c:v>
                </c:pt>
                <c:pt idx="1">
                  <c:v>Apr 2009
Mar 2010</c:v>
                </c:pt>
                <c:pt idx="2">
                  <c:v>Apr 2010
Mar 2011</c:v>
                </c:pt>
                <c:pt idx="3">
                  <c:v>Apr 2011
Mar 2012</c:v>
                </c:pt>
                <c:pt idx="4">
                  <c:v>Apr 2012
Mar 2013</c:v>
                </c:pt>
                <c:pt idx="5">
                  <c:v>Apr 2013
Mar 2014</c:v>
                </c:pt>
                <c:pt idx="6">
                  <c:v>Apr 2014
Mar 2015</c:v>
                </c:pt>
                <c:pt idx="7">
                  <c:v>Apr 2015
Mar 2016</c:v>
                </c:pt>
                <c:pt idx="8">
                  <c:v>Apr 2016
Mar 2017</c:v>
                </c:pt>
              </c:strCache>
            </c:strRef>
          </c:cat>
          <c:val>
            <c:numRef>
              <c:f>'6'!$B$38:$J$38</c:f>
              <c:numCache>
                <c:formatCode>#,##0.00</c:formatCode>
                <c:ptCount val="9"/>
                <c:pt idx="0">
                  <c:v>25.61</c:v>
                </c:pt>
                <c:pt idx="1">
                  <c:v>14.61</c:v>
                </c:pt>
                <c:pt idx="2">
                  <c:v>8.6218466706439401</c:v>
                </c:pt>
                <c:pt idx="3">
                  <c:v>6.5463761275253312</c:v>
                </c:pt>
                <c:pt idx="4">
                  <c:v>7.7518286607917002</c:v>
                </c:pt>
                <c:pt idx="5">
                  <c:v>7.5922116058963356</c:v>
                </c:pt>
                <c:pt idx="6">
                  <c:v>6.2583367002545094</c:v>
                </c:pt>
                <c:pt idx="7">
                  <c:v>5.5389678256061687</c:v>
                </c:pt>
                <c:pt idx="8">
                  <c:v>1.5493786612940461</c:v>
                </c:pt>
              </c:numCache>
            </c:numRef>
          </c:val>
        </c:ser>
        <c:dLbls>
          <c:showLegendKey val="0"/>
          <c:showVal val="0"/>
          <c:showCatName val="0"/>
          <c:showSerName val="0"/>
          <c:showPercent val="0"/>
          <c:showBubbleSize val="0"/>
        </c:dLbls>
        <c:axId val="105480576"/>
        <c:axId val="105482112"/>
      </c:areaChart>
      <c:catAx>
        <c:axId val="105480576"/>
        <c:scaling>
          <c:orientation val="minMax"/>
        </c:scaling>
        <c:delete val="0"/>
        <c:axPos val="b"/>
        <c:numFmt formatCode="General" sourceLinked="0"/>
        <c:majorTickMark val="out"/>
        <c:minorTickMark val="none"/>
        <c:tickLblPos val="nextTo"/>
        <c:crossAx val="105482112"/>
        <c:crosses val="autoZero"/>
        <c:auto val="1"/>
        <c:lblAlgn val="ctr"/>
        <c:lblOffset val="100"/>
        <c:noMultiLvlLbl val="0"/>
      </c:catAx>
      <c:valAx>
        <c:axId val="105482112"/>
        <c:scaling>
          <c:orientation val="minMax"/>
        </c:scaling>
        <c:delete val="0"/>
        <c:axPos val="l"/>
        <c:numFmt formatCode="#,##0" sourceLinked="0"/>
        <c:majorTickMark val="out"/>
        <c:minorTickMark val="none"/>
        <c:tickLblPos val="nextTo"/>
        <c:crossAx val="105480576"/>
        <c:crosses val="autoZero"/>
        <c:crossBetween val="midCat"/>
      </c:valAx>
    </c:plotArea>
    <c:legend>
      <c:legendPos val="b"/>
      <c:layout/>
      <c:overlay val="0"/>
    </c:legend>
    <c:plotVisOnly val="1"/>
    <c:dispBlanksAs val="gap"/>
    <c:showDLblsOverMax val="0"/>
  </c:chart>
  <c:spPr>
    <a:ln>
      <a:solidFill>
        <a:sysClr val="windowText" lastClr="000000"/>
      </a:solidFill>
    </a:ln>
  </c:spPr>
  <c:txPr>
    <a:bodyPr/>
    <a:lstStyle/>
    <a:p>
      <a:pPr>
        <a:defRPr>
          <a:latin typeface="Arial" pitchFamily="34" charset="0"/>
          <a:cs typeface="Arial" pitchFamily="34" charset="0"/>
        </a:defRPr>
      </a:pPr>
      <a:endParaRPr lang="en-US"/>
    </a:p>
  </c:txPr>
  <c:printSettings>
    <c:headerFooter/>
    <c:pageMargins b="0.75000000000000466" l="0.70000000000000062" r="0.70000000000000062" t="0.75000000000000466" header="0.30000000000000032" footer="0.30000000000000032"/>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vert="horz"/>
          <a:lstStyle/>
          <a:p>
            <a:pPr>
              <a:defRPr/>
            </a:pPr>
            <a:r>
              <a:rPr lang="en-GB"/>
              <a:t>Gambling Software Revenue (£m)</a:t>
            </a:r>
          </a:p>
        </c:rich>
      </c:tx>
      <c:layout/>
      <c:overlay val="0"/>
      <c:spPr>
        <a:noFill/>
        <a:ln>
          <a:noFill/>
        </a:ln>
        <a:effectLst/>
      </c:spPr>
    </c:title>
    <c:autoTitleDeleted val="0"/>
    <c:plotArea>
      <c:layout>
        <c:manualLayout>
          <c:layoutTarget val="inner"/>
          <c:xMode val="edge"/>
          <c:yMode val="edge"/>
          <c:x val="8.4803149606299227E-2"/>
          <c:y val="0.11966104067499302"/>
          <c:w val="0.82864348206474292"/>
          <c:h val="0.64746099445902605"/>
        </c:manualLayout>
      </c:layout>
      <c:areaChart>
        <c:grouping val="stacked"/>
        <c:varyColors val="0"/>
        <c:ser>
          <c:idx val="1"/>
          <c:order val="0"/>
          <c:tx>
            <c:strRef>
              <c:f>'8'!$A$11</c:f>
              <c:strCache>
                <c:ptCount val="1"/>
                <c:pt idx="0">
                  <c:v>Revenue Share</c:v>
                </c:pt>
              </c:strCache>
            </c:strRef>
          </c:tx>
          <c:spPr>
            <a:solidFill>
              <a:schemeClr val="accent2"/>
            </a:solidFill>
            <a:ln>
              <a:noFill/>
            </a:ln>
            <a:effectLst/>
          </c:spPr>
          <c:cat>
            <c:strRef>
              <c:f>'8'!$D$9:$J$9</c:f>
              <c:strCache>
                <c:ptCount val="7"/>
                <c:pt idx="0">
                  <c:v>Apr 2010
Mar 2011</c:v>
                </c:pt>
                <c:pt idx="1">
                  <c:v>Apr 2011
Mar 2012</c:v>
                </c:pt>
                <c:pt idx="2">
                  <c:v>Apr 2012
Mar 2013</c:v>
                </c:pt>
                <c:pt idx="3">
                  <c:v>Apr 2013
Mar 2014</c:v>
                </c:pt>
                <c:pt idx="4">
                  <c:v>Apr 2014
Mar 2015</c:v>
                </c:pt>
                <c:pt idx="5">
                  <c:v>Apr 2015
Mar 2016</c:v>
                </c:pt>
                <c:pt idx="6">
                  <c:v>Apr 2016
Mar 2017</c:v>
                </c:pt>
              </c:strCache>
              <c:extLst>
                <c:ext xmlns:c15="http://schemas.microsoft.com/office/drawing/2012/chart" uri="{02D57815-91ED-43cb-92C2-25804820EDAC}">
                  <c15:fullRef>
                    <c15:sqref>'8'!$B$9:$J$9</c15:sqref>
                  </c15:fullRef>
                </c:ext>
              </c:extLst>
            </c:strRef>
          </c:cat>
          <c:val>
            <c:numRef>
              <c:f>'8'!$D$11:$J$11</c:f>
              <c:numCache>
                <c:formatCode>0.00</c:formatCode>
                <c:ptCount val="7"/>
                <c:pt idx="1">
                  <c:v>36.46</c:v>
                </c:pt>
                <c:pt idx="2">
                  <c:v>37.401588040889003</c:v>
                </c:pt>
                <c:pt idx="3">
                  <c:v>46.919799504130005</c:v>
                </c:pt>
                <c:pt idx="4">
                  <c:v>145.50428530828304</c:v>
                </c:pt>
                <c:pt idx="5">
                  <c:v>355.57542759167478</c:v>
                </c:pt>
                <c:pt idx="6">
                  <c:v>383.37318436710996</c:v>
                </c:pt>
              </c:numCache>
              <c:extLst>
                <c:ext xmlns:c15="http://schemas.microsoft.com/office/drawing/2012/chart" uri="{02D57815-91ED-43cb-92C2-25804820EDAC}">
                  <c15:fullRef>
                    <c15:sqref>'8'!$B$11:$J$11</c15:sqref>
                  </c15:fullRef>
                </c:ext>
              </c:extLst>
            </c:numRef>
          </c:val>
        </c:ser>
        <c:ser>
          <c:idx val="2"/>
          <c:order val="1"/>
          <c:tx>
            <c:strRef>
              <c:f>'8'!$A$10</c:f>
              <c:strCache>
                <c:ptCount val="1"/>
                <c:pt idx="0">
                  <c:v>Sales</c:v>
                </c:pt>
              </c:strCache>
            </c:strRef>
          </c:tx>
          <c:spPr>
            <a:solidFill>
              <a:schemeClr val="accent3"/>
            </a:solidFill>
            <a:ln>
              <a:noFill/>
            </a:ln>
            <a:effectLst/>
          </c:spPr>
          <c:cat>
            <c:strRef>
              <c:f>'8'!$D$9:$J$9</c:f>
              <c:strCache>
                <c:ptCount val="7"/>
                <c:pt idx="0">
                  <c:v>Apr 2010
Mar 2011</c:v>
                </c:pt>
                <c:pt idx="1">
                  <c:v>Apr 2011
Mar 2012</c:v>
                </c:pt>
                <c:pt idx="2">
                  <c:v>Apr 2012
Mar 2013</c:v>
                </c:pt>
                <c:pt idx="3">
                  <c:v>Apr 2013
Mar 2014</c:v>
                </c:pt>
                <c:pt idx="4">
                  <c:v>Apr 2014
Mar 2015</c:v>
                </c:pt>
                <c:pt idx="5">
                  <c:v>Apr 2015
Mar 2016</c:v>
                </c:pt>
                <c:pt idx="6">
                  <c:v>Apr 2016
Mar 2017</c:v>
                </c:pt>
              </c:strCache>
              <c:extLst>
                <c:ext xmlns:c15="http://schemas.microsoft.com/office/drawing/2012/chart" uri="{02D57815-91ED-43cb-92C2-25804820EDAC}">
                  <c15:fullRef>
                    <c15:sqref>'8'!$B$9:$J$9</c15:sqref>
                  </c15:fullRef>
                </c:ext>
              </c:extLst>
            </c:strRef>
          </c:cat>
          <c:val>
            <c:numRef>
              <c:f>'8'!$D$10:$J$10</c:f>
              <c:numCache>
                <c:formatCode>0.00</c:formatCode>
                <c:ptCount val="7"/>
                <c:pt idx="1">
                  <c:v>70.75</c:v>
                </c:pt>
                <c:pt idx="2">
                  <c:v>67.327965681191998</c:v>
                </c:pt>
                <c:pt idx="3">
                  <c:v>100.75614127353001</c:v>
                </c:pt>
                <c:pt idx="4">
                  <c:v>56.867810007825994</c:v>
                </c:pt>
                <c:pt idx="5">
                  <c:v>179.64612995963697</c:v>
                </c:pt>
                <c:pt idx="6">
                  <c:v>186.06865962048997</c:v>
                </c:pt>
              </c:numCache>
              <c:extLst>
                <c:ext xmlns:c15="http://schemas.microsoft.com/office/drawing/2012/chart" uri="{02D57815-91ED-43cb-92C2-25804820EDAC}">
                  <c15:fullRef>
                    <c15:sqref>'8'!$B$10:$J$10</c15:sqref>
                  </c15:fullRef>
                </c:ext>
              </c:extLst>
            </c:numRef>
          </c:val>
        </c:ser>
        <c:ser>
          <c:idx val="0"/>
          <c:order val="2"/>
          <c:tx>
            <c:strRef>
              <c:f>'8'!$A$12</c:f>
              <c:strCache>
                <c:ptCount val="1"/>
                <c:pt idx="0">
                  <c:v>Other</c:v>
                </c:pt>
              </c:strCache>
            </c:strRef>
          </c:tx>
          <c:spPr>
            <a:solidFill>
              <a:schemeClr val="accent1"/>
            </a:solidFill>
            <a:ln>
              <a:noFill/>
            </a:ln>
            <a:effectLst/>
          </c:spPr>
          <c:cat>
            <c:strRef>
              <c:f>'8'!$D$9:$J$9</c:f>
              <c:strCache>
                <c:ptCount val="7"/>
                <c:pt idx="0">
                  <c:v>Apr 2010
Mar 2011</c:v>
                </c:pt>
                <c:pt idx="1">
                  <c:v>Apr 2011
Mar 2012</c:v>
                </c:pt>
                <c:pt idx="2">
                  <c:v>Apr 2012
Mar 2013</c:v>
                </c:pt>
                <c:pt idx="3">
                  <c:v>Apr 2013
Mar 2014</c:v>
                </c:pt>
                <c:pt idx="4">
                  <c:v>Apr 2014
Mar 2015</c:v>
                </c:pt>
                <c:pt idx="5">
                  <c:v>Apr 2015
Mar 2016</c:v>
                </c:pt>
                <c:pt idx="6">
                  <c:v>Apr 2016
Mar 2017</c:v>
                </c:pt>
              </c:strCache>
              <c:extLst>
                <c:ext xmlns:c15="http://schemas.microsoft.com/office/drawing/2012/chart" uri="{02D57815-91ED-43cb-92C2-25804820EDAC}">
                  <c15:fullRef>
                    <c15:sqref>'8'!$B$9:$J$9</c15:sqref>
                  </c15:fullRef>
                </c:ext>
              </c:extLst>
            </c:strRef>
          </c:cat>
          <c:val>
            <c:numRef>
              <c:f>'8'!$D$12:$J$12</c:f>
              <c:numCache>
                <c:formatCode>General</c:formatCode>
                <c:ptCount val="7"/>
                <c:pt idx="2" formatCode="0.00">
                  <c:v>0.19489127671199999</c:v>
                </c:pt>
                <c:pt idx="3" formatCode="0.00">
                  <c:v>2.6690252328740001</c:v>
                </c:pt>
                <c:pt idx="4" formatCode="0.00">
                  <c:v>21.532582862595003</c:v>
                </c:pt>
                <c:pt idx="5" formatCode="0.00">
                  <c:v>70.870929940700989</c:v>
                </c:pt>
                <c:pt idx="6" formatCode="0.00">
                  <c:v>62.629471443263007</c:v>
                </c:pt>
              </c:numCache>
              <c:extLst>
                <c:ext xmlns:c15="http://schemas.microsoft.com/office/drawing/2012/chart" uri="{02D57815-91ED-43cb-92C2-25804820EDAC}">
                  <c15:fullRef>
                    <c15:sqref>'8'!$B$12:$J$12</c15:sqref>
                  </c15:fullRef>
                </c:ext>
              </c:extLst>
            </c:numRef>
          </c:val>
        </c:ser>
        <c:dLbls>
          <c:showLegendKey val="0"/>
          <c:showVal val="0"/>
          <c:showCatName val="0"/>
          <c:showSerName val="0"/>
          <c:showPercent val="0"/>
          <c:showBubbleSize val="0"/>
        </c:dLbls>
        <c:axId val="105790464"/>
        <c:axId val="105792256"/>
      </c:areaChart>
      <c:catAx>
        <c:axId val="10579046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vert="horz"/>
          <a:lstStyle/>
          <a:p>
            <a:pPr>
              <a:defRPr/>
            </a:pPr>
            <a:endParaRPr lang="en-US"/>
          </a:p>
        </c:txPr>
        <c:crossAx val="105792256"/>
        <c:crosses val="autoZero"/>
        <c:auto val="1"/>
        <c:lblAlgn val="ctr"/>
        <c:lblOffset val="100"/>
        <c:noMultiLvlLbl val="0"/>
      </c:catAx>
      <c:valAx>
        <c:axId val="105792256"/>
        <c:scaling>
          <c:orientation val="minMax"/>
        </c:scaling>
        <c:delete val="0"/>
        <c:axPos val="l"/>
        <c:majorGridlines>
          <c:spPr>
            <a:ln w="9525" cap="flat" cmpd="sng" algn="ctr">
              <a:noFill/>
              <a:round/>
            </a:ln>
            <a:effectLst/>
          </c:spPr>
        </c:majorGridlines>
        <c:numFmt formatCode="#,##0" sourceLinked="0"/>
        <c:majorTickMark val="out"/>
        <c:minorTickMark val="none"/>
        <c:tickLblPos val="nextTo"/>
        <c:spPr>
          <a:noFill/>
          <a:ln>
            <a:solidFill>
              <a:schemeClr val="tx1">
                <a:lumMod val="15000"/>
                <a:lumOff val="85000"/>
              </a:schemeClr>
            </a:solidFill>
          </a:ln>
          <a:effectLst/>
        </c:spPr>
        <c:txPr>
          <a:bodyPr rot="-60000000" vert="horz"/>
          <a:lstStyle/>
          <a:p>
            <a:pPr algn="ctr">
              <a:defRPr lang="en-GB" sz="1000" b="0" i="0" u="none" strike="noStrike" kern="1200" baseline="0">
                <a:solidFill>
                  <a:schemeClr val="tx1"/>
                </a:solidFill>
                <a:latin typeface="Arial" pitchFamily="34" charset="0"/>
                <a:ea typeface="+mn-ea"/>
                <a:cs typeface="Arial" pitchFamily="34" charset="0"/>
              </a:defRPr>
            </a:pPr>
            <a:endParaRPr lang="en-US"/>
          </a:p>
        </c:txPr>
        <c:crossAx val="105790464"/>
        <c:crosses val="autoZero"/>
        <c:crossBetween val="midCat"/>
      </c:valAx>
      <c:spPr>
        <a:noFill/>
        <a:ln>
          <a:noFill/>
        </a:ln>
        <a:effectLst/>
      </c:spPr>
    </c:plotArea>
    <c:legend>
      <c:legendPos val="b"/>
      <c:layout/>
      <c:overlay val="0"/>
      <c:spPr>
        <a:noFill/>
        <a:ln>
          <a:noFill/>
        </a:ln>
        <a:effectLst/>
      </c:spPr>
      <c:txPr>
        <a:bodyPr rot="0" vert="horz"/>
        <a:lstStyle/>
        <a:p>
          <a:pPr>
            <a:defRPr/>
          </a:pPr>
          <a:endParaRPr lang="en-US"/>
        </a:p>
      </c:txPr>
    </c:legend>
    <c:plotVisOnly val="1"/>
    <c:dispBlanksAs val="gap"/>
    <c:showDLblsOverMax val="0"/>
  </c:chart>
  <c:spPr>
    <a:solidFill>
      <a:schemeClr val="bg1"/>
    </a:solidFill>
    <a:ln w="9525" cap="flat" cmpd="sng" algn="ctr">
      <a:solidFill>
        <a:sysClr val="windowText" lastClr="000000"/>
      </a:solidFill>
      <a:round/>
    </a:ln>
    <a:effectLst/>
  </c:spPr>
  <c:txPr>
    <a:bodyPr/>
    <a:lstStyle/>
    <a:p>
      <a:pPr>
        <a:defRPr b="0">
          <a:solidFill>
            <a:sysClr val="windowText" lastClr="000000"/>
          </a:solidFill>
          <a:latin typeface="Arial" panose="020B0604020202020204" pitchFamily="34" charset="0"/>
          <a:cs typeface="Arial" panose="020B0604020202020204" pitchFamily="34" charset="0"/>
        </a:defRPr>
      </a:pPr>
      <a:endParaRPr lang="en-US"/>
    </a:p>
  </c:txPr>
  <c:printSettings>
    <c:headerFooter/>
    <c:pageMargins b="0.75000000000000089" l="0.70000000000000062" r="0.70000000000000062" t="0.75000000000000089" header="0.30000000000000032" footer="0.30000000000000032"/>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The split of proceeds from ticket sales (£m)</a:t>
            </a:r>
          </a:p>
        </c:rich>
      </c:tx>
      <c:layout/>
      <c:overlay val="0"/>
    </c:title>
    <c:autoTitleDeleted val="0"/>
    <c:plotArea>
      <c:layout/>
      <c:areaChart>
        <c:grouping val="stacked"/>
        <c:varyColors val="0"/>
        <c:ser>
          <c:idx val="2"/>
          <c:order val="0"/>
          <c:tx>
            <c:strRef>
              <c:f>'9'!$A$9</c:f>
              <c:strCache>
                <c:ptCount val="1"/>
                <c:pt idx="0">
                  <c:v>Balance (to good causes)</c:v>
                </c:pt>
              </c:strCache>
            </c:strRef>
          </c:tx>
          <c:spPr>
            <a:solidFill>
              <a:srgbClr val="82107E"/>
            </a:solidFill>
          </c:spPr>
          <c:cat>
            <c:strRef>
              <c:f>'9'!$B$8:$J$8</c:f>
              <c:strCache>
                <c:ptCount val="9"/>
                <c:pt idx="0">
                  <c:v>Apr 2008
Mar 2009</c:v>
                </c:pt>
                <c:pt idx="1">
                  <c:v>Apr 2009
Mar 2010</c:v>
                </c:pt>
                <c:pt idx="2">
                  <c:v>Apr 2010
Mar 2011</c:v>
                </c:pt>
                <c:pt idx="3">
                  <c:v>Apr 2011
Mar 2012</c:v>
                </c:pt>
                <c:pt idx="4">
                  <c:v>Apr 2012
Mar 2013</c:v>
                </c:pt>
                <c:pt idx="5">
                  <c:v>Apr 2013
Mar 2014</c:v>
                </c:pt>
                <c:pt idx="6">
                  <c:v>Apr 2014
Mar 2015</c:v>
                </c:pt>
                <c:pt idx="7">
                  <c:v>Apr 2015 Mar 2016</c:v>
                </c:pt>
                <c:pt idx="8">
                  <c:v>Apr 2016 Mar 2017</c:v>
                </c:pt>
              </c:strCache>
            </c:strRef>
          </c:cat>
          <c:val>
            <c:numRef>
              <c:f>'9'!$B$9:$J$9</c:f>
              <c:numCache>
                <c:formatCode>#,##0.00</c:formatCode>
                <c:ptCount val="9"/>
                <c:pt idx="0">
                  <c:v>94.865543349999996</c:v>
                </c:pt>
                <c:pt idx="1">
                  <c:v>100.12682089</c:v>
                </c:pt>
                <c:pt idx="2">
                  <c:v>102.90433504000001</c:v>
                </c:pt>
                <c:pt idx="3">
                  <c:v>127.38776234999999</c:v>
                </c:pt>
                <c:pt idx="4">
                  <c:v>142.75224068999944</c:v>
                </c:pt>
                <c:pt idx="5">
                  <c:v>162.25220827999968</c:v>
                </c:pt>
                <c:pt idx="6">
                  <c:v>190.63417786999884</c:v>
                </c:pt>
                <c:pt idx="7">
                  <c:v>212.12487468000037</c:v>
                </c:pt>
                <c:pt idx="8">
                  <c:v>255.56456315000202</c:v>
                </c:pt>
              </c:numCache>
            </c:numRef>
          </c:val>
        </c:ser>
        <c:ser>
          <c:idx val="1"/>
          <c:order val="1"/>
          <c:tx>
            <c:strRef>
              <c:f>'9'!$A$10</c:f>
              <c:strCache>
                <c:ptCount val="1"/>
                <c:pt idx="0">
                  <c:v>Expenses</c:v>
                </c:pt>
              </c:strCache>
            </c:strRef>
          </c:tx>
          <c:spPr>
            <a:solidFill>
              <a:srgbClr val="FF6600"/>
            </a:solidFill>
          </c:spPr>
          <c:cat>
            <c:strRef>
              <c:f>'9'!$B$8:$J$8</c:f>
              <c:strCache>
                <c:ptCount val="9"/>
                <c:pt idx="0">
                  <c:v>Apr 2008
Mar 2009</c:v>
                </c:pt>
                <c:pt idx="1">
                  <c:v>Apr 2009
Mar 2010</c:v>
                </c:pt>
                <c:pt idx="2">
                  <c:v>Apr 2010
Mar 2011</c:v>
                </c:pt>
                <c:pt idx="3">
                  <c:v>Apr 2011
Mar 2012</c:v>
                </c:pt>
                <c:pt idx="4">
                  <c:v>Apr 2012
Mar 2013</c:v>
                </c:pt>
                <c:pt idx="5">
                  <c:v>Apr 2013
Mar 2014</c:v>
                </c:pt>
                <c:pt idx="6">
                  <c:v>Apr 2014
Mar 2015</c:v>
                </c:pt>
                <c:pt idx="7">
                  <c:v>Apr 2015 Mar 2016</c:v>
                </c:pt>
                <c:pt idx="8">
                  <c:v>Apr 2016 Mar 2017</c:v>
                </c:pt>
              </c:strCache>
            </c:strRef>
          </c:cat>
          <c:val>
            <c:numRef>
              <c:f>'9'!$B$10:$J$10</c:f>
              <c:numCache>
                <c:formatCode>#,##0.00</c:formatCode>
                <c:ptCount val="9"/>
                <c:pt idx="0">
                  <c:v>49.544741770000002</c:v>
                </c:pt>
                <c:pt idx="1">
                  <c:v>57.894241619999995</c:v>
                </c:pt>
                <c:pt idx="2">
                  <c:v>66.52089054999999</c:v>
                </c:pt>
                <c:pt idx="3">
                  <c:v>101.22511433</c:v>
                </c:pt>
                <c:pt idx="4">
                  <c:v>130.25235301000143</c:v>
                </c:pt>
                <c:pt idx="5">
                  <c:v>131.53704425000072</c:v>
                </c:pt>
                <c:pt idx="6">
                  <c:v>159.10489458000077</c:v>
                </c:pt>
                <c:pt idx="7">
                  <c:v>167.59870797000028</c:v>
                </c:pt>
                <c:pt idx="8">
                  <c:v>185.95008669999871</c:v>
                </c:pt>
              </c:numCache>
            </c:numRef>
          </c:val>
        </c:ser>
        <c:ser>
          <c:idx val="0"/>
          <c:order val="2"/>
          <c:tx>
            <c:strRef>
              <c:f>'9'!$A$11</c:f>
              <c:strCache>
                <c:ptCount val="1"/>
                <c:pt idx="0">
                  <c:v>Prizes from proceeds</c:v>
                </c:pt>
              </c:strCache>
            </c:strRef>
          </c:tx>
          <c:spPr>
            <a:solidFill>
              <a:srgbClr val="0C2578"/>
            </a:solidFill>
          </c:spPr>
          <c:cat>
            <c:strRef>
              <c:f>'9'!$B$8:$J$8</c:f>
              <c:strCache>
                <c:ptCount val="9"/>
                <c:pt idx="0">
                  <c:v>Apr 2008
Mar 2009</c:v>
                </c:pt>
                <c:pt idx="1">
                  <c:v>Apr 2009
Mar 2010</c:v>
                </c:pt>
                <c:pt idx="2">
                  <c:v>Apr 2010
Mar 2011</c:v>
                </c:pt>
                <c:pt idx="3">
                  <c:v>Apr 2011
Mar 2012</c:v>
                </c:pt>
                <c:pt idx="4">
                  <c:v>Apr 2012
Mar 2013</c:v>
                </c:pt>
                <c:pt idx="5">
                  <c:v>Apr 2013
Mar 2014</c:v>
                </c:pt>
                <c:pt idx="6">
                  <c:v>Apr 2014
Mar 2015</c:v>
                </c:pt>
                <c:pt idx="7">
                  <c:v>Apr 2015 Mar 2016</c:v>
                </c:pt>
                <c:pt idx="8">
                  <c:v>Apr 2016 Mar 2017</c:v>
                </c:pt>
              </c:strCache>
            </c:strRef>
          </c:cat>
          <c:val>
            <c:numRef>
              <c:f>'9'!$B$11:$J$11</c:f>
              <c:numCache>
                <c:formatCode>#,##0.00</c:formatCode>
                <c:ptCount val="9"/>
                <c:pt idx="0">
                  <c:v>34.265461879999997</c:v>
                </c:pt>
                <c:pt idx="1">
                  <c:v>36.887498740000005</c:v>
                </c:pt>
                <c:pt idx="2">
                  <c:v>38.734713960000001</c:v>
                </c:pt>
                <c:pt idx="3">
                  <c:v>72.344562380000013</c:v>
                </c:pt>
                <c:pt idx="4">
                  <c:v>72.552356029999814</c:v>
                </c:pt>
                <c:pt idx="5">
                  <c:v>83.03421483999999</c:v>
                </c:pt>
                <c:pt idx="6">
                  <c:v>96.389879610000122</c:v>
                </c:pt>
                <c:pt idx="7">
                  <c:v>113.55996294999981</c:v>
                </c:pt>
                <c:pt idx="8">
                  <c:v>145.14548958999998</c:v>
                </c:pt>
              </c:numCache>
            </c:numRef>
          </c:val>
        </c:ser>
        <c:dLbls>
          <c:showLegendKey val="0"/>
          <c:showVal val="0"/>
          <c:showCatName val="0"/>
          <c:showSerName val="0"/>
          <c:showPercent val="0"/>
          <c:showBubbleSize val="0"/>
        </c:dLbls>
        <c:axId val="107167104"/>
        <c:axId val="107177088"/>
      </c:areaChart>
      <c:catAx>
        <c:axId val="107167104"/>
        <c:scaling>
          <c:orientation val="minMax"/>
        </c:scaling>
        <c:delete val="0"/>
        <c:axPos val="b"/>
        <c:numFmt formatCode="General" sourceLinked="0"/>
        <c:majorTickMark val="out"/>
        <c:minorTickMark val="none"/>
        <c:tickLblPos val="nextTo"/>
        <c:crossAx val="107177088"/>
        <c:crosses val="autoZero"/>
        <c:auto val="1"/>
        <c:lblAlgn val="ctr"/>
        <c:lblOffset val="100"/>
        <c:noMultiLvlLbl val="0"/>
      </c:catAx>
      <c:valAx>
        <c:axId val="107177088"/>
        <c:scaling>
          <c:orientation val="minMax"/>
          <c:max val="600"/>
        </c:scaling>
        <c:delete val="0"/>
        <c:axPos val="l"/>
        <c:numFmt formatCode="#,##0" sourceLinked="0"/>
        <c:majorTickMark val="out"/>
        <c:minorTickMark val="none"/>
        <c:tickLblPos val="nextTo"/>
        <c:crossAx val="107167104"/>
        <c:crosses val="autoZero"/>
        <c:crossBetween val="midCat"/>
        <c:majorUnit val="100"/>
      </c:valAx>
    </c:plotArea>
    <c:legend>
      <c:legendPos val="b"/>
      <c:layout/>
      <c:overlay val="0"/>
    </c:legend>
    <c:plotVisOnly val="1"/>
    <c:dispBlanksAs val="gap"/>
    <c:showDLblsOverMax val="0"/>
  </c:chart>
  <c:spPr>
    <a:ln>
      <a:solidFill>
        <a:sysClr val="windowText" lastClr="000000"/>
      </a:solidFill>
    </a:ln>
  </c:spPr>
  <c:txPr>
    <a:bodyPr/>
    <a:lstStyle/>
    <a:p>
      <a:pPr>
        <a:defRPr>
          <a:latin typeface="Arial" pitchFamily="34" charset="0"/>
          <a:cs typeface="Arial" pitchFamily="34" charset="0"/>
        </a:defRPr>
      </a:pPr>
      <a:endParaRPr lang="en-US"/>
    </a:p>
  </c:txPr>
  <c:printSettings>
    <c:headerFooter/>
    <c:pageMargins b="0.75000000000000477" l="0.70000000000000062" r="0.70000000000000062" t="0.75000000000000477" header="0.30000000000000032" footer="0.30000000000000032"/>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sz="1800" b="1" i="0" baseline="0">
                <a:effectLst/>
              </a:rPr>
              <a:t>The split of proceeds from ticket sales (£m)</a:t>
            </a:r>
            <a:endParaRPr lang="en-GB">
              <a:effectLst/>
            </a:endParaRPr>
          </a:p>
        </c:rich>
      </c:tx>
      <c:layout/>
      <c:overlay val="0"/>
    </c:title>
    <c:autoTitleDeleted val="0"/>
    <c:plotArea>
      <c:layout>
        <c:manualLayout>
          <c:layoutTarget val="inner"/>
          <c:xMode val="edge"/>
          <c:yMode val="edge"/>
          <c:x val="7.5142008779676306E-2"/>
          <c:y val="0.12500478616643657"/>
          <c:w val="0.85909800629597799"/>
          <c:h val="0.50625462163335522"/>
        </c:manualLayout>
      </c:layout>
      <c:areaChart>
        <c:grouping val="stacked"/>
        <c:varyColors val="0"/>
        <c:ser>
          <c:idx val="1"/>
          <c:order val="0"/>
          <c:tx>
            <c:strRef>
              <c:f>'10'!$A$11</c:f>
              <c:strCache>
                <c:ptCount val="1"/>
                <c:pt idx="0">
                  <c:v>Prizes capable of being won by players (including unclaimed prizes)</c:v>
                </c:pt>
              </c:strCache>
            </c:strRef>
          </c:tx>
          <c:spPr>
            <a:ln w="25400">
              <a:noFill/>
            </a:ln>
          </c:spPr>
          <c:cat>
            <c:strRef>
              <c:f>'10'!$B$8:$J$8</c:f>
              <c:strCache>
                <c:ptCount val="9"/>
                <c:pt idx="0">
                  <c:v>Apr 2008
Mar 2009</c:v>
                </c:pt>
                <c:pt idx="1">
                  <c:v>Apr 2009
Mar 2010</c:v>
                </c:pt>
                <c:pt idx="2">
                  <c:v>Apr 2010
Mar 2011</c:v>
                </c:pt>
                <c:pt idx="3">
                  <c:v>Apr 2011
Mar 2012</c:v>
                </c:pt>
                <c:pt idx="4">
                  <c:v>Apr 2012
Mar 2013</c:v>
                </c:pt>
                <c:pt idx="5">
                  <c:v>Apr 2013
Mar 2014</c:v>
                </c:pt>
                <c:pt idx="6">
                  <c:v>Apr 2014
Mar 2015</c:v>
                </c:pt>
                <c:pt idx="7">
                  <c:v>Apr 2015 Mar 2016</c:v>
                </c:pt>
                <c:pt idx="8">
                  <c:v>Apr 2016 Mar 2017</c:v>
                </c:pt>
              </c:strCache>
            </c:strRef>
          </c:cat>
          <c:val>
            <c:numRef>
              <c:f>'10'!$B$11:$J$11</c:f>
              <c:numCache>
                <c:formatCode>_(* #,##0.00_);_(* \(#,##0.00\);_(* "-"??_);_(@_)</c:formatCode>
                <c:ptCount val="9"/>
                <c:pt idx="0">
                  <c:v>2627.6</c:v>
                </c:pt>
                <c:pt idx="1">
                  <c:v>2797.3</c:v>
                </c:pt>
                <c:pt idx="2">
                  <c:v>2984.5</c:v>
                </c:pt>
                <c:pt idx="3">
                  <c:v>3379.4</c:v>
                </c:pt>
                <c:pt idx="4">
                  <c:v>3697.6</c:v>
                </c:pt>
                <c:pt idx="5">
                  <c:v>3636.5</c:v>
                </c:pt>
                <c:pt idx="6">
                  <c:v>4043.1</c:v>
                </c:pt>
                <c:pt idx="7">
                  <c:v>4198.8999999999996</c:v>
                </c:pt>
                <c:pt idx="8">
                  <c:v>3943.2</c:v>
                </c:pt>
              </c:numCache>
            </c:numRef>
          </c:val>
        </c:ser>
        <c:ser>
          <c:idx val="0"/>
          <c:order val="1"/>
          <c:tx>
            <c:strRef>
              <c:f>'10'!$A$12</c:f>
              <c:strCache>
                <c:ptCount val="1"/>
                <c:pt idx="0">
                  <c:v>Primary Contribution</c:v>
                </c:pt>
              </c:strCache>
            </c:strRef>
          </c:tx>
          <c:spPr>
            <a:ln w="25400">
              <a:noFill/>
            </a:ln>
          </c:spPr>
          <c:cat>
            <c:strRef>
              <c:f>'10'!$B$8:$J$8</c:f>
              <c:strCache>
                <c:ptCount val="9"/>
                <c:pt idx="0">
                  <c:v>Apr 2008
Mar 2009</c:v>
                </c:pt>
                <c:pt idx="1">
                  <c:v>Apr 2009
Mar 2010</c:v>
                </c:pt>
                <c:pt idx="2">
                  <c:v>Apr 2010
Mar 2011</c:v>
                </c:pt>
                <c:pt idx="3">
                  <c:v>Apr 2011
Mar 2012</c:v>
                </c:pt>
                <c:pt idx="4">
                  <c:v>Apr 2012
Mar 2013</c:v>
                </c:pt>
                <c:pt idx="5">
                  <c:v>Apr 2013
Mar 2014</c:v>
                </c:pt>
                <c:pt idx="6">
                  <c:v>Apr 2014
Mar 2015</c:v>
                </c:pt>
                <c:pt idx="7">
                  <c:v>Apr 2015 Mar 2016</c:v>
                </c:pt>
                <c:pt idx="8">
                  <c:v>Apr 2016 Mar 2017</c:v>
                </c:pt>
              </c:strCache>
            </c:strRef>
          </c:cat>
          <c:val>
            <c:numRef>
              <c:f>'10'!$B$12:$J$12</c:f>
              <c:numCache>
                <c:formatCode>_(* #,##0.00_);_(* \(#,##0.00\);_(* "-"??_);_(@_)</c:formatCode>
                <c:ptCount val="9"/>
                <c:pt idx="0">
                  <c:v>1299.3</c:v>
                </c:pt>
                <c:pt idx="1">
                  <c:v>1468.5</c:v>
                </c:pt>
                <c:pt idx="2">
                  <c:v>1558.1</c:v>
                </c:pt>
                <c:pt idx="3">
                  <c:v>1705.3</c:v>
                </c:pt>
                <c:pt idx="4">
                  <c:v>1762.1</c:v>
                </c:pt>
                <c:pt idx="5">
                  <c:v>1574.8</c:v>
                </c:pt>
                <c:pt idx="6">
                  <c:v>1668.7</c:v>
                </c:pt>
                <c:pt idx="7">
                  <c:v>1788.3</c:v>
                </c:pt>
                <c:pt idx="8">
                  <c:v>1486.9</c:v>
                </c:pt>
              </c:numCache>
            </c:numRef>
          </c:val>
        </c:ser>
        <c:ser>
          <c:idx val="2"/>
          <c:order val="2"/>
          <c:tx>
            <c:strRef>
              <c:f>'10'!$A$13</c:f>
              <c:strCache>
                <c:ptCount val="1"/>
                <c:pt idx="0">
                  <c:v>Lottery Duty</c:v>
                </c:pt>
              </c:strCache>
            </c:strRef>
          </c:tx>
          <c:spPr>
            <a:ln w="25400">
              <a:noFill/>
            </a:ln>
          </c:spPr>
          <c:cat>
            <c:strRef>
              <c:f>'10'!$B$8:$J$8</c:f>
              <c:strCache>
                <c:ptCount val="9"/>
                <c:pt idx="0">
                  <c:v>Apr 2008
Mar 2009</c:v>
                </c:pt>
                <c:pt idx="1">
                  <c:v>Apr 2009
Mar 2010</c:v>
                </c:pt>
                <c:pt idx="2">
                  <c:v>Apr 2010
Mar 2011</c:v>
                </c:pt>
                <c:pt idx="3">
                  <c:v>Apr 2011
Mar 2012</c:v>
                </c:pt>
                <c:pt idx="4">
                  <c:v>Apr 2012
Mar 2013</c:v>
                </c:pt>
                <c:pt idx="5">
                  <c:v>Apr 2013
Mar 2014</c:v>
                </c:pt>
                <c:pt idx="6">
                  <c:v>Apr 2014
Mar 2015</c:v>
                </c:pt>
                <c:pt idx="7">
                  <c:v>Apr 2015 Mar 2016</c:v>
                </c:pt>
                <c:pt idx="8">
                  <c:v>Apr 2016 Mar 2017</c:v>
                </c:pt>
              </c:strCache>
            </c:strRef>
          </c:cat>
          <c:val>
            <c:numRef>
              <c:f>'10'!$B$13:$J$13</c:f>
              <c:numCache>
                <c:formatCode>_(* #,##0.00_);_(* \(#,##0.00\);_(* "-"??_);_(@_)</c:formatCode>
                <c:ptCount val="9"/>
                <c:pt idx="0">
                  <c:v>617.9</c:v>
                </c:pt>
                <c:pt idx="1">
                  <c:v>657.2</c:v>
                </c:pt>
                <c:pt idx="2">
                  <c:v>699.3</c:v>
                </c:pt>
                <c:pt idx="3">
                  <c:v>780.5</c:v>
                </c:pt>
                <c:pt idx="4">
                  <c:v>837.2</c:v>
                </c:pt>
                <c:pt idx="5">
                  <c:v>808.4</c:v>
                </c:pt>
                <c:pt idx="6">
                  <c:v>873</c:v>
                </c:pt>
                <c:pt idx="7">
                  <c:v>913.9</c:v>
                </c:pt>
                <c:pt idx="8">
                  <c:v>830.6</c:v>
                </c:pt>
              </c:numCache>
            </c:numRef>
          </c:val>
        </c:ser>
        <c:ser>
          <c:idx val="3"/>
          <c:order val="3"/>
          <c:tx>
            <c:strRef>
              <c:f>'10'!$A$14</c:f>
              <c:strCache>
                <c:ptCount val="1"/>
                <c:pt idx="0">
                  <c:v>Retention by Licensee</c:v>
                </c:pt>
              </c:strCache>
            </c:strRef>
          </c:tx>
          <c:spPr>
            <a:ln w="25400">
              <a:noFill/>
            </a:ln>
          </c:spPr>
          <c:cat>
            <c:strRef>
              <c:f>'10'!$B$8:$J$8</c:f>
              <c:strCache>
                <c:ptCount val="9"/>
                <c:pt idx="0">
                  <c:v>Apr 2008
Mar 2009</c:v>
                </c:pt>
                <c:pt idx="1">
                  <c:v>Apr 2009
Mar 2010</c:v>
                </c:pt>
                <c:pt idx="2">
                  <c:v>Apr 2010
Mar 2011</c:v>
                </c:pt>
                <c:pt idx="3">
                  <c:v>Apr 2011
Mar 2012</c:v>
                </c:pt>
                <c:pt idx="4">
                  <c:v>Apr 2012
Mar 2013</c:v>
                </c:pt>
                <c:pt idx="5">
                  <c:v>Apr 2013
Mar 2014</c:v>
                </c:pt>
                <c:pt idx="6">
                  <c:v>Apr 2014
Mar 2015</c:v>
                </c:pt>
                <c:pt idx="7">
                  <c:v>Apr 2015 Mar 2016</c:v>
                </c:pt>
                <c:pt idx="8">
                  <c:v>Apr 2016 Mar 2017</c:v>
                </c:pt>
              </c:strCache>
            </c:strRef>
          </c:cat>
          <c:val>
            <c:numRef>
              <c:f>'10'!$B$14:$J$14</c:f>
              <c:numCache>
                <c:formatCode>_(* #,##0.00_);_(* \(#,##0.00\);_(* "-"??_);_(@_)</c:formatCode>
                <c:ptCount val="9"/>
                <c:pt idx="0">
                  <c:v>356.6</c:v>
                </c:pt>
                <c:pt idx="1">
                  <c:v>296.10000000000002</c:v>
                </c:pt>
                <c:pt idx="2">
                  <c:v>312.8</c:v>
                </c:pt>
                <c:pt idx="3">
                  <c:v>341.8</c:v>
                </c:pt>
                <c:pt idx="4">
                  <c:v>364.6</c:v>
                </c:pt>
                <c:pt idx="5">
                  <c:v>412</c:v>
                </c:pt>
                <c:pt idx="6">
                  <c:v>362.2</c:v>
                </c:pt>
                <c:pt idx="7">
                  <c:v>384.4</c:v>
                </c:pt>
                <c:pt idx="8">
                  <c:v>364.8</c:v>
                </c:pt>
              </c:numCache>
            </c:numRef>
          </c:val>
        </c:ser>
        <c:ser>
          <c:idx val="4"/>
          <c:order val="4"/>
          <c:tx>
            <c:strRef>
              <c:f>'10'!$A$15</c:f>
              <c:strCache>
                <c:ptCount val="1"/>
                <c:pt idx="0">
                  <c:v>Retailers' commission</c:v>
                </c:pt>
              </c:strCache>
            </c:strRef>
          </c:tx>
          <c:spPr>
            <a:ln w="25400">
              <a:noFill/>
            </a:ln>
          </c:spPr>
          <c:cat>
            <c:strRef>
              <c:f>'10'!$B$8:$J$8</c:f>
              <c:strCache>
                <c:ptCount val="9"/>
                <c:pt idx="0">
                  <c:v>Apr 2008
Mar 2009</c:v>
                </c:pt>
                <c:pt idx="1">
                  <c:v>Apr 2009
Mar 2010</c:v>
                </c:pt>
                <c:pt idx="2">
                  <c:v>Apr 2010
Mar 2011</c:v>
                </c:pt>
                <c:pt idx="3">
                  <c:v>Apr 2011
Mar 2012</c:v>
                </c:pt>
                <c:pt idx="4">
                  <c:v>Apr 2012
Mar 2013</c:v>
                </c:pt>
                <c:pt idx="5">
                  <c:v>Apr 2013
Mar 2014</c:v>
                </c:pt>
                <c:pt idx="6">
                  <c:v>Apr 2014
Mar 2015</c:v>
                </c:pt>
                <c:pt idx="7">
                  <c:v>Apr 2015 Mar 2016</c:v>
                </c:pt>
                <c:pt idx="8">
                  <c:v>Apr 2016 Mar 2017</c:v>
                </c:pt>
              </c:strCache>
            </c:strRef>
          </c:cat>
          <c:val>
            <c:numRef>
              <c:f>'10'!$B$15:$J$15</c:f>
              <c:numCache>
                <c:formatCode>_(* #,##0.00_);_(* \(#,##0.00\);_(* "-"??_);_(@_)</c:formatCode>
                <c:ptCount val="9"/>
                <c:pt idx="0">
                  <c:v>247.7</c:v>
                </c:pt>
                <c:pt idx="1">
                  <c:v>257.39999999999998</c:v>
                </c:pt>
                <c:pt idx="2">
                  <c:v>270</c:v>
                </c:pt>
                <c:pt idx="3">
                  <c:v>296.3</c:v>
                </c:pt>
                <c:pt idx="4">
                  <c:v>315.60000000000002</c:v>
                </c:pt>
                <c:pt idx="5">
                  <c:v>304.60000000000002</c:v>
                </c:pt>
                <c:pt idx="6">
                  <c:v>328.2</c:v>
                </c:pt>
                <c:pt idx="7">
                  <c:v>330.2</c:v>
                </c:pt>
                <c:pt idx="8">
                  <c:v>296.3</c:v>
                </c:pt>
              </c:numCache>
            </c:numRef>
          </c:val>
        </c:ser>
        <c:dLbls>
          <c:showLegendKey val="0"/>
          <c:showVal val="0"/>
          <c:showCatName val="0"/>
          <c:showSerName val="0"/>
          <c:showPercent val="0"/>
          <c:showBubbleSize val="0"/>
        </c:dLbls>
        <c:axId val="107648512"/>
        <c:axId val="107650048"/>
      </c:areaChart>
      <c:catAx>
        <c:axId val="107648512"/>
        <c:scaling>
          <c:orientation val="minMax"/>
        </c:scaling>
        <c:delete val="0"/>
        <c:axPos val="b"/>
        <c:numFmt formatCode="General" sourceLinked="0"/>
        <c:majorTickMark val="out"/>
        <c:minorTickMark val="none"/>
        <c:tickLblPos val="nextTo"/>
        <c:crossAx val="107650048"/>
        <c:crosses val="autoZero"/>
        <c:auto val="1"/>
        <c:lblAlgn val="ctr"/>
        <c:lblOffset val="100"/>
        <c:noMultiLvlLbl val="0"/>
      </c:catAx>
      <c:valAx>
        <c:axId val="107650048"/>
        <c:scaling>
          <c:orientation val="minMax"/>
        </c:scaling>
        <c:delete val="0"/>
        <c:axPos val="l"/>
        <c:numFmt formatCode="#,##0" sourceLinked="0"/>
        <c:majorTickMark val="out"/>
        <c:minorTickMark val="none"/>
        <c:tickLblPos val="nextTo"/>
        <c:crossAx val="107648512"/>
        <c:crosses val="autoZero"/>
        <c:crossBetween val="midCat"/>
        <c:majorUnit val="1000"/>
      </c:valAx>
    </c:plotArea>
    <c:legend>
      <c:legendPos val="b"/>
      <c:layout>
        <c:manualLayout>
          <c:xMode val="edge"/>
          <c:yMode val="edge"/>
          <c:x val="3.3915831569172217E-2"/>
          <c:y val="0.75572734365186767"/>
          <c:w val="0.94690129973444404"/>
          <c:h val="0.22386448761703559"/>
        </c:manualLayout>
      </c:layout>
      <c:overlay val="0"/>
    </c:legend>
    <c:plotVisOnly val="1"/>
    <c:dispBlanksAs val="gap"/>
    <c:showDLblsOverMax val="0"/>
  </c:chart>
  <c:spPr>
    <a:ln>
      <a:solidFill>
        <a:sysClr val="windowText" lastClr="000000"/>
      </a:solidFill>
    </a:ln>
  </c:spPr>
  <c:txPr>
    <a:bodyPr/>
    <a:lstStyle/>
    <a:p>
      <a:pPr>
        <a:defRPr sz="1000">
          <a:latin typeface="Arial" pitchFamily="34" charset="0"/>
          <a:cs typeface="Arial" pitchFamily="34" charset="0"/>
        </a:defRPr>
      </a:pPr>
      <a:endParaRPr lang="en-US"/>
    </a:p>
  </c:txPr>
  <c:printSettings>
    <c:headerFooter/>
    <c:pageMargins b="0.75000000000000477" l="0.70000000000000062" r="0.70000000000000062" t="0.75000000000000477"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Machines GGY (£m) </a:t>
            </a:r>
            <a:r>
              <a:rPr lang="en-GB" sz="1800" b="1" i="0" u="none" strike="noStrike" baseline="0"/>
              <a:t>by Category</a:t>
            </a:r>
            <a:endParaRPr lang="en-GB"/>
          </a:p>
        </c:rich>
      </c:tx>
      <c:layout/>
      <c:overlay val="0"/>
    </c:title>
    <c:autoTitleDeleted val="0"/>
    <c:plotArea>
      <c:layout>
        <c:manualLayout>
          <c:layoutTarget val="inner"/>
          <c:xMode val="edge"/>
          <c:yMode val="edge"/>
          <c:x val="6.9490356592586386E-2"/>
          <c:y val="0.12294297252793386"/>
          <c:w val="0.85707416092082223"/>
          <c:h val="0.70102492515413362"/>
        </c:manualLayout>
      </c:layout>
      <c:areaChart>
        <c:grouping val="stacked"/>
        <c:varyColors val="0"/>
        <c:ser>
          <c:idx val="2"/>
          <c:order val="0"/>
          <c:tx>
            <c:strRef>
              <c:f>'2'!$A$41</c:f>
              <c:strCache>
                <c:ptCount val="1"/>
                <c:pt idx="0">
                  <c:v>B2</c:v>
                </c:pt>
              </c:strCache>
            </c:strRef>
          </c:tx>
          <c:spPr>
            <a:solidFill>
              <a:srgbClr val="0C2578"/>
            </a:solidFill>
          </c:spPr>
          <c:cat>
            <c:strRef>
              <c:f>'2'!$B$39:$J$39</c:f>
              <c:strCache>
                <c:ptCount val="9"/>
                <c:pt idx="0">
                  <c:v>Apr 2008
Mar 2009</c:v>
                </c:pt>
                <c:pt idx="1">
                  <c:v>Apr 2009
Mar 2010</c:v>
                </c:pt>
                <c:pt idx="2">
                  <c:v>Apr 2010
Mar 2011</c:v>
                </c:pt>
                <c:pt idx="3">
                  <c:v>Apr 2011
Mar 2012</c:v>
                </c:pt>
                <c:pt idx="4">
                  <c:v>Apr 2012
Mar 2013</c:v>
                </c:pt>
                <c:pt idx="5">
                  <c:v>Apr 2013
Mar 2014</c:v>
                </c:pt>
                <c:pt idx="6">
                  <c:v>Apr 2014
Mar 2015</c:v>
                </c:pt>
                <c:pt idx="7">
                  <c:v>Apr 2015
Mar 2016</c:v>
                </c:pt>
                <c:pt idx="8">
                  <c:v>Apr 2016
Mar 2017</c:v>
                </c:pt>
              </c:strCache>
            </c:strRef>
          </c:cat>
          <c:val>
            <c:numRef>
              <c:f>'2'!$B$41:$J$41</c:f>
              <c:numCache>
                <c:formatCode>#,##0.00</c:formatCode>
                <c:ptCount val="9"/>
                <c:pt idx="0">
                  <c:v>1051.46</c:v>
                </c:pt>
                <c:pt idx="1">
                  <c:v>1167.48</c:v>
                </c:pt>
                <c:pt idx="2">
                  <c:v>1303.6122804413831</c:v>
                </c:pt>
                <c:pt idx="3">
                  <c:v>1458.4541295794386</c:v>
                </c:pt>
                <c:pt idx="4">
                  <c:v>1547.8281631950235</c:v>
                </c:pt>
                <c:pt idx="5">
                  <c:v>1577.2712981247639</c:v>
                </c:pt>
                <c:pt idx="6">
                  <c:v>1692.5882867893904</c:v>
                </c:pt>
                <c:pt idx="7">
                  <c:v>1759.5871705226987</c:v>
                </c:pt>
                <c:pt idx="8">
                  <c:v>1815.3380766840721</c:v>
                </c:pt>
              </c:numCache>
            </c:numRef>
          </c:val>
        </c:ser>
        <c:ser>
          <c:idx val="4"/>
          <c:order val="1"/>
          <c:tx>
            <c:strRef>
              <c:f>'2'!$A$42</c:f>
              <c:strCache>
                <c:ptCount val="1"/>
                <c:pt idx="0">
                  <c:v>B3</c:v>
                </c:pt>
              </c:strCache>
            </c:strRef>
          </c:tx>
          <c:spPr>
            <a:solidFill>
              <a:srgbClr val="0197B5"/>
            </a:solidFill>
          </c:spPr>
          <c:cat>
            <c:strRef>
              <c:f>'2'!$B$39:$J$39</c:f>
              <c:strCache>
                <c:ptCount val="9"/>
                <c:pt idx="0">
                  <c:v>Apr 2008
Mar 2009</c:v>
                </c:pt>
                <c:pt idx="1">
                  <c:v>Apr 2009
Mar 2010</c:v>
                </c:pt>
                <c:pt idx="2">
                  <c:v>Apr 2010
Mar 2011</c:v>
                </c:pt>
                <c:pt idx="3">
                  <c:v>Apr 2011
Mar 2012</c:v>
                </c:pt>
                <c:pt idx="4">
                  <c:v>Apr 2012
Mar 2013</c:v>
                </c:pt>
                <c:pt idx="5">
                  <c:v>Apr 2013
Mar 2014</c:v>
                </c:pt>
                <c:pt idx="6">
                  <c:v>Apr 2014
Mar 2015</c:v>
                </c:pt>
                <c:pt idx="7">
                  <c:v>Apr 2015
Mar 2016</c:v>
                </c:pt>
                <c:pt idx="8">
                  <c:v>Apr 2016
Mar 2017</c:v>
                </c:pt>
              </c:strCache>
            </c:strRef>
          </c:cat>
          <c:val>
            <c:numRef>
              <c:f>'2'!$B$42:$J$42</c:f>
              <c:numCache>
                <c:formatCode>#,##0.00</c:formatCode>
                <c:ptCount val="9"/>
                <c:pt idx="0">
                  <c:v>135.49</c:v>
                </c:pt>
                <c:pt idx="1">
                  <c:v>152.44999999999999</c:v>
                </c:pt>
                <c:pt idx="2">
                  <c:v>160.49572180110616</c:v>
                </c:pt>
                <c:pt idx="3">
                  <c:v>192.10292862488228</c:v>
                </c:pt>
                <c:pt idx="4">
                  <c:v>262.55691903370723</c:v>
                </c:pt>
                <c:pt idx="5">
                  <c:v>303.2265219013733</c:v>
                </c:pt>
                <c:pt idx="6">
                  <c:v>326.76097610405975</c:v>
                </c:pt>
                <c:pt idx="7">
                  <c:v>359.39147328782576</c:v>
                </c:pt>
                <c:pt idx="8">
                  <c:v>390.42945657058658</c:v>
                </c:pt>
              </c:numCache>
            </c:numRef>
          </c:val>
        </c:ser>
        <c:ser>
          <c:idx val="5"/>
          <c:order val="2"/>
          <c:tx>
            <c:strRef>
              <c:f>'2'!$A$44</c:f>
              <c:strCache>
                <c:ptCount val="1"/>
                <c:pt idx="0">
                  <c:v>C</c:v>
                </c:pt>
              </c:strCache>
            </c:strRef>
          </c:tx>
          <c:spPr>
            <a:solidFill>
              <a:srgbClr val="A0A0A0"/>
            </a:solidFill>
          </c:spPr>
          <c:cat>
            <c:strRef>
              <c:f>'2'!$B$39:$J$39</c:f>
              <c:strCache>
                <c:ptCount val="9"/>
                <c:pt idx="0">
                  <c:v>Apr 2008
Mar 2009</c:v>
                </c:pt>
                <c:pt idx="1">
                  <c:v>Apr 2009
Mar 2010</c:v>
                </c:pt>
                <c:pt idx="2">
                  <c:v>Apr 2010
Mar 2011</c:v>
                </c:pt>
                <c:pt idx="3">
                  <c:v>Apr 2011
Mar 2012</c:v>
                </c:pt>
                <c:pt idx="4">
                  <c:v>Apr 2012
Mar 2013</c:v>
                </c:pt>
                <c:pt idx="5">
                  <c:v>Apr 2013
Mar 2014</c:v>
                </c:pt>
                <c:pt idx="6">
                  <c:v>Apr 2014
Mar 2015</c:v>
                </c:pt>
                <c:pt idx="7">
                  <c:v>Apr 2015
Mar 2016</c:v>
                </c:pt>
                <c:pt idx="8">
                  <c:v>Apr 2016
Mar 2017</c:v>
                </c:pt>
              </c:strCache>
            </c:strRef>
          </c:cat>
          <c:val>
            <c:numRef>
              <c:f>'2'!$B$44:$J$44</c:f>
              <c:numCache>
                <c:formatCode>#,##0.00</c:formatCode>
                <c:ptCount val="9"/>
                <c:pt idx="0">
                  <c:v>164.47</c:v>
                </c:pt>
                <c:pt idx="1">
                  <c:v>157.89000000000001</c:v>
                </c:pt>
                <c:pt idx="2">
                  <c:v>164.62096363902779</c:v>
                </c:pt>
                <c:pt idx="3">
                  <c:v>173.07609282269019</c:v>
                </c:pt>
                <c:pt idx="4">
                  <c:v>229.92928000888318</c:v>
                </c:pt>
                <c:pt idx="5">
                  <c:v>220.8960619457385</c:v>
                </c:pt>
                <c:pt idx="6">
                  <c:v>224.74452717477271</c:v>
                </c:pt>
                <c:pt idx="7">
                  <c:v>235.48110805564426</c:v>
                </c:pt>
                <c:pt idx="8">
                  <c:v>233.50482633723496</c:v>
                </c:pt>
              </c:numCache>
            </c:numRef>
          </c:val>
        </c:ser>
        <c:ser>
          <c:idx val="1"/>
          <c:order val="3"/>
          <c:tx>
            <c:strRef>
              <c:f>'2'!$A$40</c:f>
              <c:strCache>
                <c:ptCount val="1"/>
                <c:pt idx="0">
                  <c:v>B1</c:v>
                </c:pt>
              </c:strCache>
            </c:strRef>
          </c:tx>
          <c:spPr>
            <a:solidFill>
              <a:srgbClr val="FF6600"/>
            </a:solidFill>
          </c:spPr>
          <c:cat>
            <c:strRef>
              <c:f>'2'!$B$39:$J$39</c:f>
              <c:strCache>
                <c:ptCount val="9"/>
                <c:pt idx="0">
                  <c:v>Apr 2008
Mar 2009</c:v>
                </c:pt>
                <c:pt idx="1">
                  <c:v>Apr 2009
Mar 2010</c:v>
                </c:pt>
                <c:pt idx="2">
                  <c:v>Apr 2010
Mar 2011</c:v>
                </c:pt>
                <c:pt idx="3">
                  <c:v>Apr 2011
Mar 2012</c:v>
                </c:pt>
                <c:pt idx="4">
                  <c:v>Apr 2012
Mar 2013</c:v>
                </c:pt>
                <c:pt idx="5">
                  <c:v>Apr 2013
Mar 2014</c:v>
                </c:pt>
                <c:pt idx="6">
                  <c:v>Apr 2014
Mar 2015</c:v>
                </c:pt>
                <c:pt idx="7">
                  <c:v>Apr 2015
Mar 2016</c:v>
                </c:pt>
                <c:pt idx="8">
                  <c:v>Apr 2016
Mar 2017</c:v>
                </c:pt>
              </c:strCache>
            </c:strRef>
          </c:cat>
          <c:val>
            <c:numRef>
              <c:f>'2'!$B$40:$J$40</c:f>
              <c:numCache>
                <c:formatCode>#,##0.00</c:formatCode>
                <c:ptCount val="9"/>
                <c:pt idx="0">
                  <c:v>103.09</c:v>
                </c:pt>
                <c:pt idx="1">
                  <c:v>114.69</c:v>
                </c:pt>
                <c:pt idx="2">
                  <c:v>117.67</c:v>
                </c:pt>
                <c:pt idx="3">
                  <c:v>126.27449960236997</c:v>
                </c:pt>
                <c:pt idx="4">
                  <c:v>130.11205001476614</c:v>
                </c:pt>
                <c:pt idx="5">
                  <c:v>145.87830645657485</c:v>
                </c:pt>
                <c:pt idx="6">
                  <c:v>157.49592724515375</c:v>
                </c:pt>
                <c:pt idx="7">
                  <c:v>179.07350738729886</c:v>
                </c:pt>
                <c:pt idx="8">
                  <c:v>192.26981792821616</c:v>
                </c:pt>
              </c:numCache>
            </c:numRef>
          </c:val>
        </c:ser>
        <c:ser>
          <c:idx val="6"/>
          <c:order val="4"/>
          <c:tx>
            <c:strRef>
              <c:f>'2'!$A$45</c:f>
              <c:strCache>
                <c:ptCount val="1"/>
                <c:pt idx="0">
                  <c:v>D</c:v>
                </c:pt>
              </c:strCache>
            </c:strRef>
          </c:tx>
          <c:spPr>
            <a:solidFill>
              <a:srgbClr val="FFA616"/>
            </a:solidFill>
          </c:spPr>
          <c:cat>
            <c:strRef>
              <c:f>'2'!$B$39:$J$39</c:f>
              <c:strCache>
                <c:ptCount val="9"/>
                <c:pt idx="0">
                  <c:v>Apr 2008
Mar 2009</c:v>
                </c:pt>
                <c:pt idx="1">
                  <c:v>Apr 2009
Mar 2010</c:v>
                </c:pt>
                <c:pt idx="2">
                  <c:v>Apr 2010
Mar 2011</c:v>
                </c:pt>
                <c:pt idx="3">
                  <c:v>Apr 2011
Mar 2012</c:v>
                </c:pt>
                <c:pt idx="4">
                  <c:v>Apr 2012
Mar 2013</c:v>
                </c:pt>
                <c:pt idx="5">
                  <c:v>Apr 2013
Mar 2014</c:v>
                </c:pt>
                <c:pt idx="6">
                  <c:v>Apr 2014
Mar 2015</c:v>
                </c:pt>
                <c:pt idx="7">
                  <c:v>Apr 2015
Mar 2016</c:v>
                </c:pt>
                <c:pt idx="8">
                  <c:v>Apr 2016
Mar 2017</c:v>
                </c:pt>
              </c:strCache>
            </c:strRef>
          </c:cat>
          <c:val>
            <c:numRef>
              <c:f>'2'!$B$45:$J$45</c:f>
              <c:numCache>
                <c:formatCode>#,##0.00</c:formatCode>
                <c:ptCount val="9"/>
                <c:pt idx="0">
                  <c:v>92.16</c:v>
                </c:pt>
                <c:pt idx="1">
                  <c:v>84.06</c:v>
                </c:pt>
                <c:pt idx="2">
                  <c:v>90.914205987446451</c:v>
                </c:pt>
                <c:pt idx="3">
                  <c:v>95.172183302169756</c:v>
                </c:pt>
                <c:pt idx="4">
                  <c:v>105.42266957991977</c:v>
                </c:pt>
                <c:pt idx="5">
                  <c:v>101.93222356654701</c:v>
                </c:pt>
                <c:pt idx="6">
                  <c:v>103.05377896959816</c:v>
                </c:pt>
                <c:pt idx="7">
                  <c:v>103.25955796314165</c:v>
                </c:pt>
                <c:pt idx="8">
                  <c:v>99.533661485346357</c:v>
                </c:pt>
              </c:numCache>
            </c:numRef>
          </c:val>
        </c:ser>
        <c:ser>
          <c:idx val="3"/>
          <c:order val="5"/>
          <c:tx>
            <c:strRef>
              <c:f>'2'!$A$46</c:f>
              <c:strCache>
                <c:ptCount val="1"/>
                <c:pt idx="0">
                  <c:v>Aggregated categories</c:v>
                </c:pt>
              </c:strCache>
            </c:strRef>
          </c:tx>
          <c:spPr>
            <a:solidFill>
              <a:srgbClr val="61AF2E"/>
            </a:solidFill>
          </c:spPr>
          <c:cat>
            <c:strRef>
              <c:f>'2'!$B$39:$J$39</c:f>
              <c:strCache>
                <c:ptCount val="9"/>
                <c:pt idx="0">
                  <c:v>Apr 2008
Mar 2009</c:v>
                </c:pt>
                <c:pt idx="1">
                  <c:v>Apr 2009
Mar 2010</c:v>
                </c:pt>
                <c:pt idx="2">
                  <c:v>Apr 2010
Mar 2011</c:v>
                </c:pt>
                <c:pt idx="3">
                  <c:v>Apr 2011
Mar 2012</c:v>
                </c:pt>
                <c:pt idx="4">
                  <c:v>Apr 2012
Mar 2013</c:v>
                </c:pt>
                <c:pt idx="5">
                  <c:v>Apr 2013
Mar 2014</c:v>
                </c:pt>
                <c:pt idx="6">
                  <c:v>Apr 2014
Mar 2015</c:v>
                </c:pt>
                <c:pt idx="7">
                  <c:v>Apr 2015
Mar 2016</c:v>
                </c:pt>
                <c:pt idx="8">
                  <c:v>Apr 2016
Mar 2017</c:v>
                </c:pt>
              </c:strCache>
            </c:strRef>
          </c:cat>
          <c:val>
            <c:numRef>
              <c:f>'2'!$B$46:$J$46</c:f>
              <c:numCache>
                <c:formatCode>#,##0.00</c:formatCode>
                <c:ptCount val="9"/>
                <c:pt idx="0">
                  <c:v>319.23</c:v>
                </c:pt>
                <c:pt idx="1">
                  <c:v>284.57</c:v>
                </c:pt>
                <c:pt idx="2">
                  <c:v>202.94241067160328</c:v>
                </c:pt>
                <c:pt idx="3">
                  <c:v>187.00976429714822</c:v>
                </c:pt>
                <c:pt idx="4">
                  <c:v>57.531090945533059</c:v>
                </c:pt>
                <c:pt idx="5">
                  <c:v>48.843869058027316</c:v>
                </c:pt>
                <c:pt idx="6">
                  <c:v>38.881214505601157</c:v>
                </c:pt>
                <c:pt idx="7">
                  <c:v>34.054163853131854</c:v>
                </c:pt>
                <c:pt idx="8">
                  <c:v>9.4040298744985282</c:v>
                </c:pt>
              </c:numCache>
            </c:numRef>
          </c:val>
        </c:ser>
        <c:ser>
          <c:idx val="0"/>
          <c:order val="6"/>
          <c:tx>
            <c:strRef>
              <c:f>'2'!$A$43</c:f>
              <c:strCache>
                <c:ptCount val="1"/>
                <c:pt idx="0">
                  <c:v>B4</c:v>
                </c:pt>
              </c:strCache>
            </c:strRef>
          </c:tx>
          <c:spPr>
            <a:solidFill>
              <a:srgbClr val="82107E"/>
            </a:solidFill>
          </c:spPr>
          <c:cat>
            <c:strRef>
              <c:f>'2'!$B$39:$J$39</c:f>
              <c:strCache>
                <c:ptCount val="9"/>
                <c:pt idx="0">
                  <c:v>Apr 2008
Mar 2009</c:v>
                </c:pt>
                <c:pt idx="1">
                  <c:v>Apr 2009
Mar 2010</c:v>
                </c:pt>
                <c:pt idx="2">
                  <c:v>Apr 2010
Mar 2011</c:v>
                </c:pt>
                <c:pt idx="3">
                  <c:v>Apr 2011
Mar 2012</c:v>
                </c:pt>
                <c:pt idx="4">
                  <c:v>Apr 2012
Mar 2013</c:v>
                </c:pt>
                <c:pt idx="5">
                  <c:v>Apr 2013
Mar 2014</c:v>
                </c:pt>
                <c:pt idx="6">
                  <c:v>Apr 2014
Mar 2015</c:v>
                </c:pt>
                <c:pt idx="7">
                  <c:v>Apr 2015
Mar 2016</c:v>
                </c:pt>
                <c:pt idx="8">
                  <c:v>Apr 2016
Mar 2017</c:v>
                </c:pt>
              </c:strCache>
            </c:strRef>
          </c:cat>
          <c:val>
            <c:numRef>
              <c:f>'2'!$B$43:$J$43</c:f>
              <c:numCache>
                <c:formatCode>#,##0.00</c:formatCode>
                <c:ptCount val="9"/>
                <c:pt idx="0">
                  <c:v>2.8600000000000003</c:v>
                </c:pt>
                <c:pt idx="1">
                  <c:v>2.8299999999999996</c:v>
                </c:pt>
                <c:pt idx="2">
                  <c:v>2.201557675692619</c:v>
                </c:pt>
                <c:pt idx="3">
                  <c:v>1.6754621151496161</c:v>
                </c:pt>
                <c:pt idx="4">
                  <c:v>1.4307511934365391</c:v>
                </c:pt>
                <c:pt idx="5">
                  <c:v>0.94498407735045697</c:v>
                </c:pt>
                <c:pt idx="6">
                  <c:v>1.0094102510412832</c:v>
                </c:pt>
                <c:pt idx="7">
                  <c:v>1.0426676505885322</c:v>
                </c:pt>
                <c:pt idx="8">
                  <c:v>1.165819157916766</c:v>
                </c:pt>
              </c:numCache>
            </c:numRef>
          </c:val>
        </c:ser>
        <c:dLbls>
          <c:showLegendKey val="0"/>
          <c:showVal val="0"/>
          <c:showCatName val="0"/>
          <c:showSerName val="0"/>
          <c:showPercent val="0"/>
          <c:showBubbleSize val="0"/>
        </c:dLbls>
        <c:axId val="172382848"/>
        <c:axId val="97567104"/>
      </c:areaChart>
      <c:catAx>
        <c:axId val="172382848"/>
        <c:scaling>
          <c:orientation val="minMax"/>
        </c:scaling>
        <c:delete val="0"/>
        <c:axPos val="b"/>
        <c:numFmt formatCode="General" sourceLinked="0"/>
        <c:majorTickMark val="out"/>
        <c:minorTickMark val="none"/>
        <c:tickLblPos val="nextTo"/>
        <c:crossAx val="97567104"/>
        <c:crosses val="autoZero"/>
        <c:auto val="1"/>
        <c:lblAlgn val="ctr"/>
        <c:lblOffset val="100"/>
        <c:noMultiLvlLbl val="0"/>
      </c:catAx>
      <c:valAx>
        <c:axId val="97567104"/>
        <c:scaling>
          <c:orientation val="minMax"/>
        </c:scaling>
        <c:delete val="0"/>
        <c:axPos val="l"/>
        <c:numFmt formatCode="#,##0" sourceLinked="0"/>
        <c:majorTickMark val="out"/>
        <c:minorTickMark val="none"/>
        <c:tickLblPos val="nextTo"/>
        <c:crossAx val="172382848"/>
        <c:crosses val="autoZero"/>
        <c:crossBetween val="midCat"/>
      </c:valAx>
    </c:plotArea>
    <c:legend>
      <c:legendPos val="b"/>
      <c:layout/>
      <c:overlay val="0"/>
    </c:legend>
    <c:plotVisOnly val="1"/>
    <c:dispBlanksAs val="gap"/>
    <c:showDLblsOverMax val="0"/>
  </c:chart>
  <c:spPr>
    <a:ln>
      <a:solidFill>
        <a:sysClr val="windowText" lastClr="000000"/>
      </a:solidFill>
    </a:ln>
  </c:spPr>
  <c:txPr>
    <a:bodyPr/>
    <a:lstStyle/>
    <a:p>
      <a:pPr>
        <a:defRPr>
          <a:latin typeface="Arial" pitchFamily="34" charset="0"/>
          <a:cs typeface="Arial" pitchFamily="34" charset="0"/>
        </a:defRPr>
      </a:pPr>
      <a:endParaRPr lang="en-US"/>
    </a:p>
  </c:txPr>
  <c:printSettings>
    <c:headerFooter/>
    <c:pageMargins b="0.75000000000000544" l="0.70000000000000062" r="0.70000000000000062" t="0.75000000000000544" header="0.30000000000000032" footer="0.30000000000000032"/>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a:pPr>
            <a:r>
              <a:rPr lang="en-GB" sz="1200" b="1"/>
              <a:t>Gross value of sales from new machines (£m)</a:t>
            </a:r>
          </a:p>
        </c:rich>
      </c:tx>
      <c:overlay val="1"/>
    </c:title>
    <c:autoTitleDeleted val="0"/>
    <c:plotArea>
      <c:layout>
        <c:manualLayout>
          <c:layoutTarget val="inner"/>
          <c:xMode val="edge"/>
          <c:yMode val="edge"/>
          <c:x val="6.0950185185185156E-2"/>
          <c:y val="0.12724111111111144"/>
          <c:w val="0.85408722222222222"/>
          <c:h val="0.63314444444444984"/>
        </c:manualLayout>
      </c:layout>
      <c:areaChart>
        <c:grouping val="stacked"/>
        <c:varyColors val="0"/>
        <c:ser>
          <c:idx val="4"/>
          <c:order val="0"/>
          <c:tx>
            <c:strRef>
              <c:f>'12'!$A$30</c:f>
              <c:strCache>
                <c:ptCount val="1"/>
                <c:pt idx="0">
                  <c:v>C</c:v>
                </c:pt>
              </c:strCache>
            </c:strRef>
          </c:tx>
          <c:spPr>
            <a:solidFill>
              <a:srgbClr val="61AF2E"/>
            </a:solidFill>
          </c:spPr>
          <c:cat>
            <c:strRef>
              <c:f>'12'!$E$24:$J$24</c:f>
              <c:strCache>
                <c:ptCount val="6"/>
                <c:pt idx="0">
                  <c:v>Apr 2011
Mar 2012</c:v>
                </c:pt>
                <c:pt idx="1">
                  <c:v>Apr 2012
Mar 2013</c:v>
                </c:pt>
                <c:pt idx="2">
                  <c:v>Apr 2013
Mar 2014</c:v>
                </c:pt>
                <c:pt idx="3">
                  <c:v>Apr 2014
Mar 2015</c:v>
                </c:pt>
                <c:pt idx="4">
                  <c:v>Apr 2015
Mar 2016</c:v>
                </c:pt>
                <c:pt idx="5">
                  <c:v>Apr 2016
Mar 2017</c:v>
                </c:pt>
              </c:strCache>
              <c:extLst>
                <c:ext xmlns:c15="http://schemas.microsoft.com/office/drawing/2012/chart" uri="{02D57815-91ED-43cb-92C2-25804820EDAC}">
                  <c15:fullRef>
                    <c15:sqref>'12'!$B$24:$J$24</c15:sqref>
                  </c15:fullRef>
                </c:ext>
              </c:extLst>
            </c:strRef>
          </c:cat>
          <c:val>
            <c:numRef>
              <c:f>'12'!$E$30:$J$30</c:f>
              <c:numCache>
                <c:formatCode>#,##0.00</c:formatCode>
                <c:ptCount val="6"/>
                <c:pt idx="0">
                  <c:v>34.020000000000003</c:v>
                </c:pt>
                <c:pt idx="1">
                  <c:v>38.666123241451785</c:v>
                </c:pt>
                <c:pt idx="2">
                  <c:v>35.83050572118244</c:v>
                </c:pt>
                <c:pt idx="3">
                  <c:v>32.388999384661759</c:v>
                </c:pt>
                <c:pt idx="4">
                  <c:v>32.732401637472037</c:v>
                </c:pt>
                <c:pt idx="5">
                  <c:v>33.665908965491397</c:v>
                </c:pt>
              </c:numCache>
              <c:extLst>
                <c:ext xmlns:c15="http://schemas.microsoft.com/office/drawing/2012/chart" uri="{02D57815-91ED-43cb-92C2-25804820EDAC}">
                  <c15:fullRef>
                    <c15:sqref>'12'!$B$30:$J$30</c15:sqref>
                  </c15:fullRef>
                </c:ext>
              </c:extLst>
            </c:numRef>
          </c:val>
        </c:ser>
        <c:ser>
          <c:idx val="0"/>
          <c:order val="1"/>
          <c:tx>
            <c:strRef>
              <c:f>'12'!$A$27</c:f>
              <c:strCache>
                <c:ptCount val="1"/>
                <c:pt idx="0">
                  <c:v>B3</c:v>
                </c:pt>
              </c:strCache>
            </c:strRef>
          </c:tx>
          <c:spPr>
            <a:solidFill>
              <a:srgbClr val="82107E"/>
            </a:solidFill>
          </c:spPr>
          <c:cat>
            <c:strRef>
              <c:f>'12'!$E$24:$J$24</c:f>
              <c:strCache>
                <c:ptCount val="6"/>
                <c:pt idx="0">
                  <c:v>Apr 2011
Mar 2012</c:v>
                </c:pt>
                <c:pt idx="1">
                  <c:v>Apr 2012
Mar 2013</c:v>
                </c:pt>
                <c:pt idx="2">
                  <c:v>Apr 2013
Mar 2014</c:v>
                </c:pt>
                <c:pt idx="3">
                  <c:v>Apr 2014
Mar 2015</c:v>
                </c:pt>
                <c:pt idx="4">
                  <c:v>Apr 2015
Mar 2016</c:v>
                </c:pt>
                <c:pt idx="5">
                  <c:v>Apr 2016
Mar 2017</c:v>
                </c:pt>
              </c:strCache>
              <c:extLst>
                <c:ext xmlns:c15="http://schemas.microsoft.com/office/drawing/2012/chart" uri="{02D57815-91ED-43cb-92C2-25804820EDAC}">
                  <c15:fullRef>
                    <c15:sqref>'12'!$B$24:$J$24</c15:sqref>
                  </c15:fullRef>
                </c:ext>
              </c:extLst>
            </c:strRef>
          </c:cat>
          <c:val>
            <c:numRef>
              <c:f>'12'!$E$27:$J$27</c:f>
              <c:numCache>
                <c:formatCode>#,##0.00</c:formatCode>
                <c:ptCount val="6"/>
                <c:pt idx="0">
                  <c:v>7.07</c:v>
                </c:pt>
                <c:pt idx="1">
                  <c:v>6.2190429938269602</c:v>
                </c:pt>
                <c:pt idx="2">
                  <c:v>7.9808501015485076</c:v>
                </c:pt>
                <c:pt idx="3">
                  <c:v>8.4501889216468289</c:v>
                </c:pt>
                <c:pt idx="4">
                  <c:v>11.783730693854318</c:v>
                </c:pt>
                <c:pt idx="5">
                  <c:v>14.574349262295067</c:v>
                </c:pt>
              </c:numCache>
              <c:extLst>
                <c:ext xmlns:c15="http://schemas.microsoft.com/office/drawing/2012/chart" uri="{02D57815-91ED-43cb-92C2-25804820EDAC}">
                  <c15:fullRef>
                    <c15:sqref>'12'!$B$27:$J$27</c15:sqref>
                  </c15:fullRef>
                </c:ext>
              </c:extLst>
            </c:numRef>
          </c:val>
        </c:ser>
        <c:ser>
          <c:idx val="5"/>
          <c:order val="2"/>
          <c:tx>
            <c:strRef>
              <c:f>'12'!$A$25</c:f>
              <c:strCache>
                <c:ptCount val="1"/>
                <c:pt idx="0">
                  <c:v>B1</c:v>
                </c:pt>
              </c:strCache>
            </c:strRef>
          </c:tx>
          <c:spPr>
            <a:solidFill>
              <a:srgbClr val="0197B5"/>
            </a:solidFill>
          </c:spPr>
          <c:cat>
            <c:strRef>
              <c:f>'12'!$E$24:$J$24</c:f>
              <c:strCache>
                <c:ptCount val="6"/>
                <c:pt idx="0">
                  <c:v>Apr 2011
Mar 2012</c:v>
                </c:pt>
                <c:pt idx="1">
                  <c:v>Apr 2012
Mar 2013</c:v>
                </c:pt>
                <c:pt idx="2">
                  <c:v>Apr 2013
Mar 2014</c:v>
                </c:pt>
                <c:pt idx="3">
                  <c:v>Apr 2014
Mar 2015</c:v>
                </c:pt>
                <c:pt idx="4">
                  <c:v>Apr 2015
Mar 2016</c:v>
                </c:pt>
                <c:pt idx="5">
                  <c:v>Apr 2016
Mar 2017</c:v>
                </c:pt>
              </c:strCache>
              <c:extLst>
                <c:ext xmlns:c15="http://schemas.microsoft.com/office/drawing/2012/chart" uri="{02D57815-91ED-43cb-92C2-25804820EDAC}">
                  <c15:fullRef>
                    <c15:sqref>'12'!$B$24:$J$24</c15:sqref>
                  </c15:fullRef>
                </c:ext>
              </c:extLst>
            </c:strRef>
          </c:cat>
          <c:val>
            <c:numRef>
              <c:f>'12'!$E$25:$J$25</c:f>
              <c:numCache>
                <c:formatCode>#,##0.00</c:formatCode>
                <c:ptCount val="6"/>
                <c:pt idx="0">
                  <c:v>3.33</c:v>
                </c:pt>
                <c:pt idx="1">
                  <c:v>2.2654879041095861</c:v>
                </c:pt>
                <c:pt idx="2">
                  <c:v>4.6004683479452018</c:v>
                </c:pt>
                <c:pt idx="3">
                  <c:v>5.2419474404470048</c:v>
                </c:pt>
                <c:pt idx="4">
                  <c:v>6.9974521736184112</c:v>
                </c:pt>
                <c:pt idx="5">
                  <c:v>9.7581902322404375</c:v>
                </c:pt>
              </c:numCache>
              <c:extLst>
                <c:ext xmlns:c15="http://schemas.microsoft.com/office/drawing/2012/chart" uri="{02D57815-91ED-43cb-92C2-25804820EDAC}">
                  <c15:fullRef>
                    <c15:sqref>'12'!$B$25:$J$25</c15:sqref>
                  </c15:fullRef>
                </c:ext>
              </c:extLst>
            </c:numRef>
          </c:val>
        </c:ser>
        <c:ser>
          <c:idx val="1"/>
          <c:order val="3"/>
          <c:tx>
            <c:strRef>
              <c:f>'12'!$A$33</c:f>
              <c:strCache>
                <c:ptCount val="1"/>
                <c:pt idx="0">
                  <c:v>D (Non monetary)</c:v>
                </c:pt>
              </c:strCache>
            </c:strRef>
          </c:tx>
          <c:spPr>
            <a:solidFill>
              <a:srgbClr val="FF6600"/>
            </a:solidFill>
          </c:spPr>
          <c:cat>
            <c:strRef>
              <c:f>'12'!$E$24:$J$24</c:f>
              <c:strCache>
                <c:ptCount val="6"/>
                <c:pt idx="0">
                  <c:v>Apr 2011
Mar 2012</c:v>
                </c:pt>
                <c:pt idx="1">
                  <c:v>Apr 2012
Mar 2013</c:v>
                </c:pt>
                <c:pt idx="2">
                  <c:v>Apr 2013
Mar 2014</c:v>
                </c:pt>
                <c:pt idx="3">
                  <c:v>Apr 2014
Mar 2015</c:v>
                </c:pt>
                <c:pt idx="4">
                  <c:v>Apr 2015
Mar 2016</c:v>
                </c:pt>
                <c:pt idx="5">
                  <c:v>Apr 2016
Mar 2017</c:v>
                </c:pt>
              </c:strCache>
              <c:extLst>
                <c:ext xmlns:c15="http://schemas.microsoft.com/office/drawing/2012/chart" uri="{02D57815-91ED-43cb-92C2-25804820EDAC}">
                  <c15:fullRef>
                    <c15:sqref>'12'!$B$24:$J$24</c15:sqref>
                  </c15:fullRef>
                </c:ext>
              </c:extLst>
            </c:strRef>
          </c:cat>
          <c:val>
            <c:numRef>
              <c:f>'12'!$E$33:$J$33</c:f>
              <c:numCache>
                <c:formatCode>#,##0.00</c:formatCode>
                <c:ptCount val="6"/>
                <c:pt idx="0">
                  <c:v>2.77</c:v>
                </c:pt>
                <c:pt idx="1">
                  <c:v>2.903224071765286</c:v>
                </c:pt>
                <c:pt idx="2">
                  <c:v>2.7428871237189831</c:v>
                </c:pt>
                <c:pt idx="3">
                  <c:v>4.4181372680618072</c:v>
                </c:pt>
                <c:pt idx="4">
                  <c:v>5.199119667744581</c:v>
                </c:pt>
                <c:pt idx="5">
                  <c:v>2.9435954808743126</c:v>
                </c:pt>
              </c:numCache>
              <c:extLst>
                <c:ext xmlns:c15="http://schemas.microsoft.com/office/drawing/2012/chart" uri="{02D57815-91ED-43cb-92C2-25804820EDAC}">
                  <c15:fullRef>
                    <c15:sqref>'12'!$B$33:$J$33</c15:sqref>
                  </c15:fullRef>
                </c:ext>
              </c:extLst>
            </c:numRef>
          </c:val>
        </c:ser>
        <c:ser>
          <c:idx val="3"/>
          <c:order val="4"/>
          <c:tx>
            <c:strRef>
              <c:f>'12'!$A$32</c:f>
              <c:strCache>
                <c:ptCount val="1"/>
                <c:pt idx="0">
                  <c:v>D (Cash)</c:v>
                </c:pt>
              </c:strCache>
            </c:strRef>
          </c:tx>
          <c:cat>
            <c:strRef>
              <c:f>'12'!$E$24:$J$24</c:f>
              <c:strCache>
                <c:ptCount val="6"/>
                <c:pt idx="0">
                  <c:v>Apr 2011
Mar 2012</c:v>
                </c:pt>
                <c:pt idx="1">
                  <c:v>Apr 2012
Mar 2013</c:v>
                </c:pt>
                <c:pt idx="2">
                  <c:v>Apr 2013
Mar 2014</c:v>
                </c:pt>
                <c:pt idx="3">
                  <c:v>Apr 2014
Mar 2015</c:v>
                </c:pt>
                <c:pt idx="4">
                  <c:v>Apr 2015
Mar 2016</c:v>
                </c:pt>
                <c:pt idx="5">
                  <c:v>Apr 2016
Mar 2017</c:v>
                </c:pt>
              </c:strCache>
              <c:extLst>
                <c:ext xmlns:c15="http://schemas.microsoft.com/office/drawing/2012/chart" uri="{02D57815-91ED-43cb-92C2-25804820EDAC}">
                  <c15:fullRef>
                    <c15:sqref>'12'!$B$24:$J$24</c15:sqref>
                  </c15:fullRef>
                </c:ext>
              </c:extLst>
            </c:strRef>
          </c:cat>
          <c:val>
            <c:numRef>
              <c:f>'12'!$E$32:$J$32</c:f>
              <c:numCache>
                <c:formatCode>#,##0.00</c:formatCode>
                <c:ptCount val="6"/>
                <c:pt idx="0">
                  <c:v>2.81</c:v>
                </c:pt>
                <c:pt idx="1">
                  <c:v>1.4135484052819347</c:v>
                </c:pt>
                <c:pt idx="2">
                  <c:v>1.3154847726027288</c:v>
                </c:pt>
                <c:pt idx="3">
                  <c:v>1.9391006038211815</c:v>
                </c:pt>
                <c:pt idx="4">
                  <c:v>1.8345157803243111</c:v>
                </c:pt>
                <c:pt idx="5">
                  <c:v>2.0596580684931385</c:v>
                </c:pt>
              </c:numCache>
              <c:extLst>
                <c:ext xmlns:c15="http://schemas.microsoft.com/office/drawing/2012/chart" uri="{02D57815-91ED-43cb-92C2-25804820EDAC}">
                  <c15:fullRef>
                    <c15:sqref>'12'!$B$32:$J$32</c15:sqref>
                  </c15:fullRef>
                </c:ext>
              </c:extLst>
            </c:numRef>
          </c:val>
        </c:ser>
        <c:ser>
          <c:idx val="7"/>
          <c:order val="5"/>
          <c:tx>
            <c:strRef>
              <c:f>'12'!$A$29</c:f>
              <c:strCache>
                <c:ptCount val="1"/>
                <c:pt idx="0">
                  <c:v>B4</c:v>
                </c:pt>
              </c:strCache>
            </c:strRef>
          </c:tx>
          <c:cat>
            <c:strRef>
              <c:f>'12'!$E$24:$J$24</c:f>
              <c:strCache>
                <c:ptCount val="6"/>
                <c:pt idx="0">
                  <c:v>Apr 2011
Mar 2012</c:v>
                </c:pt>
                <c:pt idx="1">
                  <c:v>Apr 2012
Mar 2013</c:v>
                </c:pt>
                <c:pt idx="2">
                  <c:v>Apr 2013
Mar 2014</c:v>
                </c:pt>
                <c:pt idx="3">
                  <c:v>Apr 2014
Mar 2015</c:v>
                </c:pt>
                <c:pt idx="4">
                  <c:v>Apr 2015
Mar 2016</c:v>
                </c:pt>
                <c:pt idx="5">
                  <c:v>Apr 2016
Mar 2017</c:v>
                </c:pt>
              </c:strCache>
              <c:extLst>
                <c:ext xmlns:c15="http://schemas.microsoft.com/office/drawing/2012/chart" uri="{02D57815-91ED-43cb-92C2-25804820EDAC}">
                  <c15:fullRef>
                    <c15:sqref>'12'!$B$24:$J$24</c15:sqref>
                  </c15:fullRef>
                </c:ext>
              </c:extLst>
            </c:strRef>
          </c:cat>
          <c:val>
            <c:numRef>
              <c:f>'12'!$E$29:$J$29</c:f>
              <c:numCache>
                <c:formatCode>#,##0.00</c:formatCode>
                <c:ptCount val="6"/>
                <c:pt idx="0">
                  <c:v>1.38</c:v>
                </c:pt>
                <c:pt idx="1">
                  <c:v>1.10482448888013</c:v>
                </c:pt>
                <c:pt idx="2">
                  <c:v>1.7294751326294202</c:v>
                </c:pt>
                <c:pt idx="3">
                  <c:v>2.6042453331239797</c:v>
                </c:pt>
                <c:pt idx="4">
                  <c:v>1.6620329313571278</c:v>
                </c:pt>
                <c:pt idx="5">
                  <c:v>1.234358058986446</c:v>
                </c:pt>
              </c:numCache>
              <c:extLst>
                <c:ext xmlns:c15="http://schemas.microsoft.com/office/drawing/2012/chart" uri="{02D57815-91ED-43cb-92C2-25804820EDAC}">
                  <c15:fullRef>
                    <c15:sqref>'12'!$B$29:$J$29</c15:sqref>
                  </c15:fullRef>
                </c:ext>
              </c:extLst>
            </c:numRef>
          </c:val>
        </c:ser>
        <c:ser>
          <c:idx val="6"/>
          <c:order val="6"/>
          <c:tx>
            <c:strRef>
              <c:f>'12'!$A$34</c:f>
              <c:strCache>
                <c:ptCount val="1"/>
                <c:pt idx="0">
                  <c:v>No category</c:v>
                </c:pt>
              </c:strCache>
            </c:strRef>
          </c:tx>
          <c:cat>
            <c:strRef>
              <c:f>'12'!$E$24:$J$24</c:f>
              <c:strCache>
                <c:ptCount val="6"/>
                <c:pt idx="0">
                  <c:v>Apr 2011
Mar 2012</c:v>
                </c:pt>
                <c:pt idx="1">
                  <c:v>Apr 2012
Mar 2013</c:v>
                </c:pt>
                <c:pt idx="2">
                  <c:v>Apr 2013
Mar 2014</c:v>
                </c:pt>
                <c:pt idx="3">
                  <c:v>Apr 2014
Mar 2015</c:v>
                </c:pt>
                <c:pt idx="4">
                  <c:v>Apr 2015
Mar 2016</c:v>
                </c:pt>
                <c:pt idx="5">
                  <c:v>Apr 2016
Mar 2017</c:v>
                </c:pt>
              </c:strCache>
              <c:extLst>
                <c:ext xmlns:c15="http://schemas.microsoft.com/office/drawing/2012/chart" uri="{02D57815-91ED-43cb-92C2-25804820EDAC}">
                  <c15:fullRef>
                    <c15:sqref>'12'!$B$24:$J$24</c15:sqref>
                  </c15:fullRef>
                </c:ext>
              </c:extLst>
            </c:strRef>
          </c:cat>
          <c:val>
            <c:numRef>
              <c:f>'12'!$E$34:$J$34</c:f>
              <c:numCache>
                <c:formatCode>#,##0.00</c:formatCode>
                <c:ptCount val="6"/>
                <c:pt idx="0">
                  <c:v>5.86</c:v>
                </c:pt>
                <c:pt idx="1">
                  <c:v>4.2368653930160072</c:v>
                </c:pt>
                <c:pt idx="2">
                  <c:v>1.380196523287669</c:v>
                </c:pt>
                <c:pt idx="3">
                  <c:v>0.90941050684930902</c:v>
                </c:pt>
                <c:pt idx="4">
                  <c:v>1.234125342637912</c:v>
                </c:pt>
                <c:pt idx="5">
                  <c:v>1.2532343934800427</c:v>
                </c:pt>
              </c:numCache>
              <c:extLst>
                <c:ext xmlns:c15="http://schemas.microsoft.com/office/drawing/2012/chart" uri="{02D57815-91ED-43cb-92C2-25804820EDAC}">
                  <c15:fullRef>
                    <c15:sqref>'12'!$B$34:$J$34</c15:sqref>
                  </c15:fullRef>
                </c:ext>
              </c:extLst>
            </c:numRef>
          </c:val>
        </c:ser>
        <c:ser>
          <c:idx val="8"/>
          <c:order val="7"/>
          <c:tx>
            <c:strRef>
              <c:f>'12'!$A$28</c:f>
              <c:strCache>
                <c:ptCount val="1"/>
                <c:pt idx="0">
                  <c:v>B3A</c:v>
                </c:pt>
              </c:strCache>
            </c:strRef>
          </c:tx>
          <c:spPr>
            <a:solidFill>
              <a:srgbClr val="A0A0A0"/>
            </a:solidFill>
          </c:spPr>
          <c:cat>
            <c:strRef>
              <c:f>'12'!$E$24:$J$24</c:f>
              <c:strCache>
                <c:ptCount val="6"/>
                <c:pt idx="0">
                  <c:v>Apr 2011
Mar 2012</c:v>
                </c:pt>
                <c:pt idx="1">
                  <c:v>Apr 2012
Mar 2013</c:v>
                </c:pt>
                <c:pt idx="2">
                  <c:v>Apr 2013
Mar 2014</c:v>
                </c:pt>
                <c:pt idx="3">
                  <c:v>Apr 2014
Mar 2015</c:v>
                </c:pt>
                <c:pt idx="4">
                  <c:v>Apr 2015
Mar 2016</c:v>
                </c:pt>
                <c:pt idx="5">
                  <c:v>Apr 2016
Mar 2017</c:v>
                </c:pt>
              </c:strCache>
              <c:extLst>
                <c:ext xmlns:c15="http://schemas.microsoft.com/office/drawing/2012/chart" uri="{02D57815-91ED-43cb-92C2-25804820EDAC}">
                  <c15:fullRef>
                    <c15:sqref>'12'!$B$24:$J$24</c15:sqref>
                  </c15:fullRef>
                </c:ext>
              </c:extLst>
            </c:strRef>
          </c:cat>
          <c:val>
            <c:numRef>
              <c:f>'12'!$E$28:$J$28</c:f>
              <c:numCache>
                <c:formatCode>#,##0.00</c:formatCode>
                <c:ptCount val="6"/>
                <c:pt idx="0">
                  <c:v>0.91</c:v>
                </c:pt>
                <c:pt idx="1">
                  <c:v>1.348549643685899</c:v>
                </c:pt>
                <c:pt idx="2">
                  <c:v>0.46049423287670399</c:v>
                </c:pt>
                <c:pt idx="3">
                  <c:v>0.69119660273971684</c:v>
                </c:pt>
                <c:pt idx="4">
                  <c:v>0.663494556216774</c:v>
                </c:pt>
                <c:pt idx="5">
                  <c:v>0.69834304652293611</c:v>
                </c:pt>
              </c:numCache>
              <c:extLst>
                <c:ext xmlns:c15="http://schemas.microsoft.com/office/drawing/2012/chart" uri="{02D57815-91ED-43cb-92C2-25804820EDAC}">
                  <c15:fullRef>
                    <c15:sqref>'12'!$B$28:$J$28</c15:sqref>
                  </c15:fullRef>
                </c:ext>
              </c:extLst>
            </c:numRef>
          </c:val>
        </c:ser>
        <c:ser>
          <c:idx val="2"/>
          <c:order val="8"/>
          <c:tx>
            <c:strRef>
              <c:f>'12'!$A$26</c:f>
              <c:strCache>
                <c:ptCount val="1"/>
                <c:pt idx="0">
                  <c:v>B2</c:v>
                </c:pt>
              </c:strCache>
            </c:strRef>
          </c:tx>
          <c:spPr>
            <a:solidFill>
              <a:srgbClr val="0C2578"/>
            </a:solidFill>
          </c:spPr>
          <c:cat>
            <c:strRef>
              <c:f>'12'!$E$24:$J$24</c:f>
              <c:strCache>
                <c:ptCount val="6"/>
                <c:pt idx="0">
                  <c:v>Apr 2011
Mar 2012</c:v>
                </c:pt>
                <c:pt idx="1">
                  <c:v>Apr 2012
Mar 2013</c:v>
                </c:pt>
                <c:pt idx="2">
                  <c:v>Apr 2013
Mar 2014</c:v>
                </c:pt>
                <c:pt idx="3">
                  <c:v>Apr 2014
Mar 2015</c:v>
                </c:pt>
                <c:pt idx="4">
                  <c:v>Apr 2015
Mar 2016</c:v>
                </c:pt>
                <c:pt idx="5">
                  <c:v>Apr 2016
Mar 2017</c:v>
                </c:pt>
              </c:strCache>
              <c:extLst>
                <c:ext xmlns:c15="http://schemas.microsoft.com/office/drawing/2012/chart" uri="{02D57815-91ED-43cb-92C2-25804820EDAC}">
                  <c15:fullRef>
                    <c15:sqref>'12'!$B$24:$J$24</c15:sqref>
                  </c15:fullRef>
                </c:ext>
              </c:extLst>
            </c:strRef>
          </c:cat>
          <c:val>
            <c:numRef>
              <c:f>'12'!$E$26:$J$26</c:f>
              <c:numCache>
                <c:formatCode>#,##0.00</c:formatCode>
                <c:ptCount val="6"/>
                <c:pt idx="0">
                  <c:v>0</c:v>
                </c:pt>
                <c:pt idx="1">
                  <c:v>0</c:v>
                </c:pt>
                <c:pt idx="2">
                  <c:v>5.9840222197802193</c:v>
                </c:pt>
                <c:pt idx="3">
                  <c:v>5.8597601226855334</c:v>
                </c:pt>
                <c:pt idx="4">
                  <c:v>3.6918608353917998E-2</c:v>
                </c:pt>
                <c:pt idx="5">
                  <c:v>7.6685901639341997E-2</c:v>
                </c:pt>
              </c:numCache>
              <c:extLst>
                <c:ext xmlns:c15="http://schemas.microsoft.com/office/drawing/2012/chart" uri="{02D57815-91ED-43cb-92C2-25804820EDAC}">
                  <c15:fullRef>
                    <c15:sqref>'12'!$B$26:$J$26</c15:sqref>
                  </c15:fullRef>
                </c:ext>
              </c:extLst>
            </c:numRef>
          </c:val>
        </c:ser>
        <c:ser>
          <c:idx val="9"/>
          <c:order val="9"/>
          <c:tx>
            <c:strRef>
              <c:f>'12'!$A$31</c:f>
              <c:strCache>
                <c:ptCount val="1"/>
                <c:pt idx="0">
                  <c:v>D</c:v>
                </c:pt>
              </c:strCache>
            </c:strRef>
          </c:tx>
          <c:spPr>
            <a:solidFill>
              <a:schemeClr val="accent2">
                <a:lumMod val="50000"/>
              </a:schemeClr>
            </a:solidFill>
          </c:spPr>
          <c:cat>
            <c:strRef>
              <c:f>'12'!$E$24:$J$24</c:f>
              <c:strCache>
                <c:ptCount val="6"/>
                <c:pt idx="0">
                  <c:v>Apr 2011
Mar 2012</c:v>
                </c:pt>
                <c:pt idx="1">
                  <c:v>Apr 2012
Mar 2013</c:v>
                </c:pt>
                <c:pt idx="2">
                  <c:v>Apr 2013
Mar 2014</c:v>
                </c:pt>
                <c:pt idx="3">
                  <c:v>Apr 2014
Mar 2015</c:v>
                </c:pt>
                <c:pt idx="4">
                  <c:v>Apr 2015
Mar 2016</c:v>
                </c:pt>
                <c:pt idx="5">
                  <c:v>Apr 2016
Mar 2017</c:v>
                </c:pt>
              </c:strCache>
              <c:extLst>
                <c:ext xmlns:c15="http://schemas.microsoft.com/office/drawing/2012/chart" uri="{02D57815-91ED-43cb-92C2-25804820EDAC}">
                  <c15:fullRef>
                    <c15:sqref>'12'!$B$24:$J$24</c15:sqref>
                  </c15:fullRef>
                </c:ext>
              </c:extLst>
            </c:strRef>
          </c:cat>
          <c:val>
            <c:numRef>
              <c:f>'12'!$E$31:$J$31</c:f>
              <c:numCache>
                <c:formatCode>#,##0.00</c:formatCode>
                <c:ptCount val="6"/>
                <c:pt idx="0">
                  <c:v>0.14000000000000001</c:v>
                </c:pt>
                <c:pt idx="1">
                  <c:v>0.58198773150684391</c:v>
                </c:pt>
                <c:pt idx="2">
                  <c:v>0.6957546191780779</c:v>
                </c:pt>
                <c:pt idx="3">
                  <c:v>2.5851608219178E-2</c:v>
                </c:pt>
                <c:pt idx="4">
                  <c:v>0</c:v>
                </c:pt>
                <c:pt idx="5">
                  <c:v>3.6734942465751999E-2</c:v>
                </c:pt>
              </c:numCache>
              <c:extLst>
                <c:ext xmlns:c15="http://schemas.microsoft.com/office/drawing/2012/chart" uri="{02D57815-91ED-43cb-92C2-25804820EDAC}">
                  <c15:fullRef>
                    <c15:sqref>'12'!$B$31:$J$31</c15:sqref>
                  </c15:fullRef>
                </c:ext>
              </c:extLst>
            </c:numRef>
          </c:val>
        </c:ser>
        <c:dLbls>
          <c:showLegendKey val="0"/>
          <c:showVal val="0"/>
          <c:showCatName val="0"/>
          <c:showSerName val="0"/>
          <c:showPercent val="0"/>
          <c:showBubbleSize val="0"/>
        </c:dLbls>
        <c:axId val="109504000"/>
        <c:axId val="109505536"/>
      </c:areaChart>
      <c:catAx>
        <c:axId val="109504000"/>
        <c:scaling>
          <c:orientation val="minMax"/>
        </c:scaling>
        <c:delete val="0"/>
        <c:axPos val="b"/>
        <c:numFmt formatCode="General" sourceLinked="1"/>
        <c:majorTickMark val="out"/>
        <c:minorTickMark val="none"/>
        <c:tickLblPos val="nextTo"/>
        <c:crossAx val="109505536"/>
        <c:crosses val="autoZero"/>
        <c:auto val="1"/>
        <c:lblAlgn val="ctr"/>
        <c:lblOffset val="100"/>
        <c:noMultiLvlLbl val="0"/>
      </c:catAx>
      <c:valAx>
        <c:axId val="109505536"/>
        <c:scaling>
          <c:orientation val="minMax"/>
          <c:max val="70"/>
        </c:scaling>
        <c:delete val="0"/>
        <c:axPos val="l"/>
        <c:numFmt formatCode="#,##0" sourceLinked="0"/>
        <c:majorTickMark val="out"/>
        <c:minorTickMark val="none"/>
        <c:tickLblPos val="nextTo"/>
        <c:crossAx val="109504000"/>
        <c:crosses val="autoZero"/>
        <c:crossBetween val="midCat"/>
      </c:valAx>
    </c:plotArea>
    <c:legend>
      <c:legendPos val="b"/>
      <c:layout>
        <c:manualLayout>
          <c:xMode val="edge"/>
          <c:yMode val="edge"/>
          <c:x val="3.4239259259259282E-2"/>
          <c:y val="0.86332515205134563"/>
          <c:w val="0.9"/>
          <c:h val="5.4973902344666627E-2"/>
        </c:manualLayout>
      </c:layout>
      <c:overlay val="0"/>
    </c:legend>
    <c:plotVisOnly val="1"/>
    <c:dispBlanksAs val="gap"/>
    <c:showDLblsOverMax val="0"/>
  </c:chart>
  <c:spPr>
    <a:ln>
      <a:solidFill>
        <a:sysClr val="windowText" lastClr="000000"/>
      </a:solidFill>
    </a:ln>
  </c:spPr>
  <c:txPr>
    <a:bodyPr/>
    <a:lstStyle/>
    <a:p>
      <a:pPr>
        <a:defRPr>
          <a:latin typeface="Arial" pitchFamily="34" charset="0"/>
          <a:cs typeface="Arial" pitchFamily="34" charset="0"/>
        </a:defRPr>
      </a:pPr>
      <a:endParaRPr lang="en-US"/>
    </a:p>
  </c:txPr>
  <c:printSettings>
    <c:headerFooter/>
    <c:pageMargins b="0.750000000000005" l="0.70000000000000062" r="0.70000000000000062" t="0.750000000000005" header="0.30000000000000032" footer="0.30000000000000032"/>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rtl="0">
              <a:defRPr sz="1400" b="1"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b="1"/>
              <a:t>Gross value of software sales (£m)</a:t>
            </a:r>
          </a:p>
        </c:rich>
      </c:tx>
      <c:layout/>
      <c:overlay val="0"/>
      <c:spPr>
        <a:noFill/>
        <a:ln>
          <a:noFill/>
        </a:ln>
        <a:effectLst/>
      </c:spPr>
    </c:title>
    <c:autoTitleDeleted val="0"/>
    <c:plotArea>
      <c:layout/>
      <c:areaChart>
        <c:grouping val="stacked"/>
        <c:varyColors val="0"/>
        <c:ser>
          <c:idx val="4"/>
          <c:order val="0"/>
          <c:tx>
            <c:strRef>
              <c:f>'12'!$A$42</c:f>
              <c:strCache>
                <c:ptCount val="1"/>
                <c:pt idx="0">
                  <c:v>B3</c:v>
                </c:pt>
              </c:strCache>
            </c:strRef>
          </c:tx>
          <c:spPr>
            <a:solidFill>
              <a:srgbClr val="82107E"/>
            </a:solidFill>
            <a:ln>
              <a:noFill/>
            </a:ln>
            <a:effectLst/>
          </c:spPr>
          <c:cat>
            <c:strRef>
              <c:f>'12'!$G$39:$J$39</c:f>
              <c:strCache>
                <c:ptCount val="4"/>
                <c:pt idx="0">
                  <c:v>Apr 2013
Mar 2014</c:v>
                </c:pt>
                <c:pt idx="1">
                  <c:v>Apr 2014
Mar 2015</c:v>
                </c:pt>
                <c:pt idx="2">
                  <c:v>Apr 2015
Mar 2016</c:v>
                </c:pt>
                <c:pt idx="3">
                  <c:v>Apr 2016
Mar 2017</c:v>
                </c:pt>
              </c:strCache>
              <c:extLst>
                <c:ext xmlns:c15="http://schemas.microsoft.com/office/drawing/2012/chart" uri="{02D57815-91ED-43cb-92C2-25804820EDAC}">
                  <c15:fullRef>
                    <c15:sqref>'12'!$B$39:$J$39</c15:sqref>
                  </c15:fullRef>
                </c:ext>
              </c:extLst>
            </c:strRef>
          </c:cat>
          <c:val>
            <c:numRef>
              <c:f>'12'!$G$42:$J$42</c:f>
              <c:numCache>
                <c:formatCode>#,##0.00</c:formatCode>
                <c:ptCount val="4"/>
                <c:pt idx="0">
                  <c:v>2.0611452975847091</c:v>
                </c:pt>
                <c:pt idx="1">
                  <c:v>1.456058293150678</c:v>
                </c:pt>
                <c:pt idx="2">
                  <c:v>3.5785028209671279</c:v>
                </c:pt>
                <c:pt idx="3">
                  <c:v>4.1169785327868764</c:v>
                </c:pt>
              </c:numCache>
              <c:extLst>
                <c:ext xmlns:c15="http://schemas.microsoft.com/office/drawing/2012/chart" uri="{02D57815-91ED-43cb-92C2-25804820EDAC}">
                  <c15:fullRef>
                    <c15:sqref>'12'!$B$42:$J$42</c15:sqref>
                  </c15:fullRef>
                </c:ext>
              </c:extLst>
            </c:numRef>
          </c:val>
        </c:ser>
        <c:ser>
          <c:idx val="8"/>
          <c:order val="1"/>
          <c:tx>
            <c:strRef>
              <c:f>'12'!$A$45</c:f>
              <c:strCache>
                <c:ptCount val="1"/>
                <c:pt idx="0">
                  <c:v>C</c:v>
                </c:pt>
              </c:strCache>
            </c:strRef>
          </c:tx>
          <c:spPr>
            <a:solidFill>
              <a:srgbClr val="61AF2E"/>
            </a:solidFill>
            <a:ln w="25400">
              <a:noFill/>
            </a:ln>
            <a:effectLst/>
          </c:spPr>
          <c:cat>
            <c:strRef>
              <c:f>'12'!$G$39:$J$39</c:f>
              <c:strCache>
                <c:ptCount val="4"/>
                <c:pt idx="0">
                  <c:v>Apr 2013
Mar 2014</c:v>
                </c:pt>
                <c:pt idx="1">
                  <c:v>Apr 2014
Mar 2015</c:v>
                </c:pt>
                <c:pt idx="2">
                  <c:v>Apr 2015
Mar 2016</c:v>
                </c:pt>
                <c:pt idx="3">
                  <c:v>Apr 2016
Mar 2017</c:v>
                </c:pt>
              </c:strCache>
              <c:extLst>
                <c:ext xmlns:c15="http://schemas.microsoft.com/office/drawing/2012/chart" uri="{02D57815-91ED-43cb-92C2-25804820EDAC}">
                  <c15:fullRef>
                    <c15:sqref>'12'!$B$39:$J$39</c15:sqref>
                  </c15:fullRef>
                </c:ext>
              </c:extLst>
            </c:strRef>
          </c:cat>
          <c:val>
            <c:numRef>
              <c:f>'12'!$G$45:$J$45</c:f>
              <c:numCache>
                <c:formatCode>#,##0.00</c:formatCode>
                <c:ptCount val="4"/>
                <c:pt idx="0">
                  <c:v>1.5379418958903943</c:v>
                </c:pt>
                <c:pt idx="1">
                  <c:v>3.9894412192379503</c:v>
                </c:pt>
                <c:pt idx="2">
                  <c:v>2.1422312018114935</c:v>
                </c:pt>
                <c:pt idx="3">
                  <c:v>1.9862264587169471</c:v>
                </c:pt>
              </c:numCache>
              <c:extLst>
                <c:ext xmlns:c15="http://schemas.microsoft.com/office/drawing/2012/chart" uri="{02D57815-91ED-43cb-92C2-25804820EDAC}">
                  <c15:fullRef>
                    <c15:sqref>'12'!$B$45:$J$45</c15:sqref>
                  </c15:fullRef>
                </c:ext>
              </c:extLst>
            </c:numRef>
          </c:val>
        </c:ser>
        <c:ser>
          <c:idx val="3"/>
          <c:order val="2"/>
          <c:tx>
            <c:strRef>
              <c:f>'12'!$A$43</c:f>
              <c:strCache>
                <c:ptCount val="1"/>
                <c:pt idx="0">
                  <c:v>B3A</c:v>
                </c:pt>
              </c:strCache>
            </c:strRef>
          </c:tx>
          <c:spPr>
            <a:solidFill>
              <a:srgbClr val="A0A0A0"/>
            </a:solidFill>
            <a:ln>
              <a:noFill/>
            </a:ln>
            <a:effectLst/>
          </c:spPr>
          <c:cat>
            <c:strRef>
              <c:f>'12'!$G$39:$J$39</c:f>
              <c:strCache>
                <c:ptCount val="4"/>
                <c:pt idx="0">
                  <c:v>Apr 2013
Mar 2014</c:v>
                </c:pt>
                <c:pt idx="1">
                  <c:v>Apr 2014
Mar 2015</c:v>
                </c:pt>
                <c:pt idx="2">
                  <c:v>Apr 2015
Mar 2016</c:v>
                </c:pt>
                <c:pt idx="3">
                  <c:v>Apr 2016
Mar 2017</c:v>
                </c:pt>
              </c:strCache>
              <c:extLst>
                <c:ext xmlns:c15="http://schemas.microsoft.com/office/drawing/2012/chart" uri="{02D57815-91ED-43cb-92C2-25804820EDAC}">
                  <c15:fullRef>
                    <c15:sqref>'12'!$B$39:$J$39</c15:sqref>
                  </c15:fullRef>
                </c:ext>
              </c:extLst>
            </c:strRef>
          </c:cat>
          <c:val>
            <c:numRef>
              <c:f>'12'!$G$43:$J$43</c:f>
              <c:numCache>
                <c:formatCode>#,##0.00</c:formatCode>
                <c:ptCount val="4"/>
                <c:pt idx="0">
                  <c:v>8.0767123287667997E-2</c:v>
                </c:pt>
                <c:pt idx="1">
                  <c:v>3.8952328767120001E-2</c:v>
                </c:pt>
                <c:pt idx="2">
                  <c:v>0.36631166543154098</c:v>
                </c:pt>
                <c:pt idx="3">
                  <c:v>1.3500646559248428</c:v>
                </c:pt>
              </c:numCache>
              <c:extLst>
                <c:ext xmlns:c15="http://schemas.microsoft.com/office/drawing/2012/chart" uri="{02D57815-91ED-43cb-92C2-25804820EDAC}">
                  <c15:fullRef>
                    <c15:sqref>'12'!$B$43:$J$43</c15:sqref>
                  </c15:fullRef>
                </c:ext>
              </c:extLst>
            </c:numRef>
          </c:val>
        </c:ser>
        <c:ser>
          <c:idx val="9"/>
          <c:order val="3"/>
          <c:tx>
            <c:strRef>
              <c:f>'12'!$A$44</c:f>
              <c:strCache>
                <c:ptCount val="1"/>
                <c:pt idx="0">
                  <c:v>B4</c:v>
                </c:pt>
              </c:strCache>
            </c:strRef>
          </c:tx>
          <c:spPr>
            <a:solidFill>
              <a:srgbClr val="996633"/>
            </a:solidFill>
            <a:ln w="25400">
              <a:noFill/>
            </a:ln>
            <a:effectLst/>
          </c:spPr>
          <c:cat>
            <c:strRef>
              <c:f>'12'!$G$39:$J$39</c:f>
              <c:strCache>
                <c:ptCount val="4"/>
                <c:pt idx="0">
                  <c:v>Apr 2013
Mar 2014</c:v>
                </c:pt>
                <c:pt idx="1">
                  <c:v>Apr 2014
Mar 2015</c:v>
                </c:pt>
                <c:pt idx="2">
                  <c:v>Apr 2015
Mar 2016</c:v>
                </c:pt>
                <c:pt idx="3">
                  <c:v>Apr 2016
Mar 2017</c:v>
                </c:pt>
              </c:strCache>
              <c:extLst>
                <c:ext xmlns:c15="http://schemas.microsoft.com/office/drawing/2012/chart" uri="{02D57815-91ED-43cb-92C2-25804820EDAC}">
                  <c15:fullRef>
                    <c15:sqref>'12'!$B$39:$J$39</c15:sqref>
                  </c15:fullRef>
                </c:ext>
              </c:extLst>
            </c:strRef>
          </c:cat>
          <c:val>
            <c:numRef>
              <c:f>'12'!$G$44:$J$44</c:f>
              <c:numCache>
                <c:formatCode>#,##0.00</c:formatCode>
                <c:ptCount val="4"/>
                <c:pt idx="0">
                  <c:v>7.7345479452048005E-2</c:v>
                </c:pt>
                <c:pt idx="1">
                  <c:v>8.6517943932927013E-2</c:v>
                </c:pt>
                <c:pt idx="2">
                  <c:v>0.19779967344112301</c:v>
                </c:pt>
                <c:pt idx="3">
                  <c:v>0.58738051624372201</c:v>
                </c:pt>
              </c:numCache>
              <c:extLst>
                <c:ext xmlns:c15="http://schemas.microsoft.com/office/drawing/2012/chart" uri="{02D57815-91ED-43cb-92C2-25804820EDAC}">
                  <c15:fullRef>
                    <c15:sqref>'12'!$B$44:$J$44</c15:sqref>
                  </c15:fullRef>
                </c:ext>
              </c:extLst>
            </c:numRef>
          </c:val>
        </c:ser>
        <c:ser>
          <c:idx val="1"/>
          <c:order val="4"/>
          <c:tx>
            <c:strRef>
              <c:f>'12'!$A$47</c:f>
              <c:strCache>
                <c:ptCount val="1"/>
                <c:pt idx="0">
                  <c:v>D (Cash)</c:v>
                </c:pt>
              </c:strCache>
            </c:strRef>
          </c:tx>
          <c:spPr>
            <a:solidFill>
              <a:srgbClr val="FF6600"/>
            </a:solidFill>
            <a:ln>
              <a:noFill/>
            </a:ln>
            <a:effectLst/>
          </c:spPr>
          <c:cat>
            <c:strRef>
              <c:f>'12'!$G$39:$J$39</c:f>
              <c:strCache>
                <c:ptCount val="4"/>
                <c:pt idx="0">
                  <c:v>Apr 2013
Mar 2014</c:v>
                </c:pt>
                <c:pt idx="1">
                  <c:v>Apr 2014
Mar 2015</c:v>
                </c:pt>
                <c:pt idx="2">
                  <c:v>Apr 2015
Mar 2016</c:v>
                </c:pt>
                <c:pt idx="3">
                  <c:v>Apr 2016
Mar 2017</c:v>
                </c:pt>
              </c:strCache>
              <c:extLst>
                <c:ext xmlns:c15="http://schemas.microsoft.com/office/drawing/2012/chart" uri="{02D57815-91ED-43cb-92C2-25804820EDAC}">
                  <c15:fullRef>
                    <c15:sqref>'12'!$B$39:$J$39</c15:sqref>
                  </c15:fullRef>
                </c:ext>
              </c:extLst>
            </c:strRef>
          </c:cat>
          <c:val>
            <c:numRef>
              <c:f>'12'!$G$47:$J$47</c:f>
              <c:numCache>
                <c:formatCode>#,##0.00</c:formatCode>
                <c:ptCount val="4"/>
                <c:pt idx="0">
                  <c:v>0.15684082191780599</c:v>
                </c:pt>
                <c:pt idx="1">
                  <c:v>4.2546328767123005E-2</c:v>
                </c:pt>
                <c:pt idx="2">
                  <c:v>4.3630308556026003E-2</c:v>
                </c:pt>
                <c:pt idx="3">
                  <c:v>5.4432868852451993E-2</c:v>
                </c:pt>
              </c:numCache>
              <c:extLst>
                <c:ext xmlns:c15="http://schemas.microsoft.com/office/drawing/2012/chart" uri="{02D57815-91ED-43cb-92C2-25804820EDAC}">
                  <c15:fullRef>
                    <c15:sqref>'12'!$B$47:$J$47</c15:sqref>
                  </c15:fullRef>
                </c:ext>
              </c:extLst>
            </c:numRef>
          </c:val>
        </c:ser>
        <c:ser>
          <c:idx val="7"/>
          <c:order val="5"/>
          <c:tx>
            <c:strRef>
              <c:f>'12'!$A$48</c:f>
              <c:strCache>
                <c:ptCount val="1"/>
                <c:pt idx="0">
                  <c:v>D (Non monetary)</c:v>
                </c:pt>
              </c:strCache>
            </c:strRef>
          </c:tx>
          <c:spPr>
            <a:solidFill>
              <a:srgbClr val="FF6600"/>
            </a:solidFill>
            <a:ln>
              <a:noFill/>
            </a:ln>
            <a:effectLst/>
          </c:spPr>
          <c:cat>
            <c:strRef>
              <c:f>'12'!$G$39:$J$39</c:f>
              <c:strCache>
                <c:ptCount val="4"/>
                <c:pt idx="0">
                  <c:v>Apr 2013
Mar 2014</c:v>
                </c:pt>
                <c:pt idx="1">
                  <c:v>Apr 2014
Mar 2015</c:v>
                </c:pt>
                <c:pt idx="2">
                  <c:v>Apr 2015
Mar 2016</c:v>
                </c:pt>
                <c:pt idx="3">
                  <c:v>Apr 2016
Mar 2017</c:v>
                </c:pt>
              </c:strCache>
              <c:extLst>
                <c:ext xmlns:c15="http://schemas.microsoft.com/office/drawing/2012/chart" uri="{02D57815-91ED-43cb-92C2-25804820EDAC}">
                  <c15:fullRef>
                    <c15:sqref>'12'!$B$39:$J$39</c15:sqref>
                  </c15:fullRef>
                </c:ext>
              </c:extLst>
            </c:strRef>
          </c:cat>
          <c:val>
            <c:numRef>
              <c:f>'12'!$G$48:$J$48</c:f>
              <c:numCache>
                <c:formatCode>#,##0.00</c:formatCode>
                <c:ptCount val="4"/>
                <c:pt idx="0">
                  <c:v>3.5232867926031003E-2</c:v>
                </c:pt>
                <c:pt idx="1">
                  <c:v>5.0662739753604996E-2</c:v>
                </c:pt>
                <c:pt idx="2">
                  <c:v>8.3208403286746002E-2</c:v>
                </c:pt>
                <c:pt idx="3">
                  <c:v>1.3358674863387002E-2</c:v>
                </c:pt>
              </c:numCache>
              <c:extLst>
                <c:ext xmlns:c15="http://schemas.microsoft.com/office/drawing/2012/chart" uri="{02D57815-91ED-43cb-92C2-25804820EDAC}">
                  <c15:fullRef>
                    <c15:sqref>'12'!$B$48:$J$48</c15:sqref>
                  </c15:fullRef>
                </c:ext>
              </c:extLst>
            </c:numRef>
          </c:val>
        </c:ser>
        <c:ser>
          <c:idx val="6"/>
          <c:order val="6"/>
          <c:tx>
            <c:strRef>
              <c:f>'12'!$A$49</c:f>
              <c:strCache>
                <c:ptCount val="1"/>
                <c:pt idx="0">
                  <c:v>No category</c:v>
                </c:pt>
              </c:strCache>
            </c:strRef>
          </c:tx>
          <c:spPr>
            <a:solidFill>
              <a:schemeClr val="accent1">
                <a:lumMod val="20000"/>
                <a:lumOff val="80000"/>
              </a:schemeClr>
            </a:solidFill>
            <a:ln>
              <a:noFill/>
            </a:ln>
            <a:effectLst/>
          </c:spPr>
          <c:cat>
            <c:strRef>
              <c:f>'12'!$G$39:$J$39</c:f>
              <c:strCache>
                <c:ptCount val="4"/>
                <c:pt idx="0">
                  <c:v>Apr 2013
Mar 2014</c:v>
                </c:pt>
                <c:pt idx="1">
                  <c:v>Apr 2014
Mar 2015</c:v>
                </c:pt>
                <c:pt idx="2">
                  <c:v>Apr 2015
Mar 2016</c:v>
                </c:pt>
                <c:pt idx="3">
                  <c:v>Apr 2016
Mar 2017</c:v>
                </c:pt>
              </c:strCache>
              <c:extLst>
                <c:ext xmlns:c15="http://schemas.microsoft.com/office/drawing/2012/chart" uri="{02D57815-91ED-43cb-92C2-25804820EDAC}">
                  <c15:fullRef>
                    <c15:sqref>'12'!$B$39:$J$39</c15:sqref>
                  </c15:fullRef>
                </c:ext>
              </c:extLst>
            </c:strRef>
          </c:cat>
          <c:val>
            <c:numRef>
              <c:f>'12'!$G$49:$J$49</c:f>
              <c:numCache>
                <c:formatCode>#,##0.00</c:formatCode>
                <c:ptCount val="4"/>
                <c:pt idx="0">
                  <c:v>3.6013243835612004E-2</c:v>
                </c:pt>
                <c:pt idx="1">
                  <c:v>5.9006649315062991E-2</c:v>
                </c:pt>
                <c:pt idx="2">
                  <c:v>2.5001734815475997E-2</c:v>
                </c:pt>
                <c:pt idx="3">
                  <c:v>1.3291584699451001E-2</c:v>
                </c:pt>
              </c:numCache>
              <c:extLst>
                <c:ext xmlns:c15="http://schemas.microsoft.com/office/drawing/2012/chart" uri="{02D57815-91ED-43cb-92C2-25804820EDAC}">
                  <c15:fullRef>
                    <c15:sqref>'12'!$B$49:$J$49</c15:sqref>
                  </c15:fullRef>
                </c:ext>
              </c:extLst>
            </c:numRef>
          </c:val>
        </c:ser>
        <c:ser>
          <c:idx val="2"/>
          <c:order val="7"/>
          <c:tx>
            <c:strRef>
              <c:f>'12'!$A$40</c:f>
              <c:strCache>
                <c:ptCount val="1"/>
                <c:pt idx="0">
                  <c:v>B1</c:v>
                </c:pt>
              </c:strCache>
            </c:strRef>
          </c:tx>
          <c:spPr>
            <a:solidFill>
              <a:srgbClr val="00B0F0"/>
            </a:solidFill>
            <a:ln>
              <a:noFill/>
            </a:ln>
            <a:effectLst/>
          </c:spPr>
          <c:cat>
            <c:strRef>
              <c:f>'12'!$G$39:$J$39</c:f>
              <c:strCache>
                <c:ptCount val="4"/>
                <c:pt idx="0">
                  <c:v>Apr 2013
Mar 2014</c:v>
                </c:pt>
                <c:pt idx="1">
                  <c:v>Apr 2014
Mar 2015</c:v>
                </c:pt>
                <c:pt idx="2">
                  <c:v>Apr 2015
Mar 2016</c:v>
                </c:pt>
                <c:pt idx="3">
                  <c:v>Apr 2016
Mar 2017</c:v>
                </c:pt>
              </c:strCache>
              <c:extLst>
                <c:ext xmlns:c15="http://schemas.microsoft.com/office/drawing/2012/chart" uri="{02D57815-91ED-43cb-92C2-25804820EDAC}">
                  <c15:fullRef>
                    <c15:sqref>'12'!$B$39:$J$39</c15:sqref>
                  </c15:fullRef>
                </c:ext>
              </c:extLst>
            </c:strRef>
          </c:cat>
          <c:val>
            <c:numRef>
              <c:f>'12'!$G$40:$J$40</c:f>
              <c:numCache>
                <c:formatCode>#,##0.00</c:formatCode>
                <c:ptCount val="4"/>
                <c:pt idx="0">
                  <c:v>0</c:v>
                </c:pt>
                <c:pt idx="1">
                  <c:v>3.73972602738E-4</c:v>
                </c:pt>
                <c:pt idx="2">
                  <c:v>5.9702739725800002E-4</c:v>
                </c:pt>
                <c:pt idx="3">
                  <c:v>4.4079234972500001E-4</c:v>
                </c:pt>
              </c:numCache>
              <c:extLst>
                <c:ext xmlns:c15="http://schemas.microsoft.com/office/drawing/2012/chart" uri="{02D57815-91ED-43cb-92C2-25804820EDAC}">
                  <c15:fullRef>
                    <c15:sqref>'12'!$B$40:$J$40</c15:sqref>
                  </c15:fullRef>
                </c:ext>
              </c:extLst>
            </c:numRef>
          </c:val>
        </c:ser>
        <c:ser>
          <c:idx val="5"/>
          <c:order val="8"/>
          <c:tx>
            <c:strRef>
              <c:f>'12'!$A$41</c:f>
              <c:strCache>
                <c:ptCount val="1"/>
                <c:pt idx="0">
                  <c:v>B2</c:v>
                </c:pt>
              </c:strCache>
            </c:strRef>
          </c:tx>
          <c:spPr>
            <a:solidFill>
              <a:srgbClr val="0C2578"/>
            </a:solidFill>
            <a:ln>
              <a:noFill/>
            </a:ln>
            <a:effectLst/>
          </c:spPr>
          <c:cat>
            <c:strRef>
              <c:f>'12'!$G$39:$J$39</c:f>
              <c:strCache>
                <c:ptCount val="4"/>
                <c:pt idx="0">
                  <c:v>Apr 2013
Mar 2014</c:v>
                </c:pt>
                <c:pt idx="1">
                  <c:v>Apr 2014
Mar 2015</c:v>
                </c:pt>
                <c:pt idx="2">
                  <c:v>Apr 2015
Mar 2016</c:v>
                </c:pt>
                <c:pt idx="3">
                  <c:v>Apr 2016
Mar 2017</c:v>
                </c:pt>
              </c:strCache>
              <c:extLst>
                <c:ext xmlns:c15="http://schemas.microsoft.com/office/drawing/2012/chart" uri="{02D57815-91ED-43cb-92C2-25804820EDAC}">
                  <c15:fullRef>
                    <c15:sqref>'12'!$B$39:$J$39</c15:sqref>
                  </c15:fullRef>
                </c:ext>
              </c:extLst>
            </c:strRef>
          </c:cat>
          <c:val>
            <c:numRef>
              <c:f>'12'!$G$41:$J$41</c:f>
              <c:numCache>
                <c:formatCode>#,##0.00</c:formatCode>
                <c:ptCount val="4"/>
                <c:pt idx="0">
                  <c:v>2.5150684931E-5</c:v>
                </c:pt>
                <c:pt idx="1">
                  <c:v>7.6849315067000005E-5</c:v>
                </c:pt>
                <c:pt idx="2">
                  <c:v>0</c:v>
                </c:pt>
                <c:pt idx="3">
                  <c:v>0</c:v>
                </c:pt>
              </c:numCache>
              <c:extLst>
                <c:ext xmlns:c15="http://schemas.microsoft.com/office/drawing/2012/chart" uri="{02D57815-91ED-43cb-92C2-25804820EDAC}">
                  <c15:fullRef>
                    <c15:sqref>'12'!$B$41:$J$41</c15:sqref>
                  </c15:fullRef>
                </c:ext>
              </c:extLst>
            </c:numRef>
          </c:val>
        </c:ser>
        <c:ser>
          <c:idx val="0"/>
          <c:order val="9"/>
          <c:tx>
            <c:strRef>
              <c:f>'12'!$A$46</c:f>
              <c:strCache>
                <c:ptCount val="1"/>
                <c:pt idx="0">
                  <c:v>D</c:v>
                </c:pt>
              </c:strCache>
            </c:strRef>
          </c:tx>
          <c:spPr>
            <a:solidFill>
              <a:srgbClr val="663300"/>
            </a:solidFill>
            <a:ln>
              <a:noFill/>
            </a:ln>
            <a:effectLst/>
          </c:spPr>
          <c:cat>
            <c:strRef>
              <c:f>'12'!$G$39:$J$39</c:f>
              <c:strCache>
                <c:ptCount val="4"/>
                <c:pt idx="0">
                  <c:v>Apr 2013
Mar 2014</c:v>
                </c:pt>
                <c:pt idx="1">
                  <c:v>Apr 2014
Mar 2015</c:v>
                </c:pt>
                <c:pt idx="2">
                  <c:v>Apr 2015
Mar 2016</c:v>
                </c:pt>
                <c:pt idx="3">
                  <c:v>Apr 2016
Mar 2017</c:v>
                </c:pt>
              </c:strCache>
              <c:extLst>
                <c:ext xmlns:c15="http://schemas.microsoft.com/office/drawing/2012/chart" uri="{02D57815-91ED-43cb-92C2-25804820EDAC}">
                  <c15:fullRef>
                    <c15:sqref>'12'!$B$39:$J$39</c15:sqref>
                  </c15:fullRef>
                </c:ext>
              </c:extLst>
            </c:strRef>
          </c:cat>
          <c:val>
            <c:numRef>
              <c:f>'12'!$G$46:$J$46</c:f>
              <c:numCache>
                <c:formatCode>#,##0.00</c:formatCode>
                <c:ptCount val="4"/>
                <c:pt idx="0">
                  <c:v>1.2494999999997E-2</c:v>
                </c:pt>
                <c:pt idx="1">
                  <c:v>0</c:v>
                </c:pt>
                <c:pt idx="2">
                  <c:v>0</c:v>
                </c:pt>
                <c:pt idx="3">
                  <c:v>0</c:v>
                </c:pt>
              </c:numCache>
              <c:extLst>
                <c:ext xmlns:c15="http://schemas.microsoft.com/office/drawing/2012/chart" uri="{02D57815-91ED-43cb-92C2-25804820EDAC}">
                  <c15:fullRef>
                    <c15:sqref>'12'!$B$46:$J$46</c15:sqref>
                  </c15:fullRef>
                </c:ext>
              </c:extLst>
            </c:numRef>
          </c:val>
        </c:ser>
        <c:dLbls>
          <c:showLegendKey val="0"/>
          <c:showVal val="0"/>
          <c:showCatName val="0"/>
          <c:showSerName val="0"/>
          <c:showPercent val="0"/>
          <c:showBubbleSize val="0"/>
        </c:dLbls>
        <c:axId val="111139072"/>
        <c:axId val="111214592"/>
      </c:areaChart>
      <c:catAx>
        <c:axId val="11113907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111214592"/>
        <c:crosses val="autoZero"/>
        <c:auto val="1"/>
        <c:lblAlgn val="ctr"/>
        <c:lblOffset val="100"/>
        <c:noMultiLvlLbl val="0"/>
      </c:catAx>
      <c:valAx>
        <c:axId val="111214592"/>
        <c:scaling>
          <c:orientation val="minMax"/>
        </c:scaling>
        <c:delete val="0"/>
        <c:axPos val="l"/>
        <c:majorGridlines>
          <c:spPr>
            <a:ln w="9525" cap="flat" cmpd="sng" algn="ctr">
              <a:noFill/>
              <a:round/>
            </a:ln>
            <a:effectLst/>
          </c:spPr>
        </c:majorGridlines>
        <c:numFmt formatCode="#,##0.00" sourceLinked="1"/>
        <c:majorTickMark val="out"/>
        <c:minorTickMark val="none"/>
        <c:tickLblPos val="nextTo"/>
        <c:spPr>
          <a:noFill/>
          <a:ln>
            <a:solidFill>
              <a:schemeClr val="tx1">
                <a:lumMod val="15000"/>
                <a:lumOff val="85000"/>
              </a:schemeClr>
            </a:solid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111139072"/>
        <c:crosses val="autoZero"/>
        <c:crossBetween val="midCat"/>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legend>
    <c:plotVisOnly val="1"/>
    <c:dispBlanksAs val="zero"/>
    <c:showDLblsOverMax val="0"/>
  </c:chart>
  <c:spPr>
    <a:solidFill>
      <a:schemeClr val="bg1"/>
    </a:solidFill>
    <a:ln w="9525" cap="flat" cmpd="sng" algn="ctr">
      <a:solidFill>
        <a:sysClr val="windowText" lastClr="000000"/>
      </a:solidFill>
      <a:round/>
    </a:ln>
    <a:effectLst/>
  </c:spPr>
  <c:txPr>
    <a:bodyPr/>
    <a:lstStyle/>
    <a:p>
      <a:pPr>
        <a:defRPr b="0">
          <a:solidFill>
            <a:sysClr val="windowText" lastClr="000000"/>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Non-remote betting GGY (£m)</a:t>
            </a:r>
          </a:p>
        </c:rich>
      </c:tx>
      <c:layout/>
      <c:overlay val="0"/>
    </c:title>
    <c:autoTitleDeleted val="0"/>
    <c:plotArea>
      <c:layout/>
      <c:areaChart>
        <c:grouping val="stacked"/>
        <c:varyColors val="0"/>
        <c:ser>
          <c:idx val="0"/>
          <c:order val="0"/>
          <c:tx>
            <c:strRef>
              <c:f>'3'!$A$17</c:f>
              <c:strCache>
                <c:ptCount val="1"/>
                <c:pt idx="0">
                  <c:v>Off course</c:v>
                </c:pt>
              </c:strCache>
            </c:strRef>
          </c:tx>
          <c:spPr>
            <a:solidFill>
              <a:srgbClr val="82107E"/>
            </a:solidFill>
          </c:spPr>
          <c:cat>
            <c:strRef>
              <c:f>'3'!$B$16:$J$16</c:f>
              <c:strCache>
                <c:ptCount val="9"/>
                <c:pt idx="0">
                  <c:v>Apr 2008
Mar 2009</c:v>
                </c:pt>
                <c:pt idx="1">
                  <c:v>Apr 2009
Mar 2010</c:v>
                </c:pt>
                <c:pt idx="2">
                  <c:v>Apr 2010
Mar 2011</c:v>
                </c:pt>
                <c:pt idx="3">
                  <c:v>Apr 2011
Mar 2012</c:v>
                </c:pt>
                <c:pt idx="4">
                  <c:v>Apr 2012
Mar 2013</c:v>
                </c:pt>
                <c:pt idx="5">
                  <c:v>Apr 2013
Mar 2014</c:v>
                </c:pt>
                <c:pt idx="6">
                  <c:v>Apr 2014
Mar 2015</c:v>
                </c:pt>
                <c:pt idx="7">
                  <c:v>Apr 2015
Mar 2016</c:v>
                </c:pt>
                <c:pt idx="8">
                  <c:v>Apr 2016
Mar 2017</c:v>
                </c:pt>
              </c:strCache>
            </c:strRef>
          </c:cat>
          <c:val>
            <c:numRef>
              <c:f>'3'!$B$17:$J$17</c:f>
              <c:numCache>
                <c:formatCode>#,##0.00</c:formatCode>
                <c:ptCount val="9"/>
                <c:pt idx="0">
                  <c:v>1657.99</c:v>
                </c:pt>
                <c:pt idx="1">
                  <c:v>1463.6799999999998</c:v>
                </c:pt>
                <c:pt idx="2">
                  <c:v>1487.546002</c:v>
                </c:pt>
                <c:pt idx="3">
                  <c:v>1403.8181220000001</c:v>
                </c:pt>
                <c:pt idx="4">
                  <c:v>1495.079264</c:v>
                </c:pt>
                <c:pt idx="5">
                  <c:v>1437.9477190000002</c:v>
                </c:pt>
                <c:pt idx="6">
                  <c:v>1412.4218850358841</c:v>
                </c:pt>
                <c:pt idx="7">
                  <c:v>1416.0770560459375</c:v>
                </c:pt>
                <c:pt idx="8">
                  <c:v>1386.1257353984047</c:v>
                </c:pt>
              </c:numCache>
            </c:numRef>
          </c:val>
        </c:ser>
        <c:ser>
          <c:idx val="2"/>
          <c:order val="1"/>
          <c:tx>
            <c:strRef>
              <c:f>'3'!$A$19</c:f>
              <c:strCache>
                <c:ptCount val="1"/>
                <c:pt idx="0">
                  <c:v>Pool</c:v>
                </c:pt>
              </c:strCache>
            </c:strRef>
          </c:tx>
          <c:spPr>
            <a:solidFill>
              <a:srgbClr val="FF6600"/>
            </a:solidFill>
          </c:spPr>
          <c:cat>
            <c:strRef>
              <c:f>'3'!$B$16:$J$16</c:f>
              <c:strCache>
                <c:ptCount val="9"/>
                <c:pt idx="0">
                  <c:v>Apr 2008
Mar 2009</c:v>
                </c:pt>
                <c:pt idx="1">
                  <c:v>Apr 2009
Mar 2010</c:v>
                </c:pt>
                <c:pt idx="2">
                  <c:v>Apr 2010
Mar 2011</c:v>
                </c:pt>
                <c:pt idx="3">
                  <c:v>Apr 2011
Mar 2012</c:v>
                </c:pt>
                <c:pt idx="4">
                  <c:v>Apr 2012
Mar 2013</c:v>
                </c:pt>
                <c:pt idx="5">
                  <c:v>Apr 2013
Mar 2014</c:v>
                </c:pt>
                <c:pt idx="6">
                  <c:v>Apr 2014
Mar 2015</c:v>
                </c:pt>
                <c:pt idx="7">
                  <c:v>Apr 2015
Mar 2016</c:v>
                </c:pt>
                <c:pt idx="8">
                  <c:v>Apr 2016
Mar 2017</c:v>
                </c:pt>
              </c:strCache>
            </c:strRef>
          </c:cat>
          <c:val>
            <c:numRef>
              <c:f>'3'!$B$19:$J$19</c:f>
              <c:numCache>
                <c:formatCode>#,##0.00</c:formatCode>
                <c:ptCount val="9"/>
                <c:pt idx="0">
                  <c:v>146.5</c:v>
                </c:pt>
                <c:pt idx="1">
                  <c:v>135.56</c:v>
                </c:pt>
                <c:pt idx="2">
                  <c:v>136.08150799999999</c:v>
                </c:pt>
                <c:pt idx="3">
                  <c:v>137.98793800000001</c:v>
                </c:pt>
                <c:pt idx="4">
                  <c:v>131.644285</c:v>
                </c:pt>
                <c:pt idx="5">
                  <c:v>143.15015</c:v>
                </c:pt>
                <c:pt idx="6">
                  <c:v>143.27574478015998</c:v>
                </c:pt>
                <c:pt idx="7">
                  <c:v>126.79808684165999</c:v>
                </c:pt>
                <c:pt idx="8">
                  <c:v>139.74771083200002</c:v>
                </c:pt>
              </c:numCache>
            </c:numRef>
          </c:val>
        </c:ser>
        <c:ser>
          <c:idx val="1"/>
          <c:order val="2"/>
          <c:tx>
            <c:strRef>
              <c:f>'3'!$A$18</c:f>
              <c:strCache>
                <c:ptCount val="1"/>
                <c:pt idx="0">
                  <c:v>On course</c:v>
                </c:pt>
              </c:strCache>
            </c:strRef>
          </c:tx>
          <c:spPr>
            <a:solidFill>
              <a:srgbClr val="0C2578"/>
            </a:solidFill>
          </c:spPr>
          <c:cat>
            <c:strRef>
              <c:f>'3'!$B$16:$J$16</c:f>
              <c:strCache>
                <c:ptCount val="9"/>
                <c:pt idx="0">
                  <c:v>Apr 2008
Mar 2009</c:v>
                </c:pt>
                <c:pt idx="1">
                  <c:v>Apr 2009
Mar 2010</c:v>
                </c:pt>
                <c:pt idx="2">
                  <c:v>Apr 2010
Mar 2011</c:v>
                </c:pt>
                <c:pt idx="3">
                  <c:v>Apr 2011
Mar 2012</c:v>
                </c:pt>
                <c:pt idx="4">
                  <c:v>Apr 2012
Mar 2013</c:v>
                </c:pt>
                <c:pt idx="5">
                  <c:v>Apr 2013
Mar 2014</c:v>
                </c:pt>
                <c:pt idx="6">
                  <c:v>Apr 2014
Mar 2015</c:v>
                </c:pt>
                <c:pt idx="7">
                  <c:v>Apr 2015
Mar 2016</c:v>
                </c:pt>
                <c:pt idx="8">
                  <c:v>Apr 2016
Mar 2017</c:v>
                </c:pt>
              </c:strCache>
            </c:strRef>
          </c:cat>
          <c:val>
            <c:numRef>
              <c:f>'3'!$B$18:$J$18</c:f>
              <c:numCache>
                <c:formatCode>#,##0.00</c:formatCode>
                <c:ptCount val="9"/>
                <c:pt idx="0">
                  <c:v>27.76</c:v>
                </c:pt>
                <c:pt idx="1">
                  <c:v>29.18</c:v>
                </c:pt>
                <c:pt idx="2">
                  <c:v>26.419248</c:v>
                </c:pt>
                <c:pt idx="3">
                  <c:v>29.282909</c:v>
                </c:pt>
                <c:pt idx="4">
                  <c:v>24.184932</c:v>
                </c:pt>
                <c:pt idx="5">
                  <c:v>26.530529999999999</c:v>
                </c:pt>
                <c:pt idx="6">
                  <c:v>26.060259050318404</c:v>
                </c:pt>
                <c:pt idx="7">
                  <c:v>26.847247878283156</c:v>
                </c:pt>
                <c:pt idx="8">
                  <c:v>25.285720285792721</c:v>
                </c:pt>
              </c:numCache>
            </c:numRef>
          </c:val>
        </c:ser>
        <c:dLbls>
          <c:showLegendKey val="0"/>
          <c:showVal val="0"/>
          <c:showCatName val="0"/>
          <c:showSerName val="0"/>
          <c:showPercent val="0"/>
          <c:showBubbleSize val="0"/>
        </c:dLbls>
        <c:axId val="98843264"/>
        <c:axId val="98845056"/>
      </c:areaChart>
      <c:catAx>
        <c:axId val="98843264"/>
        <c:scaling>
          <c:orientation val="minMax"/>
        </c:scaling>
        <c:delete val="0"/>
        <c:axPos val="b"/>
        <c:numFmt formatCode="General" sourceLinked="0"/>
        <c:majorTickMark val="out"/>
        <c:minorTickMark val="none"/>
        <c:tickLblPos val="nextTo"/>
        <c:crossAx val="98845056"/>
        <c:crosses val="autoZero"/>
        <c:auto val="1"/>
        <c:lblAlgn val="ctr"/>
        <c:lblOffset val="100"/>
        <c:noMultiLvlLbl val="0"/>
      </c:catAx>
      <c:valAx>
        <c:axId val="98845056"/>
        <c:scaling>
          <c:orientation val="minMax"/>
        </c:scaling>
        <c:delete val="0"/>
        <c:axPos val="l"/>
        <c:numFmt formatCode="#,##0" sourceLinked="0"/>
        <c:majorTickMark val="out"/>
        <c:minorTickMark val="none"/>
        <c:tickLblPos val="nextTo"/>
        <c:crossAx val="98843264"/>
        <c:crosses val="autoZero"/>
        <c:crossBetween val="midCat"/>
      </c:valAx>
    </c:plotArea>
    <c:legend>
      <c:legendPos val="b"/>
      <c:layout/>
      <c:overlay val="0"/>
    </c:legend>
    <c:plotVisOnly val="1"/>
    <c:dispBlanksAs val="gap"/>
    <c:showDLblsOverMax val="0"/>
  </c:chart>
  <c:spPr>
    <a:solidFill>
      <a:schemeClr val="lt1"/>
    </a:solidFill>
    <a:ln>
      <a:solidFill>
        <a:schemeClr val="tx1"/>
      </a:solidFill>
    </a:ln>
  </c:spPr>
  <c:txPr>
    <a:bodyPr/>
    <a:lstStyle/>
    <a:p>
      <a:pPr>
        <a:defRPr>
          <a:latin typeface="Arial" pitchFamily="34" charset="0"/>
          <a:cs typeface="Arial" pitchFamily="34" charset="0"/>
        </a:defRPr>
      </a:pPr>
      <a:endParaRPr lang="en-US"/>
    </a:p>
  </c:txPr>
  <c:printSettings>
    <c:headerFooter/>
    <c:pageMargins b="0.75000000000000566" l="0.70000000000000062" r="0.70000000000000062" t="0.75000000000000566"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Non-remote off course betting GGY (£m)</a:t>
            </a:r>
          </a:p>
        </c:rich>
      </c:tx>
      <c:layout/>
      <c:overlay val="0"/>
    </c:title>
    <c:autoTitleDeleted val="0"/>
    <c:plotArea>
      <c:layout/>
      <c:areaChart>
        <c:grouping val="stacked"/>
        <c:varyColors val="0"/>
        <c:ser>
          <c:idx val="0"/>
          <c:order val="0"/>
          <c:tx>
            <c:strRef>
              <c:f>'3'!$A$37</c:f>
              <c:strCache>
                <c:ptCount val="1"/>
                <c:pt idx="0">
                  <c:v>Horses</c:v>
                </c:pt>
              </c:strCache>
            </c:strRef>
          </c:tx>
          <c:spPr>
            <a:solidFill>
              <a:srgbClr val="82107E"/>
            </a:solidFill>
          </c:spPr>
          <c:cat>
            <c:strRef>
              <c:f>'3'!$B$34:$J$34</c:f>
              <c:strCache>
                <c:ptCount val="9"/>
                <c:pt idx="0">
                  <c:v>Apr 2008
Mar 2009</c:v>
                </c:pt>
                <c:pt idx="1">
                  <c:v>Apr 2009
Mar 2010</c:v>
                </c:pt>
                <c:pt idx="2">
                  <c:v>Apr 2010
Mar 2011</c:v>
                </c:pt>
                <c:pt idx="3">
                  <c:v>Apr 2011
Mar 2012</c:v>
                </c:pt>
                <c:pt idx="4">
                  <c:v>Apr 2012
Mar 2013</c:v>
                </c:pt>
                <c:pt idx="5">
                  <c:v>Apr 2013
Mar 2014</c:v>
                </c:pt>
                <c:pt idx="6">
                  <c:v>Apr 2014
Mar 2015</c:v>
                </c:pt>
                <c:pt idx="7">
                  <c:v>Apr 2015
Mar 2016</c:v>
                </c:pt>
                <c:pt idx="8">
                  <c:v>Apr 2016
Mar 2017</c:v>
                </c:pt>
              </c:strCache>
            </c:strRef>
          </c:cat>
          <c:val>
            <c:numRef>
              <c:f>'3'!$B$37:$J$37</c:f>
              <c:numCache>
                <c:formatCode>#,##0.00</c:formatCode>
                <c:ptCount val="9"/>
                <c:pt idx="0">
                  <c:v>843.79</c:v>
                </c:pt>
                <c:pt idx="1">
                  <c:v>768.42</c:v>
                </c:pt>
                <c:pt idx="2">
                  <c:v>704.77953400000001</c:v>
                </c:pt>
                <c:pt idx="3" formatCode="0.00">
                  <c:v>675.34242200000006</c:v>
                </c:pt>
                <c:pt idx="4" formatCode="0.00">
                  <c:v>696.74663099999998</c:v>
                </c:pt>
                <c:pt idx="5" formatCode="0.00">
                  <c:v>679.52148099999999</c:v>
                </c:pt>
                <c:pt idx="6" formatCode="0.00">
                  <c:v>641.34943316190004</c:v>
                </c:pt>
                <c:pt idx="7">
                  <c:v>600.18182166713007</c:v>
                </c:pt>
                <c:pt idx="8">
                  <c:v>575.49736873031407</c:v>
                </c:pt>
              </c:numCache>
            </c:numRef>
          </c:val>
        </c:ser>
        <c:ser>
          <c:idx val="1"/>
          <c:order val="1"/>
          <c:tx>
            <c:strRef>
              <c:f>'3'!$A$36</c:f>
              <c:strCache>
                <c:ptCount val="1"/>
                <c:pt idx="0">
                  <c:v>Football</c:v>
                </c:pt>
              </c:strCache>
            </c:strRef>
          </c:tx>
          <c:spPr>
            <a:solidFill>
              <a:srgbClr val="61AF2E"/>
            </a:solidFill>
          </c:spPr>
          <c:cat>
            <c:strRef>
              <c:f>'3'!$B$34:$J$34</c:f>
              <c:strCache>
                <c:ptCount val="9"/>
                <c:pt idx="0">
                  <c:v>Apr 2008
Mar 2009</c:v>
                </c:pt>
                <c:pt idx="1">
                  <c:v>Apr 2009
Mar 2010</c:v>
                </c:pt>
                <c:pt idx="2">
                  <c:v>Apr 2010
Mar 2011</c:v>
                </c:pt>
                <c:pt idx="3">
                  <c:v>Apr 2011
Mar 2012</c:v>
                </c:pt>
                <c:pt idx="4">
                  <c:v>Apr 2012
Mar 2013</c:v>
                </c:pt>
                <c:pt idx="5">
                  <c:v>Apr 2013
Mar 2014</c:v>
                </c:pt>
                <c:pt idx="6">
                  <c:v>Apr 2014
Mar 2015</c:v>
                </c:pt>
                <c:pt idx="7">
                  <c:v>Apr 2015
Mar 2016</c:v>
                </c:pt>
                <c:pt idx="8">
                  <c:v>Apr 2016
Mar 2017</c:v>
                </c:pt>
              </c:strCache>
            </c:strRef>
          </c:cat>
          <c:val>
            <c:numRef>
              <c:f>'3'!$B$36:$J$36</c:f>
              <c:numCache>
                <c:formatCode>#,##0.00</c:formatCode>
                <c:ptCount val="9"/>
                <c:pt idx="0">
                  <c:v>224.94</c:v>
                </c:pt>
                <c:pt idx="1">
                  <c:v>155.29</c:v>
                </c:pt>
                <c:pt idx="2">
                  <c:v>273.94817899999998</c:v>
                </c:pt>
                <c:pt idx="3" formatCode="0.00">
                  <c:v>233.614317</c:v>
                </c:pt>
                <c:pt idx="4" formatCode="0.00">
                  <c:v>292.55780400000003</c:v>
                </c:pt>
                <c:pt idx="5" formatCode="0.00">
                  <c:v>242.518485</c:v>
                </c:pt>
                <c:pt idx="6" formatCode="0.00">
                  <c:v>281.92712154270305</c:v>
                </c:pt>
                <c:pt idx="7">
                  <c:v>330.57462747455304</c:v>
                </c:pt>
                <c:pt idx="8">
                  <c:v>294.72854357069792</c:v>
                </c:pt>
              </c:numCache>
            </c:numRef>
          </c:val>
        </c:ser>
        <c:ser>
          <c:idx val="2"/>
          <c:order val="2"/>
          <c:tx>
            <c:strRef>
              <c:f>'3'!$A$35</c:f>
              <c:strCache>
                <c:ptCount val="1"/>
                <c:pt idx="0">
                  <c:v>Dogs</c:v>
                </c:pt>
              </c:strCache>
            </c:strRef>
          </c:tx>
          <c:spPr>
            <a:solidFill>
              <a:srgbClr val="FF6600"/>
            </a:solidFill>
          </c:spPr>
          <c:cat>
            <c:strRef>
              <c:f>'3'!$B$34:$J$34</c:f>
              <c:strCache>
                <c:ptCount val="9"/>
                <c:pt idx="0">
                  <c:v>Apr 2008
Mar 2009</c:v>
                </c:pt>
                <c:pt idx="1">
                  <c:v>Apr 2009
Mar 2010</c:v>
                </c:pt>
                <c:pt idx="2">
                  <c:v>Apr 2010
Mar 2011</c:v>
                </c:pt>
                <c:pt idx="3">
                  <c:v>Apr 2011
Mar 2012</c:v>
                </c:pt>
                <c:pt idx="4">
                  <c:v>Apr 2012
Mar 2013</c:v>
                </c:pt>
                <c:pt idx="5">
                  <c:v>Apr 2013
Mar 2014</c:v>
                </c:pt>
                <c:pt idx="6">
                  <c:v>Apr 2014
Mar 2015</c:v>
                </c:pt>
                <c:pt idx="7">
                  <c:v>Apr 2015
Mar 2016</c:v>
                </c:pt>
                <c:pt idx="8">
                  <c:v>Apr 2016
Mar 2017</c:v>
                </c:pt>
              </c:strCache>
            </c:strRef>
          </c:cat>
          <c:val>
            <c:numRef>
              <c:f>'3'!$B$35:$J$35</c:f>
              <c:numCache>
                <c:formatCode>#,##0.00</c:formatCode>
                <c:ptCount val="9"/>
                <c:pt idx="0">
                  <c:v>303.95</c:v>
                </c:pt>
                <c:pt idx="1">
                  <c:v>279.89</c:v>
                </c:pt>
                <c:pt idx="2">
                  <c:v>261.07054099999999</c:v>
                </c:pt>
                <c:pt idx="3" formatCode="0.00">
                  <c:v>242.626893</c:v>
                </c:pt>
                <c:pt idx="4" formatCode="0.00">
                  <c:v>236.83590899999999</c:v>
                </c:pt>
                <c:pt idx="5" formatCode="0.00">
                  <c:v>235.41711800000002</c:v>
                </c:pt>
                <c:pt idx="6" formatCode="0.00">
                  <c:v>221.45218968396009</c:v>
                </c:pt>
                <c:pt idx="7">
                  <c:v>209.2393828018173</c:v>
                </c:pt>
                <c:pt idx="8">
                  <c:v>204.67831019317663</c:v>
                </c:pt>
              </c:numCache>
            </c:numRef>
          </c:val>
        </c:ser>
        <c:ser>
          <c:idx val="3"/>
          <c:order val="3"/>
          <c:tx>
            <c:strRef>
              <c:f>'3'!$A$38</c:f>
              <c:strCache>
                <c:ptCount val="1"/>
                <c:pt idx="0">
                  <c:v>Numbers</c:v>
                </c:pt>
              </c:strCache>
            </c:strRef>
          </c:tx>
          <c:spPr>
            <a:solidFill>
              <a:srgbClr val="0197B5"/>
            </a:solidFill>
          </c:spPr>
          <c:cat>
            <c:strRef>
              <c:f>'3'!$B$34:$J$34</c:f>
              <c:strCache>
                <c:ptCount val="9"/>
                <c:pt idx="0">
                  <c:v>Apr 2008
Mar 2009</c:v>
                </c:pt>
                <c:pt idx="1">
                  <c:v>Apr 2009
Mar 2010</c:v>
                </c:pt>
                <c:pt idx="2">
                  <c:v>Apr 2010
Mar 2011</c:v>
                </c:pt>
                <c:pt idx="3">
                  <c:v>Apr 2011
Mar 2012</c:v>
                </c:pt>
                <c:pt idx="4">
                  <c:v>Apr 2012
Mar 2013</c:v>
                </c:pt>
                <c:pt idx="5">
                  <c:v>Apr 2013
Mar 2014</c:v>
                </c:pt>
                <c:pt idx="6">
                  <c:v>Apr 2014
Mar 2015</c:v>
                </c:pt>
                <c:pt idx="7">
                  <c:v>Apr 2015
Mar 2016</c:v>
                </c:pt>
                <c:pt idx="8">
                  <c:v>Apr 2016
Mar 2017</c:v>
                </c:pt>
              </c:strCache>
            </c:strRef>
          </c:cat>
          <c:val>
            <c:numRef>
              <c:f>'3'!$B$38:$J$38</c:f>
              <c:numCache>
                <c:formatCode>#,##0.00</c:formatCode>
                <c:ptCount val="9"/>
                <c:pt idx="0">
                  <c:v>166.3</c:v>
                </c:pt>
                <c:pt idx="1">
                  <c:v>167.14</c:v>
                </c:pt>
                <c:pt idx="2">
                  <c:v>170.23193599999999</c:v>
                </c:pt>
                <c:pt idx="3" formatCode="0.00">
                  <c:v>158.81547900000001</c:v>
                </c:pt>
                <c:pt idx="4" formatCode="0.00">
                  <c:v>186.32647</c:v>
                </c:pt>
                <c:pt idx="5" formatCode="0.00">
                  <c:v>206.34695300000001</c:v>
                </c:pt>
                <c:pt idx="6" formatCode="0.00">
                  <c:v>196.94171356172689</c:v>
                </c:pt>
                <c:pt idx="7">
                  <c:v>190.62251644166005</c:v>
                </c:pt>
                <c:pt idx="8">
                  <c:v>200.80526803181922</c:v>
                </c:pt>
              </c:numCache>
            </c:numRef>
          </c:val>
        </c:ser>
        <c:ser>
          <c:idx val="4"/>
          <c:order val="4"/>
          <c:tx>
            <c:strRef>
              <c:f>'3'!$A$39</c:f>
              <c:strCache>
                <c:ptCount val="1"/>
                <c:pt idx="0">
                  <c:v>Other</c:v>
                </c:pt>
              </c:strCache>
            </c:strRef>
          </c:tx>
          <c:spPr>
            <a:solidFill>
              <a:srgbClr val="0C2578"/>
            </a:solidFill>
          </c:spPr>
          <c:cat>
            <c:strRef>
              <c:f>'3'!$B$34:$J$34</c:f>
              <c:strCache>
                <c:ptCount val="9"/>
                <c:pt idx="0">
                  <c:v>Apr 2008
Mar 2009</c:v>
                </c:pt>
                <c:pt idx="1">
                  <c:v>Apr 2009
Mar 2010</c:v>
                </c:pt>
                <c:pt idx="2">
                  <c:v>Apr 2010
Mar 2011</c:v>
                </c:pt>
                <c:pt idx="3">
                  <c:v>Apr 2011
Mar 2012</c:v>
                </c:pt>
                <c:pt idx="4">
                  <c:v>Apr 2012
Mar 2013</c:v>
                </c:pt>
                <c:pt idx="5">
                  <c:v>Apr 2013
Mar 2014</c:v>
                </c:pt>
                <c:pt idx="6">
                  <c:v>Apr 2014
Mar 2015</c:v>
                </c:pt>
                <c:pt idx="7">
                  <c:v>Apr 2015
Mar 2016</c:v>
                </c:pt>
                <c:pt idx="8">
                  <c:v>Apr 2016
Mar 2017</c:v>
                </c:pt>
              </c:strCache>
            </c:strRef>
          </c:cat>
          <c:val>
            <c:numRef>
              <c:f>'3'!$B$39:$J$39</c:f>
              <c:numCache>
                <c:formatCode>#,##0.00</c:formatCode>
                <c:ptCount val="9"/>
                <c:pt idx="0">
                  <c:v>119.01</c:v>
                </c:pt>
                <c:pt idx="1">
                  <c:v>92.94</c:v>
                </c:pt>
                <c:pt idx="2">
                  <c:v>77.515812000000011</c:v>
                </c:pt>
                <c:pt idx="3" formatCode="0.00">
                  <c:v>93.419010999999998</c:v>
                </c:pt>
                <c:pt idx="4" formatCode="0.00">
                  <c:v>82.612449999999995</c:v>
                </c:pt>
                <c:pt idx="5" formatCode="0.00">
                  <c:v>74.143682000000013</c:v>
                </c:pt>
                <c:pt idx="6" formatCode="0.00">
                  <c:v>70.751427085594003</c:v>
                </c:pt>
                <c:pt idx="7">
                  <c:v>85.45870766077698</c:v>
                </c:pt>
                <c:pt idx="8">
                  <c:v>110.41624487239699</c:v>
                </c:pt>
              </c:numCache>
            </c:numRef>
          </c:val>
        </c:ser>
        <c:dLbls>
          <c:showLegendKey val="0"/>
          <c:showVal val="0"/>
          <c:showCatName val="0"/>
          <c:showSerName val="0"/>
          <c:showPercent val="0"/>
          <c:showBubbleSize val="0"/>
        </c:dLbls>
        <c:axId val="98860416"/>
        <c:axId val="98866304"/>
      </c:areaChart>
      <c:catAx>
        <c:axId val="98860416"/>
        <c:scaling>
          <c:orientation val="minMax"/>
        </c:scaling>
        <c:delete val="0"/>
        <c:axPos val="b"/>
        <c:numFmt formatCode="General" sourceLinked="0"/>
        <c:majorTickMark val="out"/>
        <c:minorTickMark val="none"/>
        <c:tickLblPos val="nextTo"/>
        <c:crossAx val="98866304"/>
        <c:crosses val="autoZero"/>
        <c:auto val="1"/>
        <c:lblAlgn val="ctr"/>
        <c:lblOffset val="100"/>
        <c:noMultiLvlLbl val="0"/>
      </c:catAx>
      <c:valAx>
        <c:axId val="98866304"/>
        <c:scaling>
          <c:orientation val="minMax"/>
        </c:scaling>
        <c:delete val="0"/>
        <c:axPos val="l"/>
        <c:numFmt formatCode="#,##0" sourceLinked="0"/>
        <c:majorTickMark val="out"/>
        <c:minorTickMark val="none"/>
        <c:tickLblPos val="nextTo"/>
        <c:crossAx val="98860416"/>
        <c:crosses val="autoZero"/>
        <c:crossBetween val="midCat"/>
      </c:valAx>
    </c:plotArea>
    <c:legend>
      <c:legendPos val="b"/>
      <c:layout/>
      <c:overlay val="0"/>
    </c:legend>
    <c:plotVisOnly val="1"/>
    <c:dispBlanksAs val="gap"/>
    <c:showDLblsOverMax val="0"/>
  </c:chart>
  <c:spPr>
    <a:ln>
      <a:solidFill>
        <a:sysClr val="windowText" lastClr="000000"/>
      </a:solidFill>
    </a:ln>
  </c:spPr>
  <c:txPr>
    <a:bodyPr/>
    <a:lstStyle/>
    <a:p>
      <a:pPr>
        <a:defRPr>
          <a:latin typeface="Arial" pitchFamily="34" charset="0"/>
          <a:cs typeface="Arial" pitchFamily="34" charset="0"/>
        </a:defRPr>
      </a:pPr>
      <a:endParaRPr lang="en-US"/>
    </a:p>
  </c:txPr>
  <c:printSettings>
    <c:headerFooter/>
    <c:pageMargins b="0.75000000000000544" l="0.70000000000000062" r="0.70000000000000062" t="0.75000000000000544"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Non-remote on course betting GGY (£m) </a:t>
            </a:r>
          </a:p>
        </c:rich>
      </c:tx>
      <c:layout>
        <c:manualLayout>
          <c:xMode val="edge"/>
          <c:yMode val="edge"/>
          <c:x val="0.14171888888889037"/>
          <c:y val="2.8222222222222221E-2"/>
        </c:manualLayout>
      </c:layout>
      <c:overlay val="0"/>
    </c:title>
    <c:autoTitleDeleted val="0"/>
    <c:plotArea>
      <c:layout/>
      <c:areaChart>
        <c:grouping val="stacked"/>
        <c:varyColors val="0"/>
        <c:ser>
          <c:idx val="2"/>
          <c:order val="0"/>
          <c:tx>
            <c:strRef>
              <c:f>'3'!$A$78</c:f>
              <c:strCache>
                <c:ptCount val="1"/>
                <c:pt idx="0">
                  <c:v>Horses</c:v>
                </c:pt>
              </c:strCache>
            </c:strRef>
          </c:tx>
          <c:spPr>
            <a:solidFill>
              <a:srgbClr val="0C2578"/>
            </a:solidFill>
          </c:spPr>
          <c:cat>
            <c:strRef>
              <c:f>'3'!$B$76:$J$76</c:f>
              <c:strCache>
                <c:ptCount val="9"/>
                <c:pt idx="0">
                  <c:v>Apr 2008
Mar 2009</c:v>
                </c:pt>
                <c:pt idx="1">
                  <c:v>Apr 2009
Mar 2010</c:v>
                </c:pt>
                <c:pt idx="2">
                  <c:v>Apr 2010
Mar 2011</c:v>
                </c:pt>
                <c:pt idx="3">
                  <c:v>Apr 2011
Mar 2012</c:v>
                </c:pt>
                <c:pt idx="4">
                  <c:v>Apr 2012
Mar 2013</c:v>
                </c:pt>
                <c:pt idx="5">
                  <c:v>Apr 2013
Mar 2014</c:v>
                </c:pt>
                <c:pt idx="6">
                  <c:v>Apr 2014
Mar 2015</c:v>
                </c:pt>
                <c:pt idx="7">
                  <c:v>Apr 2015
Mar 2016</c:v>
                </c:pt>
                <c:pt idx="8">
                  <c:v>Apr 2016
Mar 2017</c:v>
                </c:pt>
              </c:strCache>
            </c:strRef>
          </c:cat>
          <c:val>
            <c:numRef>
              <c:f>'3'!$B$78:$J$78</c:f>
              <c:numCache>
                <c:formatCode>#,##0.00</c:formatCode>
                <c:ptCount val="9"/>
                <c:pt idx="0">
                  <c:v>23.17</c:v>
                </c:pt>
                <c:pt idx="1">
                  <c:v>24.03</c:v>
                </c:pt>
                <c:pt idx="2">
                  <c:v>21.089783000000001</c:v>
                </c:pt>
                <c:pt idx="3">
                  <c:v>21.062802999999999</c:v>
                </c:pt>
                <c:pt idx="4">
                  <c:v>18.606023</c:v>
                </c:pt>
                <c:pt idx="5">
                  <c:v>21.911925</c:v>
                </c:pt>
                <c:pt idx="6">
                  <c:v>21.377717779422003</c:v>
                </c:pt>
                <c:pt idx="7">
                  <c:v>21.599567113026524</c:v>
                </c:pt>
                <c:pt idx="8">
                  <c:v>20.787401896970721</c:v>
                </c:pt>
              </c:numCache>
            </c:numRef>
          </c:val>
        </c:ser>
        <c:ser>
          <c:idx val="1"/>
          <c:order val="1"/>
          <c:tx>
            <c:strRef>
              <c:f>'3'!$A$77</c:f>
              <c:strCache>
                <c:ptCount val="1"/>
                <c:pt idx="0">
                  <c:v>Dogs</c:v>
                </c:pt>
              </c:strCache>
            </c:strRef>
          </c:tx>
          <c:spPr>
            <a:solidFill>
              <a:srgbClr val="FF6600"/>
            </a:solidFill>
            <a:ln w="0">
              <a:noFill/>
            </a:ln>
          </c:spPr>
          <c:cat>
            <c:strRef>
              <c:f>'3'!$B$76:$J$76</c:f>
              <c:strCache>
                <c:ptCount val="9"/>
                <c:pt idx="0">
                  <c:v>Apr 2008
Mar 2009</c:v>
                </c:pt>
                <c:pt idx="1">
                  <c:v>Apr 2009
Mar 2010</c:v>
                </c:pt>
                <c:pt idx="2">
                  <c:v>Apr 2010
Mar 2011</c:v>
                </c:pt>
                <c:pt idx="3">
                  <c:v>Apr 2011
Mar 2012</c:v>
                </c:pt>
                <c:pt idx="4">
                  <c:v>Apr 2012
Mar 2013</c:v>
                </c:pt>
                <c:pt idx="5">
                  <c:v>Apr 2013
Mar 2014</c:v>
                </c:pt>
                <c:pt idx="6">
                  <c:v>Apr 2014
Mar 2015</c:v>
                </c:pt>
                <c:pt idx="7">
                  <c:v>Apr 2015
Mar 2016</c:v>
                </c:pt>
                <c:pt idx="8">
                  <c:v>Apr 2016
Mar 2017</c:v>
                </c:pt>
              </c:strCache>
            </c:strRef>
          </c:cat>
          <c:val>
            <c:numRef>
              <c:f>'3'!$B$77:$J$77</c:f>
              <c:numCache>
                <c:formatCode>#,##0.00</c:formatCode>
                <c:ptCount val="9"/>
                <c:pt idx="0">
                  <c:v>3.85</c:v>
                </c:pt>
                <c:pt idx="1">
                  <c:v>3.34</c:v>
                </c:pt>
                <c:pt idx="2">
                  <c:v>3.04467</c:v>
                </c:pt>
                <c:pt idx="3">
                  <c:v>3.094265</c:v>
                </c:pt>
                <c:pt idx="4">
                  <c:v>2.8919410000000001</c:v>
                </c:pt>
                <c:pt idx="5">
                  <c:v>1.9641850000000001</c:v>
                </c:pt>
                <c:pt idx="6">
                  <c:v>1.7932685541220006</c:v>
                </c:pt>
                <c:pt idx="7">
                  <c:v>1.9150644713579996</c:v>
                </c:pt>
                <c:pt idx="8">
                  <c:v>1.9798387892289997</c:v>
                </c:pt>
              </c:numCache>
            </c:numRef>
          </c:val>
        </c:ser>
        <c:ser>
          <c:idx val="0"/>
          <c:order val="2"/>
          <c:tx>
            <c:strRef>
              <c:f>'3'!$A$79</c:f>
              <c:strCache>
                <c:ptCount val="1"/>
                <c:pt idx="0">
                  <c:v>Other</c:v>
                </c:pt>
              </c:strCache>
            </c:strRef>
          </c:tx>
          <c:spPr>
            <a:solidFill>
              <a:srgbClr val="82107E"/>
            </a:solidFill>
          </c:spPr>
          <c:cat>
            <c:strRef>
              <c:f>'3'!$B$76:$J$76</c:f>
              <c:strCache>
                <c:ptCount val="9"/>
                <c:pt idx="0">
                  <c:v>Apr 2008
Mar 2009</c:v>
                </c:pt>
                <c:pt idx="1">
                  <c:v>Apr 2009
Mar 2010</c:v>
                </c:pt>
                <c:pt idx="2">
                  <c:v>Apr 2010
Mar 2011</c:v>
                </c:pt>
                <c:pt idx="3">
                  <c:v>Apr 2011
Mar 2012</c:v>
                </c:pt>
                <c:pt idx="4">
                  <c:v>Apr 2012
Mar 2013</c:v>
                </c:pt>
                <c:pt idx="5">
                  <c:v>Apr 2013
Mar 2014</c:v>
                </c:pt>
                <c:pt idx="6">
                  <c:v>Apr 2014
Mar 2015</c:v>
                </c:pt>
                <c:pt idx="7">
                  <c:v>Apr 2015
Mar 2016</c:v>
                </c:pt>
                <c:pt idx="8">
                  <c:v>Apr 2016
Mar 2017</c:v>
                </c:pt>
              </c:strCache>
            </c:strRef>
          </c:cat>
          <c:val>
            <c:numRef>
              <c:f>'3'!$B$79:$J$79</c:f>
              <c:numCache>
                <c:formatCode>#,##0.00</c:formatCode>
                <c:ptCount val="9"/>
                <c:pt idx="0">
                  <c:v>0.74</c:v>
                </c:pt>
                <c:pt idx="1">
                  <c:v>1.81</c:v>
                </c:pt>
                <c:pt idx="2">
                  <c:v>2.2847950000000004</c:v>
                </c:pt>
                <c:pt idx="3">
                  <c:v>5.1258410000000003</c:v>
                </c:pt>
                <c:pt idx="4">
                  <c:v>2.6869680000000002</c:v>
                </c:pt>
                <c:pt idx="5">
                  <c:v>2.65442</c:v>
                </c:pt>
                <c:pt idx="6">
                  <c:v>2.8892727167743995</c:v>
                </c:pt>
                <c:pt idx="7">
                  <c:v>3.3326162938986297</c:v>
                </c:pt>
                <c:pt idx="8">
                  <c:v>2.5184795995929998</c:v>
                </c:pt>
              </c:numCache>
            </c:numRef>
          </c:val>
        </c:ser>
        <c:dLbls>
          <c:showLegendKey val="0"/>
          <c:showVal val="0"/>
          <c:showCatName val="0"/>
          <c:showSerName val="0"/>
          <c:showPercent val="0"/>
          <c:showBubbleSize val="0"/>
        </c:dLbls>
        <c:axId val="98876032"/>
        <c:axId val="98886016"/>
      </c:areaChart>
      <c:catAx>
        <c:axId val="98876032"/>
        <c:scaling>
          <c:orientation val="minMax"/>
        </c:scaling>
        <c:delete val="0"/>
        <c:axPos val="b"/>
        <c:numFmt formatCode="General" sourceLinked="0"/>
        <c:majorTickMark val="out"/>
        <c:minorTickMark val="none"/>
        <c:tickLblPos val="nextTo"/>
        <c:crossAx val="98886016"/>
        <c:crosses val="autoZero"/>
        <c:auto val="1"/>
        <c:lblAlgn val="ctr"/>
        <c:lblOffset val="100"/>
        <c:noMultiLvlLbl val="0"/>
      </c:catAx>
      <c:valAx>
        <c:axId val="98886016"/>
        <c:scaling>
          <c:orientation val="minMax"/>
        </c:scaling>
        <c:delete val="0"/>
        <c:axPos val="l"/>
        <c:numFmt formatCode="#,##0" sourceLinked="0"/>
        <c:majorTickMark val="out"/>
        <c:minorTickMark val="none"/>
        <c:tickLblPos val="nextTo"/>
        <c:crossAx val="98876032"/>
        <c:crosses val="autoZero"/>
        <c:crossBetween val="midCat"/>
      </c:valAx>
    </c:plotArea>
    <c:legend>
      <c:legendPos val="b"/>
      <c:layout/>
      <c:overlay val="0"/>
    </c:legend>
    <c:plotVisOnly val="1"/>
    <c:dispBlanksAs val="gap"/>
    <c:showDLblsOverMax val="0"/>
  </c:chart>
  <c:spPr>
    <a:ln>
      <a:solidFill>
        <a:sysClr val="windowText" lastClr="000000"/>
      </a:solidFill>
    </a:ln>
  </c:spPr>
  <c:txPr>
    <a:bodyPr/>
    <a:lstStyle/>
    <a:p>
      <a:pPr>
        <a:defRPr>
          <a:latin typeface="Arial" pitchFamily="34" charset="0"/>
          <a:cs typeface="Arial" pitchFamily="34" charset="0"/>
        </a:defRPr>
      </a:pPr>
      <a:endParaRPr lang="en-US"/>
    </a:p>
  </c:txPr>
  <c:printSettings>
    <c:headerFooter/>
    <c:pageMargins b="0.75000000000000544" l="0.70000000000000062" r="0.70000000000000062" t="0.75000000000000544"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Non-remote pool betting GGY (£m) </a:t>
            </a:r>
          </a:p>
        </c:rich>
      </c:tx>
      <c:layout/>
      <c:overlay val="0"/>
    </c:title>
    <c:autoTitleDeleted val="0"/>
    <c:plotArea>
      <c:layout/>
      <c:areaChart>
        <c:grouping val="stacked"/>
        <c:varyColors val="0"/>
        <c:ser>
          <c:idx val="2"/>
          <c:order val="0"/>
          <c:tx>
            <c:strRef>
              <c:f>'3'!$A$96</c:f>
              <c:strCache>
                <c:ptCount val="1"/>
                <c:pt idx="0">
                  <c:v>Horses</c:v>
                </c:pt>
              </c:strCache>
            </c:strRef>
          </c:tx>
          <c:spPr>
            <a:solidFill>
              <a:srgbClr val="61AF2E"/>
            </a:solidFill>
          </c:spPr>
          <c:cat>
            <c:strRef>
              <c:f>'3'!$B$93:$J$93</c:f>
              <c:strCache>
                <c:ptCount val="9"/>
                <c:pt idx="0">
                  <c:v>Apr 2008
Mar 2009</c:v>
                </c:pt>
                <c:pt idx="1">
                  <c:v>Apr 2009
Mar 2010</c:v>
                </c:pt>
                <c:pt idx="2">
                  <c:v>Apr 2010
Mar 2011</c:v>
                </c:pt>
                <c:pt idx="3">
                  <c:v>Apr 2011
Mar 2012</c:v>
                </c:pt>
                <c:pt idx="4">
                  <c:v>Apr 2012
Mar 2013</c:v>
                </c:pt>
                <c:pt idx="5">
                  <c:v>Apr 2013
Mar 2014</c:v>
                </c:pt>
                <c:pt idx="6">
                  <c:v>Apr 2014
Mar 2015</c:v>
                </c:pt>
                <c:pt idx="7">
                  <c:v>Apr 2015
Mar 2016</c:v>
                </c:pt>
                <c:pt idx="8">
                  <c:v>Apr 2016
Mar 2017</c:v>
                </c:pt>
              </c:strCache>
            </c:strRef>
          </c:cat>
          <c:val>
            <c:numRef>
              <c:f>'3'!$B$96:$J$96</c:f>
              <c:numCache>
                <c:formatCode>General</c:formatCode>
                <c:ptCount val="9"/>
                <c:pt idx="0" formatCode="#,##0.00">
                  <c:v>85.01</c:v>
                </c:pt>
                <c:pt idx="1">
                  <c:v>78.36</c:v>
                </c:pt>
                <c:pt idx="2" formatCode="0.00">
                  <c:v>84.452776</c:v>
                </c:pt>
                <c:pt idx="3" formatCode="0.00">
                  <c:v>88.232123000000001</c:v>
                </c:pt>
                <c:pt idx="4" formatCode="0.00">
                  <c:v>84.546242000000007</c:v>
                </c:pt>
                <c:pt idx="5" formatCode="0.00">
                  <c:v>99.996919000000005</c:v>
                </c:pt>
                <c:pt idx="6" formatCode="0.00">
                  <c:v>107.31823299995999</c:v>
                </c:pt>
                <c:pt idx="7" formatCode="0.00">
                  <c:v>102.32508342465999</c:v>
                </c:pt>
                <c:pt idx="8" formatCode="0.00">
                  <c:v>120.39891</c:v>
                </c:pt>
              </c:numCache>
            </c:numRef>
          </c:val>
        </c:ser>
        <c:ser>
          <c:idx val="1"/>
          <c:order val="1"/>
          <c:tx>
            <c:strRef>
              <c:f>'3'!$A$94</c:f>
              <c:strCache>
                <c:ptCount val="1"/>
                <c:pt idx="0">
                  <c:v>Dogs</c:v>
                </c:pt>
              </c:strCache>
            </c:strRef>
          </c:tx>
          <c:spPr>
            <a:solidFill>
              <a:srgbClr val="FF6600"/>
            </a:solidFill>
          </c:spPr>
          <c:cat>
            <c:strRef>
              <c:f>'3'!$B$93:$J$93</c:f>
              <c:strCache>
                <c:ptCount val="9"/>
                <c:pt idx="0">
                  <c:v>Apr 2008
Mar 2009</c:v>
                </c:pt>
                <c:pt idx="1">
                  <c:v>Apr 2009
Mar 2010</c:v>
                </c:pt>
                <c:pt idx="2">
                  <c:v>Apr 2010
Mar 2011</c:v>
                </c:pt>
                <c:pt idx="3">
                  <c:v>Apr 2011
Mar 2012</c:v>
                </c:pt>
                <c:pt idx="4">
                  <c:v>Apr 2012
Mar 2013</c:v>
                </c:pt>
                <c:pt idx="5">
                  <c:v>Apr 2013
Mar 2014</c:v>
                </c:pt>
                <c:pt idx="6">
                  <c:v>Apr 2014
Mar 2015</c:v>
                </c:pt>
                <c:pt idx="7">
                  <c:v>Apr 2015
Mar 2016</c:v>
                </c:pt>
                <c:pt idx="8">
                  <c:v>Apr 2016
Mar 2017</c:v>
                </c:pt>
              </c:strCache>
            </c:strRef>
          </c:cat>
          <c:val>
            <c:numRef>
              <c:f>'3'!$B$94:$J$94</c:f>
              <c:numCache>
                <c:formatCode>General</c:formatCode>
                <c:ptCount val="9"/>
                <c:pt idx="0" formatCode="#,##0.00">
                  <c:v>14.66</c:v>
                </c:pt>
                <c:pt idx="1">
                  <c:v>13.63</c:v>
                </c:pt>
                <c:pt idx="2" formatCode="0.00">
                  <c:v>12.396639</c:v>
                </c:pt>
                <c:pt idx="3" formatCode="0.00">
                  <c:v>12.56677</c:v>
                </c:pt>
                <c:pt idx="4" formatCode="0.00">
                  <c:v>11.931701</c:v>
                </c:pt>
                <c:pt idx="5" formatCode="0.00">
                  <c:v>11.85263</c:v>
                </c:pt>
                <c:pt idx="6" formatCode="0.00">
                  <c:v>15.649243864999999</c:v>
                </c:pt>
                <c:pt idx="7" formatCode="0.00">
                  <c:v>16.169613633999997</c:v>
                </c:pt>
                <c:pt idx="8" formatCode="0.00">
                  <c:v>15.590711554</c:v>
                </c:pt>
              </c:numCache>
            </c:numRef>
          </c:val>
        </c:ser>
        <c:ser>
          <c:idx val="0"/>
          <c:order val="2"/>
          <c:tx>
            <c:strRef>
              <c:f>'3'!$A$95</c:f>
              <c:strCache>
                <c:ptCount val="1"/>
                <c:pt idx="0">
                  <c:v>Football</c:v>
                </c:pt>
              </c:strCache>
            </c:strRef>
          </c:tx>
          <c:spPr>
            <a:solidFill>
              <a:srgbClr val="82107E"/>
            </a:solidFill>
          </c:spPr>
          <c:cat>
            <c:strRef>
              <c:f>'3'!$B$93:$J$93</c:f>
              <c:strCache>
                <c:ptCount val="9"/>
                <c:pt idx="0">
                  <c:v>Apr 2008
Mar 2009</c:v>
                </c:pt>
                <c:pt idx="1">
                  <c:v>Apr 2009
Mar 2010</c:v>
                </c:pt>
                <c:pt idx="2">
                  <c:v>Apr 2010
Mar 2011</c:v>
                </c:pt>
                <c:pt idx="3">
                  <c:v>Apr 2011
Mar 2012</c:v>
                </c:pt>
                <c:pt idx="4">
                  <c:v>Apr 2012
Mar 2013</c:v>
                </c:pt>
                <c:pt idx="5">
                  <c:v>Apr 2013
Mar 2014</c:v>
                </c:pt>
                <c:pt idx="6">
                  <c:v>Apr 2014
Mar 2015</c:v>
                </c:pt>
                <c:pt idx="7">
                  <c:v>Apr 2015
Mar 2016</c:v>
                </c:pt>
                <c:pt idx="8">
                  <c:v>Apr 2016
Mar 2017</c:v>
                </c:pt>
              </c:strCache>
            </c:strRef>
          </c:cat>
          <c:val>
            <c:numRef>
              <c:f>'3'!$B$95:$J$95</c:f>
              <c:numCache>
                <c:formatCode>General</c:formatCode>
                <c:ptCount val="9"/>
                <c:pt idx="0" formatCode="#,##0.00">
                  <c:v>46.59</c:v>
                </c:pt>
                <c:pt idx="1">
                  <c:v>43.54</c:v>
                </c:pt>
                <c:pt idx="2" formatCode="0.00">
                  <c:v>39.294863999999997</c:v>
                </c:pt>
                <c:pt idx="3" formatCode="0.00">
                  <c:v>37.416882000000001</c:v>
                </c:pt>
                <c:pt idx="4" formatCode="0.00">
                  <c:v>35.165298999999997</c:v>
                </c:pt>
                <c:pt idx="5" formatCode="0.00">
                  <c:v>30.948706999999999</c:v>
                </c:pt>
                <c:pt idx="6" formatCode="0.00">
                  <c:v>19.758149627200002</c:v>
                </c:pt>
                <c:pt idx="7" formatCode="0.00">
                  <c:v>8.0216947199999993</c:v>
                </c:pt>
                <c:pt idx="8" formatCode="0.00">
                  <c:v>3.5342195899999997</c:v>
                </c:pt>
              </c:numCache>
            </c:numRef>
          </c:val>
        </c:ser>
        <c:ser>
          <c:idx val="3"/>
          <c:order val="3"/>
          <c:tx>
            <c:strRef>
              <c:f>'3'!$A$97</c:f>
              <c:strCache>
                <c:ptCount val="1"/>
                <c:pt idx="0">
                  <c:v>Other</c:v>
                </c:pt>
              </c:strCache>
            </c:strRef>
          </c:tx>
          <c:spPr>
            <a:solidFill>
              <a:srgbClr val="0C2578"/>
            </a:solidFill>
            <a:ln>
              <a:noFill/>
            </a:ln>
          </c:spPr>
          <c:cat>
            <c:strRef>
              <c:f>'3'!$B$93:$J$93</c:f>
              <c:strCache>
                <c:ptCount val="9"/>
                <c:pt idx="0">
                  <c:v>Apr 2008
Mar 2009</c:v>
                </c:pt>
                <c:pt idx="1">
                  <c:v>Apr 2009
Mar 2010</c:v>
                </c:pt>
                <c:pt idx="2">
                  <c:v>Apr 2010
Mar 2011</c:v>
                </c:pt>
                <c:pt idx="3">
                  <c:v>Apr 2011
Mar 2012</c:v>
                </c:pt>
                <c:pt idx="4">
                  <c:v>Apr 2012
Mar 2013</c:v>
                </c:pt>
                <c:pt idx="5">
                  <c:v>Apr 2013
Mar 2014</c:v>
                </c:pt>
                <c:pt idx="6">
                  <c:v>Apr 2014
Mar 2015</c:v>
                </c:pt>
                <c:pt idx="7">
                  <c:v>Apr 2015
Mar 2016</c:v>
                </c:pt>
                <c:pt idx="8">
                  <c:v>Apr 2016
Mar 2017</c:v>
                </c:pt>
              </c:strCache>
            </c:strRef>
          </c:cat>
          <c:val>
            <c:numRef>
              <c:f>'3'!$B$97:$J$97</c:f>
              <c:numCache>
                <c:formatCode>General</c:formatCode>
                <c:ptCount val="9"/>
                <c:pt idx="0" formatCode="#,##0.00">
                  <c:v>0.24</c:v>
                </c:pt>
                <c:pt idx="1">
                  <c:v>0.03</c:v>
                </c:pt>
                <c:pt idx="2" formatCode="0.00">
                  <c:v>-6.2770999999999993E-2</c:v>
                </c:pt>
                <c:pt idx="3" formatCode="0.00">
                  <c:v>-0.22783700000000001</c:v>
                </c:pt>
                <c:pt idx="4" formatCode="0.00">
                  <c:v>1.0430000000000001E-3</c:v>
                </c:pt>
                <c:pt idx="5" formatCode="0.00">
                  <c:v>0.35189399999999998</c:v>
                </c:pt>
                <c:pt idx="6" formatCode="0.00">
                  <c:v>0.55011828799999996</c:v>
                </c:pt>
                <c:pt idx="7" formatCode="0.00">
                  <c:v>0.28169506299999997</c:v>
                </c:pt>
                <c:pt idx="8" formatCode="0.00">
                  <c:v>0.22386968799999998</c:v>
                </c:pt>
              </c:numCache>
            </c:numRef>
          </c:val>
        </c:ser>
        <c:dLbls>
          <c:showLegendKey val="0"/>
          <c:showVal val="0"/>
          <c:showCatName val="0"/>
          <c:showSerName val="0"/>
          <c:showPercent val="0"/>
          <c:showBubbleSize val="0"/>
        </c:dLbls>
        <c:axId val="99101312"/>
        <c:axId val="99123584"/>
      </c:areaChart>
      <c:catAx>
        <c:axId val="99101312"/>
        <c:scaling>
          <c:orientation val="minMax"/>
        </c:scaling>
        <c:delete val="0"/>
        <c:axPos val="b"/>
        <c:numFmt formatCode="General" sourceLinked="0"/>
        <c:majorTickMark val="out"/>
        <c:minorTickMark val="none"/>
        <c:tickLblPos val="nextTo"/>
        <c:crossAx val="99123584"/>
        <c:crosses val="autoZero"/>
        <c:auto val="1"/>
        <c:lblAlgn val="ctr"/>
        <c:lblOffset val="100"/>
        <c:noMultiLvlLbl val="0"/>
      </c:catAx>
      <c:valAx>
        <c:axId val="99123584"/>
        <c:scaling>
          <c:orientation val="minMax"/>
        </c:scaling>
        <c:delete val="0"/>
        <c:axPos val="l"/>
        <c:numFmt formatCode="#,##0" sourceLinked="0"/>
        <c:majorTickMark val="out"/>
        <c:minorTickMark val="none"/>
        <c:tickLblPos val="nextTo"/>
        <c:crossAx val="99101312"/>
        <c:crosses val="autoZero"/>
        <c:crossBetween val="midCat"/>
      </c:valAx>
    </c:plotArea>
    <c:legend>
      <c:legendPos val="b"/>
      <c:layout/>
      <c:overlay val="0"/>
    </c:legend>
    <c:plotVisOnly val="1"/>
    <c:dispBlanksAs val="gap"/>
    <c:showDLblsOverMax val="0"/>
  </c:chart>
  <c:spPr>
    <a:ln>
      <a:solidFill>
        <a:sysClr val="windowText" lastClr="000000"/>
      </a:solidFill>
    </a:ln>
  </c:spPr>
  <c:txPr>
    <a:bodyPr/>
    <a:lstStyle/>
    <a:p>
      <a:pPr>
        <a:defRPr>
          <a:latin typeface="Arial" pitchFamily="34" charset="0"/>
          <a:cs typeface="Arial" pitchFamily="34" charset="0"/>
        </a:defRPr>
      </a:pPr>
      <a:endParaRPr lang="en-US"/>
    </a:p>
  </c:txPr>
  <c:printSettings>
    <c:headerFooter/>
    <c:pageMargins b="0.75000000000000544" l="0.70000000000000062" r="0.70000000000000062" t="0.75000000000000544" header="0.30000000000000032" footer="0.3000000000000003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Machines GGY (£m) </a:t>
            </a:r>
          </a:p>
        </c:rich>
      </c:tx>
      <c:layout/>
      <c:overlay val="0"/>
    </c:title>
    <c:autoTitleDeleted val="0"/>
    <c:plotArea>
      <c:layout/>
      <c:barChart>
        <c:barDir val="col"/>
        <c:grouping val="stacked"/>
        <c:varyColors val="0"/>
        <c:ser>
          <c:idx val="0"/>
          <c:order val="0"/>
          <c:tx>
            <c:strRef>
              <c:f>'3'!$A$53</c:f>
              <c:strCache>
                <c:ptCount val="1"/>
                <c:pt idx="0">
                  <c:v>B2</c:v>
                </c:pt>
              </c:strCache>
            </c:strRef>
          </c:tx>
          <c:spPr>
            <a:solidFill>
              <a:srgbClr val="FF6600"/>
            </a:solidFill>
          </c:spPr>
          <c:invertIfNegative val="0"/>
          <c:cat>
            <c:strRef>
              <c:f>'3'!$B$52:$J$52</c:f>
              <c:strCache>
                <c:ptCount val="9"/>
                <c:pt idx="0">
                  <c:v>Apr 2008
Mar 2009</c:v>
                </c:pt>
                <c:pt idx="1">
                  <c:v>Apr 2009
Mar 2010</c:v>
                </c:pt>
                <c:pt idx="2">
                  <c:v>Apr 2010
Mar 2011</c:v>
                </c:pt>
                <c:pt idx="3">
                  <c:v>Apr 2011
Mar 2012</c:v>
                </c:pt>
                <c:pt idx="4">
                  <c:v>Apr 2012
Mar 2013</c:v>
                </c:pt>
                <c:pt idx="5">
                  <c:v>Apr 2013
Mar 2014</c:v>
                </c:pt>
                <c:pt idx="6">
                  <c:v>Apr 2014
Mar 2015</c:v>
                </c:pt>
                <c:pt idx="7">
                  <c:v>Apr 2015
Mar 2016</c:v>
                </c:pt>
                <c:pt idx="8">
                  <c:v>Apr 2016
Mar 2017</c:v>
                </c:pt>
              </c:strCache>
            </c:strRef>
          </c:cat>
          <c:val>
            <c:numRef>
              <c:f>'3'!$B$53:$J$53</c:f>
              <c:numCache>
                <c:formatCode>#,##0.00</c:formatCode>
                <c:ptCount val="9"/>
                <c:pt idx="0">
                  <c:v>1050.71</c:v>
                </c:pt>
                <c:pt idx="1">
                  <c:v>1166.5</c:v>
                </c:pt>
                <c:pt idx="2">
                  <c:v>1302.3522804413831</c:v>
                </c:pt>
                <c:pt idx="3">
                  <c:v>1455.9535813392501</c:v>
                </c:pt>
                <c:pt idx="4">
                  <c:v>1542.1161309846625</c:v>
                </c:pt>
                <c:pt idx="5">
                  <c:v>1567.7094604777706</c:v>
                </c:pt>
                <c:pt idx="6">
                  <c:v>1681.7478390322599</c:v>
                </c:pt>
                <c:pt idx="7">
                  <c:v>1743.2766134855528</c:v>
                </c:pt>
                <c:pt idx="8">
                  <c:v>1800.9819481915476</c:v>
                </c:pt>
              </c:numCache>
            </c:numRef>
          </c:val>
        </c:ser>
        <c:ser>
          <c:idx val="3"/>
          <c:order val="1"/>
          <c:tx>
            <c:strRef>
              <c:f>'3'!$A$56</c:f>
              <c:strCache>
                <c:ptCount val="1"/>
                <c:pt idx="0">
                  <c:v>Aggregated categories</c:v>
                </c:pt>
              </c:strCache>
            </c:strRef>
          </c:tx>
          <c:spPr>
            <a:solidFill>
              <a:schemeClr val="accent5"/>
            </a:solidFill>
          </c:spPr>
          <c:invertIfNegative val="0"/>
          <c:cat>
            <c:strRef>
              <c:f>'3'!$B$52:$J$52</c:f>
              <c:strCache>
                <c:ptCount val="9"/>
                <c:pt idx="0">
                  <c:v>Apr 2008
Mar 2009</c:v>
                </c:pt>
                <c:pt idx="1">
                  <c:v>Apr 2009
Mar 2010</c:v>
                </c:pt>
                <c:pt idx="2">
                  <c:v>Apr 2010
Mar 2011</c:v>
                </c:pt>
                <c:pt idx="3">
                  <c:v>Apr 2011
Mar 2012</c:v>
                </c:pt>
                <c:pt idx="4">
                  <c:v>Apr 2012
Mar 2013</c:v>
                </c:pt>
                <c:pt idx="5">
                  <c:v>Apr 2013
Mar 2014</c:v>
                </c:pt>
                <c:pt idx="6">
                  <c:v>Apr 2014
Mar 2015</c:v>
                </c:pt>
                <c:pt idx="7">
                  <c:v>Apr 2015
Mar 2016</c:v>
                </c:pt>
                <c:pt idx="8">
                  <c:v>Apr 2016
Mar 2017</c:v>
                </c:pt>
              </c:strCache>
            </c:strRef>
          </c:cat>
          <c:val>
            <c:numRef>
              <c:f>'3'!$B$56:$J$56</c:f>
              <c:numCache>
                <c:formatCode>#,##0.00</c:formatCode>
                <c:ptCount val="9"/>
                <c:pt idx="0">
                  <c:v>16.18</c:v>
                </c:pt>
                <c:pt idx="1">
                  <c:v>7.6700000000000008</c:v>
                </c:pt>
                <c:pt idx="2">
                  <c:v>2.2391648400312483</c:v>
                </c:pt>
                <c:pt idx="3">
                  <c:v>0.53863755574517502</c:v>
                </c:pt>
                <c:pt idx="4">
                  <c:v>3.7376018948196301</c:v>
                </c:pt>
                <c:pt idx="5">
                  <c:v>0.26354817123286495</c:v>
                </c:pt>
                <c:pt idx="6">
                  <c:v>2.1681767332360198</c:v>
                </c:pt>
                <c:pt idx="7">
                  <c:v>3.5272745189011134</c:v>
                </c:pt>
                <c:pt idx="8">
                  <c:v>1.1661940300546456</c:v>
                </c:pt>
              </c:numCache>
            </c:numRef>
          </c:val>
        </c:ser>
        <c:ser>
          <c:idx val="2"/>
          <c:order val="2"/>
          <c:tx>
            <c:strRef>
              <c:f>'3'!$A$54</c:f>
              <c:strCache>
                <c:ptCount val="1"/>
                <c:pt idx="0">
                  <c:v>B3</c:v>
                </c:pt>
              </c:strCache>
            </c:strRef>
          </c:tx>
          <c:spPr>
            <a:solidFill>
              <a:srgbClr val="FFA616"/>
            </a:solidFill>
          </c:spPr>
          <c:invertIfNegative val="0"/>
          <c:cat>
            <c:strRef>
              <c:f>'3'!$B$52:$J$52</c:f>
              <c:strCache>
                <c:ptCount val="9"/>
                <c:pt idx="0">
                  <c:v>Apr 2008
Mar 2009</c:v>
                </c:pt>
                <c:pt idx="1">
                  <c:v>Apr 2009
Mar 2010</c:v>
                </c:pt>
                <c:pt idx="2">
                  <c:v>Apr 2010
Mar 2011</c:v>
                </c:pt>
                <c:pt idx="3">
                  <c:v>Apr 2011
Mar 2012</c:v>
                </c:pt>
                <c:pt idx="4">
                  <c:v>Apr 2012
Mar 2013</c:v>
                </c:pt>
                <c:pt idx="5">
                  <c:v>Apr 2013
Mar 2014</c:v>
                </c:pt>
                <c:pt idx="6">
                  <c:v>Apr 2014
Mar 2015</c:v>
                </c:pt>
                <c:pt idx="7">
                  <c:v>Apr 2015
Mar 2016</c:v>
                </c:pt>
                <c:pt idx="8">
                  <c:v>Apr 2016
Mar 2017</c:v>
                </c:pt>
              </c:strCache>
            </c:strRef>
          </c:cat>
          <c:val>
            <c:numRef>
              <c:f>'3'!$B$54:$J$54</c:f>
              <c:numCache>
                <c:formatCode>#,##0.00</c:formatCode>
                <c:ptCount val="9"/>
                <c:pt idx="0">
                  <c:v>2.46</c:v>
                </c:pt>
                <c:pt idx="1">
                  <c:v>7.69</c:v>
                </c:pt>
                <c:pt idx="2">
                  <c:v>2.0714662847346812</c:v>
                </c:pt>
                <c:pt idx="3">
                  <c:v>1.7645185506633201</c:v>
                </c:pt>
                <c:pt idx="4">
                  <c:v>1.6433663650328647</c:v>
                </c:pt>
                <c:pt idx="5">
                  <c:v>1.0166222267262679</c:v>
                </c:pt>
                <c:pt idx="6">
                  <c:v>0.91984286642437596</c:v>
                </c:pt>
                <c:pt idx="7">
                  <c:v>0.72006268247330596</c:v>
                </c:pt>
                <c:pt idx="8">
                  <c:v>0.42910166961891599</c:v>
                </c:pt>
              </c:numCache>
            </c:numRef>
          </c:val>
        </c:ser>
        <c:ser>
          <c:idx val="1"/>
          <c:order val="3"/>
          <c:tx>
            <c:strRef>
              <c:f>'3'!$A$55</c:f>
              <c:strCache>
                <c:ptCount val="1"/>
                <c:pt idx="0">
                  <c:v>C</c:v>
                </c:pt>
              </c:strCache>
            </c:strRef>
          </c:tx>
          <c:spPr>
            <a:solidFill>
              <a:srgbClr val="0C2578"/>
            </a:solidFill>
          </c:spPr>
          <c:invertIfNegative val="0"/>
          <c:cat>
            <c:strRef>
              <c:f>'3'!$B$52:$J$52</c:f>
              <c:strCache>
                <c:ptCount val="9"/>
                <c:pt idx="0">
                  <c:v>Apr 2008
Mar 2009</c:v>
                </c:pt>
                <c:pt idx="1">
                  <c:v>Apr 2009
Mar 2010</c:v>
                </c:pt>
                <c:pt idx="2">
                  <c:v>Apr 2010
Mar 2011</c:v>
                </c:pt>
                <c:pt idx="3">
                  <c:v>Apr 2011
Mar 2012</c:v>
                </c:pt>
                <c:pt idx="4">
                  <c:v>Apr 2012
Mar 2013</c:v>
                </c:pt>
                <c:pt idx="5">
                  <c:v>Apr 2013
Mar 2014</c:v>
                </c:pt>
                <c:pt idx="6">
                  <c:v>Apr 2014
Mar 2015</c:v>
                </c:pt>
                <c:pt idx="7">
                  <c:v>Apr 2015
Mar 2016</c:v>
                </c:pt>
                <c:pt idx="8">
                  <c:v>Apr 2016
Mar 2017</c:v>
                </c:pt>
              </c:strCache>
            </c:strRef>
          </c:cat>
          <c:val>
            <c:numRef>
              <c:f>'3'!$B$55:$J$55</c:f>
              <c:numCache>
                <c:formatCode>#,##0.00</c:formatCode>
                <c:ptCount val="9"/>
                <c:pt idx="0">
                  <c:v>1.64</c:v>
                </c:pt>
                <c:pt idx="1">
                  <c:v>1.08</c:v>
                </c:pt>
                <c:pt idx="2">
                  <c:v>0.61231548383555667</c:v>
                </c:pt>
                <c:pt idx="3">
                  <c:v>0.24814946042771602</c:v>
                </c:pt>
                <c:pt idx="4">
                  <c:v>0.19337087790375501</c:v>
                </c:pt>
                <c:pt idx="5">
                  <c:v>0.14700719763211495</c:v>
                </c:pt>
                <c:pt idx="6">
                  <c:v>0.31424493985649105</c:v>
                </c:pt>
                <c:pt idx="7">
                  <c:v>6.7320055640390994E-2</c:v>
                </c:pt>
                <c:pt idx="8">
                  <c:v>3.7250650198368998E-2</c:v>
                </c:pt>
              </c:numCache>
            </c:numRef>
          </c:val>
        </c:ser>
        <c:dLbls>
          <c:showLegendKey val="0"/>
          <c:showVal val="0"/>
          <c:showCatName val="0"/>
          <c:showSerName val="0"/>
          <c:showPercent val="0"/>
          <c:showBubbleSize val="0"/>
        </c:dLbls>
        <c:gapWidth val="150"/>
        <c:overlap val="100"/>
        <c:axId val="99150464"/>
        <c:axId val="99152256"/>
      </c:barChart>
      <c:catAx>
        <c:axId val="99150464"/>
        <c:scaling>
          <c:orientation val="minMax"/>
        </c:scaling>
        <c:delete val="0"/>
        <c:axPos val="b"/>
        <c:numFmt formatCode="General" sourceLinked="0"/>
        <c:majorTickMark val="out"/>
        <c:minorTickMark val="none"/>
        <c:tickLblPos val="nextTo"/>
        <c:crossAx val="99152256"/>
        <c:crosses val="autoZero"/>
        <c:auto val="1"/>
        <c:lblAlgn val="ctr"/>
        <c:lblOffset val="100"/>
        <c:noMultiLvlLbl val="0"/>
      </c:catAx>
      <c:valAx>
        <c:axId val="99152256"/>
        <c:scaling>
          <c:orientation val="minMax"/>
        </c:scaling>
        <c:delete val="0"/>
        <c:axPos val="l"/>
        <c:numFmt formatCode="#,##0" sourceLinked="0"/>
        <c:majorTickMark val="out"/>
        <c:minorTickMark val="none"/>
        <c:tickLblPos val="nextTo"/>
        <c:crossAx val="99150464"/>
        <c:crosses val="autoZero"/>
        <c:crossBetween val="between"/>
      </c:valAx>
    </c:plotArea>
    <c:legend>
      <c:legendPos val="b"/>
      <c:layout/>
      <c:overlay val="0"/>
    </c:legend>
    <c:plotVisOnly val="1"/>
    <c:dispBlanksAs val="gap"/>
    <c:showDLblsOverMax val="0"/>
  </c:chart>
  <c:spPr>
    <a:ln>
      <a:solidFill>
        <a:schemeClr val="tx1"/>
      </a:solidFill>
    </a:ln>
  </c:spPr>
  <c:txPr>
    <a:bodyPr/>
    <a:lstStyle/>
    <a:p>
      <a:pPr>
        <a:defRPr>
          <a:latin typeface="Arial" pitchFamily="34" charset="0"/>
          <a:cs typeface="Arial" pitchFamily="34" charset="0"/>
        </a:defRPr>
      </a:pPr>
      <a:endParaRPr lang="en-US"/>
    </a:p>
  </c:txPr>
  <c:printSettings>
    <c:headerFooter/>
    <c:pageMargins b="0.75000000000000588" l="0.70000000000000062" r="0.70000000000000062" t="0.75000000000000588" header="0.30000000000000032" footer="0.3000000000000003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tx1"/>
                </a:solidFill>
                <a:latin typeface="Arial" pitchFamily="34" charset="0"/>
                <a:ea typeface="+mn-ea"/>
                <a:cs typeface="Arial" pitchFamily="34" charset="0"/>
              </a:defRPr>
            </a:pPr>
            <a:r>
              <a:rPr lang="en-GB"/>
              <a:t>GGY by Revenue Type (£m)</a:t>
            </a:r>
          </a:p>
        </c:rich>
      </c:tx>
      <c:layout/>
      <c:overlay val="0"/>
      <c:spPr>
        <a:noFill/>
        <a:ln>
          <a:noFill/>
        </a:ln>
        <a:effectLst/>
      </c:spPr>
    </c:title>
    <c:autoTitleDeleted val="0"/>
    <c:plotArea>
      <c:layout/>
      <c:lineChart>
        <c:grouping val="standard"/>
        <c:varyColors val="0"/>
        <c:ser>
          <c:idx val="0"/>
          <c:order val="0"/>
          <c:tx>
            <c:strRef>
              <c:f>'3'!$A$62</c:f>
              <c:strCache>
                <c:ptCount val="1"/>
                <c:pt idx="0">
                  <c:v>Machines</c:v>
                </c:pt>
              </c:strCache>
            </c:strRef>
          </c:tx>
          <c:spPr>
            <a:ln w="38100" cap="rnd" cmpd="sng" algn="ctr">
              <a:solidFill>
                <a:srgbClr val="61AF2E"/>
              </a:solidFill>
              <a:prstDash val="solid"/>
              <a:round/>
            </a:ln>
            <a:effectLst/>
          </c:spPr>
          <c:marker>
            <c:symbol val="none"/>
          </c:marker>
          <c:cat>
            <c:strRef>
              <c:f>'3'!$B$61:$J$61</c:f>
              <c:strCache>
                <c:ptCount val="9"/>
                <c:pt idx="0">
                  <c:v>Apr 2008
Mar 2009</c:v>
                </c:pt>
                <c:pt idx="1">
                  <c:v>Apr 2009
Mar 2010</c:v>
                </c:pt>
                <c:pt idx="2">
                  <c:v>Apr 2010
Mar 2011</c:v>
                </c:pt>
                <c:pt idx="3">
                  <c:v>Apr 2011
Mar 2012</c:v>
                </c:pt>
                <c:pt idx="4">
                  <c:v>Apr 2012
Mar 2013</c:v>
                </c:pt>
                <c:pt idx="5">
                  <c:v>Apr 2013
Mar 2014</c:v>
                </c:pt>
                <c:pt idx="6">
                  <c:v>Apr 2014
Mar 2015</c:v>
                </c:pt>
                <c:pt idx="7">
                  <c:v>Apr 2015
Mar 2016</c:v>
                </c:pt>
                <c:pt idx="8">
                  <c:v>Apr 2016
Mar 2017</c:v>
                </c:pt>
              </c:strCache>
            </c:strRef>
          </c:cat>
          <c:val>
            <c:numRef>
              <c:f>'3'!$B$62:$J$62</c:f>
              <c:numCache>
                <c:formatCode>#,##0.00</c:formatCode>
                <c:ptCount val="9"/>
                <c:pt idx="0">
                  <c:v>1070.9900000000002</c:v>
                </c:pt>
                <c:pt idx="1">
                  <c:v>1182.94</c:v>
                </c:pt>
                <c:pt idx="2">
                  <c:v>1307.2752270499846</c:v>
                </c:pt>
                <c:pt idx="3">
                  <c:v>1458.5048869060863</c:v>
                </c:pt>
                <c:pt idx="4">
                  <c:v>1547.6904701224187</c:v>
                </c:pt>
                <c:pt idx="5">
                  <c:v>1569.1366380733618</c:v>
                </c:pt>
                <c:pt idx="6">
                  <c:v>1685.150103571777</c:v>
                </c:pt>
                <c:pt idx="7">
                  <c:v>1747.5912707425678</c:v>
                </c:pt>
                <c:pt idx="8">
                  <c:v>1802.6144945414194</c:v>
                </c:pt>
              </c:numCache>
            </c:numRef>
          </c:val>
          <c:smooth val="0"/>
        </c:ser>
        <c:ser>
          <c:idx val="1"/>
          <c:order val="1"/>
          <c:tx>
            <c:strRef>
              <c:f>'3'!$A$63</c:f>
              <c:strCache>
                <c:ptCount val="1"/>
                <c:pt idx="0">
                  <c:v>Over the counter</c:v>
                </c:pt>
              </c:strCache>
            </c:strRef>
          </c:tx>
          <c:spPr>
            <a:ln w="38100" cap="rnd" cmpd="sng" algn="ctr">
              <a:solidFill>
                <a:srgbClr val="0C2578"/>
              </a:solidFill>
              <a:prstDash val="solid"/>
              <a:round/>
            </a:ln>
            <a:effectLst/>
          </c:spPr>
          <c:marker>
            <c:symbol val="none"/>
          </c:marker>
          <c:cat>
            <c:strRef>
              <c:f>'3'!$B$61:$J$61</c:f>
              <c:strCache>
                <c:ptCount val="9"/>
                <c:pt idx="0">
                  <c:v>Apr 2008
Mar 2009</c:v>
                </c:pt>
                <c:pt idx="1">
                  <c:v>Apr 2009
Mar 2010</c:v>
                </c:pt>
                <c:pt idx="2">
                  <c:v>Apr 2010
Mar 2011</c:v>
                </c:pt>
                <c:pt idx="3">
                  <c:v>Apr 2011
Mar 2012</c:v>
                </c:pt>
                <c:pt idx="4">
                  <c:v>Apr 2012
Mar 2013</c:v>
                </c:pt>
                <c:pt idx="5">
                  <c:v>Apr 2013
Mar 2014</c:v>
                </c:pt>
                <c:pt idx="6">
                  <c:v>Apr 2014
Mar 2015</c:v>
                </c:pt>
                <c:pt idx="7">
                  <c:v>Apr 2015
Mar 2016</c:v>
                </c:pt>
                <c:pt idx="8">
                  <c:v>Apr 2016
Mar 2017</c:v>
                </c:pt>
              </c:strCache>
            </c:strRef>
          </c:cat>
          <c:val>
            <c:numRef>
              <c:f>'3'!$B$63:$J$63</c:f>
              <c:numCache>
                <c:formatCode>#,##0.00</c:formatCode>
                <c:ptCount val="9"/>
                <c:pt idx="0">
                  <c:v>1657.99</c:v>
                </c:pt>
                <c:pt idx="1">
                  <c:v>1463.6799999999998</c:v>
                </c:pt>
                <c:pt idx="2">
                  <c:v>1487.546002</c:v>
                </c:pt>
                <c:pt idx="3">
                  <c:v>1403.8181220000001</c:v>
                </c:pt>
                <c:pt idx="4">
                  <c:v>1495.079264</c:v>
                </c:pt>
                <c:pt idx="5">
                  <c:v>1437.9477190000002</c:v>
                </c:pt>
                <c:pt idx="6">
                  <c:v>1412.4218850358841</c:v>
                </c:pt>
                <c:pt idx="7">
                  <c:v>1416.0770560459375</c:v>
                </c:pt>
                <c:pt idx="8">
                  <c:v>1386.1257353984047</c:v>
                </c:pt>
              </c:numCache>
            </c:numRef>
          </c:val>
          <c:smooth val="0"/>
        </c:ser>
        <c:dLbls>
          <c:showLegendKey val="0"/>
          <c:showVal val="0"/>
          <c:showCatName val="0"/>
          <c:showSerName val="0"/>
          <c:showPercent val="0"/>
          <c:showBubbleSize val="0"/>
        </c:dLbls>
        <c:marker val="1"/>
        <c:smooth val="0"/>
        <c:axId val="104502400"/>
        <c:axId val="104503936"/>
      </c:lineChart>
      <c:catAx>
        <c:axId val="104502400"/>
        <c:scaling>
          <c:orientation val="minMax"/>
        </c:scaling>
        <c:delete val="0"/>
        <c:axPos val="b"/>
        <c:numFmt formatCode="General" sourceLinked="0"/>
        <c:majorTickMark val="out"/>
        <c:minorTickMark val="none"/>
        <c:tickLblPos val="nextTo"/>
        <c:spPr>
          <a:noFill/>
          <a:ln w="9525" cap="flat" cmpd="sng" algn="ctr">
            <a:solidFill>
              <a:schemeClr val="tx1">
                <a:tint val="75000"/>
                <a:shade val="95000"/>
                <a:satMod val="105000"/>
              </a:schemeClr>
            </a:solidFill>
            <a:prstDash val="solid"/>
            <a:round/>
          </a:ln>
          <a:effectLst/>
        </c:spPr>
        <c:txPr>
          <a:bodyPr rot="-60000000" spcFirstLastPara="1" vertOverflow="ellipsis" vert="horz" wrap="square" anchor="ctr" anchorCtr="1"/>
          <a:lstStyle/>
          <a:p>
            <a:pPr>
              <a:defRPr sz="1000" b="0" i="0" u="none" strike="noStrike" kern="1200" baseline="0">
                <a:solidFill>
                  <a:schemeClr val="tx1"/>
                </a:solidFill>
                <a:latin typeface="Arial" pitchFamily="34" charset="0"/>
                <a:ea typeface="+mn-ea"/>
                <a:cs typeface="Arial" pitchFamily="34" charset="0"/>
              </a:defRPr>
            </a:pPr>
            <a:endParaRPr lang="en-US"/>
          </a:p>
        </c:txPr>
        <c:crossAx val="104503936"/>
        <c:crosses val="autoZero"/>
        <c:auto val="1"/>
        <c:lblAlgn val="ctr"/>
        <c:lblOffset val="100"/>
        <c:noMultiLvlLbl val="0"/>
      </c:catAx>
      <c:valAx>
        <c:axId val="104503936"/>
        <c:scaling>
          <c:orientation val="minMax"/>
          <c:max val="2000"/>
          <c:min val="1000"/>
        </c:scaling>
        <c:delete val="0"/>
        <c:axPos val="l"/>
        <c:numFmt formatCode="#,##0" sourceLinked="0"/>
        <c:majorTickMark val="out"/>
        <c:minorTickMark val="none"/>
        <c:tickLblPos val="nextTo"/>
        <c:spPr>
          <a:noFill/>
          <a:ln w="9525" cap="flat" cmpd="sng" algn="ctr">
            <a:solidFill>
              <a:schemeClr val="tx1">
                <a:tint val="75000"/>
                <a:shade val="95000"/>
                <a:satMod val="105000"/>
              </a:schemeClr>
            </a:solidFill>
            <a:prstDash val="solid"/>
            <a:round/>
          </a:ln>
          <a:effectLst/>
        </c:spPr>
        <c:txPr>
          <a:bodyPr rot="-60000000" spcFirstLastPara="1" vertOverflow="ellipsis" vert="horz" wrap="square" anchor="ctr" anchorCtr="1"/>
          <a:lstStyle/>
          <a:p>
            <a:pPr>
              <a:defRPr sz="1000" b="0" i="0" u="none" strike="noStrike" kern="1200" baseline="0">
                <a:solidFill>
                  <a:schemeClr val="tx1"/>
                </a:solidFill>
                <a:latin typeface="Arial" pitchFamily="34" charset="0"/>
                <a:ea typeface="+mn-ea"/>
                <a:cs typeface="Arial" pitchFamily="34" charset="0"/>
              </a:defRPr>
            </a:pPr>
            <a:endParaRPr lang="en-US"/>
          </a:p>
        </c:txPr>
        <c:crossAx val="104502400"/>
        <c:crosses val="autoZero"/>
        <c:crossBetween val="midCat"/>
        <c:majorUnit val="100"/>
        <c:minorUnit val="40"/>
      </c:valAx>
      <c:spPr>
        <a:solidFill>
          <a:schemeClr val="bg1"/>
        </a:solidFill>
        <a:ln>
          <a:noFill/>
        </a:ln>
        <a:effectLst/>
      </c:spPr>
    </c:plotArea>
    <c:legend>
      <c:legendPos val="b"/>
      <c:layout/>
      <c:overlay val="0"/>
      <c:spPr>
        <a:noFill/>
        <a:ln>
          <a:noFill/>
        </a:ln>
        <a:effectLst/>
      </c:spPr>
      <c:txPr>
        <a:bodyPr rot="0" spcFirstLastPara="1" vertOverflow="ellipsis" vert="horz" wrap="square" anchor="ctr" anchorCtr="1"/>
        <a:lstStyle/>
        <a:p>
          <a:pPr>
            <a:defRPr sz="1000" b="1" i="0" u="none" strike="noStrike" kern="1200" baseline="0">
              <a:solidFill>
                <a:schemeClr val="tx1"/>
              </a:solidFill>
              <a:latin typeface="Arial" pitchFamily="34" charset="0"/>
              <a:ea typeface="+mn-ea"/>
              <a:cs typeface="Arial" pitchFamily="34" charset="0"/>
            </a:defRPr>
          </a:pPr>
          <a:endParaRPr lang="en-US"/>
        </a:p>
      </c:txPr>
    </c:legend>
    <c:plotVisOnly val="1"/>
    <c:dispBlanksAs val="gap"/>
    <c:showDLblsOverMax val="0"/>
  </c:chart>
  <c:spPr>
    <a:solidFill>
      <a:schemeClr val="bg1"/>
    </a:solidFill>
    <a:ln w="9525" cap="flat" cmpd="sng" algn="ctr">
      <a:solidFill>
        <a:sysClr val="windowText" lastClr="000000"/>
      </a:solidFill>
      <a:prstDash val="solid"/>
      <a:round/>
    </a:ln>
    <a:effectLst/>
  </c:spPr>
  <c:txPr>
    <a:bodyPr/>
    <a:lstStyle/>
    <a:p>
      <a:pPr>
        <a:defRPr b="1">
          <a:latin typeface="Arial" pitchFamily="34" charset="0"/>
          <a:cs typeface="Arial" pitchFamily="34" charset="0"/>
        </a:defRPr>
      </a:pPr>
      <a:endParaRPr lang="en-US"/>
    </a:p>
  </c:txPr>
  <c:printSettings>
    <c:headerFooter/>
    <c:pageMargins b="0.75000000000000488" l="0.70000000000000062" r="0.70000000000000062" t="0.75000000000000488" header="0.30000000000000032" footer="0.3000000000000003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a:pPr>
            <a:r>
              <a:rPr lang="en-GB" sz="1800"/>
              <a:t>Bingo Games GGY (£m)</a:t>
            </a:r>
          </a:p>
        </c:rich>
      </c:tx>
      <c:layout/>
      <c:overlay val="0"/>
    </c:title>
    <c:autoTitleDeleted val="0"/>
    <c:plotArea>
      <c:layout/>
      <c:areaChart>
        <c:grouping val="stacked"/>
        <c:varyColors val="0"/>
        <c:ser>
          <c:idx val="1"/>
          <c:order val="0"/>
          <c:tx>
            <c:strRef>
              <c:f>'4'!$A$18</c:f>
              <c:strCache>
                <c:ptCount val="1"/>
                <c:pt idx="0">
                  <c:v>Mechanised Bingo</c:v>
                </c:pt>
              </c:strCache>
            </c:strRef>
          </c:tx>
          <c:spPr>
            <a:solidFill>
              <a:srgbClr val="82107E"/>
            </a:solidFill>
          </c:spPr>
          <c:cat>
            <c:strRef>
              <c:f>'4'!$B$16:$J$16</c:f>
              <c:strCache>
                <c:ptCount val="9"/>
                <c:pt idx="0">
                  <c:v>Apr 2008
Mar 2009</c:v>
                </c:pt>
                <c:pt idx="1">
                  <c:v>Apr 2009
Mar 2010</c:v>
                </c:pt>
                <c:pt idx="2">
                  <c:v>Apr 2010
Mar 2011</c:v>
                </c:pt>
                <c:pt idx="3">
                  <c:v>Apr 2011
Mar 2012</c:v>
                </c:pt>
                <c:pt idx="4">
                  <c:v>Apr 2012
Mar 2013</c:v>
                </c:pt>
                <c:pt idx="5">
                  <c:v>Apr 2013
Mar 2014</c:v>
                </c:pt>
                <c:pt idx="6">
                  <c:v>Apr 2014
Mar 2015</c:v>
                </c:pt>
                <c:pt idx="7">
                  <c:v>Apr 2015
Mar 2016</c:v>
                </c:pt>
                <c:pt idx="8">
                  <c:v>Apr 2016
Mar 2017</c:v>
                </c:pt>
              </c:strCache>
            </c:strRef>
          </c:cat>
          <c:val>
            <c:numRef>
              <c:f>'4'!$B$18:$J$18</c:f>
              <c:numCache>
                <c:formatCode>#,##0.00</c:formatCode>
                <c:ptCount val="9"/>
                <c:pt idx="0">
                  <c:v>251.8</c:v>
                </c:pt>
                <c:pt idx="1">
                  <c:v>239.98</c:v>
                </c:pt>
                <c:pt idx="2">
                  <c:v>247.39</c:v>
                </c:pt>
                <c:pt idx="3">
                  <c:v>269.07734780363364</c:v>
                </c:pt>
                <c:pt idx="4">
                  <c:v>267.93784874737429</c:v>
                </c:pt>
                <c:pt idx="5">
                  <c:v>252.10664438783897</c:v>
                </c:pt>
                <c:pt idx="6">
                  <c:v>248.92628274155138</c:v>
                </c:pt>
                <c:pt idx="7">
                  <c:v>245.71068044681238</c:v>
                </c:pt>
                <c:pt idx="8">
                  <c:v>237.50371481578236</c:v>
                </c:pt>
              </c:numCache>
            </c:numRef>
          </c:val>
        </c:ser>
        <c:ser>
          <c:idx val="0"/>
          <c:order val="1"/>
          <c:tx>
            <c:strRef>
              <c:f>'4'!$A$17</c:f>
              <c:strCache>
                <c:ptCount val="1"/>
                <c:pt idx="0">
                  <c:v>Main Stage Bingo</c:v>
                </c:pt>
              </c:strCache>
            </c:strRef>
          </c:tx>
          <c:spPr>
            <a:solidFill>
              <a:srgbClr val="FF6600"/>
            </a:solidFill>
          </c:spPr>
          <c:cat>
            <c:strRef>
              <c:f>'4'!$B$16:$J$16</c:f>
              <c:strCache>
                <c:ptCount val="9"/>
                <c:pt idx="0">
                  <c:v>Apr 2008
Mar 2009</c:v>
                </c:pt>
                <c:pt idx="1">
                  <c:v>Apr 2009
Mar 2010</c:v>
                </c:pt>
                <c:pt idx="2">
                  <c:v>Apr 2010
Mar 2011</c:v>
                </c:pt>
                <c:pt idx="3">
                  <c:v>Apr 2011
Mar 2012</c:v>
                </c:pt>
                <c:pt idx="4">
                  <c:v>Apr 2012
Mar 2013</c:v>
                </c:pt>
                <c:pt idx="5">
                  <c:v>Apr 2013
Mar 2014</c:v>
                </c:pt>
                <c:pt idx="6">
                  <c:v>Apr 2014
Mar 2015</c:v>
                </c:pt>
                <c:pt idx="7">
                  <c:v>Apr 2015
Mar 2016</c:v>
                </c:pt>
                <c:pt idx="8">
                  <c:v>Apr 2016
Mar 2017</c:v>
                </c:pt>
              </c:strCache>
            </c:strRef>
          </c:cat>
          <c:val>
            <c:numRef>
              <c:f>'4'!$B$17:$J$17</c:f>
              <c:numCache>
                <c:formatCode>#,##0.00</c:formatCode>
                <c:ptCount val="9"/>
                <c:pt idx="0">
                  <c:v>175.97</c:v>
                </c:pt>
                <c:pt idx="1">
                  <c:v>149.38</c:v>
                </c:pt>
                <c:pt idx="2">
                  <c:v>137.31767587566046</c:v>
                </c:pt>
                <c:pt idx="3">
                  <c:v>134.02652741622816</c:v>
                </c:pt>
                <c:pt idx="4">
                  <c:v>129.03661223356471</c:v>
                </c:pt>
                <c:pt idx="5">
                  <c:v>119.27093779473348</c:v>
                </c:pt>
                <c:pt idx="6">
                  <c:v>121.28876025304382</c:v>
                </c:pt>
                <c:pt idx="7">
                  <c:v>126.31257349471115</c:v>
                </c:pt>
                <c:pt idx="8">
                  <c:v>126.5469173206077</c:v>
                </c:pt>
              </c:numCache>
            </c:numRef>
          </c:val>
        </c:ser>
        <c:ser>
          <c:idx val="2"/>
          <c:order val="2"/>
          <c:tx>
            <c:strRef>
              <c:f>'4'!$A$19</c:f>
              <c:strCache>
                <c:ptCount val="1"/>
                <c:pt idx="0">
                  <c:v>Prize Bingo</c:v>
                </c:pt>
              </c:strCache>
            </c:strRef>
          </c:tx>
          <c:spPr>
            <a:solidFill>
              <a:srgbClr val="0C2578"/>
            </a:solidFill>
          </c:spPr>
          <c:cat>
            <c:strRef>
              <c:f>'4'!$B$16:$J$16</c:f>
              <c:strCache>
                <c:ptCount val="9"/>
                <c:pt idx="0">
                  <c:v>Apr 2008
Mar 2009</c:v>
                </c:pt>
                <c:pt idx="1">
                  <c:v>Apr 2009
Mar 2010</c:v>
                </c:pt>
                <c:pt idx="2">
                  <c:v>Apr 2010
Mar 2011</c:v>
                </c:pt>
                <c:pt idx="3">
                  <c:v>Apr 2011
Mar 2012</c:v>
                </c:pt>
                <c:pt idx="4">
                  <c:v>Apr 2012
Mar 2013</c:v>
                </c:pt>
                <c:pt idx="5">
                  <c:v>Apr 2013
Mar 2014</c:v>
                </c:pt>
                <c:pt idx="6">
                  <c:v>Apr 2014
Mar 2015</c:v>
                </c:pt>
                <c:pt idx="7">
                  <c:v>Apr 2015
Mar 2016</c:v>
                </c:pt>
                <c:pt idx="8">
                  <c:v>Apr 2016
Mar 2017</c:v>
                </c:pt>
              </c:strCache>
            </c:strRef>
          </c:cat>
          <c:val>
            <c:numRef>
              <c:f>'4'!$B$19:$J$19</c:f>
              <c:numCache>
                <c:formatCode>#,##0.00</c:formatCode>
                <c:ptCount val="9"/>
                <c:pt idx="0">
                  <c:v>61.81</c:v>
                </c:pt>
                <c:pt idx="1">
                  <c:v>28.54</c:v>
                </c:pt>
                <c:pt idx="2">
                  <c:v>16.690000000000001</c:v>
                </c:pt>
                <c:pt idx="3">
                  <c:v>12.275874327343455</c:v>
                </c:pt>
                <c:pt idx="4">
                  <c:v>11.699298797084467</c:v>
                </c:pt>
                <c:pt idx="5">
                  <c:v>7.2036285033577983</c:v>
                </c:pt>
                <c:pt idx="6">
                  <c:v>5.1639844050950856</c:v>
                </c:pt>
                <c:pt idx="7">
                  <c:v>4.7322864964673492</c:v>
                </c:pt>
                <c:pt idx="8">
                  <c:v>4.7710536130777799</c:v>
                </c:pt>
              </c:numCache>
            </c:numRef>
          </c:val>
        </c:ser>
        <c:dLbls>
          <c:showLegendKey val="0"/>
          <c:showVal val="0"/>
          <c:showCatName val="0"/>
          <c:showSerName val="0"/>
          <c:showPercent val="0"/>
          <c:showBubbleSize val="0"/>
        </c:dLbls>
        <c:axId val="104552320"/>
        <c:axId val="104553856"/>
      </c:areaChart>
      <c:catAx>
        <c:axId val="104552320"/>
        <c:scaling>
          <c:orientation val="minMax"/>
        </c:scaling>
        <c:delete val="0"/>
        <c:axPos val="b"/>
        <c:numFmt formatCode="General" sourceLinked="0"/>
        <c:majorTickMark val="out"/>
        <c:minorTickMark val="none"/>
        <c:tickLblPos val="nextTo"/>
        <c:crossAx val="104553856"/>
        <c:crosses val="autoZero"/>
        <c:auto val="1"/>
        <c:lblAlgn val="ctr"/>
        <c:lblOffset val="100"/>
        <c:noMultiLvlLbl val="0"/>
      </c:catAx>
      <c:valAx>
        <c:axId val="104553856"/>
        <c:scaling>
          <c:orientation val="minMax"/>
          <c:max val="500"/>
          <c:min val="0"/>
        </c:scaling>
        <c:delete val="0"/>
        <c:axPos val="l"/>
        <c:numFmt formatCode="#,##0" sourceLinked="0"/>
        <c:majorTickMark val="out"/>
        <c:minorTickMark val="none"/>
        <c:tickLblPos val="nextTo"/>
        <c:crossAx val="104552320"/>
        <c:crosses val="autoZero"/>
        <c:crossBetween val="midCat"/>
        <c:majorUnit val="100"/>
      </c:valAx>
    </c:plotArea>
    <c:legend>
      <c:legendPos val="b"/>
      <c:layout/>
      <c:overlay val="0"/>
    </c:legend>
    <c:plotVisOnly val="1"/>
    <c:dispBlanksAs val="gap"/>
    <c:showDLblsOverMax val="0"/>
  </c:chart>
  <c:spPr>
    <a:ln>
      <a:solidFill>
        <a:sysClr val="windowText" lastClr="000000"/>
      </a:solidFill>
    </a:ln>
  </c:spPr>
  <c:txPr>
    <a:bodyPr/>
    <a:lstStyle/>
    <a:p>
      <a:pPr>
        <a:defRPr sz="1000">
          <a:latin typeface="Arial" pitchFamily="34" charset="0"/>
          <a:cs typeface="Arial" pitchFamily="34" charset="0"/>
        </a:defRPr>
      </a:pPr>
      <a:endParaRPr lang="en-US"/>
    </a:p>
  </c:txPr>
  <c:printSettings>
    <c:headerFooter/>
    <c:pageMargins b="0.750000000000005" l="0.70000000000000062" r="0.70000000000000062" t="0.750000000000005" header="0.30000000000000032" footer="0.3000000000000003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0.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12.xml.rels><?xml version="1.0" encoding="UTF-8" standalone="yes"?>
<Relationships xmlns="http://schemas.openxmlformats.org/package/2006/relationships"><Relationship Id="rId2" Type="http://schemas.openxmlformats.org/officeDocument/2006/relationships/chart" Target="../charts/chart21.xml"/><Relationship Id="rId1" Type="http://schemas.openxmlformats.org/officeDocument/2006/relationships/chart" Target="../charts/chart20.xml"/></Relationships>
</file>

<file path=xl/drawings/_rels/drawing14.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 Id="rId6" Type="http://schemas.openxmlformats.org/officeDocument/2006/relationships/chart" Target="../charts/chart8.xml"/><Relationship Id="rId5" Type="http://schemas.openxmlformats.org/officeDocument/2006/relationships/chart" Target="../charts/chart7.xml"/><Relationship Id="rId4" Type="http://schemas.openxmlformats.org/officeDocument/2006/relationships/chart" Target="../charts/chart6.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chart" Target="../charts/chart9.xml"/></Relationships>
</file>

<file path=xl/drawings/_rels/drawing5.xml.rels><?xml version="1.0" encoding="UTF-8" standalone="yes"?>
<Relationships xmlns="http://schemas.openxmlformats.org/package/2006/relationships"><Relationship Id="rId3" Type="http://schemas.openxmlformats.org/officeDocument/2006/relationships/chart" Target="../charts/chart14.xml"/><Relationship Id="rId2" Type="http://schemas.openxmlformats.org/officeDocument/2006/relationships/chart" Target="../charts/chart13.xml"/><Relationship Id="rId1" Type="http://schemas.openxmlformats.org/officeDocument/2006/relationships/chart" Target="../charts/chart12.xml"/></Relationships>
</file>

<file path=xl/drawings/_rels/drawing6.xml.rels><?xml version="1.0" encoding="UTF-8" standalone="yes"?>
<Relationships xmlns="http://schemas.openxmlformats.org/package/2006/relationships"><Relationship Id="rId2" Type="http://schemas.openxmlformats.org/officeDocument/2006/relationships/chart" Target="../charts/chart16.xml"/><Relationship Id="rId1" Type="http://schemas.openxmlformats.org/officeDocument/2006/relationships/chart" Target="../charts/chart15.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8.xml"/></Relationships>
</file>

<file path=xl/drawings/drawing1.xml><?xml version="1.0" encoding="utf-8"?>
<xdr:wsDr xmlns:xdr="http://schemas.openxmlformats.org/drawingml/2006/spreadsheetDrawing" xmlns:a="http://schemas.openxmlformats.org/drawingml/2006/main">
  <xdr:twoCellAnchor>
    <xdr:from>
      <xdr:col>0</xdr:col>
      <xdr:colOff>180975</xdr:colOff>
      <xdr:row>18</xdr:row>
      <xdr:rowOff>28575</xdr:rowOff>
    </xdr:from>
    <xdr:to>
      <xdr:col>7</xdr:col>
      <xdr:colOff>314325</xdr:colOff>
      <xdr:row>26</xdr:row>
      <xdr:rowOff>180975</xdr:rowOff>
    </xdr:to>
    <xdr:sp macro="" textlink="">
      <xdr:nvSpPr>
        <xdr:cNvPr id="3" name="TextBox 2"/>
        <xdr:cNvSpPr txBox="1"/>
      </xdr:nvSpPr>
      <xdr:spPr>
        <a:xfrm>
          <a:off x="180975" y="4219575"/>
          <a:ext cx="6276975" cy="1676400"/>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GB" sz="1000">
              <a:solidFill>
                <a:schemeClr val="dk1"/>
              </a:solidFill>
              <a:latin typeface="Arial" panose="020B0604020202020204" pitchFamily="34" charset="0"/>
              <a:ea typeface="+mn-ea"/>
              <a:cs typeface="Arial" panose="020B0604020202020204" pitchFamily="34" charset="0"/>
            </a:rPr>
            <a:t>Notes on this section:</a:t>
          </a:r>
          <a:endParaRPr lang="en-GB" sz="1000">
            <a:latin typeface="Arial" panose="020B0604020202020204" pitchFamily="34" charset="0"/>
            <a:cs typeface="Arial" panose="020B0604020202020204" pitchFamily="34" charset="0"/>
          </a:endParaRPr>
        </a:p>
        <a:p>
          <a:endParaRPr lang="en-GB" sz="1000">
            <a:solidFill>
              <a:schemeClr val="dk1"/>
            </a:solidFill>
            <a:latin typeface="Arial" panose="020B0604020202020204" pitchFamily="34" charset="0"/>
            <a:ea typeface="+mn-ea"/>
            <a:cs typeface="Arial" panose="020B0604020202020204" pitchFamily="34" charset="0"/>
          </a:endParaRPr>
        </a:p>
        <a:p>
          <a:pPr marL="0" marR="0" indent="0" defTabSz="914400" eaLnBrk="1" fontAlgn="auto" latinLnBrk="0" hangingPunct="1">
            <a:lnSpc>
              <a:spcPct val="100000"/>
            </a:lnSpc>
            <a:spcBef>
              <a:spcPts val="0"/>
            </a:spcBef>
            <a:spcAft>
              <a:spcPts val="0"/>
            </a:spcAft>
            <a:buClrTx/>
            <a:buSzTx/>
            <a:buFontTx/>
            <a:buNone/>
            <a:tabLst/>
            <a:defRPr/>
          </a:pPr>
          <a:r>
            <a:rPr lang="en-GB" sz="1000">
              <a:solidFill>
                <a:schemeClr val="dk1"/>
              </a:solidFill>
              <a:latin typeface="Arial" panose="020B0604020202020204" pitchFamily="34" charset="0"/>
              <a:ea typeface="+mn-ea"/>
              <a:cs typeface="Arial" panose="020B0604020202020204" pitchFamily="34" charset="0"/>
            </a:rPr>
            <a:t>* The figure represented reflects seven months data under the Gambling Act 2005 from 1 April 2014 to 31 October 2014, and represents the whole regulated market (regardless of where the customer was based).</a:t>
          </a:r>
        </a:p>
        <a:p>
          <a:endParaRPr lang="en-GB" sz="1000">
            <a:solidFill>
              <a:schemeClr val="dk1"/>
            </a:solidFill>
            <a:latin typeface="Arial" panose="020B0604020202020204" pitchFamily="34" charset="0"/>
            <a:ea typeface="+mn-ea"/>
            <a:cs typeface="Arial" panose="020B0604020202020204" pitchFamily="34" charset="0"/>
          </a:endParaRPr>
        </a:p>
        <a:p>
          <a:r>
            <a:rPr lang="en-GB" sz="1000">
              <a:solidFill>
                <a:schemeClr val="dk1"/>
              </a:solidFill>
              <a:latin typeface="Arial" panose="020B0604020202020204" pitchFamily="34" charset="0"/>
              <a:ea typeface="+mn-ea"/>
              <a:cs typeface="Arial" panose="020B0604020202020204" pitchFamily="34" charset="0"/>
            </a:rPr>
            <a:t>** The figure represented reflects five months data under the Gambling (Licensing and Advertising) Act from 1 November 2014 to 31 March 2015, and relates to GB customers only. </a:t>
          </a:r>
        </a:p>
        <a:p>
          <a:endParaRPr lang="en-GB" sz="1000">
            <a:solidFill>
              <a:schemeClr val="dk1"/>
            </a:solidFill>
            <a:latin typeface="Arial" panose="020B0604020202020204" pitchFamily="34" charset="0"/>
            <a:ea typeface="+mn-ea"/>
            <a:cs typeface="Arial" panose="020B0604020202020204" pitchFamily="34" charset="0"/>
          </a:endParaRPr>
        </a:p>
        <a:p>
          <a:r>
            <a:rPr lang="en-GB" sz="1000">
              <a:solidFill>
                <a:schemeClr val="dk1"/>
              </a:solidFill>
              <a:latin typeface="Arial" panose="020B0604020202020204" pitchFamily="34" charset="0"/>
              <a:ea typeface="+mn-ea"/>
              <a:cs typeface="Arial" panose="020B0604020202020204" pitchFamily="34" charset="0"/>
            </a:rPr>
            <a:t>For National Lottery and Lotteries,</a:t>
          </a:r>
          <a:r>
            <a:rPr lang="en-GB" sz="1000" baseline="0">
              <a:solidFill>
                <a:schemeClr val="dk1"/>
              </a:solidFill>
              <a:latin typeface="Arial" panose="020B0604020202020204" pitchFamily="34" charset="0"/>
              <a:ea typeface="+mn-ea"/>
              <a:cs typeface="Arial" panose="020B0604020202020204" pitchFamily="34" charset="0"/>
            </a:rPr>
            <a:t> figures relate to the proceeds from ticket sales minus the amount given out in prizes, which is a GGY equivalent. </a:t>
          </a:r>
          <a:endParaRPr lang="en-GB" sz="1000">
            <a:solidFill>
              <a:schemeClr val="dk1"/>
            </a:solidFill>
            <a:latin typeface="Arial" panose="020B0604020202020204" pitchFamily="34" charset="0"/>
            <a:ea typeface="+mn-ea"/>
            <a:cs typeface="Arial" panose="020B0604020202020204" pitchFamily="34" charset="0"/>
          </a:endParaRPr>
        </a:p>
        <a:p>
          <a:endParaRPr lang="en-GB" sz="1000">
            <a:solidFill>
              <a:schemeClr val="dk1"/>
            </a:solidFill>
            <a:latin typeface="Arial" panose="020B0604020202020204" pitchFamily="34" charset="0"/>
            <a:ea typeface="+mn-ea"/>
            <a:cs typeface="Arial" panose="020B0604020202020204" pitchFamily="34" charset="0"/>
          </a:endParaRPr>
        </a:p>
        <a:p>
          <a:endParaRPr lang="en-GB" sz="100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447674</xdr:colOff>
      <xdr:row>15</xdr:row>
      <xdr:rowOff>152400</xdr:rowOff>
    </xdr:from>
    <xdr:to>
      <xdr:col>8</xdr:col>
      <xdr:colOff>600075</xdr:colOff>
      <xdr:row>35</xdr:row>
      <xdr:rowOff>57149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95251</xdr:colOff>
      <xdr:row>36</xdr:row>
      <xdr:rowOff>19050</xdr:rowOff>
    </xdr:from>
    <xdr:to>
      <xdr:col>9</xdr:col>
      <xdr:colOff>0</xdr:colOff>
      <xdr:row>44</xdr:row>
      <xdr:rowOff>180975</xdr:rowOff>
    </xdr:to>
    <xdr:sp macro="" textlink="">
      <xdr:nvSpPr>
        <xdr:cNvPr id="4" name="Text Box 6"/>
        <xdr:cNvSpPr txBox="1">
          <a:spLocks noChangeArrowheads="1"/>
        </xdr:cNvSpPr>
      </xdr:nvSpPr>
      <xdr:spPr bwMode="auto">
        <a:xfrm>
          <a:off x="95251" y="7515225"/>
          <a:ext cx="7258049" cy="1685925"/>
        </a:xfrm>
        <a:prstGeom prst="rect">
          <a:avLst/>
        </a:prstGeom>
        <a:solidFill>
          <a:schemeClr val="tx2">
            <a:lumMod val="20000"/>
            <a:lumOff val="80000"/>
          </a:schemeClr>
        </a:solidFill>
        <a:ln w="9525">
          <a:noFill/>
          <a:miter lim="800000"/>
          <a:headEnd/>
          <a:tailEnd/>
        </a:ln>
      </xdr:spPr>
      <xdr:txBody>
        <a:bodyPr vertOverflow="clip" wrap="square" lIns="36576" tIns="27432" rIns="0" bIns="0" anchor="t" upright="1"/>
        <a:lstStyle/>
        <a:p>
          <a:r>
            <a:rPr lang="en-GB" sz="1000">
              <a:solidFill>
                <a:schemeClr val="tx1"/>
              </a:solidFill>
              <a:latin typeface="Arial" pitchFamily="34" charset="0"/>
              <a:ea typeface="+mn-ea"/>
              <a:cs typeface="Arial" pitchFamily="34" charset="0"/>
            </a:rPr>
            <a:t>Notes on this section:</a:t>
          </a:r>
        </a:p>
        <a:p>
          <a:r>
            <a:rPr lang="en-GB" sz="1000">
              <a:solidFill>
                <a:schemeClr val="tx1"/>
              </a:solidFill>
              <a:latin typeface="Arial" pitchFamily="34" charset="0"/>
              <a:ea typeface="+mn-ea"/>
              <a:cs typeface="Arial" pitchFamily="34" charset="0"/>
            </a:rPr>
            <a:t> </a:t>
          </a:r>
        </a:p>
        <a:p>
          <a:r>
            <a:rPr lang="en-GB" sz="1000">
              <a:solidFill>
                <a:schemeClr val="tx1"/>
              </a:solidFill>
              <a:latin typeface="Arial" pitchFamily="34" charset="0"/>
              <a:ea typeface="+mn-ea"/>
              <a:cs typeface="Arial" pitchFamily="34" charset="0"/>
            </a:rPr>
            <a:t>1. All years above refer to the period April-March unless otherwise stated. </a:t>
          </a:r>
        </a:p>
        <a:p>
          <a:r>
            <a:rPr lang="en-GB" sz="1000">
              <a:solidFill>
                <a:schemeClr val="tx1"/>
              </a:solidFill>
              <a:latin typeface="Arial" pitchFamily="34" charset="0"/>
              <a:ea typeface="+mn-ea"/>
              <a:cs typeface="Arial" pitchFamily="34" charset="0"/>
            </a:rPr>
            <a:t>2. Primary Contribution is the amount payable on Sales figures less adjustments such as the National Lottery Promotions Unit (NLPU). They also include all other income and adjustments from game sales, including unclaimed prizes.</a:t>
          </a:r>
        </a:p>
        <a:p>
          <a:r>
            <a:rPr lang="en-GB" sz="1000">
              <a:solidFill>
                <a:schemeClr val="tx1"/>
              </a:solidFill>
              <a:latin typeface="Arial" pitchFamily="34" charset="0"/>
              <a:ea typeface="+mn-ea"/>
              <a:cs typeface="Arial" pitchFamily="34" charset="0"/>
            </a:rPr>
            <a:t>3. Retention</a:t>
          </a:r>
          <a:r>
            <a:rPr lang="en-GB" sz="1000" baseline="0">
              <a:solidFill>
                <a:schemeClr val="tx1"/>
              </a:solidFill>
              <a:latin typeface="Arial" pitchFamily="34" charset="0"/>
              <a:ea typeface="+mn-ea"/>
              <a:cs typeface="Arial" pitchFamily="34" charset="0"/>
            </a:rPr>
            <a:t> by licensee includes a secondary contribution that the licensee pays to good causes the following financial year. Further to primary and second contributions, other payments are made to good causes including unclaimed prizes, unpaid prizes, dormant wallets and trust interest.</a:t>
          </a:r>
          <a:endParaRPr lang="en-GB" sz="1000">
            <a:solidFill>
              <a:schemeClr val="tx1"/>
            </a:solidFill>
            <a:latin typeface="Arial" pitchFamily="34" charset="0"/>
            <a:ea typeface="+mn-ea"/>
            <a:cs typeface="Arial" pitchFamily="34" charset="0"/>
          </a:endParaRPr>
        </a:p>
        <a:p>
          <a:r>
            <a:rPr lang="en-GB" sz="1000">
              <a:solidFill>
                <a:schemeClr val="tx1"/>
              </a:solidFill>
              <a:latin typeface="Arial" pitchFamily="34" charset="0"/>
              <a:ea typeface="+mn-ea"/>
              <a:cs typeface="Arial" pitchFamily="34" charset="0"/>
            </a:rPr>
            <a:t>4. The retention by licensee can include terminal &amp; data communication costs, expenditure and gross profit.</a:t>
          </a:r>
        </a:p>
        <a:p>
          <a:r>
            <a:rPr lang="en-GB" sz="1000">
              <a:solidFill>
                <a:schemeClr val="tx1"/>
              </a:solidFill>
              <a:latin typeface="Arial" pitchFamily="34" charset="0"/>
              <a:ea typeface="+mn-ea"/>
              <a:cs typeface="Arial" pitchFamily="34" charset="0"/>
            </a:rPr>
            <a:t>5. Retailers commission and Lottery duty figures track the Sales figures. </a:t>
          </a:r>
        </a:p>
        <a:p>
          <a:endParaRPr lang="en-GB" sz="1000">
            <a:latin typeface="Arial" pitchFamily="34" charset="0"/>
            <a:cs typeface="Arial" pitchFamily="34" charset="0"/>
          </a:endParaRPr>
        </a:p>
        <a:p>
          <a:endParaRPr lang="en-GB" sz="1000">
            <a:latin typeface="Arial" pitchFamily="34" charset="0"/>
            <a:ea typeface="+mn-ea"/>
            <a:cs typeface="Arial" pitchFamily="34" charset="0"/>
          </a:endParaRPr>
        </a:p>
        <a:p>
          <a:endParaRPr lang="en-GB" sz="1000">
            <a:latin typeface="Arial" pitchFamily="34" charset="0"/>
            <a:ea typeface="+mn-ea"/>
            <a:cs typeface="Arial" pitchFamily="34" charset="0"/>
          </a:endParaRPr>
        </a:p>
        <a:p>
          <a:endParaRPr lang="en-GB" sz="1000">
            <a:latin typeface="Arial" pitchFamily="34" charset="0"/>
            <a:ea typeface="+mn-ea"/>
            <a:cs typeface="Arial" pitchFamily="34" charset="0"/>
          </a:endParaRPr>
        </a:p>
        <a:p>
          <a:endParaRPr lang="en-GB" sz="1000">
            <a:latin typeface="Arial" pitchFamily="34" charset="0"/>
            <a:ea typeface="+mn-ea"/>
            <a:cs typeface="Arial" pitchFamily="34" charset="0"/>
          </a:endParaRPr>
        </a:p>
        <a:p>
          <a:endParaRPr lang="en-GB" sz="1000">
            <a:solidFill>
              <a:sysClr val="windowText" lastClr="000000"/>
            </a:solidFill>
            <a:latin typeface="Arial" pitchFamily="34" charset="0"/>
            <a:ea typeface="+mn-ea"/>
            <a:cs typeface="Arial" pitchFamily="34" charset="0"/>
          </a:endParaRPr>
        </a:p>
        <a:p>
          <a:pPr algn="l" rtl="0">
            <a:defRPr sz="1000"/>
          </a:pPr>
          <a:endParaRPr lang="en-GB" sz="1000" b="0" i="0" u="none" strike="noStrike" baseline="0">
            <a:solidFill>
              <a:srgbClr val="000000"/>
            </a:solidFill>
            <a:latin typeface="Arial" pitchFamily="34" charset="0"/>
            <a:cs typeface="Arial" pitchFamily="34" charset="0"/>
          </a:endParaRP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133350</xdr:colOff>
      <xdr:row>4</xdr:row>
      <xdr:rowOff>95249</xdr:rowOff>
    </xdr:from>
    <xdr:to>
      <xdr:col>16</xdr:col>
      <xdr:colOff>393075</xdr:colOff>
      <xdr:row>11</xdr:row>
      <xdr:rowOff>552450</xdr:rowOff>
    </xdr:to>
    <xdr:sp macro="" textlink="">
      <xdr:nvSpPr>
        <xdr:cNvPr id="2" name="TextBox 1"/>
        <xdr:cNvSpPr txBox="1"/>
      </xdr:nvSpPr>
      <xdr:spPr>
        <a:xfrm>
          <a:off x="133350" y="1381124"/>
          <a:ext cx="10080000" cy="445770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GB" sz="1000">
              <a:solidFill>
                <a:schemeClr val="dk1"/>
              </a:solidFill>
              <a:effectLst/>
              <a:latin typeface="Arial" panose="020B0604020202020204" pitchFamily="34" charset="0"/>
              <a:ea typeface="+mn-ea"/>
              <a:cs typeface="Arial" panose="020B0604020202020204" pitchFamily="34" charset="0"/>
            </a:rPr>
            <a:t>Regulatory returns must be completed annually by most operators and quarterly by others (large betting operators, casino and remote operators). Operators should have submitted all regulatory returns due for the full year period ending prior to 31 March 2017.  The submission date on which returns are due depends on the date chosen by the particular licence holder, for example, it may coincide with an organisation’s own reporting cycle, may be on an annual calendar year basis or run from 1 September to 31 August in line with the date that the Act came into force. In addition:</a:t>
          </a:r>
        </a:p>
        <a:p>
          <a:r>
            <a:rPr lang="en-GB" sz="1000">
              <a:solidFill>
                <a:schemeClr val="dk1"/>
              </a:solidFill>
              <a:effectLst/>
              <a:latin typeface="Arial" panose="020B0604020202020204" pitchFamily="34" charset="0"/>
              <a:ea typeface="+mn-ea"/>
              <a:cs typeface="Arial" panose="020B0604020202020204" pitchFamily="34" charset="0"/>
            </a:rPr>
            <a:t> </a:t>
          </a:r>
        </a:p>
        <a:p>
          <a:pPr lvl="1"/>
          <a:r>
            <a:rPr lang="en-GB" sz="1000" baseline="0">
              <a:solidFill>
                <a:schemeClr val="dk1"/>
              </a:solidFill>
              <a:effectLst/>
              <a:latin typeface="Arial" panose="020B0604020202020204" pitchFamily="34" charset="0"/>
              <a:ea typeface="+mn-ea"/>
              <a:cs typeface="Arial" panose="020B0604020202020204" pitchFamily="34" charset="0"/>
            </a:rPr>
            <a:t>annual regulatory returns must be submitted within 42 days of the date on which the return falls due;</a:t>
          </a:r>
          <a:endParaRPr lang="en-GB" sz="1000" baseline="0">
            <a:effectLst/>
            <a:latin typeface="Arial" panose="020B0604020202020204" pitchFamily="34" charset="0"/>
            <a:cs typeface="Arial" panose="020B0604020202020204" pitchFamily="34" charset="0"/>
          </a:endParaRPr>
        </a:p>
        <a:p>
          <a:pPr lvl="1"/>
          <a:r>
            <a:rPr lang="en-GB" sz="1000" baseline="0">
              <a:solidFill>
                <a:schemeClr val="dk1"/>
              </a:solidFill>
              <a:effectLst/>
              <a:latin typeface="Arial" panose="020B0604020202020204" pitchFamily="34" charset="0"/>
              <a:ea typeface="+mn-ea"/>
              <a:cs typeface="Arial" panose="020B0604020202020204" pitchFamily="34" charset="0"/>
            </a:rPr>
            <a:t>quarterly returns must be submitted within 28 days of the date on which the return falls due;</a:t>
          </a:r>
          <a:endParaRPr lang="en-GB" sz="1000" baseline="0">
            <a:effectLst/>
            <a:latin typeface="Arial" panose="020B0604020202020204" pitchFamily="34" charset="0"/>
            <a:cs typeface="Arial" panose="020B0604020202020204" pitchFamily="34" charset="0"/>
          </a:endParaRPr>
        </a:p>
        <a:p>
          <a:pPr lvl="1"/>
          <a:r>
            <a:rPr lang="en-GB" sz="1000" baseline="0">
              <a:solidFill>
                <a:schemeClr val="dk1"/>
              </a:solidFill>
              <a:effectLst/>
              <a:latin typeface="Arial" panose="020B0604020202020204" pitchFamily="34" charset="0"/>
              <a:ea typeface="+mn-ea"/>
              <a:cs typeface="Arial" panose="020B0604020202020204" pitchFamily="34" charset="0"/>
            </a:rPr>
            <a:t>lottery submissions must be made within 90 days of a draw being made or of the last scratch-card being sold.</a:t>
          </a:r>
          <a:endParaRPr lang="en-GB" sz="1000" baseline="0">
            <a:effectLst/>
            <a:latin typeface="Arial" panose="020B0604020202020204" pitchFamily="34" charset="0"/>
            <a:cs typeface="Arial" panose="020B0604020202020204" pitchFamily="34" charset="0"/>
          </a:endParaRPr>
        </a:p>
        <a:p>
          <a:r>
            <a:rPr lang="en-GB" sz="1000">
              <a:solidFill>
                <a:schemeClr val="dk1"/>
              </a:solidFill>
              <a:effectLst/>
              <a:latin typeface="Arial" panose="020B0604020202020204" pitchFamily="34" charset="0"/>
              <a:ea typeface="+mn-ea"/>
              <a:cs typeface="Arial" panose="020B0604020202020204" pitchFamily="34" charset="0"/>
            </a:rPr>
            <a:t> </a:t>
          </a:r>
        </a:p>
        <a:p>
          <a:r>
            <a:rPr lang="en-GB" sz="1000">
              <a:solidFill>
                <a:schemeClr val="dk1"/>
              </a:solidFill>
              <a:effectLst/>
              <a:latin typeface="Arial" panose="020B0604020202020204" pitchFamily="34" charset="0"/>
              <a:ea typeface="+mn-ea"/>
              <a:cs typeface="Arial" panose="020B0604020202020204" pitchFamily="34" charset="0"/>
            </a:rPr>
            <a:t>In some instances the Commission has had to provide estimated figures for the period 1 April 2016 to 31 March 2017. Figures may therefore differ across publications for the same period. The diagram below indicates how we make that estimate.</a:t>
          </a:r>
        </a:p>
        <a:p>
          <a:r>
            <a:rPr lang="en-GB" sz="1000">
              <a:solidFill>
                <a:schemeClr val="dk1"/>
              </a:solidFill>
              <a:effectLst/>
              <a:latin typeface="Arial" panose="020B0604020202020204" pitchFamily="34" charset="0"/>
              <a:ea typeface="+mn-ea"/>
              <a:cs typeface="Arial" panose="020B0604020202020204" pitchFamily="34" charset="0"/>
            </a:rPr>
            <a:t> </a:t>
          </a:r>
        </a:p>
        <a:p>
          <a:r>
            <a:rPr lang="en-GB" sz="1000">
              <a:solidFill>
                <a:schemeClr val="dk1"/>
              </a:solidFill>
              <a:effectLst/>
              <a:latin typeface="Arial" panose="020B0604020202020204" pitchFamily="34" charset="0"/>
              <a:ea typeface="+mn-ea"/>
              <a:cs typeface="Arial" panose="020B0604020202020204" pitchFamily="34" charset="0"/>
            </a:rPr>
            <a:t>When providing figures covering a particular period, the Commission includes all returns that fall wholly or partially within that reporting period. For each operator that submits an annual return, a weighted average is calculated based on the number of days each of the two returns relates to the reporting period. No calculation is required for quarterly returns when they fall wholly within the reporting period. Where an operator’s return covers only part of the period in question the figure has been adjusted to produce an estimate for the full year. For example, an operator with a reporting year running to 30 June 2017 will not yet have provided data for the latter part of the full reporting year (1 April 2016– 31 March 2017). </a:t>
          </a:r>
        </a:p>
        <a:p>
          <a:r>
            <a:rPr lang="en-GB" sz="1000">
              <a:solidFill>
                <a:schemeClr val="dk1"/>
              </a:solidFill>
              <a:effectLst/>
              <a:latin typeface="Arial" panose="020B0604020202020204" pitchFamily="34" charset="0"/>
              <a:ea typeface="+mn-ea"/>
              <a:cs typeface="Arial" panose="020B0604020202020204" pitchFamily="34" charset="0"/>
            </a:rPr>
            <a:t> </a:t>
          </a:r>
        </a:p>
        <a:p>
          <a:r>
            <a:rPr lang="en-GB" sz="1000">
              <a:solidFill>
                <a:schemeClr val="dk1"/>
              </a:solidFill>
              <a:effectLst/>
              <a:latin typeface="Arial" panose="020B0604020202020204" pitchFamily="34" charset="0"/>
              <a:ea typeface="+mn-ea"/>
              <a:cs typeface="Arial" panose="020B0604020202020204" pitchFamily="34" charset="0"/>
            </a:rPr>
            <a:t>Totals and percentages are calculated from unrounded figures and where appropriate totals are shown in outturn (actual) prices are not adjusted for inflation.</a:t>
          </a:r>
        </a:p>
        <a:p>
          <a:r>
            <a:rPr lang="en-GB" sz="1000">
              <a:solidFill>
                <a:schemeClr val="dk1"/>
              </a:solidFill>
              <a:effectLst/>
              <a:latin typeface="Arial" panose="020B0604020202020204" pitchFamily="34" charset="0"/>
              <a:ea typeface="+mn-ea"/>
              <a:cs typeface="Arial" panose="020B0604020202020204" pitchFamily="34" charset="0"/>
            </a:rPr>
            <a:t> </a:t>
          </a:r>
        </a:p>
        <a:p>
          <a:r>
            <a:rPr lang="en-GB" sz="1000">
              <a:solidFill>
                <a:schemeClr val="dk1"/>
              </a:solidFill>
              <a:effectLst/>
              <a:latin typeface="Arial" panose="020B0604020202020204" pitchFamily="34" charset="0"/>
              <a:ea typeface="+mn-ea"/>
              <a:cs typeface="Arial" panose="020B0604020202020204" pitchFamily="34" charset="0"/>
            </a:rPr>
            <a:t>Recent data (up to 30 September 2017) is included and indicated where available. Figures are either representative of the position at the end of the year concerned, or reflect an average of values for dates falling within each 12 month period; whichever is the case is clearly stated. Recent figures are provisional, and subject to amendment within future publications.</a:t>
          </a:r>
        </a:p>
        <a:p>
          <a:endParaRPr lang="en-GB" sz="1000">
            <a:solidFill>
              <a:schemeClr val="dk1"/>
            </a:solidFill>
            <a:effectLst/>
            <a:latin typeface="Arial" panose="020B0604020202020204" pitchFamily="34" charset="0"/>
            <a:ea typeface="+mn-ea"/>
            <a:cs typeface="Arial" panose="020B0604020202020204" pitchFamily="34" charset="0"/>
          </a:endParaRPr>
        </a:p>
        <a:p>
          <a:r>
            <a:rPr lang="en-GB" sz="1000">
              <a:solidFill>
                <a:schemeClr val="dk1"/>
              </a:solidFill>
              <a:effectLst/>
              <a:latin typeface="Arial" panose="020B0604020202020204" pitchFamily="34" charset="0"/>
              <a:ea typeface="+mn-ea"/>
              <a:cs typeface="Arial" panose="020B0604020202020204" pitchFamily="34" charset="0"/>
            </a:rPr>
            <a:t>The amounts on each regulatory return (which are captured by the reporting period) are divided by 365 (366 if a leap year) and then multiplied by the number of days within the reporting period that is covered by each regulatory return. </a:t>
          </a:r>
        </a:p>
      </xdr:txBody>
    </xdr:sp>
    <xdr:clientData/>
  </xdr:twoCellAnchor>
  <xdr:twoCellAnchor>
    <xdr:from>
      <xdr:col>0</xdr:col>
      <xdr:colOff>95249</xdr:colOff>
      <xdr:row>24</xdr:row>
      <xdr:rowOff>114300</xdr:rowOff>
    </xdr:from>
    <xdr:to>
      <xdr:col>16</xdr:col>
      <xdr:colOff>354974</xdr:colOff>
      <xdr:row>38</xdr:row>
      <xdr:rowOff>0</xdr:rowOff>
    </xdr:to>
    <xdr:sp macro="" textlink="">
      <xdr:nvSpPr>
        <xdr:cNvPr id="45" name="TextBox 44"/>
        <xdr:cNvSpPr txBox="1"/>
      </xdr:nvSpPr>
      <xdr:spPr>
        <a:xfrm>
          <a:off x="95249" y="9591675"/>
          <a:ext cx="10080000" cy="2552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GB" sz="1000">
              <a:solidFill>
                <a:schemeClr val="dk1"/>
              </a:solidFill>
              <a:effectLst/>
              <a:latin typeface="Arial" panose="020B0604020202020204" pitchFamily="34" charset="0"/>
              <a:ea typeface="+mn-ea"/>
              <a:cs typeface="Arial" panose="020B0604020202020204" pitchFamily="34" charset="0"/>
            </a:rPr>
            <a:t>Mergers and acquisitions are commonplace in some sectors of the gambling industry. This could result in some duplication of data provided in regulatory returns.</a:t>
          </a:r>
        </a:p>
        <a:p>
          <a:r>
            <a:rPr lang="en-GB" sz="1000">
              <a:solidFill>
                <a:schemeClr val="dk1"/>
              </a:solidFill>
              <a:effectLst/>
              <a:latin typeface="Arial" panose="020B0604020202020204" pitchFamily="34" charset="0"/>
              <a:ea typeface="+mn-ea"/>
              <a:cs typeface="Arial" panose="020B0604020202020204" pitchFamily="34" charset="0"/>
            </a:rPr>
            <a:t> </a:t>
          </a:r>
        </a:p>
        <a:p>
          <a:r>
            <a:rPr lang="en-GB" sz="1000">
              <a:solidFill>
                <a:schemeClr val="dk1"/>
              </a:solidFill>
              <a:effectLst/>
              <a:latin typeface="Arial" panose="020B0604020202020204" pitchFamily="34" charset="0"/>
              <a:ea typeface="+mn-ea"/>
              <a:cs typeface="Arial" panose="020B0604020202020204" pitchFamily="34" charset="0"/>
            </a:rPr>
            <a:t>Cleansing of the regulatory returns data is undertaken for each Industry Statistics publication. Controls are in place to alert the operator to potentially erroneous numbers at submission of the electronic returns. Commission sector specialists and data analysts apply further scrutiny.</a:t>
          </a:r>
        </a:p>
        <a:p>
          <a:r>
            <a:rPr lang="en-GB" sz="1000">
              <a:solidFill>
                <a:schemeClr val="dk1"/>
              </a:solidFill>
              <a:effectLst/>
              <a:latin typeface="Arial" panose="020B0604020202020204" pitchFamily="34" charset="0"/>
              <a:ea typeface="+mn-ea"/>
              <a:cs typeface="Arial" panose="020B0604020202020204" pitchFamily="34" charset="0"/>
            </a:rPr>
            <a:t> </a:t>
          </a:r>
        </a:p>
        <a:p>
          <a:r>
            <a:rPr lang="en-GB" sz="1000">
              <a:solidFill>
                <a:schemeClr val="dk1"/>
              </a:solidFill>
              <a:effectLst/>
              <a:latin typeface="Arial" panose="020B0604020202020204" pitchFamily="34" charset="0"/>
              <a:ea typeface="+mn-ea"/>
              <a:cs typeface="Arial" panose="020B0604020202020204" pitchFamily="34" charset="0"/>
            </a:rPr>
            <a:t>Up to March 2012, premises figures reported were based on licensing authority notifications. Data from this source tended to be incomplete. From March 2013 onwards, premises figures are based on operators’ most recent regulatory returns. This approach relies solely on operators for information on their premises and provides the most robust premises information to date. Because the source of the data has changed, the figures from 31 March 2013 onwards should be seen as the first points in a new series and should not be compared with the previous data.</a:t>
          </a:r>
        </a:p>
        <a:p>
          <a:r>
            <a:rPr lang="en-GB" sz="1000">
              <a:solidFill>
                <a:schemeClr val="dk1"/>
              </a:solidFill>
              <a:effectLst/>
              <a:latin typeface="Arial" panose="020B0604020202020204" pitchFamily="34" charset="0"/>
              <a:ea typeface="+mn-ea"/>
              <a:cs typeface="Arial" panose="020B0604020202020204" pitchFamily="34" charset="0"/>
            </a:rPr>
            <a:t> </a:t>
          </a:r>
        </a:p>
        <a:p>
          <a:r>
            <a:rPr lang="en-GB" sz="1000">
              <a:solidFill>
                <a:schemeClr val="dk1"/>
              </a:solidFill>
              <a:effectLst/>
              <a:latin typeface="Arial" panose="020B0604020202020204" pitchFamily="34" charset="0"/>
              <a:ea typeface="+mn-ea"/>
              <a:cs typeface="Arial" panose="020B0604020202020204" pitchFamily="34" charset="0"/>
            </a:rPr>
            <a:t>We have provided comparator data consistent with the rest of this publication, with tables containing annual data from April 2008-March 2017. In certain cases it has not been possible to provide data from previous periods in this format. </a:t>
          </a:r>
        </a:p>
        <a:p>
          <a:r>
            <a:rPr lang="en-GB" sz="1000">
              <a:solidFill>
                <a:schemeClr val="dk1"/>
              </a:solidFill>
              <a:effectLst/>
              <a:latin typeface="Arial" panose="020B0604020202020204" pitchFamily="34" charset="0"/>
              <a:ea typeface="+mn-ea"/>
              <a:cs typeface="Arial" panose="020B0604020202020204" pitchFamily="34" charset="0"/>
            </a:rPr>
            <a:t> </a:t>
          </a:r>
        </a:p>
        <a:p>
          <a:r>
            <a:rPr lang="en-GB" sz="1000">
              <a:solidFill>
                <a:schemeClr val="dk1"/>
              </a:solidFill>
              <a:effectLst/>
              <a:latin typeface="Arial" panose="020B0604020202020204" pitchFamily="34" charset="0"/>
              <a:ea typeface="+mn-ea"/>
              <a:cs typeface="Arial" panose="020B0604020202020204" pitchFamily="34" charset="0"/>
            </a:rPr>
            <a:t>Gross gambling yield (GGY) – the amount retained by operators after the payment of winnings but before the deduction of the costs of the operation.</a:t>
          </a:r>
        </a:p>
        <a:p>
          <a:r>
            <a:rPr lang="en-GB" sz="1100">
              <a:solidFill>
                <a:schemeClr val="dk1"/>
              </a:solidFill>
              <a:effectLst/>
              <a:latin typeface="Arial" panose="020B0604020202020204" pitchFamily="34" charset="0"/>
              <a:ea typeface="+mn-ea"/>
              <a:cs typeface="Arial" panose="020B0604020202020204" pitchFamily="34" charset="0"/>
            </a:rPr>
            <a:t> </a:t>
          </a:r>
        </a:p>
      </xdr:txBody>
    </xdr:sp>
    <xdr:clientData/>
  </xdr:twoCellAnchor>
  <xdr:twoCellAnchor>
    <xdr:from>
      <xdr:col>2</xdr:col>
      <xdr:colOff>85725</xdr:colOff>
      <xdr:row>12</xdr:row>
      <xdr:rowOff>161925</xdr:rowOff>
    </xdr:from>
    <xdr:to>
      <xdr:col>14</xdr:col>
      <xdr:colOff>277264</xdr:colOff>
      <xdr:row>23</xdr:row>
      <xdr:rowOff>4361</xdr:rowOff>
    </xdr:to>
    <xdr:grpSp>
      <xdr:nvGrpSpPr>
        <xdr:cNvPr id="46" name="Group 45"/>
        <xdr:cNvGrpSpPr/>
      </xdr:nvGrpSpPr>
      <xdr:grpSpPr>
        <a:xfrm>
          <a:off x="1371600" y="5829300"/>
          <a:ext cx="7506739" cy="3461936"/>
          <a:chOff x="0" y="0"/>
          <a:chExt cx="7344816" cy="3491849"/>
        </a:xfrm>
      </xdr:grpSpPr>
      <xdr:grpSp>
        <xdr:nvGrpSpPr>
          <xdr:cNvPr id="47" name="Group 46"/>
          <xdr:cNvGrpSpPr/>
        </xdr:nvGrpSpPr>
        <xdr:grpSpPr>
          <a:xfrm>
            <a:off x="360040" y="2232248"/>
            <a:ext cx="6480720" cy="1008112"/>
            <a:chOff x="360040" y="2232248"/>
            <a:chExt cx="5760640" cy="1008112"/>
          </a:xfrm>
        </xdr:grpSpPr>
        <xdr:sp macro="" textlink="">
          <xdr:nvSpPr>
            <xdr:cNvPr id="65" name="Left-Right Arrow 64"/>
            <xdr:cNvSpPr/>
          </xdr:nvSpPr>
          <xdr:spPr>
            <a:xfrm>
              <a:off x="360040" y="2232248"/>
              <a:ext cx="2880320" cy="1008112"/>
            </a:xfrm>
            <a:prstGeom prst="leftRightArrow">
              <a:avLst>
                <a:gd name="adj1" fmla="val 50000"/>
                <a:gd name="adj2" fmla="val 50000"/>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GB" sz="1000">
                  <a:solidFill>
                    <a:schemeClr val="tx1"/>
                  </a:solidFill>
                  <a:latin typeface="Arial" pitchFamily="34" charset="0"/>
                  <a:cs typeface="Arial" pitchFamily="34" charset="0"/>
                </a:rPr>
                <a:t>Regulatory returns covering 1 July 2015 </a:t>
              </a:r>
            </a:p>
            <a:p>
              <a:pPr algn="ctr"/>
              <a:r>
                <a:rPr lang="en-GB" sz="1000">
                  <a:solidFill>
                    <a:schemeClr val="tx1"/>
                  </a:solidFill>
                  <a:latin typeface="Arial" pitchFamily="34" charset="0"/>
                  <a:cs typeface="Arial" pitchFamily="34" charset="0"/>
                </a:rPr>
                <a:t>to 30 June 2016 – 365 days</a:t>
              </a:r>
            </a:p>
          </xdr:txBody>
        </xdr:sp>
        <xdr:sp macro="" textlink="">
          <xdr:nvSpPr>
            <xdr:cNvPr id="66" name="Left-Right Arrow 65"/>
            <xdr:cNvSpPr/>
          </xdr:nvSpPr>
          <xdr:spPr>
            <a:xfrm>
              <a:off x="3240360" y="2232248"/>
              <a:ext cx="2880320" cy="1008112"/>
            </a:xfrm>
            <a:prstGeom prst="leftRightArrow">
              <a:avLst>
                <a:gd name="adj1" fmla="val 50000"/>
                <a:gd name="adj2" fmla="val 50000"/>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GB" sz="1000">
                <a:solidFill>
                  <a:schemeClr val="tx1"/>
                </a:solidFill>
                <a:latin typeface="Arial" pitchFamily="34" charset="0"/>
                <a:cs typeface="Arial" pitchFamily="34" charset="0"/>
              </a:endParaRPr>
            </a:p>
            <a:p>
              <a:pPr algn="l"/>
              <a:endParaRPr lang="en-GB" sz="1000">
                <a:solidFill>
                  <a:schemeClr val="tx1"/>
                </a:solidFill>
                <a:latin typeface="Arial" pitchFamily="34" charset="0"/>
                <a:cs typeface="Arial" pitchFamily="34" charset="0"/>
              </a:endParaRPr>
            </a:p>
            <a:p>
              <a:pPr algn="ctr"/>
              <a:r>
                <a:rPr lang="en-GB" sz="1000">
                  <a:solidFill>
                    <a:schemeClr val="tx1"/>
                  </a:solidFill>
                  <a:latin typeface="Arial" pitchFamily="34" charset="0"/>
                  <a:cs typeface="Arial" pitchFamily="34" charset="0"/>
                </a:rPr>
                <a:t>Regulatory returns covering 1 July 2016 </a:t>
              </a:r>
            </a:p>
            <a:p>
              <a:pPr algn="ctr"/>
              <a:r>
                <a:rPr lang="en-GB" sz="1000">
                  <a:solidFill>
                    <a:schemeClr val="tx1"/>
                  </a:solidFill>
                  <a:latin typeface="Arial" pitchFamily="34" charset="0"/>
                  <a:cs typeface="Arial" pitchFamily="34" charset="0"/>
                </a:rPr>
                <a:t>to 30</a:t>
              </a:r>
              <a:r>
                <a:rPr lang="en-GB" sz="1000" baseline="0">
                  <a:solidFill>
                    <a:schemeClr val="tx1"/>
                  </a:solidFill>
                  <a:latin typeface="Arial" pitchFamily="34" charset="0"/>
                  <a:cs typeface="Arial" pitchFamily="34" charset="0"/>
                </a:rPr>
                <a:t> June </a:t>
              </a:r>
              <a:r>
                <a:rPr lang="en-GB" sz="1000">
                  <a:solidFill>
                    <a:schemeClr val="tx1"/>
                  </a:solidFill>
                  <a:latin typeface="Arial" pitchFamily="34" charset="0"/>
                  <a:cs typeface="Arial" pitchFamily="34" charset="0"/>
                </a:rPr>
                <a:t>2017 – 365 days</a:t>
              </a:r>
            </a:p>
            <a:p>
              <a:pPr algn="l"/>
              <a:endParaRPr lang="en-GB">
                <a:solidFill>
                  <a:schemeClr val="tx1"/>
                </a:solidFill>
                <a:latin typeface="Arial" pitchFamily="34" charset="0"/>
                <a:cs typeface="Arial" pitchFamily="34" charset="0"/>
              </a:endParaRPr>
            </a:p>
          </xdr:txBody>
        </xdr:sp>
      </xdr:grpSp>
      <xdr:sp macro="" textlink="">
        <xdr:nvSpPr>
          <xdr:cNvPr id="48" name="Rectangle 47"/>
          <xdr:cNvSpPr/>
        </xdr:nvSpPr>
        <xdr:spPr>
          <a:xfrm>
            <a:off x="360040" y="1224136"/>
            <a:ext cx="1440160" cy="576064"/>
          </a:xfrm>
          <a:prstGeom prst="rect">
            <a:avLst/>
          </a:prstGeom>
          <a:solidFill>
            <a:srgbClr val="BFBFBF"/>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GB" sz="1000">
                <a:solidFill>
                  <a:schemeClr val="tx1"/>
                </a:solidFill>
                <a:latin typeface="Arial" pitchFamily="34" charset="0"/>
                <a:cs typeface="Arial" pitchFamily="34" charset="0"/>
              </a:rPr>
              <a:t>Regulatory returns   covering 90 days</a:t>
            </a:r>
          </a:p>
        </xdr:txBody>
      </xdr:sp>
      <xdr:sp macro="" textlink="">
        <xdr:nvSpPr>
          <xdr:cNvPr id="49" name="Rectangle 48"/>
          <xdr:cNvSpPr/>
        </xdr:nvSpPr>
        <xdr:spPr>
          <a:xfrm>
            <a:off x="1800200" y="1224136"/>
            <a:ext cx="1800200" cy="576064"/>
          </a:xfrm>
          <a:prstGeom prst="rect">
            <a:avLst/>
          </a:prstGeom>
          <a:solidFill>
            <a:srgbClr val="7FC31C"/>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GB">
              <a:latin typeface="Arial" pitchFamily="34" charset="0"/>
              <a:cs typeface="Arial" pitchFamily="34" charset="0"/>
            </a:endParaRPr>
          </a:p>
        </xdr:txBody>
      </xdr:sp>
      <xdr:sp macro="" textlink="">
        <xdr:nvSpPr>
          <xdr:cNvPr id="50" name="Rectangle 49"/>
          <xdr:cNvSpPr/>
        </xdr:nvSpPr>
        <xdr:spPr>
          <a:xfrm>
            <a:off x="3600400" y="1224136"/>
            <a:ext cx="1440160" cy="576064"/>
          </a:xfrm>
          <a:prstGeom prst="rect">
            <a:avLst/>
          </a:prstGeom>
          <a:solidFill>
            <a:srgbClr val="2DAEBE"/>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GB" sz="1000">
              <a:solidFill>
                <a:schemeClr val="tx1"/>
              </a:solidFill>
              <a:latin typeface="Arial" pitchFamily="34" charset="0"/>
              <a:cs typeface="Arial" pitchFamily="34" charset="0"/>
            </a:endParaRPr>
          </a:p>
          <a:p>
            <a:pPr algn="ctr"/>
            <a:r>
              <a:rPr lang="en-GB" sz="1000">
                <a:solidFill>
                  <a:schemeClr val="tx1"/>
                </a:solidFill>
                <a:latin typeface="Arial" pitchFamily="34" charset="0"/>
                <a:cs typeface="Arial" pitchFamily="34" charset="0"/>
              </a:rPr>
              <a:t>Regulatory returns   covering 90 days</a:t>
            </a:r>
          </a:p>
          <a:p>
            <a:pPr algn="l"/>
            <a:endParaRPr lang="en-GB" sz="1000">
              <a:solidFill>
                <a:schemeClr val="tx1"/>
              </a:solidFill>
              <a:latin typeface="Arial" pitchFamily="34" charset="0"/>
              <a:cs typeface="Arial" pitchFamily="34" charset="0"/>
            </a:endParaRPr>
          </a:p>
        </xdr:txBody>
      </xdr:sp>
      <xdr:sp macro="" textlink="">
        <xdr:nvSpPr>
          <xdr:cNvPr id="51" name="Left-Right Arrow 50"/>
          <xdr:cNvSpPr/>
        </xdr:nvSpPr>
        <xdr:spPr>
          <a:xfrm>
            <a:off x="1800200" y="0"/>
            <a:ext cx="3240360" cy="1008112"/>
          </a:xfrm>
          <a:prstGeom prst="leftRightArrow">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GB">
              <a:latin typeface="Arial" pitchFamily="34" charset="0"/>
              <a:cs typeface="Arial" pitchFamily="34" charset="0"/>
            </a:endParaRPr>
          </a:p>
        </xdr:txBody>
      </xdr:sp>
      <xdr:cxnSp macro="">
        <xdr:nvCxnSpPr>
          <xdr:cNvPr id="52" name="Straight Connector 51"/>
          <xdr:cNvCxnSpPr/>
        </xdr:nvCxnSpPr>
        <xdr:spPr>
          <a:xfrm>
            <a:off x="1800200" y="0"/>
            <a:ext cx="0" cy="3240359"/>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3" name="Straight Connector 52"/>
          <xdr:cNvCxnSpPr/>
        </xdr:nvCxnSpPr>
        <xdr:spPr>
          <a:xfrm>
            <a:off x="5040560" y="0"/>
            <a:ext cx="0" cy="3240359"/>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4" name="Straight Connector 53"/>
          <xdr:cNvCxnSpPr/>
        </xdr:nvCxnSpPr>
        <xdr:spPr>
          <a:xfrm>
            <a:off x="6840760" y="0"/>
            <a:ext cx="0" cy="3240359"/>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5" name="Straight Connector 54"/>
          <xdr:cNvCxnSpPr/>
        </xdr:nvCxnSpPr>
        <xdr:spPr>
          <a:xfrm>
            <a:off x="360040" y="0"/>
            <a:ext cx="0" cy="3240359"/>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6" name="Straight Connector 55"/>
          <xdr:cNvCxnSpPr/>
        </xdr:nvCxnSpPr>
        <xdr:spPr>
          <a:xfrm>
            <a:off x="360040" y="0"/>
            <a:ext cx="648072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7" name="Straight Connector 56"/>
          <xdr:cNvCxnSpPr/>
        </xdr:nvCxnSpPr>
        <xdr:spPr>
          <a:xfrm>
            <a:off x="360040" y="3240359"/>
            <a:ext cx="648072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sp macro="" textlink="">
        <xdr:nvSpPr>
          <xdr:cNvPr id="58" name="Rectangle 57"/>
          <xdr:cNvSpPr/>
        </xdr:nvSpPr>
        <xdr:spPr>
          <a:xfrm>
            <a:off x="2088232" y="288031"/>
            <a:ext cx="2736304" cy="390632"/>
          </a:xfrm>
          <a:prstGeom prst="rect">
            <a:avLst/>
          </a:prstGeom>
        </xdr:spPr>
        <xdr:txBody>
          <a:bodyPr wrap="square">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GB" sz="1000">
                <a:solidFill>
                  <a:schemeClr val="tx1"/>
                </a:solidFill>
                <a:latin typeface="Arial" pitchFamily="34" charset="0"/>
                <a:cs typeface="Arial" pitchFamily="34" charset="0"/>
              </a:rPr>
              <a:t>Regulatory returns covering 1 October 2015 to </a:t>
            </a:r>
          </a:p>
          <a:p>
            <a:pPr algn="ctr"/>
            <a:r>
              <a:rPr lang="en-GB" sz="1000">
                <a:solidFill>
                  <a:schemeClr val="tx1"/>
                </a:solidFill>
                <a:latin typeface="Arial" pitchFamily="34" charset="0"/>
                <a:cs typeface="Arial" pitchFamily="34" charset="0"/>
              </a:rPr>
              <a:t>30 September 2016– 365 days</a:t>
            </a:r>
          </a:p>
        </xdr:txBody>
      </xdr:sp>
      <xdr:sp macro="" textlink="">
        <xdr:nvSpPr>
          <xdr:cNvPr id="59" name="Rectangle 58"/>
          <xdr:cNvSpPr/>
        </xdr:nvSpPr>
        <xdr:spPr>
          <a:xfrm>
            <a:off x="1800200" y="1224136"/>
            <a:ext cx="1800200" cy="576064"/>
          </a:xfrm>
          <a:prstGeom prst="rect">
            <a:avLst/>
          </a:prstGeom>
          <a:solidFill>
            <a:srgbClr val="7FC31C"/>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GB" sz="1000">
                <a:solidFill>
                  <a:schemeClr val="tx1"/>
                </a:solidFill>
                <a:latin typeface="Arial" pitchFamily="34" charset="0"/>
                <a:cs typeface="Arial" pitchFamily="34" charset="0"/>
              </a:rPr>
              <a:t>Regulatory returns covering 275 days</a:t>
            </a:r>
          </a:p>
        </xdr:txBody>
      </xdr:sp>
      <xdr:sp macro="" textlink="">
        <xdr:nvSpPr>
          <xdr:cNvPr id="60" name="TextBox 34"/>
          <xdr:cNvSpPr txBox="1"/>
        </xdr:nvSpPr>
        <xdr:spPr>
          <a:xfrm>
            <a:off x="0" y="3240359"/>
            <a:ext cx="864096" cy="241881"/>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l"/>
            <a:r>
              <a:rPr lang="en-GB" sz="1000">
                <a:latin typeface="Arial" pitchFamily="34" charset="0"/>
                <a:cs typeface="Arial" pitchFamily="34" charset="0"/>
              </a:rPr>
              <a:t>01/07/2015</a:t>
            </a:r>
          </a:p>
        </xdr:txBody>
      </xdr:sp>
      <xdr:sp macro="" textlink="">
        <xdr:nvSpPr>
          <xdr:cNvPr id="61" name="TextBox 35"/>
          <xdr:cNvSpPr txBox="1"/>
        </xdr:nvSpPr>
        <xdr:spPr>
          <a:xfrm>
            <a:off x="1440160" y="3240359"/>
            <a:ext cx="864096" cy="241881"/>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l"/>
            <a:r>
              <a:rPr lang="en-GB" sz="1000">
                <a:latin typeface="Arial" pitchFamily="34" charset="0"/>
                <a:cs typeface="Arial" pitchFamily="34" charset="0"/>
              </a:rPr>
              <a:t>01/10/2015</a:t>
            </a:r>
          </a:p>
        </xdr:txBody>
      </xdr:sp>
      <xdr:sp macro="" textlink="">
        <xdr:nvSpPr>
          <xdr:cNvPr id="62" name="TextBox 36"/>
          <xdr:cNvSpPr txBox="1"/>
        </xdr:nvSpPr>
        <xdr:spPr>
          <a:xfrm>
            <a:off x="2842460" y="3249968"/>
            <a:ext cx="1658879" cy="241881"/>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l"/>
            <a:r>
              <a:rPr lang="en-GB" sz="1000">
                <a:latin typeface="Arial" pitchFamily="34" charset="0"/>
                <a:cs typeface="Arial" pitchFamily="34" charset="0"/>
              </a:rPr>
              <a:t>30/06/2015 - 01/07/2016</a:t>
            </a:r>
          </a:p>
        </xdr:txBody>
      </xdr:sp>
      <xdr:sp macro="" textlink="">
        <xdr:nvSpPr>
          <xdr:cNvPr id="63" name="TextBox 37"/>
          <xdr:cNvSpPr txBox="1"/>
        </xdr:nvSpPr>
        <xdr:spPr>
          <a:xfrm>
            <a:off x="4608512" y="3240358"/>
            <a:ext cx="864096" cy="241881"/>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l"/>
            <a:r>
              <a:rPr lang="en-GB" sz="1000">
                <a:latin typeface="Arial" pitchFamily="34" charset="0"/>
                <a:cs typeface="Arial" pitchFamily="34" charset="0"/>
              </a:rPr>
              <a:t>30/09/2016</a:t>
            </a:r>
          </a:p>
        </xdr:txBody>
      </xdr:sp>
      <xdr:sp macro="" textlink="">
        <xdr:nvSpPr>
          <xdr:cNvPr id="64" name="TextBox 38"/>
          <xdr:cNvSpPr txBox="1"/>
        </xdr:nvSpPr>
        <xdr:spPr>
          <a:xfrm>
            <a:off x="6480720" y="3240359"/>
            <a:ext cx="864096" cy="241881"/>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l"/>
            <a:r>
              <a:rPr lang="en-GB" sz="1000">
                <a:latin typeface="Arial" pitchFamily="34" charset="0"/>
                <a:cs typeface="Arial" pitchFamily="34" charset="0"/>
              </a:rPr>
              <a:t>30/06/2017</a:t>
            </a:r>
          </a:p>
        </xdr:txBody>
      </xdr:sp>
    </xdr:grpSp>
    <xdr:clientData/>
  </xdr:twoCellAnchor>
</xdr:wsDr>
</file>

<file path=xl/drawings/drawing12.xml><?xml version="1.0" encoding="utf-8"?>
<xdr:wsDr xmlns:xdr="http://schemas.openxmlformats.org/drawingml/2006/spreadsheetDrawing" xmlns:a="http://schemas.openxmlformats.org/drawingml/2006/main">
  <xdr:twoCellAnchor>
    <xdr:from>
      <xdr:col>11</xdr:col>
      <xdr:colOff>0</xdr:colOff>
      <xdr:row>7</xdr:row>
      <xdr:rowOff>9523</xdr:rowOff>
    </xdr:from>
    <xdr:to>
      <xdr:col>20</xdr:col>
      <xdr:colOff>285750</xdr:colOff>
      <xdr:row>29</xdr:row>
      <xdr:rowOff>65248</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28575</xdr:colOff>
      <xdr:row>58</xdr:row>
      <xdr:rowOff>47626</xdr:rowOff>
    </xdr:from>
    <xdr:to>
      <xdr:col>9</xdr:col>
      <xdr:colOff>447676</xdr:colOff>
      <xdr:row>65</xdr:row>
      <xdr:rowOff>95250</xdr:rowOff>
    </xdr:to>
    <xdr:sp macro="" textlink="">
      <xdr:nvSpPr>
        <xdr:cNvPr id="5" name="Text Box 6"/>
        <xdr:cNvSpPr txBox="1">
          <a:spLocks noChangeArrowheads="1"/>
        </xdr:cNvSpPr>
      </xdr:nvSpPr>
      <xdr:spPr bwMode="auto">
        <a:xfrm>
          <a:off x="28575" y="10829926"/>
          <a:ext cx="6943726" cy="1181099"/>
        </a:xfrm>
        <a:prstGeom prst="rect">
          <a:avLst/>
        </a:prstGeom>
        <a:solidFill>
          <a:schemeClr val="tx2">
            <a:lumMod val="20000"/>
            <a:lumOff val="80000"/>
          </a:schemeClr>
        </a:solidFill>
        <a:ln w="9525">
          <a:noFill/>
          <a:miter lim="800000"/>
          <a:headEnd/>
          <a:tailEnd/>
        </a:ln>
      </xdr:spPr>
      <xdr:txBody>
        <a:bodyPr vertOverflow="clip" wrap="square" lIns="36576" tIns="27432" rIns="0" bIns="0" anchor="t" upright="1"/>
        <a:lstStyle/>
        <a:p>
          <a:r>
            <a:rPr lang="en-GB" sz="1000">
              <a:latin typeface="Arial" pitchFamily="34" charset="0"/>
              <a:ea typeface="+mn-ea"/>
              <a:cs typeface="Arial" pitchFamily="34" charset="0"/>
            </a:rPr>
            <a:t>Notes on this section:</a:t>
          </a:r>
        </a:p>
        <a:p>
          <a:r>
            <a:rPr lang="en-GB" sz="1000">
              <a:latin typeface="Arial" pitchFamily="34" charset="0"/>
              <a:ea typeface="+mn-ea"/>
              <a:cs typeface="Arial" pitchFamily="34" charset="0"/>
            </a:rPr>
            <a:t> </a:t>
          </a:r>
        </a:p>
        <a:p>
          <a:r>
            <a:rPr lang="en-GB" sz="1000">
              <a:latin typeface="Arial" pitchFamily="34" charset="0"/>
              <a:ea typeface="+mn-ea"/>
              <a:cs typeface="Arial" pitchFamily="34" charset="0"/>
            </a:rPr>
            <a:t>1. All years above refer to the period April-March</a:t>
          </a:r>
          <a:r>
            <a:rPr lang="en-GB" sz="1000" baseline="0">
              <a:latin typeface="Arial" pitchFamily="34" charset="0"/>
              <a:ea typeface="+mn-ea"/>
              <a:cs typeface="Arial" pitchFamily="34" charset="0"/>
            </a:rPr>
            <a:t> unless otherwise stated. </a:t>
          </a:r>
        </a:p>
        <a:p>
          <a:r>
            <a:rPr lang="en-GB" sz="1000" baseline="0">
              <a:latin typeface="Arial" pitchFamily="34" charset="0"/>
              <a:ea typeface="+mn-ea"/>
              <a:cs typeface="Arial" pitchFamily="34" charset="0"/>
            </a:rPr>
            <a:t>2. </a:t>
          </a:r>
          <a:r>
            <a:rPr lang="en-GB" sz="1000" b="0" i="0" u="none" strike="noStrike" baseline="0" smtClean="0">
              <a:latin typeface="Arial" panose="020B0604020202020204" pitchFamily="34" charset="0"/>
              <a:ea typeface="+mn-ea"/>
              <a:cs typeface="Arial" panose="020B0604020202020204" pitchFamily="34" charset="0"/>
            </a:rPr>
            <a:t>The figures do not include gaming machines manufactured by British companies and subsequently supplied overseas.</a:t>
          </a:r>
        </a:p>
        <a:p>
          <a:r>
            <a:rPr lang="en-GB" sz="1000" b="0" i="0" u="none" strike="noStrike" baseline="0" smtClean="0">
              <a:latin typeface="Arial" panose="020B0604020202020204" pitchFamily="34" charset="0"/>
              <a:ea typeface="+mn-ea"/>
              <a:cs typeface="Arial" panose="020B0604020202020204" pitchFamily="34" charset="0"/>
            </a:rPr>
            <a:t>3. Category B2 machines are predominantly supplied on a profit share or lease basis. Machines provided in this way would not appear as sales in the tables. A small number may be sold as ‘no category’, whereby the terminal is supplied without game software installed at the point of sale.</a:t>
          </a:r>
          <a:endParaRPr lang="en-GB" sz="1000" baseline="0">
            <a:latin typeface="Arial" pitchFamily="34" charset="0"/>
            <a:ea typeface="+mn-ea"/>
            <a:cs typeface="Arial" pitchFamily="34" charset="0"/>
          </a:endParaRPr>
        </a:p>
        <a:p>
          <a:pPr marL="0" marR="0" indent="0" defTabSz="914400" eaLnBrk="1" fontAlgn="auto" latinLnBrk="0" hangingPunct="1">
            <a:lnSpc>
              <a:spcPct val="100000"/>
            </a:lnSpc>
            <a:spcBef>
              <a:spcPts val="0"/>
            </a:spcBef>
            <a:spcAft>
              <a:spcPts val="0"/>
            </a:spcAft>
            <a:buClrTx/>
            <a:buSzTx/>
            <a:buFontTx/>
            <a:buNone/>
            <a:tabLst/>
            <a:defRPr/>
          </a:pPr>
          <a:endParaRPr lang="en-GB" sz="1000">
            <a:latin typeface="Arial" pitchFamily="34" charset="0"/>
            <a:cs typeface="Arial" pitchFamily="34" charset="0"/>
          </a:endParaRPr>
        </a:p>
        <a:p>
          <a:endParaRPr lang="en-GB" sz="1000">
            <a:latin typeface="Arial" pitchFamily="34" charset="0"/>
            <a:ea typeface="+mn-ea"/>
            <a:cs typeface="Arial" pitchFamily="34" charset="0"/>
          </a:endParaRPr>
        </a:p>
        <a:p>
          <a:endParaRPr lang="en-GB" sz="1000">
            <a:latin typeface="Arial" pitchFamily="34" charset="0"/>
            <a:ea typeface="+mn-ea"/>
            <a:cs typeface="Arial" pitchFamily="34" charset="0"/>
          </a:endParaRPr>
        </a:p>
        <a:p>
          <a:endParaRPr lang="en-GB" sz="1000">
            <a:latin typeface="Arial" pitchFamily="34" charset="0"/>
            <a:ea typeface="+mn-ea"/>
            <a:cs typeface="Arial" pitchFamily="34" charset="0"/>
          </a:endParaRPr>
        </a:p>
        <a:p>
          <a:endParaRPr lang="en-GB" sz="1000">
            <a:latin typeface="Arial" pitchFamily="34" charset="0"/>
            <a:ea typeface="+mn-ea"/>
            <a:cs typeface="Arial" pitchFamily="34" charset="0"/>
          </a:endParaRPr>
        </a:p>
        <a:p>
          <a:endParaRPr lang="en-GB" sz="1000">
            <a:solidFill>
              <a:sysClr val="windowText" lastClr="000000"/>
            </a:solidFill>
            <a:latin typeface="Arial" pitchFamily="34" charset="0"/>
            <a:ea typeface="+mn-ea"/>
            <a:cs typeface="Arial" pitchFamily="34" charset="0"/>
          </a:endParaRPr>
        </a:p>
        <a:p>
          <a:pPr algn="l" rtl="0">
            <a:defRPr sz="1000"/>
          </a:pPr>
          <a:endParaRPr lang="en-GB" sz="1000" b="0" i="0" u="none" strike="noStrike" baseline="0">
            <a:solidFill>
              <a:srgbClr val="000000"/>
            </a:solidFill>
            <a:latin typeface="Arial" pitchFamily="34" charset="0"/>
            <a:cs typeface="Arial" pitchFamily="34" charset="0"/>
          </a:endParaRPr>
        </a:p>
      </xdr:txBody>
    </xdr:sp>
    <xdr:clientData/>
  </xdr:twoCellAnchor>
  <xdr:twoCellAnchor>
    <xdr:from>
      <xdr:col>11</xdr:col>
      <xdr:colOff>0</xdr:colOff>
      <xdr:row>30</xdr:row>
      <xdr:rowOff>66675</xdr:rowOff>
    </xdr:from>
    <xdr:to>
      <xdr:col>20</xdr:col>
      <xdr:colOff>266700</xdr:colOff>
      <xdr:row>51</xdr:row>
      <xdr:rowOff>19050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0</xdr:col>
      <xdr:colOff>47625</xdr:colOff>
      <xdr:row>4</xdr:row>
      <xdr:rowOff>190499</xdr:rowOff>
    </xdr:from>
    <xdr:to>
      <xdr:col>14</xdr:col>
      <xdr:colOff>57150</xdr:colOff>
      <xdr:row>41</xdr:row>
      <xdr:rowOff>133350</xdr:rowOff>
    </xdr:to>
    <xdr:sp macro="" textlink="">
      <xdr:nvSpPr>
        <xdr:cNvPr id="2" name="TextBox 1"/>
        <xdr:cNvSpPr txBox="1"/>
      </xdr:nvSpPr>
      <xdr:spPr>
        <a:xfrm>
          <a:off x="47625" y="1381124"/>
          <a:ext cx="8610600" cy="718185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0" eaLnBrk="1" latinLnBrk="0" hangingPunct="1"/>
          <a:r>
            <a:rPr lang="en-GB" sz="1100" b="1">
              <a:solidFill>
                <a:schemeClr val="dk1"/>
              </a:solidFill>
              <a:effectLst/>
              <a:latin typeface="+mn-lt"/>
              <a:ea typeface="+mn-ea"/>
              <a:cs typeface="+mn-cs"/>
            </a:rPr>
            <a:t>Account </a:t>
          </a:r>
          <a:r>
            <a:rPr lang="en-GB" sz="1100">
              <a:solidFill>
                <a:schemeClr val="dk1"/>
              </a:solidFill>
              <a:effectLst/>
              <a:latin typeface="+mn-lt"/>
              <a:ea typeface="+mn-ea"/>
              <a:cs typeface="+mn-cs"/>
            </a:rPr>
            <a:t>– an account represents an entity (for example,  public limited company, limited company, partnership,  individual) that holds an operating licence.</a:t>
          </a:r>
          <a:endParaRPr lang="en-GB" sz="1000">
            <a:effectLst/>
          </a:endParaRPr>
        </a:p>
        <a:p>
          <a:pPr rtl="0" eaLnBrk="1" latinLnBrk="0" hangingPunct="1"/>
          <a:r>
            <a:rPr lang="en-GB" sz="1100" b="1">
              <a:solidFill>
                <a:schemeClr val="dk1"/>
              </a:solidFill>
              <a:effectLst/>
              <a:latin typeface="+mn-lt"/>
              <a:ea typeface="+mn-ea"/>
              <a:cs typeface="+mn-cs"/>
            </a:rPr>
            <a:t>Adult gaming centre (AGC) </a:t>
          </a:r>
          <a:r>
            <a:rPr lang="en-GB" sz="1100">
              <a:solidFill>
                <a:schemeClr val="dk1"/>
              </a:solidFill>
              <a:effectLst/>
              <a:latin typeface="+mn-lt"/>
              <a:ea typeface="+mn-ea"/>
              <a:cs typeface="+mn-cs"/>
            </a:rPr>
            <a:t>– an arcade comprising a  limited number of B3 and B4 machines and an unlimited  number of category C and D machines. No one under the  age of 18 is allowed to enter.</a:t>
          </a:r>
          <a:endParaRPr lang="en-GB" sz="1000">
            <a:effectLst/>
          </a:endParaRPr>
        </a:p>
        <a:p>
          <a:pPr rtl="0" eaLnBrk="1" latinLnBrk="0" hangingPunct="1"/>
          <a:r>
            <a:rPr lang="en-GB" sz="1100" b="1">
              <a:solidFill>
                <a:schemeClr val="dk1"/>
              </a:solidFill>
              <a:effectLst/>
              <a:latin typeface="+mn-lt"/>
              <a:ea typeface="+mn-ea"/>
              <a:cs typeface="+mn-cs"/>
            </a:rPr>
            <a:t>Betting exchange </a:t>
          </a:r>
          <a:r>
            <a:rPr lang="en-GB" sz="1100">
              <a:solidFill>
                <a:schemeClr val="dk1"/>
              </a:solidFill>
              <a:effectLst/>
              <a:latin typeface="+mn-lt"/>
              <a:ea typeface="+mn-ea"/>
              <a:cs typeface="+mn-cs"/>
            </a:rPr>
            <a:t>– also known as a “betting  intermediary” means a person who provides a  service  designed to facilitate the making or acceptance of  bets between others.</a:t>
          </a:r>
          <a:endParaRPr lang="en-GB" sz="1000">
            <a:effectLst/>
          </a:endParaRPr>
        </a:p>
        <a:p>
          <a:pPr rtl="0" eaLnBrk="1" latinLnBrk="0" hangingPunct="1"/>
          <a:r>
            <a:rPr lang="en-GB" sz="1100" b="1">
              <a:solidFill>
                <a:schemeClr val="dk1"/>
              </a:solidFill>
              <a:effectLst/>
              <a:latin typeface="+mn-lt"/>
              <a:ea typeface="+mn-ea"/>
              <a:cs typeface="+mn-cs"/>
            </a:rPr>
            <a:t>Breaches of self-exclusion </a:t>
          </a:r>
          <a:r>
            <a:rPr lang="en-GB" sz="1100">
              <a:solidFill>
                <a:schemeClr val="dk1"/>
              </a:solidFill>
              <a:effectLst/>
              <a:latin typeface="+mn-lt"/>
              <a:ea typeface="+mn-ea"/>
              <a:cs typeface="+mn-cs"/>
            </a:rPr>
            <a:t>– includes the number of  times any self-excluded customer has attempted to gain  access to operators’ facilities, attempted to gamble, or  actually gambled. It is not limited to an attempt to gamble,  and includes attempts to enter premises or access online  gambling facilities.</a:t>
          </a:r>
          <a:endParaRPr lang="en-GB" sz="1000">
            <a:effectLst/>
          </a:endParaRPr>
        </a:p>
        <a:p>
          <a:pPr rtl="0" eaLnBrk="1" latinLnBrk="0" hangingPunct="1"/>
          <a:r>
            <a:rPr lang="en-GB" sz="1100" b="1">
              <a:solidFill>
                <a:schemeClr val="dk1"/>
              </a:solidFill>
              <a:effectLst/>
              <a:latin typeface="+mn-lt"/>
              <a:ea typeface="+mn-ea"/>
              <a:cs typeface="+mn-cs"/>
            </a:rPr>
            <a:t>Casino drop and win data </a:t>
          </a:r>
          <a:r>
            <a:rPr lang="en-GB" sz="1100">
              <a:solidFill>
                <a:schemeClr val="dk1"/>
              </a:solidFill>
              <a:effectLst/>
              <a:latin typeface="+mn-lt"/>
              <a:ea typeface="+mn-ea"/>
              <a:cs typeface="+mn-cs"/>
            </a:rPr>
            <a:t>– is provided voluntarily  by casinos (licensed by the Commission) on a monthly  basis, and shows the amount of money exchanged</a:t>
          </a:r>
          <a:endParaRPr lang="en-GB" sz="1000">
            <a:effectLst/>
          </a:endParaRPr>
        </a:p>
        <a:p>
          <a:pPr rtl="0" eaLnBrk="1" latinLnBrk="0" hangingPunct="1"/>
          <a:r>
            <a:rPr lang="en-GB" sz="1100">
              <a:solidFill>
                <a:schemeClr val="dk1"/>
              </a:solidFill>
              <a:effectLst/>
              <a:latin typeface="+mn-lt"/>
              <a:ea typeface="+mn-ea"/>
              <a:cs typeface="+mn-cs"/>
            </a:rPr>
            <a:t>for chips in a casino (drop) and the amount retained  by the casino (win).</a:t>
          </a:r>
          <a:endParaRPr lang="en-GB" sz="1000">
            <a:effectLst/>
          </a:endParaRPr>
        </a:p>
        <a:p>
          <a:pPr rtl="0" eaLnBrk="1" latinLnBrk="0" hangingPunct="1"/>
          <a:r>
            <a:rPr lang="en-GB" sz="1100" b="1">
              <a:solidFill>
                <a:schemeClr val="dk1"/>
              </a:solidFill>
              <a:effectLst/>
              <a:latin typeface="+mn-lt"/>
              <a:ea typeface="+mn-ea"/>
              <a:cs typeface="+mn-cs"/>
            </a:rPr>
            <a:t>External lottery manager (ELM) </a:t>
          </a:r>
          <a:r>
            <a:rPr lang="en-GB" sz="1100">
              <a:solidFill>
                <a:schemeClr val="dk1"/>
              </a:solidFill>
              <a:effectLst/>
              <a:latin typeface="+mn-lt"/>
              <a:ea typeface="+mn-ea"/>
              <a:cs typeface="+mn-cs"/>
            </a:rPr>
            <a:t>– a person or  body that makes arrangements for a lottery on behalf  of a society or Local Authority of which they are not a member</a:t>
          </a:r>
          <a:endParaRPr lang="en-GB" sz="1000">
            <a:effectLst/>
          </a:endParaRPr>
        </a:p>
        <a:p>
          <a:pPr rtl="0" eaLnBrk="1" latinLnBrk="0" hangingPunct="1"/>
          <a:r>
            <a:rPr lang="en-GB" sz="1100">
              <a:solidFill>
                <a:schemeClr val="dk1"/>
              </a:solidFill>
              <a:effectLst/>
              <a:latin typeface="+mn-lt"/>
              <a:ea typeface="+mn-ea"/>
              <a:cs typeface="+mn-cs"/>
            </a:rPr>
            <a:t>officer or employee. A society or Local  Authority may employ an ELM to promote all or  some of its  lottery.</a:t>
          </a:r>
          <a:endParaRPr lang="en-GB" sz="1000">
            <a:effectLst/>
          </a:endParaRPr>
        </a:p>
        <a:p>
          <a:pPr rtl="0" eaLnBrk="1" latinLnBrk="0" hangingPunct="1"/>
          <a:r>
            <a:rPr lang="en-GB" sz="1100" b="1">
              <a:solidFill>
                <a:schemeClr val="dk1"/>
              </a:solidFill>
              <a:effectLst/>
              <a:latin typeface="+mn-lt"/>
              <a:ea typeface="+mn-ea"/>
              <a:cs typeface="+mn-cs"/>
            </a:rPr>
            <a:t>Family entertainment centre (FEC) </a:t>
          </a:r>
          <a:r>
            <a:rPr lang="en-GB" sz="1100">
              <a:solidFill>
                <a:schemeClr val="dk1"/>
              </a:solidFill>
              <a:effectLst/>
              <a:latin typeface="+mn-lt"/>
              <a:ea typeface="+mn-ea"/>
              <a:cs typeface="+mn-cs"/>
            </a:rPr>
            <a:t>– an arcade  comprising unlimited category C and D machines.  Under 18s are allowed in FECs but not into the area  offering category C machines.</a:t>
          </a:r>
          <a:endParaRPr lang="en-GB" sz="1000">
            <a:effectLst/>
          </a:endParaRPr>
        </a:p>
        <a:p>
          <a:pPr rtl="0" eaLnBrk="1" latinLnBrk="0" hangingPunct="1"/>
          <a:r>
            <a:rPr lang="en-GB" sz="1100" b="1">
              <a:solidFill>
                <a:schemeClr val="dk1"/>
              </a:solidFill>
              <a:effectLst/>
              <a:latin typeface="+mn-lt"/>
              <a:ea typeface="+mn-ea"/>
              <a:cs typeface="+mn-cs"/>
            </a:rPr>
            <a:t>Gross gambling yield (GGY) </a:t>
          </a:r>
          <a:r>
            <a:rPr lang="en-GB" sz="1100">
              <a:solidFill>
                <a:schemeClr val="dk1"/>
              </a:solidFill>
              <a:effectLst/>
              <a:latin typeface="+mn-lt"/>
              <a:ea typeface="+mn-ea"/>
              <a:cs typeface="+mn-cs"/>
            </a:rPr>
            <a:t>– the amount retained by  operators after the payment of winnings but before the deduction of the costs of the operation.</a:t>
          </a:r>
          <a:endParaRPr lang="en-GB" sz="1000">
            <a:effectLst/>
          </a:endParaRPr>
        </a:p>
        <a:p>
          <a:pPr rtl="0" eaLnBrk="1" latinLnBrk="0" hangingPunct="1"/>
          <a:r>
            <a:rPr lang="en-GB" sz="1100" b="1">
              <a:solidFill>
                <a:schemeClr val="dk1"/>
              </a:solidFill>
              <a:effectLst/>
              <a:latin typeface="+mn-lt"/>
              <a:ea typeface="+mn-ea"/>
              <a:cs typeface="+mn-cs"/>
            </a:rPr>
            <a:t>Licence </a:t>
          </a:r>
          <a:r>
            <a:rPr lang="en-GB" sz="1100">
              <a:solidFill>
                <a:schemeClr val="dk1"/>
              </a:solidFill>
              <a:effectLst/>
              <a:latin typeface="+mn-lt"/>
              <a:ea typeface="+mn-ea"/>
              <a:cs typeface="+mn-cs"/>
            </a:rPr>
            <a:t>– an account may incorporate one or more  licences. There are three types of licence that an  operator account can hold and these are non-remote,  remote and ancillary.</a:t>
          </a:r>
          <a:endParaRPr lang="en-GB" sz="1000">
            <a:effectLst/>
          </a:endParaRPr>
        </a:p>
        <a:p>
          <a:pPr rtl="0" eaLnBrk="1" latinLnBrk="0" hangingPunct="1"/>
          <a:r>
            <a:rPr lang="en-GB" sz="1100" b="1">
              <a:solidFill>
                <a:schemeClr val="dk1"/>
              </a:solidFill>
              <a:effectLst/>
              <a:latin typeface="+mn-lt"/>
              <a:ea typeface="+mn-ea"/>
              <a:cs typeface="+mn-cs"/>
            </a:rPr>
            <a:t>Licensed activity </a:t>
          </a:r>
          <a:r>
            <a:rPr lang="en-GB" sz="1100">
              <a:solidFill>
                <a:schemeClr val="dk1"/>
              </a:solidFill>
              <a:effectLst/>
              <a:latin typeface="+mn-lt"/>
              <a:ea typeface="+mn-ea"/>
              <a:cs typeface="+mn-cs"/>
            </a:rPr>
            <a:t>– a licensed operator may be  authorised to carry out one or more licensed activity.  A licensed activity is the actual type of gambling  function permitted through an operating licence in a  particular sector such as bingo or a lottery.</a:t>
          </a:r>
          <a:endParaRPr lang="en-GB" sz="1000">
            <a:effectLst/>
          </a:endParaRPr>
        </a:p>
        <a:p>
          <a:pPr rtl="0" eaLnBrk="1" latinLnBrk="0" hangingPunct="1"/>
          <a:r>
            <a:rPr lang="en-GB" sz="1100" b="1">
              <a:solidFill>
                <a:schemeClr val="dk1"/>
              </a:solidFill>
              <a:effectLst/>
              <a:latin typeface="+mn-lt"/>
              <a:ea typeface="+mn-ea"/>
              <a:cs typeface="+mn-cs"/>
            </a:rPr>
            <a:t>Numbers </a:t>
          </a:r>
          <a:r>
            <a:rPr lang="en-GB" sz="1100">
              <a:solidFill>
                <a:schemeClr val="dk1"/>
              </a:solidFill>
              <a:effectLst/>
              <a:latin typeface="+mn-lt"/>
              <a:ea typeface="+mn-ea"/>
              <a:cs typeface="+mn-cs"/>
            </a:rPr>
            <a:t>– is the term used to capture virtual content and lotto style games such as ‘49’.</a:t>
          </a:r>
          <a:endParaRPr lang="en-GB" sz="1000">
            <a:effectLst/>
          </a:endParaRPr>
        </a:p>
        <a:p>
          <a:pPr rtl="0" eaLnBrk="1" latinLnBrk="0" hangingPunct="1"/>
          <a:r>
            <a:rPr lang="en-GB" sz="1100" b="1">
              <a:solidFill>
                <a:schemeClr val="dk1"/>
              </a:solidFill>
              <a:effectLst/>
              <a:latin typeface="+mn-lt"/>
              <a:ea typeface="+mn-ea"/>
              <a:cs typeface="+mn-cs"/>
            </a:rPr>
            <a:t>Pool betting </a:t>
          </a:r>
          <a:r>
            <a:rPr lang="en-GB" sz="1100">
              <a:solidFill>
                <a:schemeClr val="dk1"/>
              </a:solidFill>
              <a:effectLst/>
              <a:latin typeface="+mn-lt"/>
              <a:ea typeface="+mn-ea"/>
              <a:cs typeface="+mn-cs"/>
            </a:rPr>
            <a:t>– is wagering where the winnings are  determined with reference to the total stakes placed on that event.</a:t>
          </a:r>
          <a:endParaRPr lang="en-GB" sz="1000">
            <a:effectLst/>
          </a:endParaRPr>
        </a:p>
        <a:p>
          <a:pPr rtl="0" eaLnBrk="1" latinLnBrk="0" hangingPunct="1"/>
          <a:r>
            <a:rPr lang="en-GB" sz="1100" b="1">
              <a:solidFill>
                <a:schemeClr val="dk1"/>
              </a:solidFill>
              <a:effectLst/>
              <a:latin typeface="+mn-lt"/>
              <a:ea typeface="+mn-ea"/>
              <a:cs typeface="+mn-cs"/>
            </a:rPr>
            <a:t>Proprietary GGY </a:t>
          </a:r>
          <a:r>
            <a:rPr lang="en-GB" sz="1100">
              <a:solidFill>
                <a:schemeClr val="dk1"/>
              </a:solidFill>
              <a:effectLst/>
              <a:latin typeface="+mn-lt"/>
              <a:ea typeface="+mn-ea"/>
              <a:cs typeface="+mn-cs"/>
            </a:rPr>
            <a:t>– GGY retained by remote operators which is not subject to a revenue share agreement (i.e. is completely retained by the individual operator).</a:t>
          </a:r>
          <a:endParaRPr lang="en-GB" sz="1000">
            <a:effectLst/>
          </a:endParaRPr>
        </a:p>
        <a:p>
          <a:pPr rtl="0" eaLnBrk="1" latinLnBrk="0" hangingPunct="1"/>
          <a:r>
            <a:rPr lang="en-GB" sz="1100" b="1">
              <a:solidFill>
                <a:schemeClr val="dk1"/>
              </a:solidFill>
              <a:effectLst/>
              <a:latin typeface="+mn-lt"/>
              <a:ea typeface="+mn-ea"/>
              <a:cs typeface="+mn-cs"/>
            </a:rPr>
            <a:t>Regulatory returns </a:t>
          </a:r>
          <a:r>
            <a:rPr lang="en-GB" sz="1100">
              <a:solidFill>
                <a:schemeClr val="dk1"/>
              </a:solidFill>
              <a:effectLst/>
              <a:latin typeface="+mn-lt"/>
              <a:ea typeface="+mn-ea"/>
              <a:cs typeface="+mn-cs"/>
            </a:rPr>
            <a:t>– a means of collecting a range  of information from licence holders within the gambling  industry in order to monitor compliance with gambling  legislation, regulations and the licence conditions and  codes of practice, and to inform the Commission’s  understanding of the industry.</a:t>
          </a:r>
          <a:endParaRPr lang="en-GB" sz="1000">
            <a:effectLst/>
          </a:endParaRPr>
        </a:p>
        <a:p>
          <a:pPr rtl="0" eaLnBrk="1" latinLnBrk="0" hangingPunct="1"/>
          <a:r>
            <a:rPr lang="en-GB" sz="1100" b="1">
              <a:solidFill>
                <a:schemeClr val="dk1"/>
              </a:solidFill>
              <a:effectLst/>
              <a:latin typeface="+mn-lt"/>
              <a:ea typeface="+mn-ea"/>
              <a:cs typeface="+mn-cs"/>
            </a:rPr>
            <a:t>Remote </a:t>
          </a:r>
          <a:r>
            <a:rPr lang="en-GB" sz="1100">
              <a:solidFill>
                <a:schemeClr val="dk1"/>
              </a:solidFill>
              <a:effectLst/>
              <a:latin typeface="+mn-lt"/>
              <a:ea typeface="+mn-ea"/>
              <a:cs typeface="+mn-cs"/>
            </a:rPr>
            <a:t>– remote gambling is defined by the Gambling Act 2005 as gambling in which persons participate by  the use of remote communication including: the internet, telephone, television, radio and any other kind of electronic or other technology for facilitating communication.</a:t>
          </a:r>
          <a:endParaRPr lang="en-GB" sz="1000">
            <a:effectLst/>
          </a:endParaRPr>
        </a:p>
        <a:p>
          <a:pPr rtl="0" eaLnBrk="1" latinLnBrk="0" hangingPunct="1"/>
          <a:r>
            <a:rPr lang="en-GB" sz="1100" b="1">
              <a:solidFill>
                <a:schemeClr val="dk1"/>
              </a:solidFill>
              <a:effectLst/>
              <a:latin typeface="+mn-lt"/>
              <a:ea typeface="+mn-ea"/>
              <a:cs typeface="+mn-cs"/>
            </a:rPr>
            <a:t>Revenue share GGY </a:t>
          </a:r>
          <a:r>
            <a:rPr lang="en-GB" sz="1100">
              <a:solidFill>
                <a:schemeClr val="dk1"/>
              </a:solidFill>
              <a:effectLst/>
              <a:latin typeface="+mn-lt"/>
              <a:ea typeface="+mn-ea"/>
              <a:cs typeface="+mn-cs"/>
            </a:rPr>
            <a:t>– revenue share is defined as GGY  which is subject to a contractual arrangement to be shared  between two or more Commission licensed  operators.</a:t>
          </a:r>
          <a:endParaRPr lang="en-GB" sz="1000">
            <a:effectLst/>
          </a:endParaRPr>
        </a:p>
        <a:p>
          <a:pPr rtl="0" eaLnBrk="1" latinLnBrk="0" hangingPunct="1"/>
          <a:r>
            <a:rPr lang="en-GB" sz="1100" b="1">
              <a:solidFill>
                <a:schemeClr val="dk1"/>
              </a:solidFill>
              <a:effectLst/>
              <a:latin typeface="+mn-lt"/>
              <a:ea typeface="+mn-ea"/>
              <a:cs typeface="+mn-cs"/>
            </a:rPr>
            <a:t>Sector </a:t>
          </a:r>
          <a:r>
            <a:rPr lang="en-GB" sz="1100">
              <a:solidFill>
                <a:schemeClr val="dk1"/>
              </a:solidFill>
              <a:effectLst/>
              <a:latin typeface="+mn-lt"/>
              <a:ea typeface="+mn-ea"/>
              <a:cs typeface="+mn-cs"/>
            </a:rPr>
            <a:t>– there are six industry licensed sectors regulated by the Commission – arcades and gaming machines, betting, bingo, casinos, lotteries and remote and gambling software (which includes remote betting, bingo and casinos).</a:t>
          </a:r>
          <a:endParaRPr lang="en-GB" sz="1000">
            <a:effectLst/>
          </a:endParaRPr>
        </a:p>
        <a:p>
          <a:pPr rtl="0" eaLnBrk="1" latinLnBrk="0" hangingPunct="1"/>
          <a:r>
            <a:rPr lang="en-GB" sz="1100" b="1">
              <a:solidFill>
                <a:schemeClr val="dk1"/>
              </a:solidFill>
              <a:effectLst/>
              <a:latin typeface="+mn-lt"/>
              <a:ea typeface="+mn-ea"/>
              <a:cs typeface="+mn-cs"/>
            </a:rPr>
            <a:t>Self-exclusion </a:t>
          </a:r>
          <a:r>
            <a:rPr lang="en-GB" sz="1100">
              <a:solidFill>
                <a:schemeClr val="dk1"/>
              </a:solidFill>
              <a:effectLst/>
              <a:latin typeface="+mn-lt"/>
              <a:ea typeface="+mn-ea"/>
              <a:cs typeface="+mn-cs"/>
            </a:rPr>
            <a:t>– is an agreement between an individual and an operator whereby the operator takes all reasonable steps to refuse services or to otherwise prevent an individual from participating in gambling at their premises or by using their facilities. The minimum period of self-exclusion is six months.</a:t>
          </a:r>
          <a:endParaRPr lang="en-GB" sz="1000">
            <a:effectLst/>
          </a:endParaRPr>
        </a:p>
        <a:p>
          <a:pPr rtl="0" eaLnBrk="1" latinLnBrk="0" hangingPunct="1"/>
          <a:r>
            <a:rPr lang="en-GB" sz="1100" b="1">
              <a:solidFill>
                <a:schemeClr val="dk1"/>
              </a:solidFill>
              <a:effectLst/>
              <a:latin typeface="+mn-lt"/>
              <a:ea typeface="+mn-ea"/>
              <a:cs typeface="+mn-cs"/>
            </a:rPr>
            <a:t>Turnover </a:t>
          </a:r>
          <a:r>
            <a:rPr lang="en-GB" sz="1100">
              <a:solidFill>
                <a:schemeClr val="dk1"/>
              </a:solidFill>
              <a:effectLst/>
              <a:latin typeface="+mn-lt"/>
              <a:ea typeface="+mn-ea"/>
              <a:cs typeface="+mn-cs"/>
            </a:rPr>
            <a:t>– the amount accrued through the sale of their product (bingo book/betting slip/lottery ticket/software etc) before winnings and overheads/expenses are deducted.</a:t>
          </a:r>
          <a:endParaRPr lang="en-GB" sz="1000">
            <a:effectLst/>
          </a:endParaRPr>
        </a:p>
        <a:p>
          <a:endParaRPr lang="en-GB" sz="1000">
            <a:latin typeface="Arial" panose="020B0604020202020204" pitchFamily="34" charset="0"/>
            <a:cs typeface="Arial" panose="020B0604020202020204" pitchFamily="34" charset="0"/>
          </a:endParaRPr>
        </a:p>
      </xdr:txBody>
    </xdr:sp>
    <xdr:clientData/>
  </xdr:twoCellAnchor>
</xdr:wsDr>
</file>

<file path=xl/drawings/drawing14.xml><?xml version="1.0" encoding="utf-8"?>
<xdr:wsDr xmlns:xdr="http://schemas.openxmlformats.org/drawingml/2006/spreadsheetDrawing" xmlns:a="http://schemas.openxmlformats.org/drawingml/2006/main">
  <xdr:twoCellAnchor editAs="oneCell">
    <xdr:from>
      <xdr:col>0</xdr:col>
      <xdr:colOff>0</xdr:colOff>
      <xdr:row>27</xdr:row>
      <xdr:rowOff>0</xdr:rowOff>
    </xdr:from>
    <xdr:to>
      <xdr:col>2</xdr:col>
      <xdr:colOff>1852930</xdr:colOff>
      <xdr:row>67</xdr:row>
      <xdr:rowOff>3810</xdr:rowOff>
    </xdr:to>
    <xdr:pic>
      <xdr:nvPicPr>
        <xdr:cNvPr id="2" name="Picture 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6753225"/>
          <a:ext cx="6539230" cy="762381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10</xdr:col>
      <xdr:colOff>190497</xdr:colOff>
      <xdr:row>7</xdr:row>
      <xdr:rowOff>179293</xdr:rowOff>
    </xdr:from>
    <xdr:to>
      <xdr:col>20</xdr:col>
      <xdr:colOff>493057</xdr:colOff>
      <xdr:row>24</xdr:row>
      <xdr:rowOff>168086</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179295</xdr:colOff>
      <xdr:row>26</xdr:row>
      <xdr:rowOff>0</xdr:rowOff>
    </xdr:from>
    <xdr:to>
      <xdr:col>20</xdr:col>
      <xdr:colOff>526675</xdr:colOff>
      <xdr:row>47</xdr:row>
      <xdr:rowOff>168088</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125</xdr:row>
      <xdr:rowOff>133348</xdr:rowOff>
    </xdr:from>
    <xdr:to>
      <xdr:col>19</xdr:col>
      <xdr:colOff>0</xdr:colOff>
      <xdr:row>138</xdr:row>
      <xdr:rowOff>149678</xdr:rowOff>
    </xdr:to>
    <xdr:sp macro="" textlink="">
      <xdr:nvSpPr>
        <xdr:cNvPr id="2" name="Text Box 6"/>
        <xdr:cNvSpPr txBox="1">
          <a:spLocks noChangeArrowheads="1"/>
        </xdr:cNvSpPr>
      </xdr:nvSpPr>
      <xdr:spPr bwMode="auto">
        <a:xfrm>
          <a:off x="0" y="24884741"/>
          <a:ext cx="16287750" cy="2111830"/>
        </a:xfrm>
        <a:prstGeom prst="rect">
          <a:avLst/>
        </a:prstGeom>
        <a:solidFill>
          <a:schemeClr val="tx2">
            <a:lumMod val="20000"/>
            <a:lumOff val="80000"/>
          </a:schemeClr>
        </a:solidFill>
        <a:ln w="9525">
          <a:noFill/>
          <a:miter lim="800000"/>
          <a:headEnd/>
          <a:tailEnd/>
        </a:ln>
      </xdr:spPr>
      <xdr:txBody>
        <a:bodyPr vertOverflow="clip" wrap="square" lIns="36576" tIns="27432" rIns="0" bIns="0" anchor="t" upright="1"/>
        <a:lstStyle/>
        <a:p>
          <a:r>
            <a:rPr lang="en-GB" sz="1000">
              <a:solidFill>
                <a:schemeClr val="tx1"/>
              </a:solidFill>
              <a:latin typeface="Arial" pitchFamily="34" charset="0"/>
              <a:ea typeface="+mn-ea"/>
              <a:cs typeface="Arial" pitchFamily="34" charset="0"/>
            </a:rPr>
            <a:t>Notes on this section:</a:t>
          </a:r>
        </a:p>
        <a:p>
          <a:r>
            <a:rPr lang="en-GB" sz="1000">
              <a:solidFill>
                <a:schemeClr val="tx1"/>
              </a:solidFill>
              <a:latin typeface="Arial" pitchFamily="34" charset="0"/>
              <a:ea typeface="+mn-ea"/>
              <a:cs typeface="Arial" pitchFamily="34" charset="0"/>
            </a:rPr>
            <a:t> </a:t>
          </a:r>
        </a:p>
        <a:p>
          <a:r>
            <a:rPr lang="en-GB" sz="1000">
              <a:solidFill>
                <a:schemeClr val="tx1"/>
              </a:solidFill>
              <a:latin typeface="Arial" pitchFamily="34" charset="0"/>
              <a:ea typeface="+mn-ea"/>
              <a:cs typeface="Arial" pitchFamily="34" charset="0"/>
            </a:rPr>
            <a:t>1. All years above refer to the period April-March</a:t>
          </a:r>
          <a:r>
            <a:rPr lang="en-GB" sz="1000" baseline="0">
              <a:solidFill>
                <a:schemeClr val="tx1"/>
              </a:solidFill>
              <a:latin typeface="Arial" pitchFamily="34" charset="0"/>
              <a:ea typeface="+mn-ea"/>
              <a:cs typeface="Arial" pitchFamily="34" charset="0"/>
            </a:rPr>
            <a:t> unless otherwise stated.</a:t>
          </a:r>
          <a:endParaRPr lang="en-GB" sz="1000">
            <a:solidFill>
              <a:schemeClr val="tx1"/>
            </a:solidFill>
            <a:latin typeface="Arial" pitchFamily="34" charset="0"/>
            <a:ea typeface="+mn-ea"/>
            <a:cs typeface="Arial" pitchFamily="34" charset="0"/>
          </a:endParaRPr>
        </a:p>
        <a:p>
          <a:r>
            <a:rPr lang="en-GB" sz="1000">
              <a:solidFill>
                <a:schemeClr val="tx1"/>
              </a:solidFill>
              <a:latin typeface="Arial" pitchFamily="34" charset="0"/>
              <a:ea typeface="+mn-ea"/>
              <a:cs typeface="Arial" pitchFamily="34" charset="0"/>
            </a:rPr>
            <a:t>2. The “Other” category captures all betting activity outside those listed in the table and where operators</a:t>
          </a:r>
          <a:r>
            <a:rPr lang="en-GB" sz="1000" baseline="0">
              <a:solidFill>
                <a:schemeClr val="tx1"/>
              </a:solidFill>
              <a:latin typeface="Arial" pitchFamily="34" charset="0"/>
              <a:ea typeface="+mn-ea"/>
              <a:cs typeface="Arial" pitchFamily="34" charset="0"/>
            </a:rPr>
            <a:t> have been unable to break down the amount by category. </a:t>
          </a:r>
          <a:r>
            <a:rPr lang="en-GB" sz="1000">
              <a:solidFill>
                <a:schemeClr val="tx1"/>
              </a:solidFill>
              <a:latin typeface="Arial" pitchFamily="34" charset="0"/>
              <a:ea typeface="+mn-ea"/>
              <a:cs typeface="Arial" pitchFamily="34" charset="0"/>
            </a:rPr>
            <a:t> This includes sporting activity and non-sporting activity.</a:t>
          </a:r>
        </a:p>
        <a:p>
          <a:r>
            <a:rPr lang="en-GB" sz="1000">
              <a:solidFill>
                <a:schemeClr val="tx1"/>
              </a:solidFill>
              <a:latin typeface="Arial" pitchFamily="34" charset="0"/>
              <a:ea typeface="+mn-ea"/>
              <a:cs typeface="Arial" pitchFamily="34" charset="0"/>
            </a:rPr>
            <a:t>3. "Aggregated categories" refers to GGY figures that have</a:t>
          </a:r>
          <a:r>
            <a:rPr lang="en-GB" sz="1000" baseline="0">
              <a:solidFill>
                <a:schemeClr val="tx1"/>
              </a:solidFill>
              <a:latin typeface="Arial" pitchFamily="34" charset="0"/>
              <a:ea typeface="+mn-ea"/>
              <a:cs typeface="Arial" pitchFamily="34" charset="0"/>
            </a:rPr>
            <a:t> been </a:t>
          </a:r>
          <a:r>
            <a:rPr lang="en-GB" sz="1000">
              <a:solidFill>
                <a:schemeClr val="tx1"/>
              </a:solidFill>
              <a:latin typeface="Arial" pitchFamily="34" charset="0"/>
              <a:ea typeface="+mn-ea"/>
              <a:cs typeface="Arial" pitchFamily="34" charset="0"/>
            </a:rPr>
            <a:t>provided but not broken down by machine category.</a:t>
          </a:r>
        </a:p>
        <a:p>
          <a:pPr marL="0" marR="0" lvl="0" indent="0" defTabSz="914400" eaLnBrk="1" fontAlgn="auto" latinLnBrk="0" hangingPunct="1">
            <a:lnSpc>
              <a:spcPct val="100000"/>
            </a:lnSpc>
            <a:spcBef>
              <a:spcPts val="0"/>
            </a:spcBef>
            <a:spcAft>
              <a:spcPts val="0"/>
            </a:spcAft>
            <a:buClrTx/>
            <a:buSzTx/>
            <a:buFontTx/>
            <a:buNone/>
            <a:tabLst/>
            <a:defRPr/>
          </a:pPr>
          <a:r>
            <a:rPr lang="en-GB" sz="1000">
              <a:solidFill>
                <a:schemeClr val="tx1"/>
              </a:solidFill>
              <a:latin typeface="Arial" pitchFamily="34" charset="0"/>
              <a:ea typeface="+mn-ea"/>
              <a:cs typeface="Arial" pitchFamily="34" charset="0"/>
            </a:rPr>
            <a:t>4. </a:t>
          </a:r>
          <a:r>
            <a:rPr lang="en-GB" sz="1000" baseline="0">
              <a:effectLst/>
              <a:latin typeface="Arial" panose="020B0604020202020204" pitchFamily="34" charset="0"/>
              <a:ea typeface="+mn-ea"/>
              <a:cs typeface="Arial" panose="020B0604020202020204" pitchFamily="34" charset="0"/>
            </a:rPr>
            <a:t>From 31 March 2013 onwards, premises data is </a:t>
          </a:r>
          <a:r>
            <a:rPr lang="en-GB" sz="1000">
              <a:effectLst/>
              <a:latin typeface="Arial" panose="020B0604020202020204" pitchFamily="34" charset="0"/>
              <a:ea typeface="+mn-ea"/>
              <a:cs typeface="Arial" panose="020B0604020202020204" pitchFamily="34" charset="0"/>
            </a:rPr>
            <a:t>drawn from regulatory returns. Prior to this,</a:t>
          </a:r>
          <a:r>
            <a:rPr lang="en-GB" sz="1000" baseline="0">
              <a:effectLst/>
              <a:latin typeface="Arial" panose="020B0604020202020204" pitchFamily="34" charset="0"/>
              <a:ea typeface="+mn-ea"/>
              <a:cs typeface="Arial" panose="020B0604020202020204" pitchFamily="34" charset="0"/>
            </a:rPr>
            <a:t> they were derived from local authority notifications. </a:t>
          </a:r>
          <a:endParaRPr lang="en-GB" sz="1000">
            <a:effectLst/>
            <a:latin typeface="Arial" panose="020B0604020202020204" pitchFamily="34" charset="0"/>
            <a:cs typeface="Arial" panose="020B0604020202020204" pitchFamily="34" charset="0"/>
          </a:endParaRPr>
        </a:p>
        <a:p>
          <a:r>
            <a:rPr lang="en-GB" sz="1000">
              <a:solidFill>
                <a:schemeClr val="tx1"/>
              </a:solidFill>
              <a:latin typeface="Arial" pitchFamily="34" charset="0"/>
              <a:ea typeface="+mn-ea"/>
              <a:cs typeface="Arial" pitchFamily="34" charset="0"/>
            </a:rPr>
            <a:t>5.The Tote was purchased by Betfred, hence the merging</a:t>
          </a:r>
          <a:r>
            <a:rPr lang="en-GB" sz="1000" baseline="0">
              <a:solidFill>
                <a:schemeClr val="tx1"/>
              </a:solidFill>
              <a:latin typeface="Arial" pitchFamily="34" charset="0"/>
              <a:ea typeface="+mn-ea"/>
              <a:cs typeface="Arial" pitchFamily="34" charset="0"/>
            </a:rPr>
            <a:t> of their premises numbers in the table above</a:t>
          </a:r>
          <a:r>
            <a:rPr lang="en-GB" sz="1000">
              <a:solidFill>
                <a:schemeClr val="tx1"/>
              </a:solidFill>
              <a:latin typeface="Arial" pitchFamily="34" charset="0"/>
              <a:ea typeface="+mn-ea"/>
              <a:cs typeface="Arial" pitchFamily="34" charset="0"/>
            </a:rPr>
            <a:t>.</a:t>
          </a:r>
        </a:p>
        <a:p>
          <a:r>
            <a:rPr lang="en-GB" sz="1000">
              <a:solidFill>
                <a:schemeClr val="tx1"/>
              </a:solidFill>
              <a:latin typeface="Arial" pitchFamily="34" charset="0"/>
              <a:ea typeface="+mn-ea"/>
              <a:cs typeface="Arial" pitchFamily="34" charset="0"/>
            </a:rPr>
            <a:t>6. "Other operators" figures in the premises table were based on estimations in 2009 and 2010 and drawn from licensing authority</a:t>
          </a:r>
          <a:r>
            <a:rPr lang="en-GB" sz="1000" baseline="0">
              <a:solidFill>
                <a:schemeClr val="tx1"/>
              </a:solidFill>
              <a:latin typeface="Arial" pitchFamily="34" charset="0"/>
              <a:ea typeface="+mn-ea"/>
              <a:cs typeface="Arial" pitchFamily="34" charset="0"/>
            </a:rPr>
            <a:t> notifications in 2011 and 2012.  </a:t>
          </a:r>
          <a:endParaRPr lang="en-GB" sz="1000">
            <a:solidFill>
              <a:schemeClr val="tx1"/>
            </a:solidFill>
            <a:latin typeface="Arial" pitchFamily="34" charset="0"/>
            <a:ea typeface="+mn-ea"/>
            <a:cs typeface="Arial" pitchFamily="34" charset="0"/>
          </a:endParaRPr>
        </a:p>
        <a:p>
          <a:pPr marL="0" marR="0" indent="0" defTabSz="914400" eaLnBrk="1" fontAlgn="auto" latinLnBrk="0" hangingPunct="1">
            <a:lnSpc>
              <a:spcPct val="100000"/>
            </a:lnSpc>
            <a:spcBef>
              <a:spcPts val="0"/>
            </a:spcBef>
            <a:spcAft>
              <a:spcPts val="0"/>
            </a:spcAft>
            <a:buClrTx/>
            <a:buSzTx/>
            <a:buFontTx/>
            <a:buNone/>
            <a:tabLst/>
            <a:defRPr/>
          </a:pPr>
          <a:r>
            <a:rPr lang="en-GB" sz="1000" baseline="0">
              <a:solidFill>
                <a:schemeClr val="tx1"/>
              </a:solidFill>
              <a:latin typeface="Arial" pitchFamily="34" charset="0"/>
              <a:ea typeface="+mn-ea"/>
              <a:cs typeface="Arial" pitchFamily="34" charset="0"/>
            </a:rPr>
            <a:t>7. </a:t>
          </a:r>
          <a:r>
            <a:rPr lang="en-GB" sz="1000">
              <a:solidFill>
                <a:schemeClr val="tx1"/>
              </a:solidFill>
              <a:latin typeface="Arial" pitchFamily="34" charset="0"/>
              <a:ea typeface="+mn-ea"/>
              <a:cs typeface="Arial" pitchFamily="34" charset="0"/>
            </a:rPr>
            <a:t>The number of people who have self-excluded and the number of people who have cancelled their self-exclusion may be lower than these figures as individuals may have self-excluded from more than one site or operator and therefore been counted more than once. The number of breaches represents the number of separate incidents, rather than the number of individuals</a:t>
          </a:r>
        </a:p>
        <a:p>
          <a:pPr marL="0" marR="0" indent="0" defTabSz="914400" eaLnBrk="1" fontAlgn="auto" latinLnBrk="0" hangingPunct="1">
            <a:lnSpc>
              <a:spcPct val="100000"/>
            </a:lnSpc>
            <a:spcBef>
              <a:spcPts val="0"/>
            </a:spcBef>
            <a:spcAft>
              <a:spcPts val="0"/>
            </a:spcAft>
            <a:buClrTx/>
            <a:buSzTx/>
            <a:buFontTx/>
            <a:buNone/>
            <a:tabLst/>
            <a:defRPr/>
          </a:pPr>
          <a:r>
            <a:rPr lang="en-GB" sz="1000" baseline="0">
              <a:solidFill>
                <a:schemeClr val="tx1"/>
              </a:solidFill>
              <a:latin typeface="Arial" pitchFamily="34" charset="0"/>
              <a:ea typeface="+mn-ea"/>
              <a:cs typeface="Arial" pitchFamily="34" charset="0"/>
            </a:rPr>
            <a:t>8. </a:t>
          </a:r>
          <a:r>
            <a:rPr lang="en-GB" sz="1000">
              <a:solidFill>
                <a:schemeClr val="tx1"/>
              </a:solidFill>
              <a:latin typeface="Arial" pitchFamily="34" charset="0"/>
              <a:ea typeface="+mn-ea"/>
              <a:cs typeface="Arial" pitchFamily="34" charset="0"/>
            </a:rPr>
            <a:t>As of October 2011, the question ‘challenged when attempting to gamble but unable to prove age’ and the guidance issued in association with this question changed to ‘challenged having gambled and unable to prove age’.</a:t>
          </a:r>
        </a:p>
        <a:p>
          <a:pPr marL="0" marR="0" indent="0" defTabSz="914400" eaLnBrk="1" fontAlgn="auto" latinLnBrk="0" hangingPunct="1">
            <a:lnSpc>
              <a:spcPct val="100000"/>
            </a:lnSpc>
            <a:spcBef>
              <a:spcPts val="0"/>
            </a:spcBef>
            <a:spcAft>
              <a:spcPts val="0"/>
            </a:spcAft>
            <a:buClrTx/>
            <a:buSzTx/>
            <a:buFontTx/>
            <a:buNone/>
            <a:tabLst/>
            <a:defRPr/>
          </a:pPr>
          <a:r>
            <a:rPr lang="en-GB" sz="1000">
              <a:solidFill>
                <a:schemeClr val="tx1"/>
              </a:solidFill>
              <a:latin typeface="Arial" pitchFamily="34" charset="0"/>
              <a:ea typeface="+mn-ea"/>
              <a:cs typeface="Arial" pitchFamily="34" charset="0"/>
            </a:rPr>
            <a:t>9. In submitting regulatory return information for a machine or a terminal that offers games that equate to different machine categories, operators are required to submit information based on the highest category of game available.</a:t>
          </a:r>
          <a:endParaRPr lang="en-GB" sz="1000">
            <a:latin typeface="Arial" pitchFamily="34" charset="0"/>
            <a:ea typeface="+mn-ea"/>
            <a:cs typeface="Arial" pitchFamily="34" charset="0"/>
          </a:endParaRPr>
        </a:p>
        <a:p>
          <a:endParaRPr lang="en-GB" sz="1000">
            <a:latin typeface="Arial" pitchFamily="34" charset="0"/>
            <a:ea typeface="+mn-ea"/>
            <a:cs typeface="Arial" pitchFamily="34" charset="0"/>
          </a:endParaRPr>
        </a:p>
        <a:p>
          <a:endParaRPr lang="en-GB" sz="1000">
            <a:latin typeface="Arial" pitchFamily="34" charset="0"/>
            <a:ea typeface="+mn-ea"/>
            <a:cs typeface="Arial" pitchFamily="34" charset="0"/>
          </a:endParaRPr>
        </a:p>
        <a:p>
          <a:endParaRPr lang="en-GB" sz="1000">
            <a:latin typeface="Arial" pitchFamily="34" charset="0"/>
            <a:ea typeface="+mn-ea"/>
            <a:cs typeface="Arial" pitchFamily="34" charset="0"/>
          </a:endParaRPr>
        </a:p>
        <a:p>
          <a:endParaRPr lang="en-GB" sz="1000">
            <a:latin typeface="Arial" pitchFamily="34" charset="0"/>
            <a:ea typeface="+mn-ea"/>
            <a:cs typeface="Arial" pitchFamily="34" charset="0"/>
          </a:endParaRPr>
        </a:p>
        <a:p>
          <a:endParaRPr lang="en-GB" sz="1000">
            <a:solidFill>
              <a:sysClr val="windowText" lastClr="000000"/>
            </a:solidFill>
            <a:latin typeface="Arial" pitchFamily="34" charset="0"/>
            <a:ea typeface="+mn-ea"/>
            <a:cs typeface="Arial" pitchFamily="34" charset="0"/>
          </a:endParaRPr>
        </a:p>
        <a:p>
          <a:pPr algn="l" rtl="0">
            <a:defRPr sz="1000"/>
          </a:pPr>
          <a:endParaRPr lang="en-GB" sz="1000" b="0" i="0" u="none" strike="noStrike" baseline="0">
            <a:solidFill>
              <a:srgbClr val="000000"/>
            </a:solidFill>
            <a:latin typeface="Arial" pitchFamily="34" charset="0"/>
            <a:cs typeface="Arial" pitchFamily="34" charset="0"/>
          </a:endParaRPr>
        </a:p>
      </xdr:txBody>
    </xdr:sp>
    <xdr:clientData/>
  </xdr:twoCellAnchor>
  <xdr:twoCellAnchor>
    <xdr:from>
      <xdr:col>11</xdr:col>
      <xdr:colOff>56028</xdr:colOff>
      <xdr:row>5</xdr:row>
      <xdr:rowOff>78441</xdr:rowOff>
    </xdr:from>
    <xdr:to>
      <xdr:col>18</xdr:col>
      <xdr:colOff>561975</xdr:colOff>
      <xdr:row>21</xdr:row>
      <xdr:rowOff>16191</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70034</xdr:colOff>
      <xdr:row>21</xdr:row>
      <xdr:rowOff>159683</xdr:rowOff>
    </xdr:from>
    <xdr:to>
      <xdr:col>18</xdr:col>
      <xdr:colOff>561975</xdr:colOff>
      <xdr:row>37</xdr:row>
      <xdr:rowOff>123908</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113178</xdr:colOff>
      <xdr:row>70</xdr:row>
      <xdr:rowOff>2800</xdr:rowOff>
    </xdr:from>
    <xdr:to>
      <xdr:col>18</xdr:col>
      <xdr:colOff>561975</xdr:colOff>
      <xdr:row>86</xdr:row>
      <xdr:rowOff>102475</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122702</xdr:colOff>
      <xdr:row>87</xdr:row>
      <xdr:rowOff>12328</xdr:rowOff>
    </xdr:from>
    <xdr:to>
      <xdr:col>18</xdr:col>
      <xdr:colOff>561974</xdr:colOff>
      <xdr:row>103</xdr:row>
      <xdr:rowOff>121528</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79559</xdr:colOff>
      <xdr:row>38</xdr:row>
      <xdr:rowOff>62752</xdr:rowOff>
    </xdr:from>
    <xdr:to>
      <xdr:col>18</xdr:col>
      <xdr:colOff>552449</xdr:colOff>
      <xdr:row>53</xdr:row>
      <xdr:rowOff>105277</xdr:rowOff>
    </xdr:to>
    <xdr:graphicFrame macro="">
      <xdr:nvGraphicFramePr>
        <xdr:cNvPr id="15" name="Chart 1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89083</xdr:colOff>
      <xdr:row>54</xdr:row>
      <xdr:rowOff>18488</xdr:rowOff>
    </xdr:from>
    <xdr:to>
      <xdr:col>18</xdr:col>
      <xdr:colOff>552449</xdr:colOff>
      <xdr:row>69</xdr:row>
      <xdr:rowOff>80063</xdr:rowOff>
    </xdr:to>
    <xdr:graphicFrame macro="">
      <xdr:nvGraphicFramePr>
        <xdr:cNvPr id="17" name="Chart 1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76199</xdr:colOff>
      <xdr:row>69</xdr:row>
      <xdr:rowOff>152401</xdr:rowOff>
    </xdr:from>
    <xdr:to>
      <xdr:col>18</xdr:col>
      <xdr:colOff>76200</xdr:colOff>
      <xdr:row>86</xdr:row>
      <xdr:rowOff>130970</xdr:rowOff>
    </xdr:to>
    <xdr:sp macro="" textlink="">
      <xdr:nvSpPr>
        <xdr:cNvPr id="2" name="TextBox 1"/>
        <xdr:cNvSpPr txBox="1"/>
      </xdr:nvSpPr>
      <xdr:spPr>
        <a:xfrm>
          <a:off x="76199" y="15178089"/>
          <a:ext cx="13001626" cy="2812256"/>
        </a:xfrm>
        <a:prstGeom prst="rect">
          <a:avLst/>
        </a:prstGeom>
        <a:solidFill>
          <a:schemeClr val="tx2">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GB" sz="1000">
              <a:solidFill>
                <a:schemeClr val="tx1"/>
              </a:solidFill>
              <a:latin typeface="Arial" panose="020B0604020202020204" pitchFamily="34" charset="0"/>
              <a:ea typeface="+mn-ea"/>
              <a:cs typeface="Arial" panose="020B0604020202020204" pitchFamily="34" charset="0"/>
            </a:rPr>
            <a:t>Notes on this section:</a:t>
          </a:r>
          <a:endParaRPr lang="en-GB" sz="1000">
            <a:solidFill>
              <a:schemeClr val="tx1"/>
            </a:solidFill>
            <a:latin typeface="Arial" panose="020B0604020202020204" pitchFamily="34" charset="0"/>
            <a:cs typeface="Arial" panose="020B0604020202020204" pitchFamily="34" charset="0"/>
          </a:endParaRPr>
        </a:p>
        <a:p>
          <a:r>
            <a:rPr lang="en-GB" sz="1000">
              <a:solidFill>
                <a:schemeClr val="tx1"/>
              </a:solidFill>
              <a:latin typeface="Arial" panose="020B0604020202020204" pitchFamily="34" charset="0"/>
              <a:ea typeface="+mn-ea"/>
              <a:cs typeface="Arial" panose="020B0604020202020204" pitchFamily="34" charset="0"/>
            </a:rPr>
            <a:t> </a:t>
          </a:r>
          <a:endParaRPr lang="en-GB" sz="1000">
            <a:solidFill>
              <a:schemeClr val="tx1"/>
            </a:solidFill>
            <a:latin typeface="Arial" panose="020B0604020202020204" pitchFamily="34" charset="0"/>
            <a:cs typeface="Arial" panose="020B0604020202020204" pitchFamily="34" charset="0"/>
          </a:endParaRPr>
        </a:p>
        <a:p>
          <a:r>
            <a:rPr lang="en-GB" sz="1000">
              <a:solidFill>
                <a:schemeClr val="tx1"/>
              </a:solidFill>
              <a:latin typeface="Arial" panose="020B0604020202020204" pitchFamily="34" charset="0"/>
              <a:ea typeface="+mn-ea"/>
              <a:cs typeface="Arial" panose="020B0604020202020204" pitchFamily="34" charset="0"/>
            </a:rPr>
            <a:t>1. All years above refer to the period April-March</a:t>
          </a:r>
          <a:r>
            <a:rPr lang="en-GB" sz="1000" baseline="0">
              <a:solidFill>
                <a:schemeClr val="tx1"/>
              </a:solidFill>
              <a:latin typeface="Arial" panose="020B0604020202020204" pitchFamily="34" charset="0"/>
              <a:ea typeface="+mn-ea"/>
              <a:cs typeface="Arial" panose="020B0604020202020204" pitchFamily="34" charset="0"/>
            </a:rPr>
            <a:t> unless otherwise stated.</a:t>
          </a:r>
          <a:endParaRPr lang="en-GB" sz="1000">
            <a:solidFill>
              <a:schemeClr val="tx1"/>
            </a:solidFill>
            <a:latin typeface="Arial" panose="020B0604020202020204" pitchFamily="34" charset="0"/>
            <a:cs typeface="Arial" panose="020B0604020202020204" pitchFamily="34" charset="0"/>
          </a:endParaRPr>
        </a:p>
        <a:p>
          <a:pPr eaLnBrk="1" fontAlgn="auto" latinLnBrk="0" hangingPunct="1"/>
          <a:r>
            <a:rPr lang="en-GB" sz="1000" baseline="0">
              <a:solidFill>
                <a:schemeClr val="tx1"/>
              </a:solidFill>
              <a:latin typeface="Arial" panose="020B0604020202020204" pitchFamily="34" charset="0"/>
              <a:ea typeface="+mn-ea"/>
              <a:cs typeface="Arial" panose="020B0604020202020204" pitchFamily="34" charset="0"/>
            </a:rPr>
            <a:t>2. </a:t>
          </a:r>
          <a:r>
            <a:rPr lang="en-GB" sz="1000">
              <a:solidFill>
                <a:schemeClr val="tx1"/>
              </a:solidFill>
              <a:latin typeface="Arial" panose="020B0604020202020204" pitchFamily="34" charset="0"/>
              <a:ea typeface="+mn-ea"/>
              <a:cs typeface="Arial" panose="020B0604020202020204" pitchFamily="34" charset="0"/>
            </a:rPr>
            <a:t> The introduction and widespread use of electronic bingo terminals (EBTs) by a number of operators accounts for much of the increase in category C and category D machines since April 2010-March 2011. Originally introduced to the market as category D machines, the evidence suggests that a number of the handheld bingo terminals now operate with category C content, resulting in a shift from the lower category to the higher. EBTs are devices that enable the player to purchase a larger number of tickets than they would usually be able to handle from playing on paper.  </a:t>
          </a:r>
          <a:endParaRPr lang="en-GB" sz="1000">
            <a:solidFill>
              <a:schemeClr val="tx1"/>
            </a:solidFill>
            <a:latin typeface="Arial" panose="020B0604020202020204" pitchFamily="34" charset="0"/>
            <a:cs typeface="Arial" panose="020B0604020202020204" pitchFamily="34" charset="0"/>
          </a:endParaRPr>
        </a:p>
        <a:p>
          <a:r>
            <a:rPr lang="en-GB" sz="1000">
              <a:solidFill>
                <a:schemeClr val="tx1"/>
              </a:solidFill>
              <a:latin typeface="Arial" panose="020B0604020202020204" pitchFamily="34" charset="0"/>
              <a:ea typeface="+mn-ea"/>
              <a:cs typeface="Arial" panose="020B0604020202020204" pitchFamily="34" charset="0"/>
            </a:rPr>
            <a:t>3. "Aggregated categories" refers to GGY figures that have</a:t>
          </a:r>
          <a:r>
            <a:rPr lang="en-GB" sz="1000" baseline="0">
              <a:solidFill>
                <a:schemeClr val="tx1"/>
              </a:solidFill>
              <a:latin typeface="Arial" panose="020B0604020202020204" pitchFamily="34" charset="0"/>
              <a:ea typeface="+mn-ea"/>
              <a:cs typeface="Arial" panose="020B0604020202020204" pitchFamily="34" charset="0"/>
            </a:rPr>
            <a:t> been </a:t>
          </a:r>
          <a:r>
            <a:rPr lang="en-GB" sz="1000">
              <a:solidFill>
                <a:schemeClr val="tx1"/>
              </a:solidFill>
              <a:latin typeface="Arial" panose="020B0604020202020204" pitchFamily="34" charset="0"/>
              <a:ea typeface="+mn-ea"/>
              <a:cs typeface="Arial" panose="020B0604020202020204" pitchFamily="34" charset="0"/>
            </a:rPr>
            <a:t>provided but not broken down by machine category. </a:t>
          </a:r>
          <a:endParaRPr lang="en-GB" sz="1000">
            <a:solidFill>
              <a:schemeClr val="tx1"/>
            </a:solidFill>
            <a:latin typeface="Arial" panose="020B0604020202020204" pitchFamily="34" charset="0"/>
            <a:cs typeface="Arial" panose="020B0604020202020204" pitchFamily="34" charset="0"/>
          </a:endParaRPr>
        </a:p>
        <a:p>
          <a:r>
            <a:rPr lang="en-GB" sz="1000">
              <a:solidFill>
                <a:schemeClr val="tx1"/>
              </a:solidFill>
              <a:latin typeface="Arial" panose="020B0604020202020204" pitchFamily="34" charset="0"/>
              <a:ea typeface="+mn-ea"/>
              <a:cs typeface="Arial" panose="020B0604020202020204" pitchFamily="34" charset="0"/>
            </a:rPr>
            <a:t>4. </a:t>
          </a:r>
          <a:r>
            <a:rPr lang="en-GB" sz="1000" baseline="0">
              <a:solidFill>
                <a:schemeClr val="dk1"/>
              </a:solidFill>
              <a:effectLst/>
              <a:latin typeface="Arial" panose="020B0604020202020204" pitchFamily="34" charset="0"/>
              <a:ea typeface="+mn-ea"/>
              <a:cs typeface="Arial" panose="020B0604020202020204" pitchFamily="34" charset="0"/>
            </a:rPr>
            <a:t>From 31 March 2013 onwards, premises data is </a:t>
          </a:r>
          <a:r>
            <a:rPr lang="en-GB" sz="1000">
              <a:solidFill>
                <a:schemeClr val="dk1"/>
              </a:solidFill>
              <a:effectLst/>
              <a:latin typeface="Arial" panose="020B0604020202020204" pitchFamily="34" charset="0"/>
              <a:ea typeface="+mn-ea"/>
              <a:cs typeface="Arial" panose="020B0604020202020204" pitchFamily="34" charset="0"/>
            </a:rPr>
            <a:t>drawn from regulatory returns. Prior to this,</a:t>
          </a:r>
          <a:r>
            <a:rPr lang="en-GB" sz="1000" baseline="0">
              <a:solidFill>
                <a:schemeClr val="dk1"/>
              </a:solidFill>
              <a:effectLst/>
              <a:latin typeface="Arial" panose="020B0604020202020204" pitchFamily="34" charset="0"/>
              <a:ea typeface="+mn-ea"/>
              <a:cs typeface="Arial" panose="020B0604020202020204" pitchFamily="34" charset="0"/>
            </a:rPr>
            <a:t> they were derived from local authority notifications. </a:t>
          </a:r>
        </a:p>
        <a:p>
          <a:pPr eaLnBrk="1" fontAlgn="auto" latinLnBrk="0" hangingPunct="1"/>
          <a:r>
            <a:rPr lang="en-GB" sz="1000" baseline="0">
              <a:solidFill>
                <a:schemeClr val="tx1"/>
              </a:solidFill>
              <a:latin typeface="Arial" panose="020B0604020202020204" pitchFamily="34" charset="0"/>
              <a:ea typeface="+mn-ea"/>
              <a:cs typeface="Arial" panose="020B0604020202020204" pitchFamily="34" charset="0"/>
            </a:rPr>
            <a:t>5</a:t>
          </a:r>
          <a:r>
            <a:rPr lang="en-GB" sz="1000">
              <a:solidFill>
                <a:schemeClr val="tx1"/>
              </a:solidFill>
              <a:latin typeface="Arial" panose="020B0604020202020204" pitchFamily="34" charset="0"/>
              <a:ea typeface="+mn-ea"/>
              <a:cs typeface="Arial" panose="020B0604020202020204" pitchFamily="34" charset="0"/>
            </a:rPr>
            <a:t>. The number of people who have self-excluded and the number of people who have cancelled their self-exclusion may be lower than these figures as individuals may have self-excluded from more than one site or operator and therefore been counted more than once. The number of breaches represents the number of separate incidents, rather than the number of individuals.  </a:t>
          </a:r>
        </a:p>
        <a:p>
          <a:pPr eaLnBrk="1" fontAlgn="auto" latinLnBrk="0" hangingPunct="1"/>
          <a:r>
            <a:rPr lang="en-GB" sz="1000" baseline="0">
              <a:solidFill>
                <a:schemeClr val="tx1"/>
              </a:solidFill>
              <a:latin typeface="Arial" panose="020B0604020202020204" pitchFamily="34" charset="0"/>
              <a:ea typeface="+mn-ea"/>
              <a:cs typeface="Arial" panose="020B0604020202020204" pitchFamily="34" charset="0"/>
            </a:rPr>
            <a:t>6. </a:t>
          </a:r>
          <a:r>
            <a:rPr lang="en-GB" sz="1000">
              <a:solidFill>
                <a:schemeClr val="tx1"/>
              </a:solidFill>
              <a:latin typeface="Arial" panose="020B0604020202020204" pitchFamily="34" charset="0"/>
              <a:ea typeface="+mn-ea"/>
              <a:cs typeface="Arial" panose="020B0604020202020204" pitchFamily="34" charset="0"/>
            </a:rPr>
            <a:t>As of October 2011, the question ‘challenged when attempting to gamble but unable to prove age’ and the guidance issued in association with this question changed to ‘challenged having gambled and unable to prove age’. </a:t>
          </a:r>
          <a:endParaRPr lang="en-GB" sz="1000">
            <a:solidFill>
              <a:schemeClr val="tx1"/>
            </a:solidFill>
            <a:latin typeface="Arial" panose="020B0604020202020204" pitchFamily="34" charset="0"/>
            <a:cs typeface="Arial" panose="020B0604020202020204" pitchFamily="34" charset="0"/>
          </a:endParaRPr>
        </a:p>
        <a:p>
          <a:pPr eaLnBrk="1" fontAlgn="auto" latinLnBrk="0" hangingPunct="1"/>
          <a:r>
            <a:rPr lang="en-GB" sz="1000">
              <a:solidFill>
                <a:schemeClr val="tx1"/>
              </a:solidFill>
              <a:latin typeface="Arial" panose="020B0604020202020204" pitchFamily="34" charset="0"/>
              <a:ea typeface="+mn-ea"/>
              <a:cs typeface="Arial" panose="020B0604020202020204" pitchFamily="34" charset="0"/>
            </a:rPr>
            <a:t>7. Children and young people under 18 are allowed to enter licensed commercial bingo clubs but they must not take part in playing bingo or any other forms of gambling whilst on the premises. If a bingo club has category B or C gaming machines these must be separated from areas under 18s are allowed to enter. Although the law does not prevent under 18s from entering bingo clubs, the industry generally chooses to apply a no under 18s policy.</a:t>
          </a:r>
          <a:endParaRPr lang="en-GB" sz="1000">
            <a:solidFill>
              <a:schemeClr val="tx1"/>
            </a:solidFill>
            <a:latin typeface="Arial" panose="020B0604020202020204" pitchFamily="34" charset="0"/>
            <a:cs typeface="Arial" panose="020B0604020202020204" pitchFamily="34" charset="0"/>
          </a:endParaRPr>
        </a:p>
        <a:p>
          <a:pPr eaLnBrk="1" fontAlgn="auto" latinLnBrk="0" hangingPunct="1"/>
          <a:r>
            <a:rPr lang="en-GB" sz="1000">
              <a:solidFill>
                <a:schemeClr val="tx1"/>
              </a:solidFill>
              <a:latin typeface="Arial" panose="020B0604020202020204" pitchFamily="34" charset="0"/>
              <a:ea typeface="+mn-ea"/>
              <a:cs typeface="Arial" panose="020B0604020202020204" pitchFamily="34" charset="0"/>
            </a:rPr>
            <a:t>8.  </a:t>
          </a:r>
          <a:r>
            <a:rPr lang="en-GB" sz="1000" b="0" i="0" u="none" strike="noStrike" baseline="0" smtClean="0">
              <a:solidFill>
                <a:schemeClr val="dk1"/>
              </a:solidFill>
              <a:latin typeface="Arial" panose="020B0604020202020204" pitchFamily="34" charset="0"/>
              <a:ea typeface="+mn-ea"/>
              <a:cs typeface="Arial" panose="020B0604020202020204" pitchFamily="34" charset="0"/>
            </a:rPr>
            <a:t>Operators who offer bingo as exempt gaming in clubs (including members’ clubs, commercial clubs and miners’ welfare institutes) and have hit the threshold for high turnover bingo (as defined by Section 275) have been recording the number of licensed premises incorrectly in their regulatory returns, as a consequence the figures are inflated. These operators are required to hold an operating licence, but not a premises licence, if the gaming offered continues to meet the exemptions. We continue to review these returns to rectify errors.</a:t>
          </a:r>
        </a:p>
        <a:p>
          <a:pPr eaLnBrk="1" fontAlgn="auto" latinLnBrk="0" hangingPunct="1"/>
          <a:endParaRPr lang="en-GB" sz="1000">
            <a:latin typeface="Arial" panose="020B0604020202020204" pitchFamily="34" charset="0"/>
            <a:cs typeface="Arial" panose="020B0604020202020204" pitchFamily="34" charset="0"/>
          </a:endParaRPr>
        </a:p>
      </xdr:txBody>
    </xdr:sp>
    <xdr:clientData/>
  </xdr:twoCellAnchor>
  <xdr:twoCellAnchor>
    <xdr:from>
      <xdr:col>11</xdr:col>
      <xdr:colOff>345280</xdr:colOff>
      <xdr:row>7</xdr:row>
      <xdr:rowOff>154780</xdr:rowOff>
    </xdr:from>
    <xdr:to>
      <xdr:col>20</xdr:col>
      <xdr:colOff>92868</xdr:colOff>
      <xdr:row>22</xdr:row>
      <xdr:rowOff>154781</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347662</xdr:colOff>
      <xdr:row>23</xdr:row>
      <xdr:rowOff>85725</xdr:rowOff>
    </xdr:from>
    <xdr:to>
      <xdr:col>20</xdr:col>
      <xdr:colOff>104774</xdr:colOff>
      <xdr:row>37</xdr:row>
      <xdr:rowOff>13949</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359569</xdr:colOff>
      <xdr:row>37</xdr:row>
      <xdr:rowOff>159545</xdr:rowOff>
    </xdr:from>
    <xdr:to>
      <xdr:col>20</xdr:col>
      <xdr:colOff>126206</xdr:colOff>
      <xdr:row>51</xdr:row>
      <xdr:rowOff>178594</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95</xdr:row>
      <xdr:rowOff>19049</xdr:rowOff>
    </xdr:from>
    <xdr:to>
      <xdr:col>15</xdr:col>
      <xdr:colOff>112058</xdr:colOff>
      <xdr:row>109</xdr:row>
      <xdr:rowOff>44824</xdr:rowOff>
    </xdr:to>
    <xdr:sp macro="" textlink="">
      <xdr:nvSpPr>
        <xdr:cNvPr id="17" name="Text Box 6"/>
        <xdr:cNvSpPr txBox="1">
          <a:spLocks noChangeArrowheads="1"/>
        </xdr:cNvSpPr>
      </xdr:nvSpPr>
      <xdr:spPr bwMode="auto">
        <a:xfrm>
          <a:off x="0" y="17870020"/>
          <a:ext cx="11273117" cy="2222128"/>
        </a:xfrm>
        <a:prstGeom prst="rect">
          <a:avLst/>
        </a:prstGeom>
        <a:solidFill>
          <a:schemeClr val="tx2">
            <a:lumMod val="20000"/>
            <a:lumOff val="80000"/>
          </a:schemeClr>
        </a:solidFill>
        <a:ln w="9525">
          <a:noFill/>
          <a:miter lim="800000"/>
          <a:headEnd/>
          <a:tailEnd/>
        </a:ln>
      </xdr:spPr>
      <xdr:txBody>
        <a:bodyPr vertOverflow="clip" wrap="square" lIns="36576" tIns="27432" rIns="0" bIns="0" anchor="t" upright="1"/>
        <a:lstStyle/>
        <a:p>
          <a:r>
            <a:rPr lang="en-GB" sz="1000">
              <a:solidFill>
                <a:schemeClr val="tx1"/>
              </a:solidFill>
              <a:latin typeface="Arial" panose="020B0604020202020204" pitchFamily="34" charset="0"/>
              <a:ea typeface="+mn-ea"/>
              <a:cs typeface="Arial" panose="020B0604020202020204" pitchFamily="34" charset="0"/>
            </a:rPr>
            <a:t>Notes on this section:</a:t>
          </a:r>
          <a:endParaRPr lang="en-GB" sz="1000">
            <a:solidFill>
              <a:schemeClr val="tx1"/>
            </a:solidFill>
            <a:latin typeface="Arial" panose="020B0604020202020204" pitchFamily="34" charset="0"/>
            <a:cs typeface="Arial" panose="020B0604020202020204" pitchFamily="34" charset="0"/>
          </a:endParaRPr>
        </a:p>
        <a:p>
          <a:r>
            <a:rPr lang="en-GB" sz="1000">
              <a:solidFill>
                <a:schemeClr val="tx1"/>
              </a:solidFill>
              <a:latin typeface="Arial" panose="020B0604020202020204" pitchFamily="34" charset="0"/>
              <a:ea typeface="+mn-ea"/>
              <a:cs typeface="Arial" panose="020B0604020202020204" pitchFamily="34" charset="0"/>
            </a:rPr>
            <a:t> </a:t>
          </a:r>
          <a:endParaRPr lang="en-GB" sz="1000">
            <a:solidFill>
              <a:schemeClr val="tx1"/>
            </a:solidFill>
            <a:latin typeface="Arial" panose="020B0604020202020204" pitchFamily="34" charset="0"/>
            <a:cs typeface="Arial" panose="020B0604020202020204" pitchFamily="34" charset="0"/>
          </a:endParaRPr>
        </a:p>
        <a:p>
          <a:r>
            <a:rPr lang="en-GB" sz="1000">
              <a:solidFill>
                <a:schemeClr val="tx1"/>
              </a:solidFill>
              <a:latin typeface="Arial" panose="020B0604020202020204" pitchFamily="34" charset="0"/>
              <a:ea typeface="+mn-ea"/>
              <a:cs typeface="Arial" panose="020B0604020202020204" pitchFamily="34" charset="0"/>
            </a:rPr>
            <a:t>1. All years above refer to the period April-March</a:t>
          </a:r>
          <a:r>
            <a:rPr lang="en-GB" sz="1000" baseline="0">
              <a:solidFill>
                <a:schemeClr val="tx1"/>
              </a:solidFill>
              <a:latin typeface="Arial" panose="020B0604020202020204" pitchFamily="34" charset="0"/>
              <a:ea typeface="+mn-ea"/>
              <a:cs typeface="Arial" panose="020B0604020202020204" pitchFamily="34" charset="0"/>
            </a:rPr>
            <a:t> unless otherwise stated.</a:t>
          </a:r>
          <a:endParaRPr lang="en-GB" sz="1000">
            <a:solidFill>
              <a:schemeClr val="tx1"/>
            </a:solidFill>
            <a:latin typeface="Arial" panose="020B0604020202020204" pitchFamily="34" charset="0"/>
            <a:ea typeface="+mn-ea"/>
            <a:cs typeface="Arial" panose="020B0604020202020204" pitchFamily="34" charset="0"/>
          </a:endParaRPr>
        </a:p>
        <a:p>
          <a:r>
            <a:rPr lang="en-GB" sz="1000">
              <a:solidFill>
                <a:schemeClr val="tx1"/>
              </a:solidFill>
              <a:latin typeface="Arial" panose="020B0604020202020204" pitchFamily="34" charset="0"/>
              <a:ea typeface="+mn-ea"/>
              <a:cs typeface="Arial" panose="020B0604020202020204" pitchFamily="34" charset="0"/>
            </a:rPr>
            <a:t>2. </a:t>
          </a:r>
          <a:r>
            <a:rPr lang="en-GB" sz="1000" baseline="0">
              <a:solidFill>
                <a:schemeClr val="tx1"/>
              </a:solidFill>
              <a:latin typeface="Arial" panose="020B0604020202020204" pitchFamily="34" charset="0"/>
              <a:ea typeface="+mn-ea"/>
              <a:cs typeface="Arial" panose="020B0604020202020204" pitchFamily="34" charset="0"/>
            </a:rPr>
            <a:t>Premises data is drawn from Drop &amp; Win data returns. </a:t>
          </a:r>
          <a:endParaRPr lang="en-GB" sz="1000">
            <a:solidFill>
              <a:schemeClr val="tx1"/>
            </a:solidFill>
            <a:latin typeface="Arial" panose="020B0604020202020204" pitchFamily="34" charset="0"/>
            <a:cs typeface="Arial" panose="020B0604020202020204" pitchFamily="34" charset="0"/>
          </a:endParaRPr>
        </a:p>
        <a:p>
          <a:r>
            <a:rPr lang="en-GB" sz="1000" baseline="0">
              <a:solidFill>
                <a:schemeClr val="tx1"/>
              </a:solidFill>
              <a:latin typeface="Arial" panose="020B0604020202020204" pitchFamily="34" charset="0"/>
              <a:ea typeface="+mn-ea"/>
              <a:cs typeface="Arial" panose="020B0604020202020204" pitchFamily="34" charset="0"/>
            </a:rPr>
            <a:t>3. "Other" in</a:t>
          </a:r>
          <a:r>
            <a:rPr lang="en-GB" sz="1000">
              <a:solidFill>
                <a:schemeClr val="tx1"/>
              </a:solidFill>
              <a:latin typeface="Arial" panose="020B0604020202020204" pitchFamily="34" charset="0"/>
              <a:ea typeface="+mn-ea"/>
              <a:cs typeface="Arial" panose="020B0604020202020204" pitchFamily="34" charset="0"/>
            </a:rPr>
            <a:t>cludes new games and less common games such as Big 6, Pai Gow Tiles and Two Up.</a:t>
          </a:r>
          <a:endParaRPr lang="en-GB" sz="1000">
            <a:solidFill>
              <a:schemeClr val="tx1"/>
            </a:solidFill>
            <a:latin typeface="Arial" panose="020B0604020202020204" pitchFamily="34" charset="0"/>
            <a:cs typeface="Arial" panose="020B0604020202020204" pitchFamily="34" charset="0"/>
          </a:endParaRPr>
        </a:p>
        <a:p>
          <a:r>
            <a:rPr lang="en-GB" sz="1000">
              <a:solidFill>
                <a:schemeClr val="tx1"/>
              </a:solidFill>
              <a:latin typeface="Arial" panose="020B0604020202020204" pitchFamily="34" charset="0"/>
              <a:ea typeface="+mn-ea"/>
              <a:cs typeface="Arial" panose="020B0604020202020204" pitchFamily="34" charset="0"/>
            </a:rPr>
            <a:t>4. Electronic Gaming refers to player positions and not table numbers. Electronic gaming enables</a:t>
          </a:r>
          <a:r>
            <a:rPr lang="en-GB" sz="1000" baseline="0">
              <a:solidFill>
                <a:schemeClr val="tx1"/>
              </a:solidFill>
              <a:latin typeface="Arial" panose="020B0604020202020204" pitchFamily="34" charset="0"/>
              <a:ea typeface="+mn-ea"/>
              <a:cs typeface="Arial" panose="020B0604020202020204" pitchFamily="34" charset="0"/>
            </a:rPr>
            <a:t> m</a:t>
          </a:r>
          <a:r>
            <a:rPr lang="en-GB" sz="1000">
              <a:solidFill>
                <a:schemeClr val="tx1"/>
              </a:solidFill>
              <a:latin typeface="Arial" panose="020B0604020202020204" pitchFamily="34" charset="0"/>
              <a:ea typeface="+mn-ea"/>
              <a:cs typeface="Arial" panose="020B0604020202020204" pitchFamily="34" charset="0"/>
            </a:rPr>
            <a:t>ultiple players to participate in the same game of roulette,</a:t>
          </a:r>
          <a:r>
            <a:rPr lang="en-GB" sz="1000" baseline="0">
              <a:solidFill>
                <a:schemeClr val="tx1"/>
              </a:solidFill>
              <a:latin typeface="Arial" panose="020B0604020202020204" pitchFamily="34" charset="0"/>
              <a:ea typeface="+mn-ea"/>
              <a:cs typeface="Arial" panose="020B0604020202020204" pitchFamily="34" charset="0"/>
            </a:rPr>
            <a:t> thus increasing player participation opportunities and reducing overheads. </a:t>
          </a:r>
          <a:endParaRPr lang="en-GB" sz="1000">
            <a:solidFill>
              <a:schemeClr val="tx1"/>
            </a:solidFill>
            <a:latin typeface="Arial" panose="020B0604020202020204" pitchFamily="34" charset="0"/>
            <a:ea typeface="+mn-ea"/>
            <a:cs typeface="Arial" panose="020B0604020202020204" pitchFamily="34" charset="0"/>
          </a:endParaRPr>
        </a:p>
        <a:p>
          <a:pPr marL="0" indent="0" eaLnBrk="1" fontAlgn="auto" latinLnBrk="0" hangingPunct="1"/>
          <a:r>
            <a:rPr lang="en-GB" sz="1000" baseline="0">
              <a:solidFill>
                <a:schemeClr val="tx1"/>
              </a:solidFill>
              <a:latin typeface="Arial" panose="020B0604020202020204" pitchFamily="34" charset="0"/>
              <a:ea typeface="+mn-ea"/>
              <a:cs typeface="Arial" panose="020B0604020202020204" pitchFamily="34" charset="0"/>
            </a:rPr>
            <a:t>5</a:t>
          </a:r>
          <a:r>
            <a:rPr lang="en-GB" sz="1000">
              <a:solidFill>
                <a:schemeClr val="tx1"/>
              </a:solidFill>
              <a:latin typeface="Arial" panose="020B0604020202020204" pitchFamily="34" charset="0"/>
              <a:ea typeface="+mn-ea"/>
              <a:cs typeface="Arial" panose="020B0604020202020204" pitchFamily="34" charset="0"/>
            </a:rPr>
            <a:t>. The number of people who have self-excluded and the number of people who have cancelled their self-exclusion may be lower than these figures as individuals may have self -excluded from more than one site or operator and therefore been counted more than once. The number of breaches represents the number of separate incidents, rather than the number of individuals. </a:t>
          </a:r>
        </a:p>
        <a:p>
          <a:pPr marL="0" indent="0" eaLnBrk="1" fontAlgn="auto" latinLnBrk="0" hangingPunct="1"/>
          <a:r>
            <a:rPr lang="en-GB" sz="1000" baseline="0">
              <a:solidFill>
                <a:schemeClr val="tx1"/>
              </a:solidFill>
              <a:latin typeface="Arial" panose="020B0604020202020204" pitchFamily="34" charset="0"/>
              <a:ea typeface="+mn-ea"/>
              <a:cs typeface="Arial" panose="020B0604020202020204" pitchFamily="34" charset="0"/>
            </a:rPr>
            <a:t>6. As of October 2011, the question ‘challenged when attempting to gamble but unable to prove age’ and the guidance issued in association with this question changed to ‘challenged having gambled and unable to prove age’. </a:t>
          </a:r>
        </a:p>
        <a:p>
          <a:pPr eaLnBrk="1" fontAlgn="auto" latinLnBrk="0" hangingPunct="1"/>
          <a:r>
            <a:rPr lang="en-GB" sz="1000">
              <a:solidFill>
                <a:schemeClr val="tx1"/>
              </a:solidFill>
              <a:latin typeface="Arial" panose="020B0604020202020204" pitchFamily="34" charset="0"/>
              <a:ea typeface="+mn-ea"/>
              <a:cs typeface="Arial" panose="020B0604020202020204" pitchFamily="34" charset="0"/>
            </a:rPr>
            <a:t>7. </a:t>
          </a:r>
          <a:r>
            <a:rPr lang="en-GB" sz="1000" b="0" i="0" u="none" strike="noStrike" baseline="0" smtClean="0">
              <a:latin typeface="Arial" panose="020B0604020202020204" pitchFamily="34" charset="0"/>
              <a:ea typeface="+mn-ea"/>
              <a:cs typeface="Arial" panose="020B0604020202020204" pitchFamily="34" charset="0"/>
            </a:rPr>
            <a:t>Industry table numbers can fluctuate during the reporting period and as such operators are required to provide average table numbers.</a:t>
          </a:r>
          <a:endParaRPr lang="en-GB" sz="1000">
            <a:solidFill>
              <a:schemeClr val="tx1"/>
            </a:solidFill>
            <a:latin typeface="Arial" panose="020B0604020202020204" pitchFamily="34" charset="0"/>
            <a:cs typeface="Arial" panose="020B0604020202020204" pitchFamily="34" charset="0"/>
          </a:endParaRPr>
        </a:p>
        <a:p>
          <a:pPr marL="0" marR="0" indent="0" defTabSz="914400" eaLnBrk="1" fontAlgn="auto" latinLnBrk="0" hangingPunct="1">
            <a:lnSpc>
              <a:spcPct val="100000"/>
            </a:lnSpc>
            <a:spcBef>
              <a:spcPts val="0"/>
            </a:spcBef>
            <a:spcAft>
              <a:spcPts val="0"/>
            </a:spcAft>
            <a:buClrTx/>
            <a:buSzTx/>
            <a:buFontTx/>
            <a:buNone/>
            <a:tabLst/>
            <a:defRPr/>
          </a:pPr>
          <a:r>
            <a:rPr lang="en-GB" sz="1000">
              <a:solidFill>
                <a:schemeClr val="tx1"/>
              </a:solidFill>
              <a:latin typeface="Arial" panose="020B0604020202020204" pitchFamily="34" charset="0"/>
              <a:ea typeface="+mn-ea"/>
              <a:cs typeface="Arial" panose="020B0604020202020204" pitchFamily="34" charset="0"/>
            </a:rPr>
            <a:t> </a:t>
          </a:r>
        </a:p>
        <a:p>
          <a:endParaRPr lang="en-GB" sz="1000">
            <a:latin typeface="Arial" pitchFamily="34" charset="0"/>
            <a:ea typeface="+mn-ea"/>
            <a:cs typeface="Arial" pitchFamily="34" charset="0"/>
          </a:endParaRPr>
        </a:p>
        <a:p>
          <a:endParaRPr lang="en-GB" sz="1000">
            <a:latin typeface="Arial" pitchFamily="34" charset="0"/>
            <a:ea typeface="+mn-ea"/>
            <a:cs typeface="Arial" pitchFamily="34" charset="0"/>
          </a:endParaRPr>
        </a:p>
        <a:p>
          <a:endParaRPr lang="en-GB" sz="1000">
            <a:latin typeface="Arial" pitchFamily="34" charset="0"/>
            <a:ea typeface="+mn-ea"/>
            <a:cs typeface="Arial" pitchFamily="34" charset="0"/>
          </a:endParaRPr>
        </a:p>
        <a:p>
          <a:endParaRPr lang="en-GB" sz="1000">
            <a:latin typeface="Arial" pitchFamily="34" charset="0"/>
            <a:ea typeface="+mn-ea"/>
            <a:cs typeface="Arial" pitchFamily="34" charset="0"/>
          </a:endParaRPr>
        </a:p>
        <a:p>
          <a:endParaRPr lang="en-GB" sz="1000">
            <a:solidFill>
              <a:sysClr val="windowText" lastClr="000000"/>
            </a:solidFill>
            <a:latin typeface="Arial" pitchFamily="34" charset="0"/>
            <a:ea typeface="+mn-ea"/>
            <a:cs typeface="Arial" pitchFamily="34" charset="0"/>
          </a:endParaRPr>
        </a:p>
        <a:p>
          <a:pPr algn="l" rtl="0">
            <a:defRPr sz="1000"/>
          </a:pPr>
          <a:endParaRPr lang="en-GB" sz="1000" b="0" i="0" u="none" strike="noStrike" baseline="0">
            <a:solidFill>
              <a:srgbClr val="000000"/>
            </a:solidFill>
            <a:latin typeface="Arial" pitchFamily="34" charset="0"/>
            <a:cs typeface="Arial" pitchFamily="34" charset="0"/>
          </a:endParaRPr>
        </a:p>
      </xdr:txBody>
    </xdr:sp>
    <xdr:clientData/>
  </xdr:twoCellAnchor>
  <xdr:twoCellAnchor>
    <xdr:from>
      <xdr:col>10</xdr:col>
      <xdr:colOff>323848</xdr:colOff>
      <xdr:row>6</xdr:row>
      <xdr:rowOff>9525</xdr:rowOff>
    </xdr:from>
    <xdr:to>
      <xdr:col>18</xdr:col>
      <xdr:colOff>333374</xdr:colOff>
      <xdr:row>24</xdr:row>
      <xdr:rowOff>118725</xdr:rowOff>
    </xdr:to>
    <xdr:graphicFrame macro="">
      <xdr:nvGraphicFramePr>
        <xdr:cNvPr id="28" name="Chart 2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323846</xdr:colOff>
      <xdr:row>26</xdr:row>
      <xdr:rowOff>52666</xdr:rowOff>
    </xdr:from>
    <xdr:to>
      <xdr:col>18</xdr:col>
      <xdr:colOff>314325</xdr:colOff>
      <xdr:row>43</xdr:row>
      <xdr:rowOff>4983</xdr:rowOff>
    </xdr:to>
    <xdr:graphicFrame macro="">
      <xdr:nvGraphicFramePr>
        <xdr:cNvPr id="29" name="Chart 2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335055</xdr:colOff>
      <xdr:row>44</xdr:row>
      <xdr:rowOff>123265</xdr:rowOff>
    </xdr:from>
    <xdr:to>
      <xdr:col>18</xdr:col>
      <xdr:colOff>316006</xdr:colOff>
      <xdr:row>58</xdr:row>
      <xdr:rowOff>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152400</xdr:colOff>
      <xdr:row>71</xdr:row>
      <xdr:rowOff>158750</xdr:rowOff>
    </xdr:from>
    <xdr:to>
      <xdr:col>18</xdr:col>
      <xdr:colOff>11906</xdr:colOff>
      <xdr:row>82</xdr:row>
      <xdr:rowOff>83344</xdr:rowOff>
    </xdr:to>
    <xdr:sp macro="" textlink="">
      <xdr:nvSpPr>
        <xdr:cNvPr id="2" name="Text Box 6"/>
        <xdr:cNvSpPr txBox="1">
          <a:spLocks noChangeArrowheads="1"/>
        </xdr:cNvSpPr>
      </xdr:nvSpPr>
      <xdr:spPr bwMode="auto">
        <a:xfrm>
          <a:off x="152400" y="15791656"/>
          <a:ext cx="14147006" cy="1781969"/>
        </a:xfrm>
        <a:prstGeom prst="rect">
          <a:avLst/>
        </a:prstGeom>
        <a:solidFill>
          <a:schemeClr val="tx2">
            <a:lumMod val="20000"/>
            <a:lumOff val="80000"/>
          </a:schemeClr>
        </a:solidFill>
        <a:ln w="9525">
          <a:noFill/>
          <a:miter lim="800000"/>
          <a:headEnd/>
          <a:tailEnd/>
        </a:ln>
      </xdr:spPr>
      <xdr:txBody>
        <a:bodyPr vertOverflow="clip" wrap="square" lIns="36576" tIns="27432" rIns="0" bIns="0" anchor="t" upright="1"/>
        <a:lstStyle/>
        <a:p>
          <a:r>
            <a:rPr lang="en-GB" sz="1000">
              <a:solidFill>
                <a:schemeClr val="tx1"/>
              </a:solidFill>
              <a:latin typeface="Arial" pitchFamily="34" charset="0"/>
              <a:ea typeface="+mn-ea"/>
              <a:cs typeface="Arial" pitchFamily="34" charset="0"/>
            </a:rPr>
            <a:t>Notes on this section:</a:t>
          </a:r>
        </a:p>
        <a:p>
          <a:r>
            <a:rPr lang="en-GB" sz="1000">
              <a:solidFill>
                <a:schemeClr val="tx1"/>
              </a:solidFill>
              <a:latin typeface="Arial" pitchFamily="34" charset="0"/>
              <a:ea typeface="+mn-ea"/>
              <a:cs typeface="Arial" pitchFamily="34" charset="0"/>
            </a:rPr>
            <a:t> </a:t>
          </a:r>
        </a:p>
        <a:p>
          <a:r>
            <a:rPr lang="en-GB" sz="1000">
              <a:solidFill>
                <a:schemeClr val="tx1"/>
              </a:solidFill>
              <a:latin typeface="Arial" pitchFamily="34" charset="0"/>
              <a:ea typeface="+mn-ea"/>
              <a:cs typeface="Arial" pitchFamily="34" charset="0"/>
            </a:rPr>
            <a:t>1. All years above refer to the period April-March</a:t>
          </a:r>
          <a:r>
            <a:rPr lang="en-GB" sz="1000" baseline="0">
              <a:solidFill>
                <a:schemeClr val="tx1"/>
              </a:solidFill>
              <a:latin typeface="Arial" pitchFamily="34" charset="0"/>
              <a:ea typeface="+mn-ea"/>
              <a:cs typeface="Arial" pitchFamily="34" charset="0"/>
            </a:rPr>
            <a:t> unless otherwise stated.</a:t>
          </a:r>
        </a:p>
        <a:p>
          <a:pPr marL="0" marR="0" indent="0" defTabSz="914400" eaLnBrk="1" fontAlgn="auto" latinLnBrk="0" hangingPunct="1">
            <a:lnSpc>
              <a:spcPct val="100000"/>
            </a:lnSpc>
            <a:spcBef>
              <a:spcPts val="0"/>
            </a:spcBef>
            <a:spcAft>
              <a:spcPts val="0"/>
            </a:spcAft>
            <a:buClrTx/>
            <a:buSzTx/>
            <a:buFontTx/>
            <a:buNone/>
            <a:tabLst/>
            <a:defRPr/>
          </a:pPr>
          <a:r>
            <a:rPr lang="en-GB" sz="1000">
              <a:solidFill>
                <a:schemeClr val="tx1"/>
              </a:solidFill>
              <a:latin typeface="Arial" pitchFamily="34" charset="0"/>
              <a:ea typeface="+mn-ea"/>
              <a:cs typeface="Arial" pitchFamily="34" charset="0"/>
            </a:rPr>
            <a:t>2. </a:t>
          </a:r>
          <a:r>
            <a:rPr lang="en-GB" sz="1000" baseline="0">
              <a:solidFill>
                <a:schemeClr val="tx1"/>
              </a:solidFill>
              <a:latin typeface="Arial" pitchFamily="34" charset="0"/>
              <a:ea typeface="+mn-ea"/>
              <a:cs typeface="Arial" pitchFamily="34" charset="0"/>
            </a:rPr>
            <a:t>From 31 March 2013 onwards, premises data is </a:t>
          </a:r>
          <a:r>
            <a:rPr lang="en-GB" sz="1000">
              <a:solidFill>
                <a:schemeClr val="tx1"/>
              </a:solidFill>
              <a:latin typeface="Arial" pitchFamily="34" charset="0"/>
              <a:ea typeface="+mn-ea"/>
              <a:cs typeface="Arial" pitchFamily="34" charset="0"/>
            </a:rPr>
            <a:t>drawn from regulatory returns. Prior to this,</a:t>
          </a:r>
          <a:r>
            <a:rPr lang="en-GB" sz="1000" baseline="0">
              <a:solidFill>
                <a:schemeClr val="tx1"/>
              </a:solidFill>
              <a:latin typeface="Arial" pitchFamily="34" charset="0"/>
              <a:ea typeface="+mn-ea"/>
              <a:cs typeface="Arial" pitchFamily="34" charset="0"/>
            </a:rPr>
            <a:t> they were derived from loacal authority notifications. </a:t>
          </a:r>
          <a:endParaRPr lang="en-GB" sz="1100">
            <a:solidFill>
              <a:schemeClr val="tx1"/>
            </a:solidFill>
            <a:latin typeface="Arial" pitchFamily="34" charset="0"/>
            <a:ea typeface="+mn-ea"/>
            <a:cs typeface="Arial" pitchFamily="34" charset="0"/>
          </a:endParaRPr>
        </a:p>
        <a:p>
          <a:r>
            <a:rPr lang="en-GB" sz="1000">
              <a:solidFill>
                <a:schemeClr val="tx1"/>
              </a:solidFill>
              <a:latin typeface="Arial" pitchFamily="34" charset="0"/>
              <a:ea typeface="+mn-ea"/>
              <a:cs typeface="Arial" pitchFamily="34" charset="0"/>
            </a:rPr>
            <a:t>3.</a:t>
          </a:r>
          <a:r>
            <a:rPr lang="en-GB" sz="1000" baseline="0">
              <a:solidFill>
                <a:schemeClr val="tx1"/>
              </a:solidFill>
              <a:latin typeface="Arial" pitchFamily="34" charset="0"/>
              <a:ea typeface="+mn-ea"/>
              <a:cs typeface="Arial" pitchFamily="34" charset="0"/>
            </a:rPr>
            <a:t> FEC's requiring a permit from the local authority are not included in this data. </a:t>
          </a:r>
          <a:endParaRPr lang="en-GB" sz="1000">
            <a:solidFill>
              <a:schemeClr val="tx1"/>
            </a:solidFill>
            <a:latin typeface="Arial" pitchFamily="34" charset="0"/>
            <a:ea typeface="+mn-ea"/>
            <a:cs typeface="Arial" pitchFamily="34" charset="0"/>
          </a:endParaRPr>
        </a:p>
        <a:p>
          <a:r>
            <a:rPr lang="en-GB" sz="1000">
              <a:solidFill>
                <a:schemeClr val="tx1"/>
              </a:solidFill>
              <a:latin typeface="Arial" pitchFamily="34" charset="0"/>
              <a:ea typeface="+mn-ea"/>
              <a:cs typeface="Arial" pitchFamily="34" charset="0"/>
            </a:rPr>
            <a:t>4.</a:t>
          </a:r>
          <a:r>
            <a:rPr lang="en-GB" sz="1000" baseline="0">
              <a:solidFill>
                <a:schemeClr val="tx1"/>
              </a:solidFill>
              <a:latin typeface="Arial" pitchFamily="34" charset="0"/>
              <a:ea typeface="+mn-ea"/>
              <a:cs typeface="Arial" pitchFamily="34" charset="0"/>
            </a:rPr>
            <a:t> </a:t>
          </a:r>
          <a:r>
            <a:rPr lang="en-GB" sz="1000">
              <a:solidFill>
                <a:schemeClr val="tx1"/>
              </a:solidFill>
              <a:latin typeface="Arial" pitchFamily="34" charset="0"/>
              <a:ea typeface="+mn-ea"/>
              <a:cs typeface="Arial" pitchFamily="34" charset="0"/>
            </a:rPr>
            <a:t>"Aggregated categories" refers to GGY figures that have</a:t>
          </a:r>
          <a:r>
            <a:rPr lang="en-GB" sz="1000" baseline="0">
              <a:solidFill>
                <a:schemeClr val="tx1"/>
              </a:solidFill>
              <a:latin typeface="Arial" pitchFamily="34" charset="0"/>
              <a:ea typeface="+mn-ea"/>
              <a:cs typeface="Arial" pitchFamily="34" charset="0"/>
            </a:rPr>
            <a:t> been </a:t>
          </a:r>
          <a:r>
            <a:rPr lang="en-GB" sz="1000">
              <a:solidFill>
                <a:schemeClr val="tx1"/>
              </a:solidFill>
              <a:latin typeface="Arial" pitchFamily="34" charset="0"/>
              <a:ea typeface="+mn-ea"/>
              <a:cs typeface="Arial" pitchFamily="34" charset="0"/>
            </a:rPr>
            <a:t>provided but not broken down by machine category. </a:t>
          </a:r>
        </a:p>
        <a:p>
          <a:pPr eaLnBrk="1" fontAlgn="auto" latinLnBrk="0" hangingPunct="1"/>
          <a:r>
            <a:rPr lang="en-GB" sz="1000" baseline="0">
              <a:solidFill>
                <a:schemeClr val="tx1"/>
              </a:solidFill>
              <a:latin typeface="Arial" pitchFamily="34" charset="0"/>
              <a:ea typeface="+mn-ea"/>
              <a:cs typeface="Arial" pitchFamily="34" charset="0"/>
            </a:rPr>
            <a:t>5. The number of people who have self-excluded and the number of people who have cancelled their self-exclusion may be lower than these figures as individuals may have self -excluded from more than one site or operator and therefore been counted more than once. The number of breaches represents the number of separate incidents, rather than the number of individuals. </a:t>
          </a:r>
        </a:p>
        <a:p>
          <a:pPr marL="0" marR="0" indent="0" defTabSz="914400" eaLnBrk="1" fontAlgn="auto" latinLnBrk="0" hangingPunct="1">
            <a:lnSpc>
              <a:spcPct val="100000"/>
            </a:lnSpc>
            <a:spcBef>
              <a:spcPts val="0"/>
            </a:spcBef>
            <a:spcAft>
              <a:spcPts val="0"/>
            </a:spcAft>
            <a:buClrTx/>
            <a:buSzTx/>
            <a:buFontTx/>
            <a:buNone/>
            <a:tabLst/>
            <a:defRPr/>
          </a:pPr>
          <a:r>
            <a:rPr lang="en-GB" sz="1000">
              <a:solidFill>
                <a:schemeClr val="tx1"/>
              </a:solidFill>
              <a:latin typeface="Arial" pitchFamily="34" charset="0"/>
              <a:ea typeface="+mn-ea"/>
              <a:cs typeface="Arial" pitchFamily="34" charset="0"/>
            </a:rPr>
            <a:t>6. As of October 2011, the question ‘challenged when attempting to gamble but unable to prove age’ and the guidance issued in association with this question changed to ‘challenged having gambled and unable to prove age’. </a:t>
          </a:r>
        </a:p>
        <a:p>
          <a:pPr marL="0" marR="0" indent="0" defTabSz="914400" eaLnBrk="1" fontAlgn="auto" latinLnBrk="0" hangingPunct="1">
            <a:lnSpc>
              <a:spcPct val="100000"/>
            </a:lnSpc>
            <a:spcBef>
              <a:spcPts val="0"/>
            </a:spcBef>
            <a:spcAft>
              <a:spcPts val="0"/>
            </a:spcAft>
            <a:buClrTx/>
            <a:buSzTx/>
            <a:buFontTx/>
            <a:buNone/>
            <a:tabLst/>
            <a:defRPr/>
          </a:pPr>
          <a:r>
            <a:rPr lang="en-GB" sz="1000">
              <a:solidFill>
                <a:schemeClr val="tx1"/>
              </a:solidFill>
              <a:latin typeface="Arial" pitchFamily="34" charset="0"/>
              <a:ea typeface="+mn-ea"/>
              <a:cs typeface="Arial" pitchFamily="34" charset="0"/>
            </a:rPr>
            <a:t>7. This publication uses the employee figures detailed on the latest regulatory return submitted before the reporting date.</a:t>
          </a:r>
        </a:p>
        <a:p>
          <a:endParaRPr lang="en-GB" sz="1000">
            <a:latin typeface="Arial" pitchFamily="34" charset="0"/>
            <a:ea typeface="+mn-ea"/>
            <a:cs typeface="Arial" pitchFamily="34" charset="0"/>
          </a:endParaRPr>
        </a:p>
        <a:p>
          <a:endParaRPr lang="en-GB" sz="1000">
            <a:latin typeface="Arial" pitchFamily="34" charset="0"/>
            <a:ea typeface="+mn-ea"/>
            <a:cs typeface="Arial" pitchFamily="34" charset="0"/>
          </a:endParaRPr>
        </a:p>
        <a:p>
          <a:endParaRPr lang="en-GB" sz="1000">
            <a:latin typeface="Arial" pitchFamily="34" charset="0"/>
            <a:ea typeface="+mn-ea"/>
            <a:cs typeface="Arial" pitchFamily="34" charset="0"/>
          </a:endParaRPr>
        </a:p>
        <a:p>
          <a:endParaRPr lang="en-GB" sz="1000">
            <a:latin typeface="Arial" pitchFamily="34" charset="0"/>
            <a:ea typeface="+mn-ea"/>
            <a:cs typeface="Arial" pitchFamily="34" charset="0"/>
          </a:endParaRPr>
        </a:p>
        <a:p>
          <a:endParaRPr lang="en-GB" sz="1000">
            <a:solidFill>
              <a:sysClr val="windowText" lastClr="000000"/>
            </a:solidFill>
            <a:latin typeface="Arial" pitchFamily="34" charset="0"/>
            <a:ea typeface="+mn-ea"/>
            <a:cs typeface="Arial" pitchFamily="34" charset="0"/>
          </a:endParaRPr>
        </a:p>
        <a:p>
          <a:pPr algn="l" rtl="0">
            <a:defRPr sz="1000"/>
          </a:pPr>
          <a:endParaRPr lang="en-GB" sz="1000" b="0" i="0" u="none" strike="noStrike" baseline="0">
            <a:solidFill>
              <a:srgbClr val="000000"/>
            </a:solidFill>
            <a:latin typeface="Arial" pitchFamily="34" charset="0"/>
            <a:cs typeface="Arial" pitchFamily="34" charset="0"/>
          </a:endParaRPr>
        </a:p>
      </xdr:txBody>
    </xdr:sp>
    <xdr:clientData/>
  </xdr:twoCellAnchor>
  <xdr:twoCellAnchor>
    <xdr:from>
      <xdr:col>11</xdr:col>
      <xdr:colOff>66674</xdr:colOff>
      <xdr:row>7</xdr:row>
      <xdr:rowOff>38100</xdr:rowOff>
    </xdr:from>
    <xdr:to>
      <xdr:col>18</xdr:col>
      <xdr:colOff>400050</xdr:colOff>
      <xdr:row>24</xdr:row>
      <xdr:rowOff>147300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57149</xdr:colOff>
      <xdr:row>25</xdr:row>
      <xdr:rowOff>142874</xdr:rowOff>
    </xdr:from>
    <xdr:to>
      <xdr:col>18</xdr:col>
      <xdr:colOff>390524</xdr:colOff>
      <xdr:row>41</xdr:row>
      <xdr:rowOff>90149</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85724</xdr:colOff>
      <xdr:row>74</xdr:row>
      <xdr:rowOff>19050</xdr:rowOff>
    </xdr:from>
    <xdr:to>
      <xdr:col>13</xdr:col>
      <xdr:colOff>76199</xdr:colOff>
      <xdr:row>85</xdr:row>
      <xdr:rowOff>123825</xdr:rowOff>
    </xdr:to>
    <xdr:sp macro="" textlink="">
      <xdr:nvSpPr>
        <xdr:cNvPr id="2" name="TextBox 1"/>
        <xdr:cNvSpPr txBox="1"/>
      </xdr:nvSpPr>
      <xdr:spPr>
        <a:xfrm>
          <a:off x="85724" y="15954375"/>
          <a:ext cx="11344275" cy="2095500"/>
        </a:xfrm>
        <a:prstGeom prst="rect">
          <a:avLst/>
        </a:prstGeom>
        <a:solidFill>
          <a:schemeClr val="tx2">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000" b="0" u="none">
              <a:solidFill>
                <a:schemeClr val="dk1"/>
              </a:solidFill>
              <a:effectLst/>
              <a:latin typeface="Arial" panose="020B0604020202020204" pitchFamily="34" charset="0"/>
              <a:ea typeface="+mn-ea"/>
              <a:cs typeface="Arial" panose="020B0604020202020204" pitchFamily="34" charset="0"/>
            </a:rPr>
            <a:t>Notes on this section:</a:t>
          </a:r>
        </a:p>
        <a:p>
          <a:pPr marL="0" marR="0" lvl="0" indent="0" defTabSz="914400" eaLnBrk="1" fontAlgn="auto" latinLnBrk="0" hangingPunct="1">
            <a:lnSpc>
              <a:spcPct val="100000"/>
            </a:lnSpc>
            <a:spcBef>
              <a:spcPts val="0"/>
            </a:spcBef>
            <a:spcAft>
              <a:spcPts val="0"/>
            </a:spcAft>
            <a:buClrTx/>
            <a:buSzTx/>
            <a:buFontTx/>
            <a:buNone/>
            <a:tabLst/>
            <a:defRPr/>
          </a:pPr>
          <a:r>
            <a:rPr lang="en-GB" sz="1000" b="0" u="none">
              <a:solidFill>
                <a:schemeClr val="dk1"/>
              </a:solidFill>
              <a:effectLst/>
              <a:latin typeface="Arial" panose="020B0604020202020204" pitchFamily="34" charset="0"/>
              <a:ea typeface="+mn-ea"/>
              <a:cs typeface="Arial" panose="020B0604020202020204" pitchFamily="34" charset="0"/>
            </a:rPr>
            <a:t>1. </a:t>
          </a:r>
          <a:r>
            <a:rPr lang="en-GB" sz="1000" b="0" i="0" u="none" strike="noStrike" baseline="0" smtClean="0">
              <a:solidFill>
                <a:schemeClr val="dk1"/>
              </a:solidFill>
              <a:latin typeface="Arial" panose="020B0604020202020204" pitchFamily="34" charset="0"/>
              <a:ea typeface="+mn-ea"/>
              <a:cs typeface="Arial" panose="020B0604020202020204" pitchFamily="34" charset="0"/>
            </a:rPr>
            <a:t>Since 1 November 2014 the Commission has been collecting GGY derived from revenue share agreements between licensed operators. To mitigate against the risk of double counting this revenue, the Commission requires operators to report only their relevant portion of the revenue share. Business to business operators are not required to submit the wagered or pay-out amount of a product meaning this information is reported to the Commission once, by the business-to-customer operators. </a:t>
          </a:r>
          <a:r>
            <a:rPr lang="en-GB" sz="1100">
              <a:solidFill>
                <a:schemeClr val="dk1"/>
              </a:solidFill>
              <a:effectLst/>
              <a:latin typeface="+mn-lt"/>
              <a:ea typeface="+mn-ea"/>
              <a:cs typeface="+mn-cs"/>
            </a:rPr>
            <a:t>Details of this  arrangement can be seen in </a:t>
          </a:r>
          <a:r>
            <a:rPr lang="en-GB" sz="1100">
              <a:solidFill>
                <a:schemeClr val="dk1"/>
              </a:solidFill>
              <a:effectLst/>
              <a:latin typeface="+mn-lt"/>
              <a:ea typeface="+mn-ea"/>
              <a:cs typeface="+mn-cs"/>
              <a:hlinkClick xmlns:r="http://schemas.openxmlformats.org/officeDocument/2006/relationships" r:id=""/>
            </a:rPr>
            <a:t>the remote regulatory returns consultation responses document</a:t>
          </a:r>
          <a:r>
            <a:rPr lang="en-GB" sz="1100">
              <a:solidFill>
                <a:schemeClr val="dk1"/>
              </a:solidFill>
              <a:effectLst/>
              <a:latin typeface="+mn-lt"/>
              <a:ea typeface="+mn-ea"/>
              <a:cs typeface="+mn-cs"/>
            </a:rPr>
            <a:t>, relevant sections are contained within Annex A.</a:t>
          </a:r>
          <a:r>
            <a:rPr lang="en-GB" sz="1000" b="0" i="0" u="none" strike="noStrike" baseline="0" smtClean="0">
              <a:solidFill>
                <a:schemeClr val="dk1"/>
              </a:solidFill>
              <a:latin typeface="Arial" panose="020B0604020202020204" pitchFamily="34" charset="0"/>
              <a:ea typeface="+mn-ea"/>
              <a:cs typeface="Arial" panose="020B0604020202020204" pitchFamily="34" charset="0"/>
            </a:rPr>
            <a:t>. The Commission is working with operators to ensure reported data complies with regulatory return requirements. </a:t>
          </a:r>
        </a:p>
        <a:p>
          <a:pPr marL="0" marR="0" lvl="0" indent="0" defTabSz="914400" eaLnBrk="1" fontAlgn="auto" latinLnBrk="0" hangingPunct="1">
            <a:lnSpc>
              <a:spcPct val="100000"/>
            </a:lnSpc>
            <a:spcBef>
              <a:spcPts val="0"/>
            </a:spcBef>
            <a:spcAft>
              <a:spcPts val="0"/>
            </a:spcAft>
            <a:buClrTx/>
            <a:buSzTx/>
            <a:buFontTx/>
            <a:buNone/>
            <a:tabLst/>
            <a:defRPr/>
          </a:pPr>
          <a:r>
            <a:rPr lang="en-GB" sz="1000" b="0" i="0" u="none" strike="noStrike" baseline="0" smtClean="0">
              <a:solidFill>
                <a:schemeClr val="dk1"/>
              </a:solidFill>
              <a:latin typeface="Arial" panose="020B0604020202020204" pitchFamily="34" charset="0"/>
              <a:ea typeface="+mn-ea"/>
              <a:cs typeface="Arial" panose="020B0604020202020204" pitchFamily="34" charset="0"/>
            </a:rPr>
            <a:t>2. Revenue share is defined as GGY which is subject to a contractual arrangement to be shared between two or more Commission licensed operators.</a:t>
          </a:r>
        </a:p>
        <a:p>
          <a:pPr marL="0" marR="0" lvl="0" indent="0" defTabSz="914400" eaLnBrk="1" fontAlgn="auto" latinLnBrk="0" hangingPunct="1">
            <a:lnSpc>
              <a:spcPct val="100000"/>
            </a:lnSpc>
            <a:spcBef>
              <a:spcPts val="0"/>
            </a:spcBef>
            <a:spcAft>
              <a:spcPts val="0"/>
            </a:spcAft>
            <a:buClrTx/>
            <a:buSzTx/>
            <a:buFontTx/>
            <a:buNone/>
            <a:tabLst/>
            <a:defRPr/>
          </a:pPr>
          <a:r>
            <a:rPr lang="en-GB" sz="1000" b="0" i="0" u="none" strike="noStrike" baseline="0" smtClean="0">
              <a:solidFill>
                <a:schemeClr val="dk1"/>
              </a:solidFill>
              <a:effectLst/>
              <a:latin typeface="Arial" panose="020B0604020202020204" pitchFamily="34" charset="0"/>
              <a:ea typeface="+mn-ea"/>
              <a:cs typeface="Arial" panose="020B0604020202020204" pitchFamily="34" charset="0"/>
            </a:rPr>
            <a:t>3. </a:t>
          </a:r>
          <a:r>
            <a:rPr lang="en-GB" sz="1000" b="0" i="0" u="none" strike="noStrike" baseline="0" smtClean="0">
              <a:solidFill>
                <a:schemeClr val="dk1"/>
              </a:solidFill>
              <a:latin typeface="Arial" panose="020B0604020202020204" pitchFamily="34" charset="0"/>
              <a:ea typeface="+mn-ea"/>
              <a:cs typeface="Arial" panose="020B0604020202020204" pitchFamily="34" charset="0"/>
            </a:rPr>
            <a:t>Customers gambling on betting exchanges tend to maintain a significant balance in their account as they need to have sufficient funds to cover the liabilities of their bets, rather than just have sufficient funds to cover the stake of the bets they intend to make.</a:t>
          </a:r>
          <a:endParaRPr lang="en-GB" sz="1000" b="0" u="none">
            <a:effectLst/>
            <a:latin typeface="Arial" panose="020B0604020202020204" pitchFamily="34" charset="0"/>
            <a:cs typeface="Arial" panose="020B0604020202020204" pitchFamily="34" charset="0"/>
          </a:endParaRPr>
        </a:p>
        <a:p>
          <a:r>
            <a:rPr lang="en-GB" sz="1000" b="0" u="none">
              <a:effectLst/>
              <a:latin typeface="Arial" panose="020B0604020202020204" pitchFamily="34" charset="0"/>
              <a:cs typeface="Arial" panose="020B0604020202020204" pitchFamily="34" charset="0"/>
            </a:rPr>
            <a:t>4. </a:t>
          </a:r>
          <a:r>
            <a:rPr lang="en-GB" sz="1000" b="0" i="0" u="none" strike="noStrike" baseline="0" smtClean="0">
              <a:solidFill>
                <a:schemeClr val="dk1"/>
              </a:solidFill>
              <a:latin typeface="Arial" panose="020B0604020202020204" pitchFamily="34" charset="0"/>
              <a:ea typeface="+mn-ea"/>
              <a:cs typeface="Arial" panose="020B0604020202020204" pitchFamily="34" charset="0"/>
            </a:rPr>
            <a:t>Active accounts are those that have been used by customers in the last 12 months. New registrants includes new individual customer registrations that occurred during the period, but may not have gambled.</a:t>
          </a:r>
        </a:p>
        <a:p>
          <a:r>
            <a:rPr lang="en-GB" sz="1000" b="0" i="0" u="none" strike="noStrike" baseline="0" smtClean="0">
              <a:solidFill>
                <a:schemeClr val="dk1"/>
              </a:solidFill>
              <a:latin typeface="Arial" panose="020B0604020202020204" pitchFamily="34" charset="0"/>
              <a:ea typeface="+mn-ea"/>
              <a:cs typeface="Arial" panose="020B0604020202020204" pitchFamily="34" charset="0"/>
            </a:rPr>
            <a:t>5. Customers may have accounts with more than one operator and therefore the data relates to accounts rather than the individuals.</a:t>
          </a:r>
        </a:p>
        <a:p>
          <a:endParaRPr lang="en-GB" sz="1000" b="0" u="none">
            <a:latin typeface="Arial" panose="020B0604020202020204" pitchFamily="34" charset="0"/>
            <a:cs typeface="Arial" panose="020B0604020202020204" pitchFamily="34" charset="0"/>
          </a:endParaRP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514350</xdr:colOff>
      <xdr:row>15</xdr:row>
      <xdr:rowOff>114299</xdr:rowOff>
    </xdr:from>
    <xdr:to>
      <xdr:col>8</xdr:col>
      <xdr:colOff>247650</xdr:colOff>
      <xdr:row>32</xdr:row>
      <xdr:rowOff>47625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323850</xdr:colOff>
      <xdr:row>33</xdr:row>
      <xdr:rowOff>47625</xdr:rowOff>
    </xdr:from>
    <xdr:to>
      <xdr:col>9</xdr:col>
      <xdr:colOff>19050</xdr:colOff>
      <xdr:row>41</xdr:row>
      <xdr:rowOff>171450</xdr:rowOff>
    </xdr:to>
    <xdr:sp macro="" textlink="">
      <xdr:nvSpPr>
        <xdr:cNvPr id="3" name="TextBox 2"/>
        <xdr:cNvSpPr txBox="1"/>
      </xdr:nvSpPr>
      <xdr:spPr>
        <a:xfrm>
          <a:off x="323850" y="6457950"/>
          <a:ext cx="6305550" cy="1571625"/>
        </a:xfrm>
        <a:prstGeom prst="rect">
          <a:avLst/>
        </a:prstGeom>
        <a:solidFill>
          <a:schemeClr val="tx2">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000">
              <a:solidFill>
                <a:schemeClr val="dk1"/>
              </a:solidFill>
              <a:effectLst/>
              <a:latin typeface="Arial" panose="020B0604020202020204" pitchFamily="34" charset="0"/>
              <a:ea typeface="+mn-ea"/>
              <a:cs typeface="Arial" panose="020B0604020202020204" pitchFamily="34" charset="0"/>
            </a:rPr>
            <a:t>Notes on this section:</a:t>
          </a:r>
          <a:endParaRPr lang="en-GB" sz="1000">
            <a:effectLst/>
            <a:latin typeface="Arial" panose="020B0604020202020204" pitchFamily="34" charset="0"/>
            <a:cs typeface="Arial" panose="020B0604020202020204" pitchFamily="34" charset="0"/>
          </a:endParaRPr>
        </a:p>
        <a:p>
          <a:pPr marL="0" indent="0"/>
          <a:endParaRPr lang="en-GB" sz="1000">
            <a:solidFill>
              <a:schemeClr val="tx1"/>
            </a:solidFill>
            <a:latin typeface="Arial" panose="020B0604020202020204" pitchFamily="34" charset="0"/>
            <a:ea typeface="+mn-ea"/>
            <a:cs typeface="Arial" panose="020B0604020202020204" pitchFamily="34" charset="0"/>
          </a:endParaRPr>
        </a:p>
        <a:p>
          <a:pPr marL="0" indent="0"/>
          <a:r>
            <a:rPr lang="en-GB" sz="1000">
              <a:solidFill>
                <a:schemeClr val="tx1"/>
              </a:solidFill>
              <a:latin typeface="Arial" panose="020B0604020202020204" pitchFamily="34" charset="0"/>
              <a:ea typeface="+mn-ea"/>
              <a:cs typeface="Arial" panose="020B0604020202020204" pitchFamily="34" charset="0"/>
            </a:rPr>
            <a:t>1. </a:t>
          </a:r>
          <a:r>
            <a:rPr lang="en-GB" sz="1000" b="0" i="0" u="none" strike="noStrike" baseline="0" smtClean="0">
              <a:solidFill>
                <a:schemeClr val="dk1"/>
              </a:solidFill>
              <a:latin typeface="Arial" panose="020B0604020202020204" pitchFamily="34" charset="0"/>
              <a:ea typeface="+mn-ea"/>
              <a:cs typeface="Arial" panose="020B0604020202020204" pitchFamily="34" charset="0"/>
            </a:rPr>
            <a:t>Following the update on Gambling Software Licences, which came into effect on 31 March 2015, the figures change significantly once we received the first set of data from new operators. These figures are based on annual returns.</a:t>
          </a:r>
        </a:p>
        <a:p>
          <a:pPr marL="0" indent="0"/>
          <a:r>
            <a:rPr lang="en-GB" sz="1000" b="0" i="0" u="none" strike="noStrike" baseline="0" smtClean="0">
              <a:solidFill>
                <a:schemeClr val="dk1"/>
              </a:solidFill>
              <a:latin typeface="Arial" panose="020B0604020202020204" pitchFamily="34" charset="0"/>
              <a:ea typeface="+mn-ea"/>
              <a:cs typeface="Arial" panose="020B0604020202020204" pitchFamily="34" charset="0"/>
            </a:rPr>
            <a:t>2 Following an industry consultation, the Commission revised the way it collects data on gambling software and no longer collects income by software type.The amount of income detailed is for transactions between operators on a business to business arrangement. Gambling software is defined by the Gambling Act 2005 as computer software that is used in connection with remote gambling (including online gambling) but does not include anything for use solely in connection with a gaming machine.</a:t>
          </a:r>
          <a:endParaRPr lang="en-GB" sz="1000" u="none">
            <a:solidFill>
              <a:schemeClr val="tx1"/>
            </a:solidFill>
            <a:latin typeface="Arial" panose="020B0604020202020204" pitchFamily="34" charset="0"/>
            <a:ea typeface="+mn-ea"/>
            <a:cs typeface="Arial" panose="020B0604020202020204" pitchFamily="34" charset="0"/>
          </a:endParaRP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80962</xdr:colOff>
      <xdr:row>39</xdr:row>
      <xdr:rowOff>59530</xdr:rowOff>
    </xdr:from>
    <xdr:to>
      <xdr:col>10</xdr:col>
      <xdr:colOff>11905</xdr:colOff>
      <xdr:row>46</xdr:row>
      <xdr:rowOff>59531</xdr:rowOff>
    </xdr:to>
    <xdr:sp macro="" textlink="">
      <xdr:nvSpPr>
        <xdr:cNvPr id="2" name="TextBox 1"/>
        <xdr:cNvSpPr txBox="1"/>
      </xdr:nvSpPr>
      <xdr:spPr>
        <a:xfrm>
          <a:off x="80962" y="7465218"/>
          <a:ext cx="9194006" cy="1166813"/>
        </a:xfrm>
        <a:prstGeom prst="rect">
          <a:avLst/>
        </a:prstGeom>
        <a:solidFill>
          <a:schemeClr val="tx2">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GB" sz="1000">
              <a:solidFill>
                <a:schemeClr val="tx1"/>
              </a:solidFill>
              <a:latin typeface="Arial" panose="020B0604020202020204" pitchFamily="34" charset="0"/>
              <a:ea typeface="+mn-ea"/>
              <a:cs typeface="Arial" panose="020B0604020202020204" pitchFamily="34" charset="0"/>
            </a:rPr>
            <a:t>Notes on this section:</a:t>
          </a:r>
          <a:endParaRPr lang="en-GB" sz="1000">
            <a:solidFill>
              <a:schemeClr val="tx1"/>
            </a:solidFill>
            <a:latin typeface="Arial" panose="020B0604020202020204" pitchFamily="34" charset="0"/>
            <a:cs typeface="Arial" panose="020B0604020202020204" pitchFamily="34" charset="0"/>
          </a:endParaRPr>
        </a:p>
        <a:p>
          <a:r>
            <a:rPr lang="en-GB" sz="1000">
              <a:solidFill>
                <a:schemeClr val="tx1"/>
              </a:solidFill>
              <a:latin typeface="Arial" panose="020B0604020202020204" pitchFamily="34" charset="0"/>
              <a:ea typeface="+mn-ea"/>
              <a:cs typeface="Arial" panose="020B0604020202020204" pitchFamily="34" charset="0"/>
            </a:rPr>
            <a:t> </a:t>
          </a:r>
          <a:endParaRPr lang="en-GB" sz="1000">
            <a:solidFill>
              <a:schemeClr val="tx1"/>
            </a:solidFill>
            <a:latin typeface="Arial" panose="020B0604020202020204" pitchFamily="34" charset="0"/>
            <a:cs typeface="Arial" panose="020B0604020202020204" pitchFamily="34" charset="0"/>
          </a:endParaRPr>
        </a:p>
        <a:p>
          <a:r>
            <a:rPr lang="en-GB" sz="1000">
              <a:solidFill>
                <a:schemeClr val="tx1"/>
              </a:solidFill>
              <a:latin typeface="Arial" panose="020B0604020202020204" pitchFamily="34" charset="0"/>
              <a:ea typeface="+mn-ea"/>
              <a:cs typeface="Arial" panose="020B0604020202020204" pitchFamily="34" charset="0"/>
            </a:rPr>
            <a:t>1. All years above refer to the period April-March</a:t>
          </a:r>
          <a:r>
            <a:rPr lang="en-GB" sz="1000" baseline="0">
              <a:solidFill>
                <a:schemeClr val="tx1"/>
              </a:solidFill>
              <a:latin typeface="Arial" panose="020B0604020202020204" pitchFamily="34" charset="0"/>
              <a:ea typeface="+mn-ea"/>
              <a:cs typeface="Arial" panose="020B0604020202020204" pitchFamily="34" charset="0"/>
            </a:rPr>
            <a:t> unless otherwise stated.</a:t>
          </a:r>
          <a:endParaRPr lang="en-GB" sz="1000">
            <a:solidFill>
              <a:schemeClr val="tx1"/>
            </a:solidFill>
            <a:latin typeface="Arial" panose="020B0604020202020204" pitchFamily="34" charset="0"/>
            <a:cs typeface="Arial" panose="020B0604020202020204" pitchFamily="34" charset="0"/>
          </a:endParaRPr>
        </a:p>
        <a:p>
          <a:r>
            <a:rPr lang="en-GB" sz="1000">
              <a:solidFill>
                <a:schemeClr val="tx1"/>
              </a:solidFill>
              <a:latin typeface="Arial" panose="020B0604020202020204" pitchFamily="34" charset="0"/>
              <a:ea typeface="+mn-ea"/>
              <a:cs typeface="Arial" panose="020B0604020202020204" pitchFamily="34" charset="0"/>
            </a:rPr>
            <a:t>2.The Gambling Act 2005 requires that a society hold either a registration with their local licensing authority or an appropriate licence from the Gambling Commission (dependent on the level of proceeds). Those lotteries licensed by the Gambling Commission are known as large society lotteries.</a:t>
          </a:r>
        </a:p>
        <a:p>
          <a:r>
            <a:rPr lang="en-GB" sz="1000">
              <a:solidFill>
                <a:schemeClr val="tx1"/>
              </a:solidFill>
              <a:latin typeface="Arial" panose="020B0604020202020204" pitchFamily="34" charset="0"/>
              <a:ea typeface="+mn-ea"/>
              <a:cs typeface="Arial" panose="020B0604020202020204" pitchFamily="34" charset="0"/>
            </a:rPr>
            <a:t>3. A society is defined as non-commercial if it is organised for charitable, sporting, cultural or other purposes apart from private or commercial gain.</a:t>
          </a:r>
        </a:p>
        <a:p>
          <a:r>
            <a:rPr lang="en-GB" sz="1000">
              <a:solidFill>
                <a:schemeClr val="tx1"/>
              </a:solidFill>
              <a:latin typeface="Arial" panose="020B0604020202020204" pitchFamily="34" charset="0"/>
              <a:ea typeface="+mn-ea"/>
              <a:cs typeface="Arial" panose="020B0604020202020204" pitchFamily="34" charset="0"/>
            </a:rPr>
            <a:t>4. Societies may employ a licensed lottery manager (ELM) to promote all or part of their lottery on their behalf.</a:t>
          </a:r>
        </a:p>
        <a:p>
          <a:endParaRPr lang="en-GB" sz="1000">
            <a:latin typeface="Arial" panose="020B0604020202020204" pitchFamily="34" charset="0"/>
            <a:cs typeface="Arial" panose="020B0604020202020204" pitchFamily="34" charset="0"/>
          </a:endParaRPr>
        </a:p>
      </xdr:txBody>
    </xdr:sp>
    <xdr:clientData/>
  </xdr:twoCellAnchor>
  <xdr:twoCellAnchor>
    <xdr:from>
      <xdr:col>1</xdr:col>
      <xdr:colOff>19048</xdr:colOff>
      <xdr:row>19</xdr:row>
      <xdr:rowOff>95250</xdr:rowOff>
    </xdr:from>
    <xdr:to>
      <xdr:col>8</xdr:col>
      <xdr:colOff>500062</xdr:colOff>
      <xdr:row>37</xdr:row>
      <xdr:rowOff>59531</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Irf50022\shared\EXCISE\BOARDNEW.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Irf50020\kai-indirect%20taxes\Revenue%20monitoring%20other%20tax\Alcohol\Format%202011\Alcohol%20Bulletin%20RTG.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Irf50020\KAI-Indirect%20Taxes\Revenue%20monitoring%20general\Bulletins_PG\drafts\Tobacco_Draft_Template.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Irf50020\KAI-Indirect%20Taxes\Revenue%20monitoring%20general\Bulletins_PG\drafts\AGL_Draft_Templat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illion Hectolitres Pure Alcoho"/>
      <sheetName val="FST graphs"/>
      <sheetName val="BOARDNEW"/>
      <sheetName val="D1+2"/>
      <sheetName val="D3"/>
      <sheetName val="E2"/>
      <sheetName val="F1"/>
      <sheetName val="G2&amp;g3 FY "/>
      <sheetName val="G2&amp;g3  (calendar)"/>
      <sheetName val="F1 calendar"/>
      <sheetName val="tax ben"/>
      <sheetName val="Dept"/>
      <sheetName val=""/>
      <sheetName val="%govtax"/>
      <sheetName val="J1"/>
      <sheetName val="M1"/>
      <sheetName val="G2&amp;g3 "/>
      <sheetName val="Sheet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pirit_Input"/>
      <sheetName val="Spirit_REDS"/>
      <sheetName val="Spirit_Rf2521"/>
      <sheetName val="Spirit_Adjustment"/>
      <sheetName val="Beer_Input"/>
      <sheetName val="Beer_stud"/>
      <sheetName val="Beer_REDS"/>
      <sheetName val="Cider_R2528"/>
      <sheetName val="MW_Input"/>
      <sheetName val="MW_REDS"/>
      <sheetName val="MW_R2528"/>
      <sheetName val="MW_wineclear"/>
      <sheetName val="MW_Calc"/>
      <sheetName val="MW_confidential"/>
      <sheetName val="MW_Rates2000"/>
      <sheetName val="WoF_Input"/>
      <sheetName val="WoF_R2528"/>
      <sheetName val="WoF_REDS"/>
      <sheetName val="WoF_Calc"/>
      <sheetName val="WoF_wineclear"/>
      <sheetName val="WoF_Rates2000"/>
      <sheetName val="RTG"/>
      <sheetName val="Contents"/>
      <sheetName val="1"/>
      <sheetName val="2"/>
      <sheetName val="3"/>
      <sheetName val="4"/>
      <sheetName val="5"/>
      <sheetName val="6"/>
      <sheetName val="7"/>
      <sheetName val="8"/>
      <sheetName val="9"/>
      <sheetName val="10"/>
      <sheetName val="11"/>
      <sheetName val="Alcohol Bulletin RTG"/>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D_prints"/>
      <sheetName val="TP7_Rev&amp;Vol"/>
      <sheetName val="TP7_imports"/>
      <sheetName val="Home&amp;Import_summary"/>
      <sheetName val="Cecas R2521 W502 TP7 Input"/>
      <sheetName val="COMBO Clearances "/>
      <sheetName val="TobBull-Revenue"/>
      <sheetName val="Historic Duty Rates &amp; Comments"/>
      <sheetName val="Known Tob.Importers"/>
      <sheetName val="Forestalling-cig-clear"/>
      <sheetName val="Forestalling-rev"/>
      <sheetName val="RTG"/>
      <sheetName val="Graph-Data"/>
      <sheetName val="0"/>
      <sheetName val="1"/>
      <sheetName val="2"/>
      <sheetName val="3"/>
      <sheetName val="4"/>
      <sheetName val="5"/>
      <sheetName val="6"/>
      <sheetName val="7"/>
      <sheetName val="8"/>
      <sheetName val="9"/>
      <sheetName val="5a"/>
      <sheetName val="5_New"/>
      <sheetName val="Stats5"/>
      <sheetName val="Stats6"/>
      <sheetName val="Rev2"/>
      <sheetName val="Rev3"/>
      <sheetName val="Other_checks"/>
      <sheetName val="2 (qtr)"/>
      <sheetName val="3 (qtr)"/>
      <sheetName val="REDS"/>
      <sheetName val="CIG CLRs &amp; Revenue"/>
      <sheetName val="Mthly Imported Brands clrs"/>
      <sheetName val="New TOB-Home &amp; Impor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rystal_Reports"/>
      <sheetName val="Tonnage_and_Liability"/>
      <sheetName val="Graphs"/>
      <sheetName val="RTG"/>
      <sheetName val="Graph-Data"/>
      <sheetName val="0"/>
      <sheetName val="1"/>
      <sheetName val="2"/>
      <sheetName val="3"/>
      <sheetName val="4"/>
      <sheetName val="5"/>
      <sheetName val="6"/>
      <sheetName val="7"/>
      <sheetName val="Notes (Ross)"/>
      <sheetName val="Rev4"/>
      <sheetName val="Stats4"/>
      <sheetName val="Old Comments"/>
      <sheetName val="#REF"/>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gamblingcommission.gov.uk/" TargetMode="External"/><Relationship Id="rId1" Type="http://schemas.openxmlformats.org/officeDocument/2006/relationships/hyperlink" Target="http://www.gamblingcommission.gov.uk/" TargetMode="Externa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3" Type="http://schemas.openxmlformats.org/officeDocument/2006/relationships/drawing" Target="../drawings/drawing14.xml"/><Relationship Id="rId2" Type="http://schemas.openxmlformats.org/officeDocument/2006/relationships/printerSettings" Target="../printerSettings/printerSettings15.bin"/><Relationship Id="rId1" Type="http://schemas.openxmlformats.org/officeDocument/2006/relationships/hyperlink" Target="http://www.gamblingcommission.gov.uk/for-licensing-authorities/GLA/Guidance-to-licensing-authorities.aspx"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autoPageBreaks="0" fitToPage="1"/>
  </sheetPr>
  <dimension ref="A1:N133"/>
  <sheetViews>
    <sheetView showGridLines="0" workbookViewId="0">
      <selection activeCell="C11" sqref="C11"/>
    </sheetView>
  </sheetViews>
  <sheetFormatPr defaultRowHeight="15"/>
  <cols>
    <col min="3" max="3" width="51.42578125" bestFit="1" customWidth="1"/>
    <col min="7" max="7" width="10" customWidth="1"/>
  </cols>
  <sheetData>
    <row r="1" spans="1:10" ht="30">
      <c r="A1" s="16" t="s">
        <v>31</v>
      </c>
      <c r="B1" s="32"/>
      <c r="C1" s="31"/>
      <c r="D1" s="31"/>
      <c r="E1" s="31"/>
      <c r="F1" s="29"/>
      <c r="G1" s="29"/>
    </row>
    <row r="2" spans="1:10" ht="20.25">
      <c r="A2" s="16" t="s">
        <v>232</v>
      </c>
      <c r="B2" s="28"/>
      <c r="C2" s="31"/>
      <c r="D2" s="31"/>
      <c r="E2" s="31"/>
      <c r="F2" s="29"/>
      <c r="G2" s="29"/>
    </row>
    <row r="3" spans="1:10">
      <c r="A3" s="28"/>
      <c r="B3" s="28"/>
      <c r="C3" s="28"/>
      <c r="D3" s="30"/>
      <c r="E3" s="29"/>
      <c r="F3" s="29"/>
      <c r="G3" s="29"/>
    </row>
    <row r="4" spans="1:10" ht="15.75" customHeight="1">
      <c r="A4" s="196"/>
      <c r="B4" s="27"/>
      <c r="C4" s="26"/>
      <c r="D4" s="25"/>
      <c r="E4" s="24"/>
      <c r="F4" s="23"/>
      <c r="G4" s="19"/>
    </row>
    <row r="5" spans="1:10" ht="33" customHeight="1" thickBot="1">
      <c r="A5" s="206">
        <v>0</v>
      </c>
      <c r="B5" s="655" t="s">
        <v>83</v>
      </c>
      <c r="C5" s="655"/>
      <c r="D5" s="22"/>
      <c r="E5" s="21"/>
      <c r="F5" s="20"/>
      <c r="G5" s="20"/>
      <c r="H5" s="173"/>
      <c r="I5" s="173"/>
      <c r="J5" s="173"/>
    </row>
    <row r="6" spans="1:10" ht="20.25">
      <c r="A6" s="17"/>
      <c r="B6" s="17"/>
      <c r="C6" s="17"/>
      <c r="D6" s="18"/>
      <c r="E6" s="17"/>
      <c r="F6" s="17"/>
      <c r="G6" s="17"/>
    </row>
    <row r="7" spans="1:10" ht="15.75">
      <c r="A7" s="39" t="s">
        <v>84</v>
      </c>
      <c r="B7" s="38"/>
      <c r="C7" s="38"/>
      <c r="D7" s="38"/>
      <c r="E7" s="38"/>
      <c r="F7" s="38"/>
      <c r="G7" s="17"/>
    </row>
    <row r="8" spans="1:10" ht="15.75">
      <c r="A8" s="38"/>
      <c r="B8" s="38"/>
      <c r="C8" s="38"/>
      <c r="D8" s="38"/>
      <c r="E8" s="38"/>
      <c r="F8" s="38"/>
      <c r="G8" s="17"/>
    </row>
    <row r="9" spans="1:10" s="220" customFormat="1" ht="15.75">
      <c r="A9" s="74"/>
      <c r="B9" s="73">
        <v>1</v>
      </c>
      <c r="C9" s="362" t="s">
        <v>172</v>
      </c>
      <c r="D9" s="362"/>
      <c r="E9" s="362"/>
      <c r="F9" s="74"/>
      <c r="G9" s="189"/>
    </row>
    <row r="10" spans="1:10" ht="15.75">
      <c r="A10" s="38"/>
      <c r="B10" s="73">
        <v>2</v>
      </c>
      <c r="C10" s="362" t="s">
        <v>192</v>
      </c>
      <c r="E10" s="362"/>
      <c r="F10" s="38"/>
      <c r="G10" s="17"/>
    </row>
    <row r="11" spans="1:10" ht="15.75">
      <c r="A11" s="38"/>
      <c r="B11" s="73">
        <v>3</v>
      </c>
      <c r="C11" s="362" t="s">
        <v>11</v>
      </c>
      <c r="D11" s="362"/>
      <c r="E11" s="362"/>
      <c r="F11" s="38"/>
      <c r="G11" s="17"/>
    </row>
    <row r="12" spans="1:10" ht="15.75">
      <c r="A12" s="38"/>
      <c r="B12" s="73">
        <v>4</v>
      </c>
      <c r="C12" s="362" t="s">
        <v>12</v>
      </c>
      <c r="D12" s="362"/>
      <c r="E12" s="362"/>
      <c r="F12" s="38"/>
      <c r="G12" s="17"/>
    </row>
    <row r="13" spans="1:10" ht="15.75">
      <c r="A13" s="38"/>
      <c r="B13" s="73">
        <v>5</v>
      </c>
      <c r="C13" s="362" t="s">
        <v>85</v>
      </c>
      <c r="D13" s="362"/>
      <c r="E13" s="362"/>
      <c r="F13" s="38"/>
      <c r="G13" s="17"/>
    </row>
    <row r="14" spans="1:10" ht="15.75">
      <c r="A14" s="38"/>
      <c r="B14" s="73">
        <v>6</v>
      </c>
      <c r="C14" s="362" t="s">
        <v>57</v>
      </c>
      <c r="D14" s="362"/>
      <c r="E14" s="362"/>
      <c r="F14" s="38"/>
      <c r="G14" s="17"/>
    </row>
    <row r="15" spans="1:10" ht="15.75">
      <c r="A15" s="38"/>
      <c r="B15" s="73">
        <v>7</v>
      </c>
      <c r="C15" s="362" t="s">
        <v>210</v>
      </c>
      <c r="D15" s="362"/>
      <c r="E15" s="362"/>
      <c r="F15" s="38"/>
      <c r="G15" s="17"/>
    </row>
    <row r="16" spans="1:10" s="175" customFormat="1" ht="15.75">
      <c r="A16" s="74"/>
      <c r="B16" s="407">
        <v>8</v>
      </c>
      <c r="C16" s="362" t="s">
        <v>185</v>
      </c>
      <c r="D16" s="362"/>
      <c r="E16" s="362"/>
      <c r="F16" s="74"/>
      <c r="G16" s="189"/>
    </row>
    <row r="17" spans="1:14" s="223" customFormat="1" ht="15.75">
      <c r="A17" s="74"/>
      <c r="B17" s="73">
        <v>9</v>
      </c>
      <c r="C17" s="362" t="s">
        <v>179</v>
      </c>
      <c r="D17" s="362"/>
      <c r="E17" s="362"/>
      <c r="F17" s="74"/>
      <c r="G17" s="189"/>
    </row>
    <row r="18" spans="1:14" s="66" customFormat="1" ht="15.75">
      <c r="A18" s="74"/>
      <c r="B18" s="73">
        <v>10</v>
      </c>
      <c r="C18" s="362" t="s">
        <v>86</v>
      </c>
      <c r="D18" s="362"/>
      <c r="E18" s="362"/>
      <c r="F18" s="74"/>
      <c r="G18" s="71"/>
    </row>
    <row r="19" spans="1:14" ht="15.75">
      <c r="A19" s="36"/>
      <c r="B19" s="36"/>
      <c r="C19" s="42"/>
      <c r="D19" s="42"/>
      <c r="E19" s="42"/>
      <c r="F19" s="36"/>
      <c r="G19" s="17"/>
      <c r="H19" s="15"/>
      <c r="I19" s="15"/>
      <c r="J19" s="15"/>
      <c r="K19" s="15"/>
      <c r="L19" s="15"/>
      <c r="M19" s="15"/>
      <c r="N19" s="15"/>
    </row>
    <row r="20" spans="1:14" ht="15.75">
      <c r="A20" s="37" t="s">
        <v>87</v>
      </c>
      <c r="B20" s="36"/>
      <c r="C20" s="36"/>
      <c r="D20" s="36"/>
      <c r="E20" s="36"/>
      <c r="F20" s="36"/>
      <c r="G20" s="17"/>
      <c r="H20" s="362"/>
      <c r="I20" s="15"/>
      <c r="J20" s="15"/>
      <c r="K20" s="15"/>
      <c r="L20" s="15"/>
      <c r="M20" s="15"/>
      <c r="N20" s="15"/>
    </row>
    <row r="21" spans="1:14" ht="15.75">
      <c r="A21" s="36"/>
      <c r="B21" s="36"/>
      <c r="C21" s="36"/>
      <c r="D21" s="36"/>
      <c r="E21" s="36"/>
      <c r="F21" s="36"/>
      <c r="G21" s="17"/>
      <c r="H21" s="15"/>
      <c r="I21" s="15"/>
      <c r="J21" s="15"/>
      <c r="K21" s="15"/>
      <c r="L21" s="15"/>
      <c r="M21" s="15"/>
      <c r="N21" s="15"/>
    </row>
    <row r="22" spans="1:14" ht="15.75">
      <c r="A22" s="36"/>
      <c r="B22" s="73">
        <v>11</v>
      </c>
      <c r="C22" s="362" t="s">
        <v>241</v>
      </c>
      <c r="D22" s="42"/>
      <c r="E22" s="42"/>
      <c r="F22" s="36"/>
      <c r="G22" s="17"/>
      <c r="H22" s="15"/>
      <c r="I22" s="15"/>
      <c r="J22" s="15"/>
      <c r="K22" s="15"/>
      <c r="L22" s="15"/>
      <c r="M22" s="15"/>
      <c r="N22" s="15"/>
    </row>
    <row r="23" spans="1:14" s="223" customFormat="1" ht="15.75">
      <c r="A23" s="73"/>
      <c r="B23" s="73">
        <v>12</v>
      </c>
      <c r="C23" s="362" t="s">
        <v>207</v>
      </c>
      <c r="D23" s="362"/>
      <c r="E23" s="362"/>
      <c r="F23" s="73"/>
      <c r="G23" s="189"/>
    </row>
    <row r="24" spans="1:14" ht="15.75">
      <c r="A24" s="36"/>
      <c r="B24" s="73">
        <v>13</v>
      </c>
      <c r="C24" s="362" t="s">
        <v>205</v>
      </c>
      <c r="D24" s="42"/>
      <c r="E24" s="42"/>
      <c r="F24" s="36"/>
      <c r="G24" s="17"/>
      <c r="H24" s="15"/>
      <c r="I24" s="15"/>
      <c r="J24" s="15"/>
      <c r="K24" s="15"/>
      <c r="L24" s="15"/>
      <c r="M24" s="15"/>
      <c r="N24" s="15"/>
    </row>
    <row r="25" spans="1:14" ht="15.75">
      <c r="A25" s="36"/>
      <c r="B25" s="73">
        <v>14</v>
      </c>
      <c r="C25" s="362" t="s">
        <v>208</v>
      </c>
      <c r="D25" s="42"/>
      <c r="E25" s="42"/>
      <c r="F25" s="36"/>
      <c r="G25" s="17"/>
      <c r="H25" s="15"/>
      <c r="I25" s="15"/>
      <c r="J25" s="15"/>
      <c r="K25" s="15"/>
      <c r="L25" s="15"/>
      <c r="M25" s="15"/>
      <c r="N25" s="15"/>
    </row>
    <row r="26" spans="1:14" s="223" customFormat="1" ht="15.75">
      <c r="A26" s="73"/>
      <c r="B26" s="73"/>
      <c r="C26" s="362"/>
      <c r="D26" s="362"/>
      <c r="E26" s="362"/>
      <c r="F26" s="73"/>
      <c r="G26" s="189"/>
    </row>
    <row r="27" spans="1:14" s="223" customFormat="1" ht="15.75">
      <c r="A27" s="73"/>
      <c r="B27" s="73"/>
      <c r="C27" s="362"/>
      <c r="D27" s="362"/>
      <c r="E27" s="362"/>
      <c r="F27" s="73"/>
      <c r="G27" s="189"/>
    </row>
    <row r="28" spans="1:14" ht="16.5" thickBot="1">
      <c r="A28" s="34"/>
      <c r="B28" s="40"/>
      <c r="C28" s="41"/>
      <c r="D28" s="34"/>
      <c r="E28" s="34"/>
      <c r="F28" s="34"/>
      <c r="G28" s="173"/>
      <c r="H28" s="173"/>
      <c r="I28" s="173"/>
      <c r="J28" s="173"/>
      <c r="K28" s="15"/>
      <c r="L28" s="15"/>
      <c r="M28" s="15"/>
      <c r="N28" s="15"/>
    </row>
    <row r="29" spans="1:14" ht="15.75">
      <c r="A29" s="35"/>
      <c r="B29" s="35"/>
      <c r="C29" s="35"/>
      <c r="D29" s="35"/>
      <c r="E29" s="35"/>
      <c r="F29" s="35"/>
      <c r="G29" s="15"/>
      <c r="H29" s="15"/>
      <c r="I29" s="15"/>
      <c r="J29" s="15"/>
      <c r="K29" s="15"/>
      <c r="L29" s="15"/>
      <c r="M29" s="15"/>
      <c r="N29" s="15"/>
    </row>
    <row r="30" spans="1:14" s="391" customFormat="1">
      <c r="A30" s="404" t="s">
        <v>89</v>
      </c>
      <c r="B30" s="402"/>
      <c r="C30" s="402"/>
      <c r="D30" s="402"/>
      <c r="E30" s="402"/>
      <c r="F30" s="402"/>
    </row>
    <row r="31" spans="1:14" s="391" customFormat="1">
      <c r="A31" s="402"/>
      <c r="B31" s="402"/>
      <c r="C31" s="402"/>
      <c r="D31" s="402"/>
      <c r="E31" s="402"/>
      <c r="F31" s="402"/>
    </row>
    <row r="32" spans="1:14" s="391" customFormat="1">
      <c r="A32" s="405" t="s">
        <v>90</v>
      </c>
      <c r="B32" s="405"/>
      <c r="C32" s="406">
        <v>43069</v>
      </c>
      <c r="D32" s="402"/>
      <c r="E32" s="402"/>
      <c r="F32" s="402"/>
    </row>
    <row r="33" spans="1:14" s="391" customFormat="1">
      <c r="A33" s="405" t="s">
        <v>91</v>
      </c>
      <c r="B33" s="405"/>
      <c r="C33" s="406">
        <v>43251</v>
      </c>
      <c r="D33" s="402"/>
      <c r="E33" s="402"/>
      <c r="F33" s="402"/>
    </row>
    <row r="34" spans="1:14" ht="15.75">
      <c r="A34" s="35"/>
      <c r="B34" s="35"/>
      <c r="C34" s="35"/>
      <c r="D34" s="35"/>
      <c r="E34" s="35"/>
      <c r="F34" s="35"/>
      <c r="G34" s="15"/>
      <c r="H34" s="15"/>
      <c r="I34" s="15"/>
      <c r="J34" s="15"/>
      <c r="K34" s="15"/>
      <c r="L34" s="15"/>
      <c r="M34" s="15"/>
      <c r="N34" s="15"/>
    </row>
    <row r="35" spans="1:14" s="391" customFormat="1">
      <c r="A35" s="402" t="s">
        <v>92</v>
      </c>
      <c r="B35" s="660" t="s">
        <v>93</v>
      </c>
      <c r="C35" s="661"/>
      <c r="D35" s="661"/>
      <c r="E35" s="661"/>
      <c r="F35" s="402"/>
    </row>
    <row r="36" spans="1:14" s="391" customFormat="1">
      <c r="A36" s="402"/>
      <c r="B36" s="403"/>
      <c r="C36" s="402"/>
      <c r="D36" s="402"/>
      <c r="E36" s="402"/>
      <c r="F36" s="402"/>
    </row>
    <row r="37" spans="1:14" s="391" customFormat="1">
      <c r="A37" s="402" t="s">
        <v>94</v>
      </c>
      <c r="B37" s="403"/>
      <c r="C37" s="402"/>
      <c r="D37" s="402"/>
      <c r="E37" s="402"/>
      <c r="F37" s="402"/>
    </row>
    <row r="38" spans="1:14" s="391" customFormat="1">
      <c r="A38" s="402" t="s">
        <v>233</v>
      </c>
      <c r="B38" s="403"/>
      <c r="C38" s="402"/>
      <c r="D38" s="402"/>
      <c r="E38" s="402"/>
      <c r="F38" s="402"/>
    </row>
    <row r="39" spans="1:14" s="391" customFormat="1">
      <c r="B39" s="403"/>
    </row>
    <row r="40" spans="1:14" ht="18">
      <c r="A40" s="137"/>
      <c r="N40" s="17"/>
    </row>
    <row r="41" spans="1:14" s="175" customFormat="1">
      <c r="A41" s="14"/>
      <c r="N41" s="189"/>
    </row>
    <row r="42" spans="1:14" s="136" customFormat="1" ht="14.25">
      <c r="N42" s="194"/>
    </row>
    <row r="43" spans="1:14" s="136" customFormat="1" ht="14.25">
      <c r="N43" s="194"/>
    </row>
    <row r="44" spans="1:14" s="136" customFormat="1" ht="14.25">
      <c r="N44" s="194"/>
    </row>
    <row r="45" spans="1:14" s="136" customFormat="1" ht="14.25">
      <c r="A45" s="392"/>
      <c r="N45" s="194"/>
    </row>
    <row r="46" spans="1:14" s="136" customFormat="1" ht="14.25">
      <c r="A46" s="392"/>
      <c r="N46" s="194"/>
    </row>
    <row r="47" spans="1:14" s="136" customFormat="1" ht="14.25">
      <c r="N47" s="194"/>
    </row>
    <row r="48" spans="1:14" s="136" customFormat="1" ht="14.25">
      <c r="N48" s="194"/>
    </row>
    <row r="49" spans="1:14" s="136" customFormat="1" ht="14.25">
      <c r="N49" s="194"/>
    </row>
    <row r="50" spans="1:14" s="136" customFormat="1" ht="14.25">
      <c r="A50" s="204"/>
      <c r="B50" s="393"/>
      <c r="C50" s="393"/>
      <c r="D50" s="393"/>
      <c r="E50" s="393"/>
      <c r="F50" s="393"/>
      <c r="G50" s="393"/>
      <c r="H50" s="393"/>
      <c r="I50" s="393"/>
      <c r="J50" s="393"/>
      <c r="K50" s="393"/>
      <c r="L50" s="393"/>
      <c r="M50" s="194"/>
      <c r="N50" s="194"/>
    </row>
    <row r="51" spans="1:14" s="136" customFormat="1" ht="14.25">
      <c r="A51" s="204"/>
      <c r="B51" s="393"/>
      <c r="C51" s="393"/>
      <c r="D51" s="393"/>
      <c r="E51" s="393"/>
      <c r="F51" s="393"/>
      <c r="G51" s="393"/>
      <c r="H51" s="393"/>
      <c r="I51" s="393"/>
      <c r="J51" s="393"/>
      <c r="K51" s="393"/>
      <c r="L51" s="393"/>
      <c r="M51" s="194"/>
      <c r="N51" s="194"/>
    </row>
    <row r="52" spans="1:14" s="136" customFormat="1" ht="14.25">
      <c r="A52" s="204"/>
      <c r="B52" s="393"/>
      <c r="C52" s="393"/>
      <c r="D52" s="393"/>
      <c r="E52" s="393"/>
      <c r="F52" s="393"/>
      <c r="G52" s="393"/>
      <c r="H52" s="393"/>
      <c r="I52" s="393"/>
      <c r="J52" s="393"/>
      <c r="K52" s="393"/>
      <c r="L52" s="393"/>
      <c r="M52" s="194"/>
      <c r="N52" s="194"/>
    </row>
    <row r="53" spans="1:14" s="136" customFormat="1" ht="14.25">
      <c r="A53" s="204"/>
      <c r="B53" s="393"/>
      <c r="C53" s="393"/>
      <c r="D53" s="393"/>
      <c r="E53" s="393"/>
      <c r="F53" s="393"/>
      <c r="G53" s="393"/>
      <c r="H53" s="393"/>
      <c r="I53" s="393"/>
      <c r="J53" s="393"/>
      <c r="K53" s="393"/>
      <c r="L53" s="393"/>
      <c r="M53" s="194"/>
      <c r="N53" s="194"/>
    </row>
    <row r="54" spans="1:14" s="136" customFormat="1" ht="14.25">
      <c r="A54" s="204"/>
      <c r="B54" s="393"/>
      <c r="C54" s="393"/>
      <c r="D54" s="393"/>
      <c r="E54" s="393"/>
      <c r="F54" s="393"/>
      <c r="G54" s="393"/>
      <c r="H54" s="393"/>
      <c r="I54" s="393"/>
      <c r="J54" s="393"/>
      <c r="K54" s="393"/>
      <c r="L54" s="393"/>
      <c r="M54" s="194"/>
      <c r="N54" s="194"/>
    </row>
    <row r="55" spans="1:14" s="136" customFormat="1" ht="14.25">
      <c r="A55" s="204"/>
      <c r="B55" s="393"/>
      <c r="C55" s="393"/>
      <c r="D55" s="393"/>
      <c r="E55" s="393"/>
      <c r="F55" s="393"/>
      <c r="G55" s="393"/>
      <c r="H55" s="393"/>
      <c r="I55" s="393"/>
      <c r="J55" s="393"/>
      <c r="K55" s="393"/>
      <c r="L55" s="393"/>
      <c r="M55" s="194"/>
      <c r="N55" s="194"/>
    </row>
    <row r="56" spans="1:14" s="136" customFormat="1" ht="14.25">
      <c r="A56" s="204"/>
      <c r="B56" s="393"/>
      <c r="C56" s="393"/>
      <c r="D56" s="393"/>
      <c r="E56" s="393"/>
      <c r="F56" s="393"/>
      <c r="G56" s="393"/>
      <c r="H56" s="393"/>
      <c r="I56" s="393"/>
      <c r="J56" s="393"/>
      <c r="K56" s="393"/>
      <c r="L56" s="393"/>
      <c r="M56" s="194"/>
      <c r="N56" s="194"/>
    </row>
    <row r="57" spans="1:14" s="136" customFormat="1" ht="14.25">
      <c r="A57" s="657"/>
      <c r="B57" s="657"/>
      <c r="C57" s="657"/>
      <c r="D57" s="657"/>
      <c r="E57" s="657"/>
      <c r="F57" s="657"/>
      <c r="G57" s="657"/>
      <c r="H57" s="657"/>
      <c r="I57" s="657"/>
      <c r="J57" s="657"/>
      <c r="K57" s="393"/>
      <c r="L57" s="393"/>
      <c r="M57" s="194"/>
      <c r="N57" s="194"/>
    </row>
    <row r="58" spans="1:14" s="136" customFormat="1" ht="14.25">
      <c r="A58" s="657"/>
      <c r="B58" s="657"/>
      <c r="C58" s="657"/>
      <c r="D58" s="657"/>
      <c r="E58" s="657"/>
      <c r="F58" s="657"/>
      <c r="G58" s="657"/>
      <c r="H58" s="657"/>
      <c r="I58" s="657"/>
      <c r="J58" s="657"/>
      <c r="K58" s="393"/>
      <c r="L58" s="393"/>
      <c r="M58" s="194"/>
      <c r="N58" s="194"/>
    </row>
    <row r="59" spans="1:14" s="136" customFormat="1" ht="14.25">
      <c r="A59" s="657"/>
      <c r="B59" s="657"/>
      <c r="C59" s="657"/>
      <c r="D59" s="657"/>
      <c r="E59" s="657"/>
      <c r="F59" s="657"/>
      <c r="G59" s="657"/>
      <c r="H59" s="657"/>
      <c r="I59" s="657"/>
      <c r="J59" s="657"/>
      <c r="K59" s="393"/>
      <c r="L59" s="393"/>
      <c r="M59" s="194"/>
      <c r="N59" s="194"/>
    </row>
    <row r="60" spans="1:14" s="136" customFormat="1" ht="14.25">
      <c r="A60" s="204"/>
      <c r="B60" s="393"/>
      <c r="C60" s="393"/>
      <c r="D60" s="393"/>
      <c r="E60" s="393"/>
      <c r="F60" s="393"/>
      <c r="G60" s="393"/>
      <c r="H60" s="393"/>
      <c r="I60" s="393"/>
      <c r="J60" s="393"/>
      <c r="K60" s="393"/>
      <c r="L60" s="393"/>
      <c r="M60" s="194"/>
      <c r="N60" s="194"/>
    </row>
    <row r="61" spans="1:14" s="136" customFormat="1" ht="14.25">
      <c r="A61" s="204"/>
      <c r="B61" s="393"/>
      <c r="C61" s="393"/>
      <c r="D61" s="393"/>
      <c r="E61" s="393"/>
      <c r="F61" s="393"/>
      <c r="G61" s="393"/>
      <c r="H61" s="393"/>
      <c r="I61" s="393"/>
      <c r="J61" s="393"/>
      <c r="K61" s="393"/>
      <c r="L61" s="393"/>
      <c r="M61" s="194"/>
      <c r="N61" s="194"/>
    </row>
    <row r="62" spans="1:14" s="136" customFormat="1" ht="14.25">
      <c r="A62" s="394"/>
      <c r="B62" s="394"/>
      <c r="C62" s="394"/>
      <c r="D62" s="394"/>
      <c r="E62" s="394"/>
      <c r="F62" s="394"/>
      <c r="G62" s="394"/>
      <c r="H62" s="394"/>
      <c r="I62" s="394"/>
      <c r="J62" s="393"/>
      <c r="K62" s="393"/>
      <c r="L62" s="393"/>
      <c r="M62" s="194"/>
      <c r="N62" s="194"/>
    </row>
    <row r="63" spans="1:14" s="136" customFormat="1" ht="14.25">
      <c r="A63" s="656"/>
      <c r="B63" s="656"/>
      <c r="C63" s="656"/>
      <c r="D63" s="656"/>
      <c r="E63" s="656"/>
      <c r="F63" s="656"/>
      <c r="G63" s="656"/>
      <c r="H63" s="656"/>
      <c r="I63" s="656"/>
      <c r="J63" s="656"/>
      <c r="K63" s="393"/>
      <c r="L63" s="393"/>
      <c r="M63" s="194"/>
      <c r="N63" s="194"/>
    </row>
    <row r="64" spans="1:14" s="136" customFormat="1" ht="15" customHeight="1">
      <c r="A64" s="656"/>
      <c r="B64" s="656"/>
      <c r="C64" s="656"/>
      <c r="D64" s="656"/>
      <c r="E64" s="656"/>
      <c r="F64" s="656"/>
      <c r="G64" s="656"/>
      <c r="H64" s="656"/>
      <c r="I64" s="656"/>
      <c r="J64" s="656"/>
      <c r="K64" s="395"/>
      <c r="L64" s="396"/>
      <c r="M64" s="195"/>
      <c r="N64" s="195"/>
    </row>
    <row r="65" spans="1:14" s="136" customFormat="1" ht="14.25">
      <c r="A65" s="396"/>
      <c r="B65" s="396"/>
      <c r="C65" s="396"/>
      <c r="D65" s="396"/>
      <c r="E65" s="396"/>
      <c r="F65" s="396"/>
      <c r="G65" s="396"/>
      <c r="H65" s="396"/>
      <c r="I65" s="396"/>
      <c r="J65" s="395"/>
      <c r="K65" s="395"/>
      <c r="L65" s="396"/>
      <c r="M65" s="195"/>
      <c r="N65" s="195"/>
    </row>
    <row r="66" spans="1:14" s="136" customFormat="1" ht="14.25" customHeight="1">
      <c r="A66" s="656"/>
      <c r="B66" s="656"/>
      <c r="C66" s="656"/>
      <c r="D66" s="656"/>
      <c r="E66" s="656"/>
      <c r="F66" s="656"/>
      <c r="G66" s="656"/>
      <c r="H66" s="656"/>
      <c r="I66" s="656"/>
      <c r="J66" s="656"/>
      <c r="K66" s="395"/>
      <c r="L66" s="396"/>
      <c r="M66" s="195"/>
      <c r="N66" s="195"/>
    </row>
    <row r="67" spans="1:14" s="136" customFormat="1" ht="14.25">
      <c r="A67" s="656"/>
      <c r="B67" s="656"/>
      <c r="C67" s="656"/>
      <c r="D67" s="656"/>
      <c r="E67" s="656"/>
      <c r="F67" s="656"/>
      <c r="G67" s="656"/>
      <c r="H67" s="656"/>
      <c r="I67" s="656"/>
      <c r="J67" s="656"/>
      <c r="K67" s="395"/>
      <c r="L67" s="396"/>
      <c r="M67" s="195"/>
      <c r="N67" s="195"/>
    </row>
    <row r="68" spans="1:14" s="136" customFormat="1" ht="14.25">
      <c r="A68" s="656"/>
      <c r="B68" s="656"/>
      <c r="C68" s="656"/>
      <c r="D68" s="656"/>
      <c r="E68" s="656"/>
      <c r="F68" s="656"/>
      <c r="G68" s="656"/>
      <c r="H68" s="656"/>
      <c r="I68" s="656"/>
      <c r="J68" s="656"/>
      <c r="K68" s="396"/>
      <c r="L68" s="396"/>
      <c r="M68" s="195"/>
      <c r="N68" s="195"/>
    </row>
    <row r="69" spans="1:14" s="136" customFormat="1" ht="15" customHeight="1">
      <c r="A69" s="656"/>
      <c r="B69" s="656"/>
      <c r="C69" s="656"/>
      <c r="D69" s="656"/>
      <c r="E69" s="656"/>
      <c r="F69" s="656"/>
      <c r="G69" s="656"/>
      <c r="H69" s="656"/>
      <c r="I69" s="656"/>
      <c r="J69" s="656"/>
      <c r="K69" s="397"/>
      <c r="L69" s="393"/>
      <c r="M69" s="194"/>
      <c r="N69" s="194"/>
    </row>
    <row r="70" spans="1:14" s="136" customFormat="1" ht="15" customHeight="1">
      <c r="A70" s="656"/>
      <c r="B70" s="656"/>
      <c r="C70" s="656"/>
      <c r="D70" s="656"/>
      <c r="E70" s="656"/>
      <c r="F70" s="656"/>
      <c r="G70" s="656"/>
      <c r="H70" s="656"/>
      <c r="I70" s="656"/>
      <c r="J70" s="656"/>
      <c r="K70" s="397"/>
      <c r="L70" s="393"/>
      <c r="M70" s="194"/>
      <c r="N70" s="194"/>
    </row>
    <row r="71" spans="1:14" s="136" customFormat="1" ht="14.25">
      <c r="A71" s="396"/>
      <c r="B71" s="396"/>
      <c r="C71" s="396"/>
      <c r="D71" s="396"/>
      <c r="E71" s="396"/>
      <c r="F71" s="396"/>
      <c r="G71" s="396"/>
      <c r="H71" s="396"/>
      <c r="I71" s="396"/>
      <c r="J71" s="397"/>
      <c r="K71" s="397"/>
      <c r="L71" s="393"/>
      <c r="M71" s="194"/>
      <c r="N71" s="194"/>
    </row>
    <row r="72" spans="1:14" s="136" customFormat="1" ht="14.25" customHeight="1">
      <c r="A72" s="658"/>
      <c r="B72" s="658"/>
      <c r="C72" s="658"/>
      <c r="D72" s="658"/>
      <c r="E72" s="658"/>
      <c r="F72" s="658"/>
      <c r="G72" s="658"/>
      <c r="H72" s="658"/>
      <c r="I72" s="658"/>
      <c r="J72" s="658"/>
      <c r="K72" s="397"/>
      <c r="L72" s="393"/>
      <c r="M72" s="194"/>
      <c r="N72" s="194"/>
    </row>
    <row r="73" spans="1:14" s="136" customFormat="1" ht="14.25">
      <c r="A73" s="658"/>
      <c r="B73" s="658"/>
      <c r="C73" s="658"/>
      <c r="D73" s="658"/>
      <c r="E73" s="658"/>
      <c r="F73" s="658"/>
      <c r="G73" s="658"/>
      <c r="H73" s="658"/>
      <c r="I73" s="658"/>
      <c r="J73" s="658"/>
      <c r="K73" s="393"/>
      <c r="L73" s="393"/>
      <c r="M73" s="194"/>
      <c r="N73" s="194"/>
    </row>
    <row r="74" spans="1:14" s="136" customFormat="1" ht="14.25">
      <c r="A74" s="658"/>
      <c r="B74" s="658"/>
      <c r="C74" s="658"/>
      <c r="D74" s="658"/>
      <c r="E74" s="658"/>
      <c r="F74" s="658"/>
      <c r="G74" s="658"/>
      <c r="H74" s="658"/>
      <c r="I74" s="658"/>
      <c r="J74" s="658"/>
      <c r="K74" s="393"/>
      <c r="L74" s="393"/>
      <c r="M74" s="194"/>
      <c r="N74" s="194"/>
    </row>
    <row r="75" spans="1:14" s="136" customFormat="1" ht="14.25">
      <c r="A75" s="397"/>
      <c r="B75" s="397"/>
      <c r="C75" s="397"/>
      <c r="D75" s="397"/>
      <c r="E75" s="397"/>
      <c r="F75" s="397"/>
      <c r="G75" s="397"/>
      <c r="H75" s="397"/>
      <c r="I75" s="397"/>
      <c r="J75" s="393"/>
      <c r="K75" s="393"/>
      <c r="L75" s="393"/>
      <c r="M75" s="194"/>
      <c r="N75" s="194"/>
    </row>
    <row r="76" spans="1:14" s="136" customFormat="1" ht="15" customHeight="1">
      <c r="A76" s="204"/>
      <c r="B76" s="393"/>
      <c r="C76" s="393"/>
      <c r="D76" s="393"/>
      <c r="E76" s="393"/>
      <c r="F76" s="393"/>
      <c r="G76" s="393"/>
      <c r="H76" s="393"/>
      <c r="I76" s="393"/>
      <c r="J76" s="395"/>
      <c r="K76" s="395"/>
      <c r="L76" s="393"/>
      <c r="M76" s="194"/>
      <c r="N76" s="194"/>
    </row>
    <row r="77" spans="1:14" s="136" customFormat="1" ht="14.25">
      <c r="A77" s="204"/>
      <c r="B77" s="393"/>
      <c r="C77" s="393"/>
      <c r="D77" s="393"/>
      <c r="E77" s="393"/>
      <c r="F77" s="393"/>
      <c r="G77" s="393"/>
      <c r="H77" s="393"/>
      <c r="I77" s="393"/>
      <c r="J77" s="395"/>
      <c r="K77" s="395"/>
      <c r="L77" s="393"/>
      <c r="M77" s="194"/>
      <c r="N77" s="194"/>
    </row>
    <row r="78" spans="1:14" s="136" customFormat="1" ht="14.25" customHeight="1">
      <c r="A78" s="656"/>
      <c r="B78" s="656"/>
      <c r="C78" s="656"/>
      <c r="D78" s="656"/>
      <c r="E78" s="656"/>
      <c r="F78" s="656"/>
      <c r="G78" s="656"/>
      <c r="H78" s="656"/>
      <c r="I78" s="656"/>
      <c r="J78" s="656"/>
      <c r="K78" s="395"/>
      <c r="L78" s="393"/>
      <c r="M78" s="194"/>
      <c r="N78" s="194"/>
    </row>
    <row r="79" spans="1:14" s="136" customFormat="1" ht="14.25">
      <c r="A79" s="656"/>
      <c r="B79" s="656"/>
      <c r="C79" s="656"/>
      <c r="D79" s="656"/>
      <c r="E79" s="656"/>
      <c r="F79" s="656"/>
      <c r="G79" s="656"/>
      <c r="H79" s="656"/>
      <c r="I79" s="656"/>
      <c r="J79" s="656"/>
      <c r="K79" s="395"/>
      <c r="L79" s="393"/>
      <c r="M79" s="194"/>
      <c r="N79" s="194"/>
    </row>
    <row r="80" spans="1:14" s="136" customFormat="1" ht="14.25">
      <c r="A80" s="656"/>
      <c r="B80" s="656"/>
      <c r="C80" s="656"/>
      <c r="D80" s="656"/>
      <c r="E80" s="656"/>
      <c r="F80" s="656"/>
      <c r="G80" s="656"/>
      <c r="H80" s="656"/>
      <c r="I80" s="656"/>
      <c r="J80" s="656"/>
      <c r="K80" s="393"/>
      <c r="L80" s="393"/>
      <c r="M80" s="194"/>
      <c r="N80" s="194"/>
    </row>
    <row r="81" spans="1:14" s="136" customFormat="1" ht="14.25">
      <c r="A81" s="656"/>
      <c r="B81" s="656"/>
      <c r="C81" s="656"/>
      <c r="D81" s="656"/>
      <c r="E81" s="656"/>
      <c r="F81" s="656"/>
      <c r="G81" s="656"/>
      <c r="H81" s="656"/>
      <c r="I81" s="656"/>
      <c r="J81" s="656"/>
      <c r="K81" s="393"/>
      <c r="L81" s="393"/>
      <c r="M81" s="194"/>
      <c r="N81" s="194"/>
    </row>
    <row r="82" spans="1:14" s="136" customFormat="1" ht="14.25">
      <c r="A82" s="656"/>
      <c r="B82" s="656"/>
      <c r="C82" s="656"/>
      <c r="D82" s="656"/>
      <c r="E82" s="656"/>
      <c r="F82" s="656"/>
      <c r="G82" s="656"/>
      <c r="H82" s="656"/>
      <c r="I82" s="656"/>
      <c r="J82" s="656"/>
      <c r="K82" s="393"/>
      <c r="L82" s="393"/>
      <c r="M82" s="194"/>
      <c r="N82" s="194"/>
    </row>
    <row r="83" spans="1:14" s="136" customFormat="1" ht="14.25">
      <c r="A83" s="395"/>
      <c r="B83" s="395"/>
      <c r="C83" s="395"/>
      <c r="D83" s="395"/>
      <c r="E83" s="395"/>
      <c r="F83" s="395"/>
      <c r="G83" s="395"/>
      <c r="H83" s="395"/>
      <c r="I83" s="395"/>
      <c r="J83" s="393"/>
      <c r="K83" s="393"/>
      <c r="L83" s="393"/>
      <c r="M83" s="194"/>
      <c r="N83" s="194"/>
    </row>
    <row r="84" spans="1:14" s="136" customFormat="1" ht="14.25">
      <c r="A84" s="204"/>
      <c r="B84" s="393"/>
      <c r="C84" s="393"/>
      <c r="D84" s="393"/>
      <c r="E84" s="393"/>
      <c r="F84" s="393"/>
      <c r="G84" s="393"/>
      <c r="H84" s="393"/>
      <c r="I84" s="393"/>
      <c r="J84" s="393"/>
      <c r="K84" s="393"/>
      <c r="L84" s="393"/>
      <c r="M84" s="194"/>
      <c r="N84" s="194"/>
    </row>
    <row r="85" spans="1:14" s="136" customFormat="1" ht="14.25">
      <c r="A85" s="204"/>
      <c r="B85" s="393"/>
      <c r="C85" s="393"/>
      <c r="D85" s="393"/>
      <c r="E85" s="393"/>
      <c r="F85" s="393"/>
      <c r="G85" s="393"/>
      <c r="H85" s="393"/>
      <c r="I85" s="393"/>
      <c r="J85" s="393"/>
      <c r="K85" s="393"/>
      <c r="L85" s="393"/>
      <c r="M85" s="194"/>
      <c r="N85" s="194"/>
    </row>
    <row r="86" spans="1:14" s="136" customFormat="1" ht="15" customHeight="1">
      <c r="A86" s="656"/>
      <c r="B86" s="656"/>
      <c r="C86" s="656"/>
      <c r="D86" s="656"/>
      <c r="E86" s="656"/>
      <c r="F86" s="656"/>
      <c r="G86" s="656"/>
      <c r="H86" s="656"/>
      <c r="I86" s="656"/>
      <c r="J86" s="656"/>
      <c r="K86" s="393"/>
      <c r="L86" s="393"/>
      <c r="M86" s="194"/>
      <c r="N86" s="194"/>
    </row>
    <row r="87" spans="1:14" s="136" customFormat="1" ht="14.25">
      <c r="A87" s="656"/>
      <c r="B87" s="656"/>
      <c r="C87" s="656"/>
      <c r="D87" s="656"/>
      <c r="E87" s="656"/>
      <c r="F87" s="656"/>
      <c r="G87" s="656"/>
      <c r="H87" s="656"/>
      <c r="I87" s="656"/>
      <c r="J87" s="656"/>
      <c r="K87" s="393"/>
      <c r="L87" s="393"/>
      <c r="M87" s="194"/>
      <c r="N87" s="194"/>
    </row>
    <row r="88" spans="1:14" s="136" customFormat="1" ht="14.25">
      <c r="A88" s="656"/>
      <c r="B88" s="656"/>
      <c r="C88" s="656"/>
      <c r="D88" s="656"/>
      <c r="E88" s="656"/>
      <c r="F88" s="656"/>
      <c r="G88" s="656"/>
      <c r="H88" s="656"/>
      <c r="I88" s="656"/>
      <c r="J88" s="656"/>
      <c r="K88" s="393"/>
      <c r="L88" s="393"/>
      <c r="M88" s="194"/>
      <c r="N88" s="194"/>
    </row>
    <row r="89" spans="1:14" s="136" customFormat="1" ht="14.25">
      <c r="A89" s="656"/>
      <c r="B89" s="656"/>
      <c r="C89" s="656"/>
      <c r="D89" s="656"/>
      <c r="E89" s="656"/>
      <c r="F89" s="656"/>
      <c r="G89" s="656"/>
      <c r="H89" s="656"/>
      <c r="I89" s="656"/>
      <c r="J89" s="656"/>
      <c r="K89" s="393"/>
      <c r="L89" s="393"/>
      <c r="M89" s="194"/>
      <c r="N89" s="194"/>
    </row>
    <row r="90" spans="1:14" s="136" customFormat="1" ht="14.25">
      <c r="A90" s="204"/>
      <c r="B90" s="393"/>
      <c r="C90" s="393"/>
      <c r="D90" s="393"/>
      <c r="E90" s="393"/>
      <c r="F90" s="393"/>
      <c r="G90" s="393"/>
      <c r="H90" s="393"/>
      <c r="I90" s="393"/>
      <c r="J90" s="393"/>
      <c r="K90" s="393"/>
      <c r="L90" s="393"/>
      <c r="M90" s="194"/>
      <c r="N90" s="194"/>
    </row>
    <row r="91" spans="1:14" s="136" customFormat="1" ht="15" customHeight="1">
      <c r="A91" s="656"/>
      <c r="B91" s="656"/>
      <c r="C91" s="656"/>
      <c r="D91" s="656"/>
      <c r="E91" s="656"/>
      <c r="F91" s="656"/>
      <c r="G91" s="656"/>
      <c r="H91" s="656"/>
      <c r="I91" s="656"/>
      <c r="J91" s="656"/>
      <c r="K91" s="393"/>
      <c r="L91" s="393"/>
      <c r="M91" s="194"/>
      <c r="N91" s="194"/>
    </row>
    <row r="92" spans="1:14" s="136" customFormat="1" ht="14.25">
      <c r="A92" s="656"/>
      <c r="B92" s="656"/>
      <c r="C92" s="656"/>
      <c r="D92" s="656"/>
      <c r="E92" s="656"/>
      <c r="F92" s="656"/>
      <c r="G92" s="656"/>
      <c r="H92" s="656"/>
      <c r="I92" s="656"/>
      <c r="J92" s="656"/>
      <c r="K92" s="393"/>
      <c r="L92" s="393"/>
      <c r="M92" s="194"/>
      <c r="N92" s="194"/>
    </row>
    <row r="93" spans="1:14" s="136" customFormat="1" ht="14.25">
      <c r="A93" s="656"/>
      <c r="B93" s="656"/>
      <c r="C93" s="656"/>
      <c r="D93" s="656"/>
      <c r="E93" s="656"/>
      <c r="F93" s="656"/>
      <c r="G93" s="656"/>
      <c r="H93" s="656"/>
      <c r="I93" s="656"/>
      <c r="J93" s="656"/>
      <c r="K93" s="393"/>
      <c r="L93" s="393"/>
      <c r="M93" s="194"/>
      <c r="N93" s="194"/>
    </row>
    <row r="94" spans="1:14" s="136" customFormat="1" ht="12.75" customHeight="1">
      <c r="A94" s="398"/>
      <c r="C94" s="396"/>
      <c r="D94" s="396"/>
      <c r="E94" s="396"/>
      <c r="F94" s="396"/>
      <c r="G94" s="396"/>
      <c r="H94" s="396"/>
      <c r="I94" s="393"/>
      <c r="J94" s="393"/>
      <c r="K94" s="393"/>
      <c r="L94" s="393"/>
      <c r="M94" s="194"/>
      <c r="N94" s="194"/>
    </row>
    <row r="95" spans="1:14" s="136" customFormat="1" ht="14.25">
      <c r="A95" s="204"/>
      <c r="B95" s="393"/>
      <c r="C95" s="393"/>
      <c r="D95" s="393"/>
      <c r="E95" s="393"/>
      <c r="F95" s="393"/>
      <c r="G95" s="393"/>
      <c r="H95" s="393"/>
      <c r="I95" s="393"/>
      <c r="J95" s="393"/>
      <c r="K95" s="393"/>
      <c r="L95" s="393"/>
      <c r="M95" s="194"/>
      <c r="N95" s="194"/>
    </row>
    <row r="96" spans="1:14" s="136" customFormat="1" ht="14.25">
      <c r="A96" s="204"/>
      <c r="B96" s="393"/>
      <c r="C96" s="393"/>
      <c r="D96" s="393"/>
      <c r="E96" s="393"/>
      <c r="F96" s="393"/>
      <c r="G96" s="393"/>
      <c r="H96" s="393"/>
      <c r="I96" s="393"/>
      <c r="J96" s="393"/>
      <c r="K96" s="393"/>
      <c r="L96" s="393"/>
      <c r="M96" s="194"/>
      <c r="N96" s="194"/>
    </row>
    <row r="97" spans="1:14" s="136" customFormat="1" ht="14.25">
      <c r="A97" s="204"/>
      <c r="B97" s="393"/>
      <c r="C97" s="393"/>
      <c r="D97" s="393"/>
      <c r="E97" s="393"/>
      <c r="F97" s="393"/>
      <c r="G97" s="393"/>
      <c r="H97" s="393"/>
      <c r="I97" s="393"/>
      <c r="J97" s="393"/>
      <c r="K97" s="393"/>
      <c r="L97" s="393"/>
      <c r="M97" s="194"/>
      <c r="N97" s="194"/>
    </row>
    <row r="98" spans="1:14" s="136" customFormat="1" ht="14.25" customHeight="1">
      <c r="A98" s="659"/>
      <c r="B98" s="659"/>
      <c r="C98" s="659"/>
      <c r="D98" s="659"/>
      <c r="E98" s="659"/>
      <c r="F98" s="659"/>
      <c r="G98" s="659"/>
      <c r="H98" s="659"/>
      <c r="I98" s="659"/>
      <c r="J98" s="659"/>
      <c r="K98" s="393"/>
      <c r="L98" s="393"/>
      <c r="M98" s="194"/>
      <c r="N98" s="194"/>
    </row>
    <row r="99" spans="1:14" s="136" customFormat="1" ht="14.25">
      <c r="A99" s="659"/>
      <c r="B99" s="659"/>
      <c r="C99" s="659"/>
      <c r="D99" s="659"/>
      <c r="E99" s="659"/>
      <c r="F99" s="659"/>
      <c r="G99" s="659"/>
      <c r="H99" s="659"/>
      <c r="I99" s="659"/>
      <c r="J99" s="659"/>
      <c r="K99" s="393"/>
      <c r="L99" s="393"/>
      <c r="M99" s="194"/>
      <c r="N99" s="194"/>
    </row>
    <row r="100" spans="1:14" s="136" customFormat="1" ht="14.25">
      <c r="A100" s="659"/>
      <c r="B100" s="659"/>
      <c r="C100" s="659"/>
      <c r="D100" s="659"/>
      <c r="E100" s="659"/>
      <c r="F100" s="659"/>
      <c r="G100" s="659"/>
      <c r="H100" s="659"/>
      <c r="I100" s="659"/>
      <c r="J100" s="659"/>
      <c r="K100" s="393"/>
      <c r="L100" s="393"/>
      <c r="M100" s="194"/>
      <c r="N100" s="194"/>
    </row>
    <row r="101" spans="1:14" s="136" customFormat="1" ht="14.25">
      <c r="A101" s="399"/>
      <c r="B101" s="393"/>
      <c r="C101" s="393"/>
      <c r="D101" s="393"/>
      <c r="E101" s="393"/>
      <c r="F101" s="393"/>
      <c r="G101" s="393"/>
      <c r="H101" s="393"/>
      <c r="I101" s="393"/>
      <c r="J101" s="393"/>
      <c r="K101" s="393"/>
      <c r="L101" s="393"/>
      <c r="M101" s="194"/>
      <c r="N101" s="194"/>
    </row>
    <row r="102" spans="1:14" s="136" customFormat="1" ht="14.25">
      <c r="A102" s="204"/>
      <c r="B102" s="393"/>
      <c r="C102" s="393"/>
      <c r="D102" s="393"/>
      <c r="E102" s="393"/>
      <c r="F102" s="393"/>
      <c r="G102" s="393"/>
      <c r="H102" s="393"/>
      <c r="I102" s="393"/>
      <c r="J102" s="393"/>
      <c r="K102" s="393"/>
      <c r="L102" s="393"/>
      <c r="M102" s="194"/>
      <c r="N102" s="194"/>
    </row>
    <row r="103" spans="1:14" s="136" customFormat="1" ht="14.25">
      <c r="A103" s="204"/>
      <c r="B103" s="393"/>
      <c r="C103" s="393"/>
      <c r="D103" s="393"/>
      <c r="E103" s="393"/>
      <c r="F103" s="393"/>
      <c r="G103" s="393"/>
      <c r="H103" s="393"/>
      <c r="I103" s="393"/>
      <c r="J103" s="393"/>
      <c r="K103" s="393"/>
      <c r="L103" s="393"/>
      <c r="M103" s="194"/>
      <c r="N103" s="194"/>
    </row>
    <row r="104" spans="1:14" s="136" customFormat="1" ht="14.25" customHeight="1">
      <c r="A104" s="656"/>
      <c r="B104" s="656"/>
      <c r="C104" s="656"/>
      <c r="D104" s="656"/>
      <c r="E104" s="656"/>
      <c r="F104" s="656"/>
      <c r="G104" s="656"/>
      <c r="H104" s="656"/>
      <c r="I104" s="656"/>
      <c r="J104" s="656"/>
      <c r="K104" s="393"/>
      <c r="L104" s="393"/>
      <c r="M104" s="194"/>
      <c r="N104" s="194"/>
    </row>
    <row r="105" spans="1:14" s="136" customFormat="1" ht="14.25">
      <c r="A105" s="656"/>
      <c r="B105" s="656"/>
      <c r="C105" s="656"/>
      <c r="D105" s="656"/>
      <c r="E105" s="656"/>
      <c r="F105" s="656"/>
      <c r="G105" s="656"/>
      <c r="H105" s="656"/>
      <c r="I105" s="656"/>
      <c r="J105" s="656"/>
      <c r="K105" s="393"/>
      <c r="L105" s="393"/>
      <c r="M105" s="194"/>
      <c r="N105" s="194"/>
    </row>
    <row r="106" spans="1:14" s="136" customFormat="1">
      <c r="A106" s="400"/>
      <c r="B106" s="393"/>
      <c r="C106" s="393"/>
      <c r="D106" s="393"/>
      <c r="E106" s="393"/>
      <c r="F106" s="393"/>
      <c r="G106" s="393"/>
      <c r="H106" s="393"/>
      <c r="I106" s="393"/>
      <c r="J106" s="393"/>
      <c r="K106" s="393"/>
      <c r="L106" s="393"/>
      <c r="M106" s="194"/>
      <c r="N106" s="194"/>
    </row>
    <row r="107" spans="1:14" s="136" customFormat="1" ht="14.25" customHeight="1">
      <c r="A107" s="394"/>
      <c r="B107" s="394"/>
      <c r="C107" s="394"/>
      <c r="D107" s="394"/>
      <c r="E107" s="394"/>
      <c r="F107" s="394"/>
      <c r="G107" s="394"/>
      <c r="H107" s="398"/>
      <c r="I107" s="393"/>
      <c r="J107" s="393"/>
      <c r="K107" s="393"/>
      <c r="L107" s="393"/>
      <c r="M107" s="194"/>
      <c r="N107" s="194"/>
    </row>
    <row r="108" spans="1:14">
      <c r="A108" s="227"/>
      <c r="B108" s="227"/>
      <c r="C108" s="227"/>
      <c r="D108" s="227"/>
      <c r="E108" s="227"/>
      <c r="F108" s="227"/>
      <c r="G108" s="227"/>
      <c r="H108" s="227"/>
      <c r="I108" s="227"/>
      <c r="J108" s="227"/>
      <c r="K108" s="227"/>
      <c r="L108" s="227"/>
      <c r="M108" s="189"/>
      <c r="N108" s="17"/>
    </row>
    <row r="109" spans="1:14">
      <c r="A109" s="189"/>
      <c r="B109" s="189"/>
      <c r="C109" s="189"/>
      <c r="D109" s="189"/>
      <c r="E109" s="189"/>
      <c r="F109" s="189"/>
      <c r="G109" s="189"/>
      <c r="H109" s="189"/>
      <c r="I109" s="189"/>
      <c r="J109" s="189"/>
      <c r="K109" s="189"/>
      <c r="L109" s="189"/>
      <c r="M109" s="189"/>
      <c r="N109" s="17"/>
    </row>
    <row r="110" spans="1:14">
      <c r="A110" s="189"/>
      <c r="B110" s="189"/>
      <c r="C110" s="189"/>
      <c r="D110" s="189"/>
      <c r="E110" s="189"/>
      <c r="F110" s="189"/>
      <c r="G110" s="189"/>
      <c r="H110" s="189"/>
      <c r="I110" s="189"/>
      <c r="J110" s="189"/>
      <c r="K110" s="189"/>
      <c r="L110" s="189"/>
      <c r="M110" s="189"/>
      <c r="N110" s="17"/>
    </row>
    <row r="111" spans="1:14">
      <c r="A111" s="189"/>
      <c r="B111" s="189"/>
      <c r="C111" s="189"/>
      <c r="D111" s="189"/>
      <c r="E111" s="189"/>
      <c r="F111" s="189"/>
      <c r="G111" s="189"/>
      <c r="H111" s="189"/>
      <c r="I111" s="189"/>
      <c r="J111" s="189"/>
      <c r="K111" s="189"/>
      <c r="L111" s="189"/>
      <c r="M111" s="189"/>
      <c r="N111" s="17"/>
    </row>
    <row r="112" spans="1:14">
      <c r="A112" s="189"/>
      <c r="B112" s="189"/>
      <c r="C112" s="189"/>
      <c r="D112" s="189"/>
      <c r="E112" s="189"/>
      <c r="F112" s="189"/>
      <c r="G112" s="189"/>
      <c r="H112" s="189"/>
      <c r="I112" s="189"/>
      <c r="J112" s="189"/>
      <c r="K112" s="189"/>
      <c r="L112" s="189"/>
      <c r="M112" s="189"/>
      <c r="N112" s="17"/>
    </row>
    <row r="113" spans="1:14">
      <c r="A113" s="189"/>
      <c r="B113" s="189"/>
      <c r="C113" s="189"/>
      <c r="D113" s="189"/>
      <c r="E113" s="189"/>
      <c r="F113" s="189"/>
      <c r="G113" s="189"/>
      <c r="H113" s="189"/>
      <c r="I113" s="189"/>
      <c r="J113" s="189"/>
      <c r="K113" s="189"/>
      <c r="L113" s="189"/>
      <c r="M113" s="189"/>
      <c r="N113" s="17"/>
    </row>
    <row r="114" spans="1:14">
      <c r="A114" s="189"/>
      <c r="B114" s="189"/>
      <c r="C114" s="189"/>
      <c r="D114" s="189"/>
      <c r="E114" s="189"/>
      <c r="F114" s="189"/>
      <c r="G114" s="189"/>
      <c r="H114" s="189"/>
      <c r="I114" s="189"/>
      <c r="J114" s="189"/>
      <c r="K114" s="189"/>
      <c r="L114" s="189"/>
      <c r="M114" s="189"/>
      <c r="N114" s="17"/>
    </row>
    <row r="115" spans="1:14">
      <c r="A115" s="189"/>
      <c r="B115" s="189"/>
      <c r="C115" s="189"/>
      <c r="D115" s="189"/>
      <c r="E115" s="189"/>
      <c r="F115" s="189"/>
      <c r="G115" s="189"/>
      <c r="H115" s="189"/>
      <c r="I115" s="189"/>
      <c r="J115" s="189"/>
      <c r="K115" s="189"/>
      <c r="L115" s="189"/>
      <c r="M115" s="189"/>
      <c r="N115" s="17"/>
    </row>
    <row r="116" spans="1:14">
      <c r="A116" s="189"/>
      <c r="B116" s="189"/>
      <c r="C116" s="189"/>
      <c r="D116" s="189"/>
      <c r="E116" s="189"/>
      <c r="F116" s="189"/>
      <c r="G116" s="189"/>
      <c r="H116" s="189"/>
      <c r="I116" s="189"/>
      <c r="J116" s="189"/>
      <c r="K116" s="189"/>
      <c r="L116" s="189"/>
      <c r="M116" s="189"/>
      <c r="N116" s="17"/>
    </row>
    <row r="117" spans="1:14">
      <c r="A117" s="189"/>
      <c r="B117" s="189"/>
      <c r="C117" s="189"/>
      <c r="D117" s="189"/>
      <c r="E117" s="189"/>
      <c r="F117" s="189"/>
      <c r="G117" s="189"/>
      <c r="H117" s="189"/>
      <c r="I117" s="189"/>
      <c r="J117" s="189"/>
      <c r="K117" s="189"/>
      <c r="L117" s="189"/>
      <c r="M117" s="189"/>
      <c r="N117" s="17"/>
    </row>
    <row r="118" spans="1:14">
      <c r="A118" s="189"/>
      <c r="B118" s="189"/>
      <c r="C118" s="189"/>
      <c r="D118" s="189"/>
      <c r="E118" s="189"/>
      <c r="F118" s="189"/>
      <c r="G118" s="189"/>
      <c r="H118" s="189"/>
      <c r="I118" s="189"/>
      <c r="J118" s="189"/>
      <c r="K118" s="189"/>
      <c r="L118" s="189"/>
      <c r="M118" s="189"/>
      <c r="N118" s="17"/>
    </row>
    <row r="119" spans="1:14">
      <c r="A119" s="189"/>
      <c r="B119" s="189"/>
      <c r="C119" s="189"/>
      <c r="D119" s="189"/>
      <c r="E119" s="189"/>
      <c r="F119" s="189"/>
      <c r="G119" s="189"/>
      <c r="H119" s="189"/>
      <c r="I119" s="189"/>
      <c r="J119" s="189"/>
      <c r="K119" s="189"/>
      <c r="L119" s="189"/>
      <c r="M119" s="189"/>
      <c r="N119" s="17"/>
    </row>
    <row r="120" spans="1:14">
      <c r="A120" s="189"/>
      <c r="B120" s="189"/>
      <c r="C120" s="189"/>
      <c r="D120" s="189"/>
      <c r="E120" s="189"/>
      <c r="F120" s="189"/>
      <c r="G120" s="189"/>
      <c r="H120" s="189"/>
      <c r="I120" s="189"/>
      <c r="J120" s="189"/>
      <c r="K120" s="189"/>
      <c r="L120" s="189"/>
      <c r="M120" s="189"/>
      <c r="N120" s="17"/>
    </row>
    <row r="121" spans="1:14">
      <c r="A121" s="189"/>
      <c r="B121" s="189"/>
      <c r="C121" s="189"/>
      <c r="D121" s="189"/>
      <c r="E121" s="189"/>
      <c r="F121" s="189"/>
      <c r="G121" s="189"/>
      <c r="H121" s="189"/>
      <c r="I121" s="189"/>
      <c r="J121" s="189"/>
      <c r="K121" s="189"/>
      <c r="L121" s="189"/>
      <c r="M121" s="189"/>
      <c r="N121" s="17"/>
    </row>
    <row r="122" spans="1:14">
      <c r="A122" s="189"/>
      <c r="B122" s="189"/>
      <c r="C122" s="189"/>
      <c r="D122" s="189"/>
      <c r="E122" s="189"/>
      <c r="F122" s="189"/>
      <c r="G122" s="189"/>
      <c r="H122" s="189"/>
      <c r="I122" s="189"/>
      <c r="J122" s="189"/>
      <c r="K122" s="189"/>
      <c r="L122" s="189"/>
      <c r="M122" s="189"/>
      <c r="N122" s="17"/>
    </row>
    <row r="123" spans="1:14">
      <c r="A123" s="189"/>
      <c r="B123" s="189"/>
      <c r="C123" s="189"/>
      <c r="D123" s="189"/>
      <c r="E123" s="189"/>
      <c r="F123" s="189"/>
      <c r="G123" s="189"/>
      <c r="H123" s="189"/>
      <c r="I123" s="189"/>
      <c r="J123" s="17"/>
      <c r="K123" s="17"/>
      <c r="L123" s="17"/>
      <c r="M123" s="17"/>
      <c r="N123" s="17"/>
    </row>
    <row r="124" spans="1:14">
      <c r="A124" s="189"/>
      <c r="B124" s="189"/>
      <c r="C124" s="189"/>
      <c r="D124" s="189"/>
      <c r="E124" s="189"/>
      <c r="F124" s="189"/>
      <c r="G124" s="189"/>
      <c r="H124" s="189"/>
      <c r="I124" s="189"/>
      <c r="J124" s="17"/>
      <c r="K124" s="17"/>
      <c r="L124" s="17"/>
      <c r="M124" s="17"/>
      <c r="N124" s="17"/>
    </row>
    <row r="125" spans="1:14">
      <c r="A125" s="33"/>
      <c r="B125" s="17"/>
      <c r="C125" s="17"/>
      <c r="D125" s="17"/>
      <c r="E125" s="17"/>
      <c r="F125" s="17"/>
      <c r="G125" s="17"/>
      <c r="H125" s="17"/>
      <c r="I125" s="17"/>
      <c r="J125" s="17"/>
      <c r="K125" s="17"/>
      <c r="L125" s="17"/>
      <c r="M125" s="17"/>
      <c r="N125" s="17"/>
    </row>
    <row r="126" spans="1:14">
      <c r="A126" s="33"/>
      <c r="B126" s="17"/>
      <c r="C126" s="17"/>
      <c r="D126" s="17"/>
      <c r="E126" s="17"/>
      <c r="F126" s="17"/>
      <c r="G126" s="17"/>
      <c r="H126" s="17"/>
      <c r="I126" s="17"/>
      <c r="J126" s="17"/>
      <c r="K126" s="17"/>
      <c r="L126" s="17"/>
      <c r="M126" s="17"/>
      <c r="N126" s="17"/>
    </row>
    <row r="127" spans="1:14">
      <c r="A127" s="33"/>
      <c r="B127" s="17"/>
      <c r="C127" s="17"/>
      <c r="D127" s="17"/>
      <c r="E127" s="17"/>
      <c r="F127" s="17"/>
      <c r="G127" s="17"/>
      <c r="H127" s="17"/>
      <c r="I127" s="17"/>
      <c r="J127" s="17"/>
      <c r="K127" s="17"/>
      <c r="L127" s="17"/>
      <c r="M127" s="17"/>
      <c r="N127" s="17"/>
    </row>
    <row r="128" spans="1:14">
      <c r="A128" s="33"/>
      <c r="B128" s="17"/>
      <c r="C128" s="17"/>
      <c r="D128" s="17"/>
      <c r="E128" s="17"/>
      <c r="F128" s="17"/>
      <c r="G128" s="17"/>
      <c r="H128" s="17"/>
      <c r="I128" s="17"/>
      <c r="J128" s="17"/>
      <c r="K128" s="17"/>
      <c r="L128" s="17"/>
      <c r="M128" s="17"/>
      <c r="N128" s="17"/>
    </row>
    <row r="129" spans="1:14">
      <c r="A129" s="33"/>
      <c r="B129" s="17"/>
      <c r="C129" s="17"/>
      <c r="D129" s="17"/>
      <c r="E129" s="17"/>
      <c r="F129" s="17"/>
      <c r="G129" s="17"/>
      <c r="H129" s="17"/>
      <c r="I129" s="17"/>
      <c r="J129" s="17"/>
      <c r="K129" s="17"/>
      <c r="L129" s="17"/>
      <c r="M129" s="17"/>
      <c r="N129" s="17"/>
    </row>
    <row r="130" spans="1:14">
      <c r="A130" s="33"/>
      <c r="B130" s="17"/>
      <c r="C130" s="17"/>
      <c r="D130" s="17"/>
      <c r="E130" s="17"/>
      <c r="F130" s="17"/>
      <c r="G130" s="17"/>
      <c r="H130" s="17"/>
      <c r="I130" s="17"/>
      <c r="J130" s="17"/>
      <c r="K130" s="17"/>
      <c r="L130" s="17"/>
      <c r="M130" s="17"/>
      <c r="N130" s="17"/>
    </row>
    <row r="131" spans="1:14">
      <c r="A131" s="33"/>
      <c r="B131" s="17"/>
      <c r="C131" s="17"/>
      <c r="D131" s="17"/>
      <c r="E131" s="17"/>
      <c r="F131" s="17"/>
      <c r="G131" s="17"/>
      <c r="H131" s="17"/>
      <c r="I131" s="17"/>
      <c r="J131" s="17"/>
      <c r="K131" s="17"/>
      <c r="L131" s="17"/>
      <c r="M131" s="17"/>
      <c r="N131" s="17"/>
    </row>
    <row r="132" spans="1:14">
      <c r="A132" s="33"/>
      <c r="B132" s="17"/>
      <c r="C132" s="17"/>
      <c r="D132" s="17"/>
      <c r="E132" s="17"/>
      <c r="F132" s="17"/>
      <c r="G132" s="17"/>
      <c r="H132" s="17"/>
      <c r="I132" s="17"/>
    </row>
    <row r="133" spans="1:14">
      <c r="A133" s="33"/>
      <c r="B133" s="17"/>
      <c r="C133" s="17"/>
      <c r="D133" s="17"/>
      <c r="E133" s="17"/>
      <c r="F133" s="17"/>
      <c r="G133" s="17"/>
      <c r="H133" s="17"/>
      <c r="I133" s="17"/>
    </row>
  </sheetData>
  <mergeCells count="11">
    <mergeCell ref="B5:C5"/>
    <mergeCell ref="A104:J105"/>
    <mergeCell ref="A57:J59"/>
    <mergeCell ref="A66:J70"/>
    <mergeCell ref="A63:J64"/>
    <mergeCell ref="A72:J74"/>
    <mergeCell ref="A78:J82"/>
    <mergeCell ref="A86:J89"/>
    <mergeCell ref="A91:J93"/>
    <mergeCell ref="A98:J100"/>
    <mergeCell ref="B35:E35"/>
  </mergeCells>
  <hyperlinks>
    <hyperlink ref="C13" location="'4'!A1" display="Commentary and Charts"/>
    <hyperlink ref="C14" location="'6'!A1" display="Arcades"/>
    <hyperlink ref="C11" location="'2'!A1" display="Summary Table (and Revisions)"/>
    <hyperlink ref="C12" location="'3'!A1" display="Summary Table (and Revisions) - Betting &amp; Lottery Taxed Stakes"/>
    <hyperlink ref="B35:E35" r:id="rId1" display="http://www.gamblingcommission.gov.uk"/>
    <hyperlink ref="D10:E10" location="'2'!A1" display="Betting"/>
    <hyperlink ref="C11:E11" location="'3'!A1" display="Bingo"/>
    <hyperlink ref="C12:E12" location="'4'!A1" display="Casinos"/>
    <hyperlink ref="C13:E13" location="'5'!A1" display="Arcades"/>
    <hyperlink ref="C22:E22" location="'9'!Print_Area" display="Appendix 2 - Terminology"/>
    <hyperlink ref="C24:E24" location="'10'!Print_Area" display="Appendix 3 - Gaming machine categorisation"/>
    <hyperlink ref="C23" location="'12'!A1" display="Appendix 2 - Machine manufacturers"/>
    <hyperlink ref="C24" location="'13'!A1" display="Appendix 3 - Gaming machine categorisation/entitlement"/>
    <hyperlink ref="C22" location="'11'!A1" display="Appendix 1 - Regulatory returns analysis"/>
    <hyperlink ref="C15" location="'7'!A1" display="Remote"/>
    <hyperlink ref="C25" location="'14'!A1" display="Appendix 4 - Terminology"/>
    <hyperlink ref="B35" r:id="rId2"/>
    <hyperlink ref="C9" location="'1'!A1" display="Gambling industry data "/>
    <hyperlink ref="C16" location="'8'!A1" display="Gambling Software"/>
    <hyperlink ref="C17" location="'9'!A1" display="Large society lotteries and local authority lotteries"/>
    <hyperlink ref="C18" location="'10'!A1" display="The National Lottery"/>
    <hyperlink ref="C10" location="'2'!A1" display="Machines across non remote sectors"/>
  </hyperlinks>
  <pageMargins left="0.7" right="0.7" top="0.75" bottom="0.75" header="0.3" footer="0.3"/>
  <pageSetup paperSize="9" scale="64" orientation="portrait"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pageSetUpPr autoPageBreaks="0" fitToPage="1"/>
  </sheetPr>
  <dimension ref="A1:P21"/>
  <sheetViews>
    <sheetView showGridLines="0" zoomScale="80" zoomScaleNormal="80" workbookViewId="0">
      <selection activeCell="G54" sqref="G54"/>
    </sheetView>
  </sheetViews>
  <sheetFormatPr defaultRowHeight="12.75"/>
  <cols>
    <col min="1" max="1" width="34.42578125" style="123" customWidth="1"/>
    <col min="2" max="10" width="11.5703125" style="123" customWidth="1"/>
    <col min="11" max="16384" width="9.140625" style="123"/>
  </cols>
  <sheetData>
    <row r="1" spans="1:16" s="143" customFormat="1" ht="20.25" customHeight="1">
      <c r="A1" s="176" t="s">
        <v>31</v>
      </c>
      <c r="B1" s="56"/>
      <c r="C1" s="96"/>
      <c r="D1" s="96"/>
      <c r="E1" s="96"/>
      <c r="F1" s="96"/>
      <c r="G1" s="96"/>
      <c r="H1" s="96"/>
      <c r="I1" s="96"/>
      <c r="J1" s="96"/>
      <c r="K1" s="84"/>
    </row>
    <row r="2" spans="1:16" s="143" customFormat="1" ht="20.25" customHeight="1">
      <c r="A2" s="176" t="s">
        <v>232</v>
      </c>
      <c r="B2" s="56"/>
      <c r="C2" s="96"/>
      <c r="D2" s="96"/>
      <c r="E2" s="96"/>
      <c r="F2" s="57"/>
      <c r="G2" s="57"/>
      <c r="H2" s="57"/>
      <c r="I2" s="57"/>
      <c r="J2" s="57"/>
      <c r="K2" s="140"/>
    </row>
    <row r="3" spans="1:16" s="143" customFormat="1" ht="15.75" customHeight="1">
      <c r="A3" s="176"/>
      <c r="B3" s="56"/>
      <c r="C3" s="96"/>
      <c r="D3" s="96"/>
      <c r="E3" s="96"/>
      <c r="F3" s="57"/>
      <c r="G3" s="57"/>
      <c r="H3" s="57"/>
      <c r="I3" s="57"/>
      <c r="J3" s="57"/>
      <c r="K3" s="140"/>
    </row>
    <row r="4" spans="1:16" s="140" customFormat="1" ht="12.75" customHeight="1">
      <c r="A4" s="104"/>
      <c r="B4" s="105"/>
      <c r="C4" s="58"/>
      <c r="D4" s="59"/>
      <c r="E4" s="59"/>
      <c r="F4" s="59"/>
      <c r="G4" s="59"/>
      <c r="H4" s="59"/>
      <c r="I4" s="59"/>
      <c r="J4" s="59"/>
      <c r="K4" s="184"/>
    </row>
    <row r="5" spans="1:16" s="143" customFormat="1" ht="33" customHeight="1" thickBot="1">
      <c r="A5" s="208">
        <v>9</v>
      </c>
      <c r="B5" s="482" t="s">
        <v>211</v>
      </c>
      <c r="C5" s="479"/>
      <c r="D5" s="98"/>
      <c r="E5" s="98"/>
      <c r="F5" s="60"/>
      <c r="G5" s="60"/>
      <c r="H5" s="60"/>
      <c r="I5" s="60"/>
      <c r="J5" s="60"/>
      <c r="K5" s="159"/>
      <c r="L5" s="178"/>
      <c r="M5" s="178"/>
      <c r="N5" s="178"/>
      <c r="O5" s="178"/>
      <c r="P5" s="178"/>
    </row>
    <row r="6" spans="1:16">
      <c r="K6" s="3"/>
    </row>
    <row r="7" spans="1:16">
      <c r="B7" s="662" t="s">
        <v>112</v>
      </c>
      <c r="C7" s="663"/>
      <c r="D7" s="663"/>
      <c r="E7" s="663"/>
      <c r="F7" s="663"/>
      <c r="G7" s="663"/>
      <c r="H7" s="663"/>
      <c r="I7" s="663"/>
      <c r="J7" s="664"/>
      <c r="K7" s="3"/>
    </row>
    <row r="8" spans="1:16" ht="25.5">
      <c r="B8" s="586" t="s">
        <v>165</v>
      </c>
      <c r="C8" s="451" t="s">
        <v>166</v>
      </c>
      <c r="D8" s="451" t="s">
        <v>167</v>
      </c>
      <c r="E8" s="451" t="s">
        <v>168</v>
      </c>
      <c r="F8" s="451" t="s">
        <v>169</v>
      </c>
      <c r="G8" s="451" t="s">
        <v>170</v>
      </c>
      <c r="H8" s="451" t="s">
        <v>180</v>
      </c>
      <c r="I8" s="451" t="s">
        <v>209</v>
      </c>
      <c r="J8" s="592" t="s">
        <v>239</v>
      </c>
      <c r="K8" s="3"/>
    </row>
    <row r="9" spans="1:16" ht="15" customHeight="1">
      <c r="A9" s="368" t="s">
        <v>115</v>
      </c>
      <c r="B9" s="296">
        <v>94.865543349999996</v>
      </c>
      <c r="C9" s="329">
        <v>100.12682089</v>
      </c>
      <c r="D9" s="329">
        <v>102.90433504000001</v>
      </c>
      <c r="E9" s="345">
        <v>127.38776234999999</v>
      </c>
      <c r="F9" s="345">
        <v>142.75224068999944</v>
      </c>
      <c r="G9" s="345">
        <v>162.25220827999968</v>
      </c>
      <c r="H9" s="345">
        <v>190.63417786999884</v>
      </c>
      <c r="I9" s="345">
        <v>212.12487468000037</v>
      </c>
      <c r="J9" s="588">
        <v>255.56456315000202</v>
      </c>
      <c r="K9" s="87"/>
    </row>
    <row r="10" spans="1:16" ht="15" customHeight="1">
      <c r="A10" s="133" t="s">
        <v>114</v>
      </c>
      <c r="B10" s="298">
        <v>49.544741770000002</v>
      </c>
      <c r="C10" s="330">
        <v>57.894241619999995</v>
      </c>
      <c r="D10" s="331">
        <v>66.52089054999999</v>
      </c>
      <c r="E10" s="347">
        <v>101.22511433</v>
      </c>
      <c r="F10" s="347">
        <v>130.25235301000143</v>
      </c>
      <c r="G10" s="347">
        <v>131.53704425000072</v>
      </c>
      <c r="H10" s="347">
        <v>159.10489458000077</v>
      </c>
      <c r="I10" s="347">
        <v>167.59870797000028</v>
      </c>
      <c r="J10" s="348">
        <v>185.95008669999871</v>
      </c>
      <c r="K10" s="87"/>
    </row>
    <row r="11" spans="1:16">
      <c r="A11" s="369" t="s">
        <v>113</v>
      </c>
      <c r="B11" s="298">
        <v>34.265461879999997</v>
      </c>
      <c r="C11" s="330">
        <v>36.887498740000005</v>
      </c>
      <c r="D11" s="331">
        <v>38.734713960000001</v>
      </c>
      <c r="E11" s="347">
        <v>72.344562380000013</v>
      </c>
      <c r="F11" s="347">
        <v>72.552356029999814</v>
      </c>
      <c r="G11" s="347">
        <v>83.03421483999999</v>
      </c>
      <c r="H11" s="347">
        <v>96.389879610000122</v>
      </c>
      <c r="I11" s="347">
        <v>113.55996294999981</v>
      </c>
      <c r="J11" s="348">
        <v>145.14548958999998</v>
      </c>
      <c r="K11" s="87"/>
    </row>
    <row r="12" spans="1:16" ht="15" customHeight="1">
      <c r="A12" s="610" t="s">
        <v>116</v>
      </c>
      <c r="B12" s="250">
        <f>SUM(B9:B11)</f>
        <v>178.675747</v>
      </c>
      <c r="C12" s="251">
        <f>SUM(C9:C11)</f>
        <v>194.90856125000002</v>
      </c>
      <c r="D12" s="251">
        <f t="shared" ref="D12:J12" si="0">SUM(D9:D11)</f>
        <v>208.15993954999999</v>
      </c>
      <c r="E12" s="251">
        <f t="shared" si="0"/>
        <v>300.95743906000001</v>
      </c>
      <c r="F12" s="251">
        <f t="shared" si="0"/>
        <v>345.55694973000072</v>
      </c>
      <c r="G12" s="251">
        <f t="shared" si="0"/>
        <v>376.8234673700004</v>
      </c>
      <c r="H12" s="251">
        <f t="shared" si="0"/>
        <v>446.12895205999973</v>
      </c>
      <c r="I12" s="251">
        <f t="shared" si="0"/>
        <v>493.28354560000048</v>
      </c>
      <c r="J12" s="252">
        <f t="shared" si="0"/>
        <v>586.66013944000076</v>
      </c>
      <c r="K12" s="87"/>
    </row>
    <row r="13" spans="1:16" ht="15" customHeight="1">
      <c r="A13" s="133" t="s">
        <v>204</v>
      </c>
      <c r="B13" s="371"/>
      <c r="C13" s="367">
        <f t="shared" ref="C13" si="1">(C12-B12)/B12</f>
        <v>9.0850686355322854E-2</v>
      </c>
      <c r="D13" s="367">
        <f t="shared" ref="D13" si="2">(D12-C12)/C12</f>
        <v>6.7987666703891225E-2</v>
      </c>
      <c r="E13" s="367">
        <f t="shared" ref="E13" si="3">(E12-D12)/D12</f>
        <v>0.44579903179550107</v>
      </c>
      <c r="F13" s="367">
        <f t="shared" ref="F13" si="4">(F12-E12)/E12</f>
        <v>0.14819208592849961</v>
      </c>
      <c r="G13" s="367">
        <f t="shared" ref="G13" si="5">(G12-F12)/F12</f>
        <v>9.0481518789969698E-2</v>
      </c>
      <c r="H13" s="367">
        <f t="shared" ref="H13" si="6">(H12-G12)/G12</f>
        <v>0.18392029873752197</v>
      </c>
      <c r="I13" s="367">
        <f t="shared" ref="I13:J13" si="7">(I12-H12)/H12</f>
        <v>0.10569722794780408</v>
      </c>
      <c r="J13" s="372">
        <f t="shared" si="7"/>
        <v>0.18929598336069087</v>
      </c>
      <c r="K13" s="87"/>
    </row>
    <row r="14" spans="1:16" ht="15" customHeight="1">
      <c r="A14" s="133" t="s">
        <v>117</v>
      </c>
      <c r="B14" s="296">
        <v>36.46394133445245</v>
      </c>
      <c r="C14" s="329">
        <v>56.099327585253107</v>
      </c>
      <c r="D14" s="332">
        <v>89.551363547663755</v>
      </c>
      <c r="E14" s="345">
        <v>184.95311910573903</v>
      </c>
      <c r="F14" s="345">
        <v>222.82831876577495</v>
      </c>
      <c r="G14" s="345">
        <v>263.11343738104404</v>
      </c>
      <c r="H14" s="345">
        <v>306.62758307944949</v>
      </c>
      <c r="I14" s="345">
        <v>379.40389522384686</v>
      </c>
      <c r="J14" s="588">
        <v>355.40101943620755</v>
      </c>
      <c r="K14" s="87"/>
    </row>
    <row r="15" spans="1:16">
      <c r="A15" s="132" t="s">
        <v>118</v>
      </c>
      <c r="B15" s="370">
        <f>B14/B12</f>
        <v>0.20407885203609893</v>
      </c>
      <c r="C15" s="373">
        <f t="shared" ref="C15:I15" si="8">C14/C12</f>
        <v>0.28782382480006685</v>
      </c>
      <c r="D15" s="373">
        <f t="shared" si="8"/>
        <v>0.4302046000842229</v>
      </c>
      <c r="E15" s="373">
        <f t="shared" si="8"/>
        <v>0.61454908602164871</v>
      </c>
      <c r="F15" s="373">
        <f t="shared" si="8"/>
        <v>0.64483819219923311</v>
      </c>
      <c r="G15" s="373">
        <f t="shared" si="8"/>
        <v>0.6982405825661987</v>
      </c>
      <c r="H15" s="373">
        <f t="shared" si="8"/>
        <v>0.68730707044139838</v>
      </c>
      <c r="I15" s="373">
        <f t="shared" si="8"/>
        <v>0.76913957217519335</v>
      </c>
      <c r="J15" s="374">
        <f t="shared" ref="J15" si="9">J14/J12</f>
        <v>0.60580393236782248</v>
      </c>
      <c r="K15" s="87"/>
    </row>
    <row r="16" spans="1:16">
      <c r="F16" s="65"/>
      <c r="G16" s="65"/>
      <c r="H16" s="65"/>
      <c r="I16" s="65"/>
      <c r="J16" s="65"/>
    </row>
    <row r="17" spans="1:11">
      <c r="B17" s="662" t="s">
        <v>21</v>
      </c>
      <c r="C17" s="663"/>
      <c r="D17" s="663"/>
      <c r="E17" s="663"/>
      <c r="F17" s="663"/>
      <c r="G17" s="663"/>
      <c r="H17" s="663"/>
      <c r="I17" s="663"/>
      <c r="J17" s="664"/>
    </row>
    <row r="18" spans="1:11" ht="25.5">
      <c r="A18" s="63"/>
      <c r="B18" s="586" t="s">
        <v>46</v>
      </c>
      <c r="C18" s="451" t="s">
        <v>45</v>
      </c>
      <c r="D18" s="451" t="s">
        <v>44</v>
      </c>
      <c r="E18" s="451" t="s">
        <v>43</v>
      </c>
      <c r="F18" s="451" t="s">
        <v>42</v>
      </c>
      <c r="G18" s="451" t="s">
        <v>41</v>
      </c>
      <c r="H18" s="451" t="s">
        <v>40</v>
      </c>
      <c r="I18" s="451" t="s">
        <v>199</v>
      </c>
      <c r="J18" s="592" t="s">
        <v>225</v>
      </c>
    </row>
    <row r="19" spans="1:11">
      <c r="A19" s="52" t="s">
        <v>119</v>
      </c>
      <c r="B19" s="375" t="s">
        <v>0</v>
      </c>
      <c r="C19" s="376">
        <v>678</v>
      </c>
      <c r="D19" s="376">
        <v>754</v>
      </c>
      <c r="E19" s="376">
        <v>849</v>
      </c>
      <c r="F19" s="361">
        <v>847</v>
      </c>
      <c r="G19" s="377">
        <v>1135</v>
      </c>
      <c r="H19" s="376">
        <v>982</v>
      </c>
      <c r="I19" s="376">
        <v>1124</v>
      </c>
      <c r="J19" s="611">
        <v>1090</v>
      </c>
    </row>
    <row r="20" spans="1:11">
      <c r="A20" s="62"/>
      <c r="B20" s="92"/>
      <c r="C20" s="120"/>
      <c r="D20" s="120"/>
      <c r="E20" s="120"/>
      <c r="F20" s="120"/>
      <c r="G20" s="64"/>
    </row>
    <row r="21" spans="1:11">
      <c r="A21" s="412"/>
      <c r="B21" s="411"/>
      <c r="C21" s="411"/>
      <c r="D21" s="411"/>
      <c r="E21" s="411"/>
      <c r="F21" s="411"/>
      <c r="G21" s="411"/>
      <c r="H21" s="411"/>
      <c r="I21" s="469"/>
      <c r="J21" s="469"/>
      <c r="K21" s="411"/>
    </row>
  </sheetData>
  <sortState ref="A9:I11">
    <sortCondition descending="1" ref="H10"/>
  </sortState>
  <mergeCells count="2">
    <mergeCell ref="B7:J7"/>
    <mergeCell ref="B17:J17"/>
  </mergeCells>
  <pageMargins left="0.7" right="0.7" top="0.75" bottom="0.75" header="0.3" footer="0.3"/>
  <pageSetup paperSize="9" scale="74" orientation="landscape"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pageSetUpPr autoPageBreaks="0" fitToPage="1"/>
  </sheetPr>
  <dimension ref="A1:P18"/>
  <sheetViews>
    <sheetView showGridLines="0" workbookViewId="0">
      <selection activeCell="S9" sqref="S9"/>
    </sheetView>
  </sheetViews>
  <sheetFormatPr defaultRowHeight="15"/>
  <cols>
    <col min="1" max="1" width="37.140625" customWidth="1"/>
    <col min="9" max="9" width="9.140625" style="175"/>
    <col min="11" max="11" width="11.5703125" bestFit="1" customWidth="1"/>
  </cols>
  <sheetData>
    <row r="1" spans="1:16" s="143" customFormat="1" ht="20.25" customHeight="1">
      <c r="A1" s="177" t="s">
        <v>31</v>
      </c>
      <c r="B1" s="96"/>
      <c r="C1" s="96"/>
      <c r="D1" s="96"/>
      <c r="E1" s="96"/>
      <c r="F1" s="96"/>
      <c r="G1" s="84"/>
    </row>
    <row r="2" spans="1:16" s="143" customFormat="1" ht="20.25" customHeight="1">
      <c r="A2" s="177" t="s">
        <v>232</v>
      </c>
      <c r="B2" s="96"/>
      <c r="C2" s="96"/>
      <c r="D2" s="57"/>
      <c r="E2" s="57"/>
      <c r="F2" s="57"/>
      <c r="G2" s="140"/>
    </row>
    <row r="3" spans="1:16" s="143" customFormat="1" ht="15.75" customHeight="1">
      <c r="A3" s="96"/>
      <c r="B3" s="96"/>
      <c r="C3" s="96"/>
      <c r="D3" s="57"/>
      <c r="E3" s="57"/>
      <c r="F3" s="57"/>
      <c r="G3" s="140"/>
    </row>
    <row r="4" spans="1:16" s="209" customFormat="1" ht="12.75" customHeight="1">
      <c r="A4" s="210"/>
      <c r="B4" s="211"/>
      <c r="C4" s="211"/>
      <c r="D4" s="211"/>
      <c r="E4" s="211"/>
      <c r="F4" s="211"/>
      <c r="G4" s="212"/>
      <c r="H4" s="212"/>
      <c r="I4" s="212"/>
    </row>
    <row r="5" spans="1:16" s="207" customFormat="1" ht="33" customHeight="1" thickBot="1">
      <c r="A5" s="219">
        <v>10</v>
      </c>
      <c r="B5" s="480" t="s">
        <v>86</v>
      </c>
      <c r="C5" s="481"/>
      <c r="D5" s="214"/>
      <c r="E5" s="214"/>
      <c r="F5" s="214"/>
      <c r="G5" s="215"/>
      <c r="H5" s="216"/>
      <c r="I5" s="216"/>
      <c r="J5" s="216"/>
      <c r="K5" s="213"/>
      <c r="L5" s="213"/>
      <c r="M5" s="213"/>
      <c r="N5" s="213"/>
      <c r="O5" s="213"/>
      <c r="P5" s="213"/>
    </row>
    <row r="7" spans="1:16" ht="15" customHeight="1">
      <c r="A7" s="123"/>
      <c r="B7" s="662" t="s">
        <v>190</v>
      </c>
      <c r="C7" s="663"/>
      <c r="D7" s="663"/>
      <c r="E7" s="663"/>
      <c r="F7" s="663"/>
      <c r="G7" s="663"/>
      <c r="H7" s="663"/>
      <c r="I7" s="663"/>
      <c r="J7" s="664"/>
      <c r="K7" s="218"/>
    </row>
    <row r="8" spans="1:16" ht="25.5">
      <c r="A8" s="502"/>
      <c r="B8" s="589" t="s">
        <v>165</v>
      </c>
      <c r="C8" s="590" t="s">
        <v>166</v>
      </c>
      <c r="D8" s="590" t="s">
        <v>167</v>
      </c>
      <c r="E8" s="590" t="s">
        <v>168</v>
      </c>
      <c r="F8" s="590" t="s">
        <v>169</v>
      </c>
      <c r="G8" s="590" t="s">
        <v>170</v>
      </c>
      <c r="H8" s="590" t="s">
        <v>180</v>
      </c>
      <c r="I8" s="590" t="s">
        <v>209</v>
      </c>
      <c r="J8" s="351" t="s">
        <v>239</v>
      </c>
      <c r="K8" s="218"/>
    </row>
    <row r="9" spans="1:16">
      <c r="A9" s="503" t="s">
        <v>120</v>
      </c>
      <c r="B9" s="504">
        <f t="shared" ref="B9:H9" si="0">SUM(B11:B15)</f>
        <v>5149.0999999999995</v>
      </c>
      <c r="C9" s="505">
        <f t="shared" si="0"/>
        <v>5476.5</v>
      </c>
      <c r="D9" s="505">
        <f t="shared" si="0"/>
        <v>5824.7000000000007</v>
      </c>
      <c r="E9" s="505">
        <f t="shared" si="0"/>
        <v>6503.3</v>
      </c>
      <c r="F9" s="505">
        <f t="shared" si="0"/>
        <v>6977.1</v>
      </c>
      <c r="G9" s="505">
        <f t="shared" si="0"/>
        <v>6736.3</v>
      </c>
      <c r="H9" s="505">
        <f t="shared" si="0"/>
        <v>7275.2</v>
      </c>
      <c r="I9" s="505">
        <f>SUM(I11:I15)</f>
        <v>7615.6999999999989</v>
      </c>
      <c r="J9" s="591">
        <f>SUM(J11:J15)</f>
        <v>6921.8000000000011</v>
      </c>
      <c r="K9" s="468"/>
    </row>
    <row r="10" spans="1:16" ht="15" customHeight="1">
      <c r="A10" s="114" t="s">
        <v>126</v>
      </c>
      <c r="B10" s="506"/>
      <c r="C10" s="507">
        <f t="shared" ref="C10" si="1">(C9-B9)/B9</f>
        <v>6.3583927288264078E-2</v>
      </c>
      <c r="D10" s="507">
        <f t="shared" ref="D10" si="2">(D9-C9)/C9</f>
        <v>6.3580754131288358E-2</v>
      </c>
      <c r="E10" s="507">
        <f t="shared" ref="E10" si="3">(E9-D9)/D9</f>
        <v>0.11650385427575659</v>
      </c>
      <c r="F10" s="507">
        <f t="shared" ref="F10" si="4">(F9-E9)/E9</f>
        <v>7.2855319606968796E-2</v>
      </c>
      <c r="G10" s="507">
        <f t="shared" ref="G10" si="5">(G9-F9)/F9</f>
        <v>-3.4512906508434762E-2</v>
      </c>
      <c r="H10" s="507">
        <f t="shared" ref="H10" si="6">(H9-G9)/G9</f>
        <v>7.9999406202217779E-2</v>
      </c>
      <c r="I10" s="507">
        <f t="shared" ref="I10:J10" si="7">(I9-H9)/H9</f>
        <v>4.6802837035407836E-2</v>
      </c>
      <c r="J10" s="508">
        <f t="shared" si="7"/>
        <v>-9.1114408393187477E-2</v>
      </c>
      <c r="K10" s="468"/>
    </row>
    <row r="11" spans="1:16" s="223" customFormat="1" ht="15" customHeight="1">
      <c r="A11" s="509" t="s">
        <v>121</v>
      </c>
      <c r="B11" s="624">
        <v>2627.6</v>
      </c>
      <c r="C11" s="625">
        <v>2797.3</v>
      </c>
      <c r="D11" s="625">
        <v>2984.5</v>
      </c>
      <c r="E11" s="625">
        <v>3379.4</v>
      </c>
      <c r="F11" s="625">
        <v>3697.6</v>
      </c>
      <c r="G11" s="434">
        <v>3636.5</v>
      </c>
      <c r="H11" s="625">
        <v>4043.1</v>
      </c>
      <c r="I11" s="625">
        <v>4198.8999999999996</v>
      </c>
      <c r="J11" s="626">
        <v>3943.2</v>
      </c>
      <c r="K11" s="468"/>
    </row>
    <row r="12" spans="1:16">
      <c r="A12" s="509" t="s">
        <v>122</v>
      </c>
      <c r="B12" s="624">
        <v>1299.3</v>
      </c>
      <c r="C12" s="625">
        <v>1468.5</v>
      </c>
      <c r="D12" s="625">
        <v>1558.1</v>
      </c>
      <c r="E12" s="625">
        <v>1705.3</v>
      </c>
      <c r="F12" s="625">
        <v>1762.1</v>
      </c>
      <c r="G12" s="625">
        <v>1574.8</v>
      </c>
      <c r="H12" s="625">
        <v>1668.7</v>
      </c>
      <c r="I12" s="625">
        <v>1788.3</v>
      </c>
      <c r="J12" s="626">
        <v>1486.9</v>
      </c>
      <c r="K12" s="468"/>
    </row>
    <row r="13" spans="1:16" s="223" customFormat="1">
      <c r="A13" s="510" t="s">
        <v>123</v>
      </c>
      <c r="B13" s="624">
        <v>617.9</v>
      </c>
      <c r="C13" s="625">
        <v>657.2</v>
      </c>
      <c r="D13" s="625">
        <v>699.3</v>
      </c>
      <c r="E13" s="625">
        <v>780.5</v>
      </c>
      <c r="F13" s="625">
        <v>837.2</v>
      </c>
      <c r="G13" s="625">
        <v>808.4</v>
      </c>
      <c r="H13" s="625">
        <v>873</v>
      </c>
      <c r="I13" s="625">
        <v>913.9</v>
      </c>
      <c r="J13" s="626">
        <v>830.6</v>
      </c>
      <c r="K13" s="468"/>
    </row>
    <row r="14" spans="1:16" ht="15" customHeight="1">
      <c r="A14" s="509" t="s">
        <v>124</v>
      </c>
      <c r="B14" s="624">
        <v>356.6</v>
      </c>
      <c r="C14" s="625">
        <v>296.10000000000002</v>
      </c>
      <c r="D14" s="625">
        <v>312.8</v>
      </c>
      <c r="E14" s="625">
        <v>341.8</v>
      </c>
      <c r="F14" s="625">
        <v>364.6</v>
      </c>
      <c r="G14" s="625">
        <v>412</v>
      </c>
      <c r="H14" s="625">
        <v>362.2</v>
      </c>
      <c r="I14" s="625">
        <v>384.4</v>
      </c>
      <c r="J14" s="626">
        <v>364.8</v>
      </c>
      <c r="K14" s="468"/>
    </row>
    <row r="15" spans="1:16">
      <c r="A15" s="511" t="s">
        <v>125</v>
      </c>
      <c r="B15" s="627">
        <v>247.7</v>
      </c>
      <c r="C15" s="628">
        <v>257.39999999999998</v>
      </c>
      <c r="D15" s="628">
        <v>270</v>
      </c>
      <c r="E15" s="628">
        <v>296.3</v>
      </c>
      <c r="F15" s="628">
        <v>315.60000000000002</v>
      </c>
      <c r="G15" s="629">
        <v>304.60000000000002</v>
      </c>
      <c r="H15" s="628">
        <v>328.2</v>
      </c>
      <c r="I15" s="628">
        <v>330.2</v>
      </c>
      <c r="J15" s="630">
        <v>296.3</v>
      </c>
      <c r="K15" s="468"/>
    </row>
    <row r="16" spans="1:16">
      <c r="I16" s="80"/>
      <c r="J16" s="218"/>
      <c r="K16" s="218"/>
    </row>
    <row r="17" spans="1:9" s="66" customFormat="1" ht="16.5" customHeight="1">
      <c r="A17"/>
      <c r="B17"/>
      <c r="C17"/>
      <c r="D17"/>
      <c r="E17"/>
      <c r="F17"/>
      <c r="G17"/>
      <c r="H17"/>
      <c r="I17" s="217"/>
    </row>
    <row r="18" spans="1:9">
      <c r="I18" s="75"/>
    </row>
  </sheetData>
  <sortState ref="A13:H16">
    <sortCondition ref="A14"/>
  </sortState>
  <mergeCells count="1">
    <mergeCell ref="B7:J7"/>
  </mergeCells>
  <pageMargins left="0.7" right="0.7" top="0.75" bottom="0.75" header="0.3" footer="0.3"/>
  <pageSetup paperSize="9" scale="67" orientation="landscape"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pageSetUpPr autoPageBreaks="0" fitToPage="1"/>
  </sheetPr>
  <dimension ref="A1:Q48"/>
  <sheetViews>
    <sheetView showGridLines="0" workbookViewId="0">
      <selection activeCell="S9" sqref="S9"/>
    </sheetView>
  </sheetViews>
  <sheetFormatPr defaultRowHeight="15"/>
  <cols>
    <col min="1" max="1" width="10.140625" bestFit="1" customWidth="1"/>
  </cols>
  <sheetData>
    <row r="1" spans="1:17" ht="20.25">
      <c r="A1" s="141" t="s">
        <v>31</v>
      </c>
      <c r="B1" s="141"/>
      <c r="C1" s="141"/>
      <c r="D1" s="142"/>
      <c r="E1" s="142"/>
      <c r="F1" s="142"/>
      <c r="G1" s="142"/>
      <c r="H1" s="142"/>
      <c r="I1" s="143"/>
      <c r="J1" s="143"/>
      <c r="K1" s="139"/>
      <c r="L1" s="145"/>
      <c r="M1" s="139"/>
      <c r="N1" s="139"/>
      <c r="O1" s="139"/>
      <c r="P1" s="139"/>
      <c r="Q1" s="139"/>
    </row>
    <row r="2" spans="1:17" ht="20.25">
      <c r="A2" s="141" t="s">
        <v>232</v>
      </c>
      <c r="B2" s="141"/>
      <c r="C2" s="141"/>
      <c r="D2" s="142"/>
      <c r="E2" s="142"/>
      <c r="F2" s="142"/>
      <c r="G2" s="142"/>
      <c r="H2" s="140"/>
      <c r="I2" s="143"/>
      <c r="J2" s="143"/>
      <c r="K2" s="139"/>
      <c r="L2" s="145"/>
      <c r="M2" s="139"/>
      <c r="N2" s="139"/>
      <c r="O2" s="139"/>
      <c r="P2" s="139"/>
      <c r="Q2" s="139"/>
    </row>
    <row r="3" spans="1:17">
      <c r="A3" s="146"/>
      <c r="B3" s="146"/>
      <c r="C3" s="146"/>
      <c r="D3" s="146"/>
      <c r="E3" s="146"/>
      <c r="F3" s="147"/>
      <c r="G3" s="156"/>
      <c r="H3" s="156"/>
      <c r="I3" s="156"/>
      <c r="J3" s="156"/>
      <c r="K3" s="146"/>
      <c r="L3" s="146"/>
      <c r="M3" s="144"/>
      <c r="N3" s="146"/>
      <c r="O3" s="146"/>
      <c r="P3" s="146"/>
      <c r="Q3" s="146"/>
    </row>
    <row r="4" spans="1:17" ht="45.75" thickBot="1">
      <c r="A4" s="206">
        <v>11</v>
      </c>
      <c r="B4" s="162"/>
      <c r="C4" s="162"/>
      <c r="D4" s="160" t="s">
        <v>133</v>
      </c>
      <c r="E4" s="160"/>
      <c r="F4" s="157"/>
      <c r="G4" s="158"/>
      <c r="H4" s="159"/>
      <c r="I4" s="150"/>
      <c r="J4" s="150"/>
      <c r="K4" s="151"/>
      <c r="L4" s="152"/>
      <c r="M4" s="150"/>
      <c r="N4" s="150"/>
      <c r="O4" s="150"/>
      <c r="P4" s="150"/>
      <c r="Q4" s="144"/>
    </row>
    <row r="5" spans="1:17" ht="30">
      <c r="A5" s="475"/>
      <c r="B5" s="472"/>
      <c r="C5" s="472"/>
      <c r="D5" s="153"/>
      <c r="E5" s="153"/>
      <c r="F5" s="154"/>
      <c r="G5" s="155"/>
      <c r="H5" s="148"/>
      <c r="I5" s="139"/>
      <c r="J5" s="139"/>
      <c r="K5" s="149"/>
      <c r="L5" s="145"/>
      <c r="M5" s="144"/>
      <c r="N5" s="144"/>
      <c r="O5" s="144"/>
      <c r="P5" s="144"/>
      <c r="Q5" s="161"/>
    </row>
    <row r="6" spans="1:17" ht="45">
      <c r="A6" s="163"/>
      <c r="B6" s="163"/>
      <c r="C6" s="163"/>
      <c r="D6" s="164"/>
      <c r="E6" s="164"/>
      <c r="F6" s="165"/>
      <c r="G6" s="166"/>
      <c r="H6" s="167"/>
      <c r="I6" s="168"/>
      <c r="J6" s="168"/>
      <c r="K6" s="169"/>
      <c r="L6" s="170"/>
      <c r="M6" s="168"/>
      <c r="N6" s="168"/>
      <c r="O6" s="168"/>
      <c r="P6" s="168"/>
      <c r="Q6" s="168"/>
    </row>
    <row r="7" spans="1:17" ht="45">
      <c r="A7" s="163"/>
      <c r="B7" s="163"/>
      <c r="C7" s="163"/>
      <c r="D7" s="164"/>
      <c r="E7" s="164"/>
      <c r="F7" s="165"/>
      <c r="G7" s="166"/>
      <c r="H7" s="167"/>
      <c r="I7" s="168"/>
      <c r="J7" s="168"/>
      <c r="K7" s="169"/>
      <c r="L7" s="170"/>
      <c r="M7" s="168"/>
      <c r="N7" s="168"/>
      <c r="O7" s="168"/>
      <c r="P7" s="168"/>
      <c r="Q7" s="168"/>
    </row>
    <row r="8" spans="1:17" ht="45">
      <c r="A8" s="163"/>
      <c r="B8" s="163"/>
      <c r="C8" s="163"/>
      <c r="D8" s="164"/>
      <c r="E8" s="164"/>
      <c r="F8" s="165"/>
      <c r="G8" s="166"/>
      <c r="H8" s="167"/>
      <c r="I8" s="168"/>
      <c r="J8" s="168"/>
      <c r="K8" s="169"/>
      <c r="L8" s="170"/>
      <c r="M8" s="168"/>
      <c r="N8" s="168"/>
      <c r="O8" s="168"/>
      <c r="P8" s="168"/>
      <c r="Q8" s="168"/>
    </row>
    <row r="9" spans="1:17" s="223" customFormat="1" ht="45">
      <c r="A9" s="163"/>
      <c r="B9" s="163"/>
      <c r="C9" s="163"/>
      <c r="D9" s="164"/>
      <c r="E9" s="164"/>
      <c r="F9" s="165"/>
      <c r="G9" s="166"/>
      <c r="H9" s="167"/>
      <c r="I9" s="168"/>
      <c r="J9" s="168"/>
      <c r="K9" s="169"/>
      <c r="L9" s="390"/>
      <c r="M9" s="168"/>
      <c r="N9" s="168"/>
      <c r="O9" s="168"/>
      <c r="P9" s="168"/>
      <c r="Q9" s="168"/>
    </row>
    <row r="10" spans="1:17" ht="45">
      <c r="A10" s="163"/>
      <c r="B10" s="163"/>
      <c r="C10" s="163"/>
      <c r="D10" s="164"/>
      <c r="E10" s="164"/>
      <c r="F10" s="165"/>
      <c r="G10" s="166"/>
      <c r="H10" s="167"/>
      <c r="I10" s="168"/>
      <c r="J10" s="168"/>
      <c r="K10" s="169"/>
      <c r="L10" s="170"/>
      <c r="M10" s="168"/>
      <c r="N10" s="168"/>
      <c r="O10" s="168"/>
      <c r="P10" s="168"/>
      <c r="Q10" s="168"/>
    </row>
    <row r="11" spans="1:17" ht="45">
      <c r="A11" s="163"/>
      <c r="B11" s="163"/>
      <c r="C11" s="163"/>
      <c r="D11" s="164"/>
      <c r="E11" s="164"/>
      <c r="F11" s="165"/>
      <c r="G11" s="166"/>
      <c r="H11" s="167"/>
      <c r="I11" s="168"/>
      <c r="J11" s="168"/>
      <c r="K11" s="169"/>
      <c r="L11" s="170"/>
      <c r="M11" s="168"/>
      <c r="N11" s="168"/>
      <c r="O11" s="168"/>
      <c r="P11" s="168"/>
      <c r="Q11" s="168"/>
    </row>
    <row r="12" spans="1:17" ht="45">
      <c r="A12" s="163"/>
      <c r="B12" s="163"/>
      <c r="C12" s="163"/>
      <c r="D12" s="164"/>
      <c r="E12" s="164"/>
      <c r="F12" s="165"/>
      <c r="G12" s="166"/>
      <c r="H12" s="167"/>
      <c r="I12" s="168"/>
      <c r="J12" s="168"/>
      <c r="K12" s="169"/>
      <c r="L12" s="170"/>
      <c r="M12" s="168"/>
      <c r="N12" s="168"/>
      <c r="O12" s="168"/>
      <c r="P12" s="168"/>
      <c r="Q12" s="168"/>
    </row>
    <row r="13" spans="1:17" ht="45">
      <c r="A13" s="163"/>
      <c r="B13" s="163"/>
      <c r="C13" s="163"/>
      <c r="D13" s="164"/>
      <c r="E13" s="164"/>
      <c r="F13" s="165"/>
      <c r="G13" s="166"/>
      <c r="H13" s="167"/>
      <c r="I13" s="168"/>
      <c r="J13" s="168"/>
      <c r="K13" s="169"/>
      <c r="L13" s="170"/>
      <c r="M13" s="168"/>
      <c r="N13" s="168"/>
      <c r="O13" s="168"/>
      <c r="P13" s="168"/>
      <c r="Q13" s="168"/>
    </row>
    <row r="14" spans="1:17" ht="45">
      <c r="A14" s="163"/>
      <c r="B14" s="163"/>
      <c r="C14" s="163"/>
      <c r="D14" s="164"/>
      <c r="E14" s="164"/>
      <c r="F14" s="165"/>
      <c r="G14" s="166"/>
      <c r="H14" s="167"/>
      <c r="I14" s="168"/>
      <c r="J14" s="168"/>
      <c r="K14" s="169"/>
      <c r="L14" s="170"/>
      <c r="M14" s="168"/>
      <c r="N14" s="168"/>
      <c r="O14" s="168"/>
      <c r="P14" s="168"/>
      <c r="Q14" s="168"/>
    </row>
    <row r="15" spans="1:17" ht="45">
      <c r="A15" s="163"/>
      <c r="B15" s="163"/>
      <c r="C15" s="163"/>
      <c r="D15" s="164"/>
      <c r="E15" s="164"/>
      <c r="F15" s="165"/>
      <c r="G15" s="166"/>
      <c r="H15" s="167"/>
      <c r="I15" s="168"/>
      <c r="J15" s="168"/>
      <c r="K15" s="169"/>
      <c r="L15" s="170"/>
      <c r="M15" s="168"/>
      <c r="N15" s="168"/>
      <c r="O15" s="168"/>
      <c r="P15" s="168"/>
      <c r="Q15" s="168"/>
    </row>
    <row r="16" spans="1:17" ht="45">
      <c r="A16" s="163"/>
      <c r="B16" s="163"/>
      <c r="C16" s="163"/>
      <c r="D16" s="164"/>
      <c r="E16" s="164"/>
      <c r="F16" s="165"/>
      <c r="G16" s="166"/>
      <c r="H16" s="167"/>
      <c r="I16" s="168"/>
      <c r="J16" s="168"/>
      <c r="K16" s="169"/>
      <c r="L16" s="170"/>
      <c r="M16" s="168"/>
      <c r="N16" s="168"/>
      <c r="O16" s="168"/>
      <c r="P16" s="168"/>
      <c r="Q16" s="168"/>
    </row>
    <row r="17" spans="1:17">
      <c r="A17" s="168"/>
      <c r="B17" s="168"/>
      <c r="C17" s="168"/>
      <c r="D17" s="168"/>
      <c r="E17" s="168"/>
      <c r="F17" s="168"/>
      <c r="G17" s="168"/>
      <c r="H17" s="168"/>
      <c r="I17" s="168"/>
      <c r="J17" s="168"/>
      <c r="K17" s="168"/>
      <c r="L17" s="168"/>
      <c r="M17" s="168"/>
      <c r="N17" s="168"/>
      <c r="O17" s="168"/>
      <c r="P17" s="168"/>
      <c r="Q17" s="168"/>
    </row>
    <row r="18" spans="1:17">
      <c r="A18" s="168"/>
      <c r="B18" s="168"/>
      <c r="C18" s="168"/>
      <c r="D18" s="168"/>
      <c r="E18" s="168"/>
      <c r="F18" s="168"/>
      <c r="G18" s="168"/>
      <c r="H18" s="168"/>
      <c r="I18" s="168"/>
      <c r="J18" s="168"/>
      <c r="K18" s="168"/>
      <c r="L18" s="168"/>
      <c r="M18" s="168"/>
      <c r="N18" s="168"/>
      <c r="O18" s="168"/>
      <c r="P18" s="168"/>
      <c r="Q18" s="168"/>
    </row>
    <row r="19" spans="1:17">
      <c r="A19" s="168"/>
      <c r="B19" s="168"/>
      <c r="C19" s="168"/>
      <c r="D19" s="168"/>
      <c r="E19" s="168"/>
      <c r="F19" s="168"/>
      <c r="G19" s="168"/>
      <c r="H19" s="168"/>
      <c r="I19" s="168"/>
      <c r="J19" s="168"/>
      <c r="K19" s="168"/>
      <c r="L19" s="168"/>
      <c r="M19" s="168"/>
      <c r="N19" s="168"/>
      <c r="O19" s="168"/>
      <c r="P19" s="168"/>
      <c r="Q19" s="168"/>
    </row>
    <row r="20" spans="1:17">
      <c r="A20" s="168"/>
      <c r="B20" s="168"/>
      <c r="C20" s="168"/>
      <c r="D20" s="168"/>
      <c r="E20" s="168"/>
      <c r="F20" s="168"/>
      <c r="G20" s="168"/>
      <c r="H20" s="168"/>
      <c r="I20" s="168"/>
      <c r="J20" s="168"/>
      <c r="K20" s="168"/>
      <c r="L20" s="168"/>
      <c r="M20" s="168"/>
      <c r="N20" s="168"/>
      <c r="O20" s="168"/>
      <c r="P20" s="168"/>
      <c r="Q20" s="168"/>
    </row>
    <row r="21" spans="1:17">
      <c r="A21" s="168"/>
      <c r="B21" s="168"/>
      <c r="C21" s="168"/>
      <c r="D21" s="168"/>
      <c r="E21" s="168"/>
      <c r="F21" s="168"/>
      <c r="G21" s="168"/>
      <c r="H21" s="168"/>
      <c r="I21" s="168"/>
      <c r="J21" s="168"/>
      <c r="K21" s="168"/>
      <c r="L21" s="168"/>
      <c r="M21" s="168"/>
      <c r="N21" s="168"/>
      <c r="O21" s="168"/>
      <c r="P21" s="168"/>
      <c r="Q21" s="168"/>
    </row>
    <row r="22" spans="1:17">
      <c r="A22" s="168"/>
      <c r="B22" s="168"/>
      <c r="C22" s="168"/>
      <c r="D22" s="168"/>
      <c r="E22" s="168"/>
      <c r="F22" s="168"/>
      <c r="G22" s="168"/>
      <c r="H22" s="168"/>
      <c r="I22" s="168"/>
      <c r="J22" s="168"/>
      <c r="K22" s="168"/>
      <c r="L22" s="168"/>
      <c r="M22" s="168"/>
      <c r="N22" s="168"/>
      <c r="O22" s="168"/>
      <c r="P22" s="168"/>
      <c r="Q22" s="168"/>
    </row>
    <row r="23" spans="1:17">
      <c r="A23" s="168"/>
      <c r="B23" s="168"/>
      <c r="C23" s="168"/>
      <c r="D23" s="168"/>
      <c r="E23" s="168"/>
      <c r="F23" s="168"/>
      <c r="G23" s="168"/>
      <c r="H23" s="168"/>
      <c r="I23" s="168"/>
      <c r="J23" s="168"/>
      <c r="K23" s="168"/>
      <c r="L23" s="168"/>
      <c r="M23" s="168"/>
      <c r="N23" s="168"/>
      <c r="O23" s="168"/>
      <c r="P23" s="168"/>
      <c r="Q23" s="168"/>
    </row>
    <row r="24" spans="1:17">
      <c r="A24" s="698"/>
      <c r="B24" s="696"/>
      <c r="C24" s="699"/>
      <c r="D24" s="700"/>
      <c r="E24" s="700"/>
      <c r="F24" s="700"/>
      <c r="G24" s="695"/>
      <c r="H24" s="696"/>
      <c r="I24" s="697"/>
      <c r="J24" s="171"/>
      <c r="K24" s="168"/>
      <c r="L24" s="168"/>
      <c r="M24" s="168"/>
      <c r="N24" s="168"/>
      <c r="O24" s="168"/>
      <c r="P24" s="168"/>
      <c r="Q24" s="168"/>
    </row>
    <row r="25" spans="1:17">
      <c r="A25" s="696"/>
      <c r="B25" s="696"/>
      <c r="C25" s="700"/>
      <c r="D25" s="700"/>
      <c r="E25" s="700"/>
      <c r="F25" s="700"/>
      <c r="G25" s="696"/>
      <c r="H25" s="696"/>
      <c r="I25" s="697"/>
      <c r="J25" s="171"/>
      <c r="K25" s="168"/>
      <c r="L25" s="168"/>
      <c r="M25" s="168"/>
      <c r="N25" s="168"/>
      <c r="O25" s="168"/>
      <c r="P25" s="168"/>
      <c r="Q25" s="168"/>
    </row>
    <row r="26" spans="1:17">
      <c r="A26" s="696"/>
      <c r="B26" s="696"/>
      <c r="C26" s="700"/>
      <c r="D26" s="700"/>
      <c r="E26" s="700"/>
      <c r="F26" s="700"/>
      <c r="G26" s="696"/>
      <c r="H26" s="696"/>
      <c r="I26" s="697"/>
      <c r="J26" s="171"/>
      <c r="K26" s="168"/>
      <c r="L26" s="168"/>
      <c r="M26" s="168"/>
      <c r="N26" s="168"/>
      <c r="O26" s="168"/>
      <c r="P26" s="168"/>
      <c r="Q26" s="168"/>
    </row>
    <row r="27" spans="1:17">
      <c r="A27" s="168"/>
      <c r="B27" s="168"/>
      <c r="C27" s="168"/>
      <c r="D27" s="168"/>
      <c r="E27" s="168"/>
      <c r="F27" s="168"/>
      <c r="G27" s="168"/>
      <c r="H27" s="168"/>
      <c r="I27" s="168"/>
      <c r="J27" s="168"/>
      <c r="K27" s="168"/>
      <c r="L27" s="168"/>
      <c r="M27" s="168"/>
      <c r="N27" s="168"/>
      <c r="O27" s="168"/>
      <c r="P27" s="168"/>
      <c r="Q27" s="168"/>
    </row>
    <row r="28" spans="1:17">
      <c r="A28" s="168"/>
      <c r="B28" s="168"/>
      <c r="C28" s="168"/>
      <c r="D28" s="168"/>
      <c r="E28" s="168"/>
      <c r="F28" s="168"/>
      <c r="G28" s="168"/>
      <c r="H28" s="168"/>
      <c r="I28" s="168"/>
      <c r="J28" s="168"/>
      <c r="K28" s="168"/>
      <c r="L28" s="168"/>
      <c r="M28" s="168"/>
      <c r="N28" s="168"/>
      <c r="O28" s="168"/>
      <c r="P28" s="168"/>
      <c r="Q28" s="168"/>
    </row>
    <row r="29" spans="1:17">
      <c r="A29" s="168"/>
      <c r="B29" s="168"/>
      <c r="C29" s="168"/>
      <c r="D29" s="168"/>
      <c r="E29" s="168"/>
      <c r="F29" s="168"/>
      <c r="G29" s="168"/>
      <c r="H29" s="168"/>
      <c r="I29" s="168"/>
      <c r="J29" s="168"/>
      <c r="K29" s="168"/>
      <c r="L29" s="168"/>
      <c r="M29" s="168"/>
      <c r="N29" s="168"/>
      <c r="O29" s="168"/>
      <c r="P29" s="168"/>
      <c r="Q29" s="168"/>
    </row>
    <row r="30" spans="1:17">
      <c r="A30" s="168"/>
      <c r="B30" s="168"/>
      <c r="C30" s="168"/>
      <c r="D30" s="168"/>
      <c r="E30" s="168"/>
      <c r="F30" s="168"/>
      <c r="G30" s="168"/>
      <c r="H30" s="168"/>
      <c r="I30" s="168"/>
      <c r="J30" s="168"/>
      <c r="K30" s="168"/>
      <c r="L30" s="168"/>
      <c r="M30" s="168"/>
      <c r="N30" s="168"/>
      <c r="O30" s="168"/>
      <c r="P30" s="168"/>
      <c r="Q30" s="168"/>
    </row>
    <row r="31" spans="1:17">
      <c r="A31" s="168"/>
      <c r="B31" s="168"/>
      <c r="C31" s="168"/>
      <c r="D31" s="168"/>
      <c r="E31" s="168"/>
      <c r="F31" s="168"/>
      <c r="G31" s="168"/>
      <c r="H31" s="168"/>
      <c r="I31" s="168"/>
      <c r="J31" s="168"/>
      <c r="K31" s="168"/>
      <c r="L31" s="168"/>
      <c r="M31" s="168"/>
      <c r="N31" s="168"/>
      <c r="O31" s="168"/>
      <c r="P31" s="168"/>
      <c r="Q31" s="168"/>
    </row>
    <row r="32" spans="1:17">
      <c r="A32" s="168"/>
      <c r="B32" s="168"/>
      <c r="C32" s="168"/>
      <c r="D32" s="168"/>
      <c r="E32" s="168"/>
      <c r="F32" s="168"/>
      <c r="G32" s="168"/>
      <c r="H32" s="168"/>
      <c r="I32" s="168"/>
      <c r="J32" s="168"/>
      <c r="K32" s="168"/>
      <c r="L32" s="168"/>
      <c r="M32" s="168"/>
      <c r="N32" s="168"/>
      <c r="O32" s="168"/>
      <c r="P32" s="168"/>
      <c r="Q32" s="168"/>
    </row>
    <row r="33" spans="1:17">
      <c r="A33" s="168"/>
      <c r="B33" s="168"/>
      <c r="C33" s="168"/>
      <c r="D33" s="168"/>
      <c r="E33" s="168"/>
      <c r="F33" s="168"/>
      <c r="G33" s="168"/>
      <c r="H33" s="168"/>
      <c r="I33" s="168"/>
      <c r="J33" s="168"/>
      <c r="K33" s="168"/>
      <c r="L33" s="168"/>
      <c r="M33" s="168"/>
      <c r="N33" s="168"/>
      <c r="O33" s="168"/>
      <c r="P33" s="168"/>
      <c r="Q33" s="168"/>
    </row>
    <row r="34" spans="1:17">
      <c r="A34" s="168"/>
      <c r="B34" s="168"/>
      <c r="C34" s="168"/>
      <c r="D34" s="168"/>
      <c r="E34" s="168"/>
      <c r="F34" s="168"/>
      <c r="G34" s="168"/>
      <c r="H34" s="168"/>
      <c r="I34" s="168"/>
      <c r="J34" s="168"/>
      <c r="K34" s="168"/>
      <c r="L34" s="168"/>
      <c r="M34" s="168"/>
      <c r="N34" s="168"/>
      <c r="O34" s="168"/>
      <c r="P34" s="168"/>
      <c r="Q34" s="168"/>
    </row>
    <row r="35" spans="1:17">
      <c r="A35" s="168"/>
      <c r="B35" s="168"/>
      <c r="C35" s="168"/>
      <c r="D35" s="168"/>
      <c r="E35" s="168"/>
      <c r="F35" s="168"/>
      <c r="G35" s="168"/>
      <c r="H35" s="168"/>
      <c r="I35" s="168"/>
      <c r="J35" s="168"/>
      <c r="K35" s="168"/>
      <c r="L35" s="168"/>
      <c r="M35" s="168"/>
      <c r="N35" s="168"/>
      <c r="O35" s="168"/>
      <c r="P35" s="168"/>
      <c r="Q35" s="168"/>
    </row>
    <row r="36" spans="1:17">
      <c r="A36" s="168"/>
      <c r="B36" s="168"/>
      <c r="C36" s="168"/>
      <c r="D36" s="168"/>
      <c r="E36" s="168"/>
      <c r="F36" s="168"/>
      <c r="G36" s="168"/>
      <c r="H36" s="168"/>
      <c r="I36" s="168"/>
      <c r="J36" s="168"/>
      <c r="K36" s="168"/>
      <c r="L36" s="168"/>
      <c r="M36" s="168"/>
      <c r="N36" s="168"/>
      <c r="O36" s="168"/>
      <c r="P36" s="168"/>
      <c r="Q36" s="168"/>
    </row>
    <row r="37" spans="1:17">
      <c r="A37" s="168"/>
      <c r="B37" s="168"/>
      <c r="C37" s="168"/>
      <c r="D37" s="168"/>
      <c r="E37" s="168"/>
      <c r="F37" s="168"/>
      <c r="G37" s="168"/>
      <c r="H37" s="168"/>
      <c r="I37" s="168"/>
      <c r="J37" s="168"/>
      <c r="K37" s="168"/>
      <c r="L37" s="168"/>
      <c r="M37" s="168"/>
      <c r="N37" s="168"/>
      <c r="O37" s="168"/>
      <c r="P37" s="168"/>
      <c r="Q37" s="168"/>
    </row>
    <row r="38" spans="1:17">
      <c r="A38" s="168"/>
      <c r="B38" s="168"/>
      <c r="C38" s="168"/>
      <c r="D38" s="168"/>
      <c r="E38" s="168"/>
      <c r="F38" s="168"/>
      <c r="G38" s="168"/>
      <c r="H38" s="168"/>
      <c r="I38" s="168"/>
      <c r="J38" s="168"/>
      <c r="K38" s="168"/>
      <c r="L38" s="168"/>
      <c r="M38" s="168"/>
      <c r="N38" s="168"/>
      <c r="O38" s="168"/>
      <c r="P38" s="168"/>
      <c r="Q38" s="168"/>
    </row>
    <row r="39" spans="1:17">
      <c r="A39" s="172"/>
      <c r="B39" s="693"/>
      <c r="C39" s="694"/>
      <c r="D39" s="168"/>
      <c r="E39" s="701"/>
      <c r="F39" s="697"/>
      <c r="G39" s="697"/>
      <c r="H39" s="697"/>
      <c r="I39" s="693"/>
      <c r="J39" s="693"/>
      <c r="K39" s="694"/>
      <c r="L39" s="172"/>
      <c r="M39" s="168"/>
      <c r="N39" s="168"/>
      <c r="O39" s="168"/>
      <c r="P39" s="168"/>
      <c r="Q39" s="168"/>
    </row>
    <row r="40" spans="1:17">
      <c r="A40" s="168"/>
      <c r="B40" s="168"/>
      <c r="C40" s="168"/>
      <c r="D40" s="168"/>
      <c r="E40" s="168"/>
      <c r="F40" s="168"/>
      <c r="G40" s="168"/>
      <c r="H40" s="168"/>
      <c r="I40" s="168"/>
      <c r="J40" s="168"/>
      <c r="K40" s="168"/>
      <c r="L40" s="168"/>
      <c r="M40" s="168"/>
      <c r="N40" s="168"/>
      <c r="O40" s="168"/>
      <c r="P40" s="168"/>
      <c r="Q40" s="168"/>
    </row>
    <row r="41" spans="1:17">
      <c r="A41" s="168"/>
      <c r="B41" s="168"/>
      <c r="C41" s="168"/>
      <c r="D41" s="168"/>
      <c r="E41" s="168"/>
      <c r="F41" s="168"/>
      <c r="G41" s="168"/>
      <c r="H41" s="168"/>
      <c r="I41" s="168"/>
      <c r="J41" s="168"/>
      <c r="K41" s="168"/>
      <c r="L41" s="168"/>
      <c r="M41" s="168"/>
      <c r="N41" s="168"/>
      <c r="O41" s="168"/>
      <c r="P41" s="168"/>
      <c r="Q41" s="168"/>
    </row>
    <row r="42" spans="1:17">
      <c r="A42" s="168"/>
      <c r="B42" s="168"/>
      <c r="C42" s="168"/>
      <c r="D42" s="168"/>
      <c r="E42" s="168"/>
      <c r="F42" s="168"/>
      <c r="G42" s="168"/>
      <c r="H42" s="168"/>
      <c r="I42" s="168"/>
      <c r="J42" s="168"/>
      <c r="K42" s="168"/>
      <c r="L42" s="168"/>
      <c r="M42" s="168"/>
      <c r="N42" s="168"/>
      <c r="O42" s="168"/>
      <c r="P42" s="168"/>
      <c r="Q42" s="168"/>
    </row>
    <row r="43" spans="1:17">
      <c r="A43" s="168"/>
      <c r="B43" s="168"/>
      <c r="C43" s="168"/>
      <c r="D43" s="168"/>
      <c r="E43" s="168"/>
      <c r="F43" s="168"/>
      <c r="G43" s="168"/>
      <c r="H43" s="168"/>
      <c r="I43" s="168"/>
      <c r="J43" s="168"/>
      <c r="K43" s="168"/>
      <c r="L43" s="168"/>
      <c r="M43" s="168"/>
      <c r="N43" s="168"/>
      <c r="O43" s="168"/>
      <c r="P43" s="168"/>
      <c r="Q43" s="168"/>
    </row>
    <row r="44" spans="1:17">
      <c r="A44" s="168"/>
      <c r="B44" s="168"/>
      <c r="C44" s="168"/>
      <c r="D44" s="168"/>
      <c r="E44" s="168"/>
      <c r="F44" s="168"/>
      <c r="G44" s="168"/>
      <c r="H44" s="168"/>
      <c r="I44" s="168"/>
      <c r="J44" s="168"/>
      <c r="K44" s="168"/>
      <c r="L44" s="168"/>
      <c r="M44" s="168"/>
      <c r="N44" s="168"/>
      <c r="O44" s="168"/>
      <c r="P44" s="168"/>
      <c r="Q44" s="168"/>
    </row>
    <row r="45" spans="1:17">
      <c r="A45" s="168"/>
      <c r="B45" s="168"/>
      <c r="C45" s="168"/>
      <c r="D45" s="168"/>
      <c r="E45" s="168"/>
      <c r="F45" s="168"/>
      <c r="G45" s="168"/>
      <c r="H45" s="168"/>
      <c r="I45" s="168"/>
      <c r="J45" s="168"/>
      <c r="K45" s="168"/>
      <c r="L45" s="168"/>
      <c r="M45" s="168"/>
      <c r="N45" s="168"/>
      <c r="O45" s="168"/>
      <c r="P45" s="168"/>
      <c r="Q45" s="168"/>
    </row>
    <row r="46" spans="1:17">
      <c r="A46" s="168"/>
      <c r="B46" s="168"/>
      <c r="C46" s="168"/>
      <c r="D46" s="168"/>
      <c r="E46" s="168"/>
      <c r="F46" s="168"/>
      <c r="G46" s="168"/>
      <c r="H46" s="168"/>
      <c r="I46" s="168"/>
      <c r="J46" s="168"/>
      <c r="K46" s="168"/>
      <c r="L46" s="168"/>
      <c r="M46" s="168"/>
      <c r="N46" s="168"/>
      <c r="O46" s="168"/>
      <c r="P46" s="168"/>
      <c r="Q46" s="168"/>
    </row>
    <row r="47" spans="1:17">
      <c r="A47" s="168"/>
      <c r="B47" s="168"/>
      <c r="C47" s="168"/>
      <c r="D47" s="168"/>
      <c r="E47" s="168"/>
      <c r="F47" s="168"/>
      <c r="G47" s="168"/>
      <c r="H47" s="168"/>
      <c r="I47" s="168"/>
      <c r="J47" s="168"/>
      <c r="K47" s="168"/>
      <c r="L47" s="168"/>
      <c r="M47" s="168"/>
      <c r="N47" s="168"/>
      <c r="O47" s="168"/>
      <c r="P47" s="168"/>
      <c r="Q47" s="168"/>
    </row>
    <row r="48" spans="1:17">
      <c r="A48" s="168"/>
      <c r="B48" s="168"/>
      <c r="C48" s="168"/>
      <c r="D48" s="168"/>
      <c r="E48" s="168"/>
      <c r="F48" s="168"/>
      <c r="G48" s="168"/>
      <c r="H48" s="168"/>
      <c r="I48" s="168"/>
      <c r="J48" s="168"/>
      <c r="K48" s="168"/>
      <c r="L48" s="168"/>
      <c r="M48" s="168"/>
      <c r="N48" s="168"/>
      <c r="O48" s="168"/>
      <c r="P48" s="168"/>
      <c r="Q48" s="168"/>
    </row>
  </sheetData>
  <mergeCells count="6">
    <mergeCell ref="I39:K39"/>
    <mergeCell ref="G24:I26"/>
    <mergeCell ref="A24:B26"/>
    <mergeCell ref="C24:F26"/>
    <mergeCell ref="B39:C39"/>
    <mergeCell ref="E39:H39"/>
  </mergeCells>
  <pageMargins left="0.7" right="0.7" top="0.75" bottom="0.75" header="0.3" footer="0.3"/>
  <pageSetup paperSize="9" scale="52"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pageSetUpPr autoPageBreaks="0" fitToPage="1"/>
  </sheetPr>
  <dimension ref="A1:AA67"/>
  <sheetViews>
    <sheetView showGridLines="0" topLeftCell="A31" workbookViewId="0">
      <selection activeCell="F33" sqref="F33"/>
    </sheetView>
  </sheetViews>
  <sheetFormatPr defaultRowHeight="12.75"/>
  <cols>
    <col min="1" max="1" width="21.140625" style="123" customWidth="1"/>
    <col min="2" max="4" width="9.140625" style="123"/>
    <col min="5" max="8" width="9.85546875" style="123" bestFit="1" customWidth="1"/>
    <col min="9" max="10" width="9.85546875" style="123" customWidth="1"/>
    <col min="11" max="11" width="6" style="123" customWidth="1"/>
    <col min="12" max="16384" width="9.140625" style="123"/>
  </cols>
  <sheetData>
    <row r="1" spans="1:27" s="143" customFormat="1" ht="20.25" customHeight="1">
      <c r="A1" s="176" t="s">
        <v>31</v>
      </c>
      <c r="B1" s="56"/>
      <c r="C1" s="96"/>
      <c r="D1" s="96"/>
      <c r="E1" s="96"/>
      <c r="F1" s="96"/>
      <c r="G1" s="96"/>
      <c r="H1" s="96"/>
      <c r="I1" s="96"/>
      <c r="J1" s="96"/>
      <c r="K1" s="84"/>
      <c r="M1" s="178"/>
      <c r="N1" s="145"/>
      <c r="O1" s="145"/>
    </row>
    <row r="2" spans="1:27" s="143" customFormat="1" ht="20.25" customHeight="1">
      <c r="A2" s="176" t="s">
        <v>232</v>
      </c>
      <c r="B2" s="56"/>
      <c r="C2" s="96"/>
      <c r="D2" s="96"/>
      <c r="E2" s="96"/>
      <c r="F2" s="57"/>
      <c r="G2" s="57"/>
      <c r="H2" s="57"/>
      <c r="I2" s="57"/>
      <c r="J2" s="57"/>
      <c r="K2" s="140"/>
      <c r="M2" s="178"/>
      <c r="N2" s="145"/>
      <c r="O2" s="145"/>
    </row>
    <row r="3" spans="1:27" s="143" customFormat="1" ht="15.75" customHeight="1">
      <c r="A3" s="176"/>
      <c r="B3" s="56"/>
      <c r="C3" s="96"/>
      <c r="D3" s="96"/>
      <c r="E3" s="96"/>
      <c r="F3" s="57"/>
      <c r="G3" s="57"/>
      <c r="H3" s="57"/>
      <c r="I3" s="57"/>
      <c r="J3" s="57"/>
      <c r="K3" s="140"/>
      <c r="M3" s="178"/>
      <c r="N3" s="145"/>
      <c r="O3" s="145"/>
    </row>
    <row r="4" spans="1:27" s="140" customFormat="1" ht="12.75" customHeight="1">
      <c r="A4" s="104"/>
      <c r="B4" s="105"/>
      <c r="C4" s="58"/>
      <c r="D4" s="59"/>
      <c r="E4" s="59"/>
      <c r="F4" s="59"/>
      <c r="G4" s="59"/>
      <c r="H4" s="59"/>
      <c r="I4" s="59"/>
      <c r="J4" s="59"/>
      <c r="K4" s="184"/>
      <c r="L4" s="184"/>
      <c r="P4" s="178"/>
      <c r="Q4" s="178"/>
      <c r="R4" s="178"/>
    </row>
    <row r="5" spans="1:27" s="143" customFormat="1" ht="33" customHeight="1" thickBot="1">
      <c r="A5" s="108">
        <v>12</v>
      </c>
      <c r="B5" s="478" t="s">
        <v>244</v>
      </c>
      <c r="C5" s="479"/>
      <c r="D5" s="98"/>
      <c r="E5" s="98"/>
      <c r="F5" s="60"/>
      <c r="G5" s="60"/>
      <c r="H5" s="60"/>
      <c r="I5" s="60"/>
      <c r="J5" s="60"/>
      <c r="K5" s="159"/>
      <c r="L5" s="150"/>
      <c r="M5" s="151"/>
      <c r="N5" s="152"/>
      <c r="O5" s="152"/>
      <c r="P5" s="150"/>
      <c r="Q5" s="150"/>
      <c r="R5" s="150"/>
      <c r="S5" s="150"/>
      <c r="T5" s="150"/>
      <c r="U5" s="225"/>
      <c r="V5" s="178"/>
      <c r="W5" s="178"/>
      <c r="X5" s="178"/>
      <c r="Y5" s="178"/>
      <c r="Z5" s="178"/>
      <c r="AA5" s="178"/>
    </row>
    <row r="6" spans="1:27">
      <c r="L6" s="3"/>
      <c r="M6" s="3"/>
      <c r="N6" s="3"/>
      <c r="O6" s="3"/>
    </row>
    <row r="7" spans="1:27">
      <c r="L7" s="3"/>
      <c r="M7" s="3"/>
      <c r="N7" s="3"/>
      <c r="O7" s="3"/>
    </row>
    <row r="8" spans="1:27">
      <c r="B8" s="662" t="s">
        <v>95</v>
      </c>
      <c r="C8" s="663"/>
      <c r="D8" s="663"/>
      <c r="E8" s="663"/>
      <c r="F8" s="663"/>
      <c r="G8" s="663"/>
      <c r="H8" s="663"/>
      <c r="I8" s="663"/>
      <c r="J8" s="664"/>
      <c r="L8" s="3"/>
      <c r="M8" s="3"/>
      <c r="N8" s="3"/>
      <c r="O8" s="3"/>
    </row>
    <row r="9" spans="1:27" ht="25.5">
      <c r="B9" s="313" t="s">
        <v>165</v>
      </c>
      <c r="C9" s="314" t="s">
        <v>166</v>
      </c>
      <c r="D9" s="314" t="s">
        <v>167</v>
      </c>
      <c r="E9" s="314" t="s">
        <v>168</v>
      </c>
      <c r="F9" s="314" t="s">
        <v>169</v>
      </c>
      <c r="G9" s="314" t="s">
        <v>170</v>
      </c>
      <c r="H9" s="314" t="s">
        <v>180</v>
      </c>
      <c r="I9" s="314" t="s">
        <v>193</v>
      </c>
      <c r="J9" s="351" t="s">
        <v>234</v>
      </c>
      <c r="L9" s="3"/>
      <c r="M9" s="3"/>
      <c r="N9" s="3"/>
      <c r="O9" s="3"/>
    </row>
    <row r="10" spans="1:27">
      <c r="A10" s="93" t="s">
        <v>60</v>
      </c>
      <c r="B10" s="280"/>
      <c r="C10" s="310"/>
      <c r="D10" s="310"/>
      <c r="E10" s="340">
        <v>327</v>
      </c>
      <c r="F10" s="340">
        <v>175.595890411</v>
      </c>
      <c r="G10" s="340">
        <v>239.835616437</v>
      </c>
      <c r="H10" s="340">
        <v>322.28276856100001</v>
      </c>
      <c r="I10" s="340">
        <v>462.98791037499996</v>
      </c>
      <c r="J10" s="585">
        <v>582.40437158500004</v>
      </c>
      <c r="L10" s="87"/>
      <c r="M10" s="87"/>
      <c r="N10" s="87"/>
      <c r="O10" s="87"/>
    </row>
    <row r="11" spans="1:27">
      <c r="A11" s="94" t="s">
        <v>51</v>
      </c>
      <c r="B11" s="284"/>
      <c r="C11" s="311"/>
      <c r="D11" s="311"/>
      <c r="E11" s="342">
        <v>0</v>
      </c>
      <c r="F11" s="342">
        <v>0</v>
      </c>
      <c r="G11" s="342">
        <v>2749.384615383</v>
      </c>
      <c r="H11" s="342">
        <v>2698.2455215999998</v>
      </c>
      <c r="I11" s="342">
        <v>158.394453175</v>
      </c>
      <c r="J11" s="343">
        <v>529.54918032799992</v>
      </c>
      <c r="L11" s="87"/>
      <c r="M11" s="87"/>
      <c r="N11" s="87"/>
      <c r="O11" s="87"/>
    </row>
    <row r="12" spans="1:27">
      <c r="A12" s="94" t="s">
        <v>50</v>
      </c>
      <c r="B12" s="284"/>
      <c r="C12" s="311"/>
      <c r="D12" s="328"/>
      <c r="E12" s="342">
        <v>1564</v>
      </c>
      <c r="F12" s="342">
        <v>1482.1321133849999</v>
      </c>
      <c r="G12" s="342">
        <v>1842.316301672</v>
      </c>
      <c r="H12" s="342">
        <v>1744.261959943</v>
      </c>
      <c r="I12" s="342">
        <v>2468.946597783</v>
      </c>
      <c r="J12" s="343">
        <v>2800.4098360509997</v>
      </c>
      <c r="L12" s="87"/>
      <c r="M12" s="87"/>
      <c r="N12" s="87"/>
      <c r="O12" s="87"/>
    </row>
    <row r="13" spans="1:27">
      <c r="A13" s="94" t="s">
        <v>96</v>
      </c>
      <c r="B13" s="284"/>
      <c r="C13" s="311"/>
      <c r="D13" s="311"/>
      <c r="E13" s="342">
        <v>360</v>
      </c>
      <c r="F13" s="342">
        <v>733.34205404099998</v>
      </c>
      <c r="G13" s="342">
        <v>187.328767121</v>
      </c>
      <c r="H13" s="342">
        <v>253.123287667</v>
      </c>
      <c r="I13" s="342">
        <v>263.46545399299998</v>
      </c>
      <c r="J13" s="343">
        <v>332.09304588200001</v>
      </c>
      <c r="L13" s="87"/>
      <c r="M13" s="87"/>
      <c r="N13" s="87"/>
      <c r="O13" s="87"/>
    </row>
    <row r="14" spans="1:27">
      <c r="A14" s="94" t="s">
        <v>61</v>
      </c>
      <c r="B14" s="284"/>
      <c r="C14" s="311"/>
      <c r="D14" s="311"/>
      <c r="E14" s="342">
        <v>960</v>
      </c>
      <c r="F14" s="342">
        <v>706.99036139399993</v>
      </c>
      <c r="G14" s="342">
        <v>935.43176197100001</v>
      </c>
      <c r="H14" s="342">
        <v>1222.3709777299998</v>
      </c>
      <c r="I14" s="342">
        <v>792.87822440700006</v>
      </c>
      <c r="J14" s="343">
        <v>674.39606257199989</v>
      </c>
      <c r="L14" s="87"/>
      <c r="M14" s="87"/>
      <c r="N14" s="87"/>
      <c r="O14" s="87"/>
    </row>
    <row r="15" spans="1:27">
      <c r="A15" s="94" t="s">
        <v>49</v>
      </c>
      <c r="B15" s="284"/>
      <c r="C15" s="311"/>
      <c r="D15" s="311"/>
      <c r="E15" s="342">
        <v>15618</v>
      </c>
      <c r="F15" s="342">
        <v>16163.744901726999</v>
      </c>
      <c r="G15" s="342">
        <v>15620.084760970998</v>
      </c>
      <c r="H15" s="342">
        <v>14588.286067429999</v>
      </c>
      <c r="I15" s="342">
        <v>14871.042761007997</v>
      </c>
      <c r="J15" s="343">
        <v>15132.250175889001</v>
      </c>
      <c r="L15" s="87"/>
      <c r="M15" s="87"/>
      <c r="N15" s="87"/>
      <c r="O15" s="87"/>
    </row>
    <row r="16" spans="1:27">
      <c r="A16" s="94" t="s">
        <v>62</v>
      </c>
      <c r="B16" s="284"/>
      <c r="C16" s="311"/>
      <c r="D16" s="328"/>
      <c r="E16" s="342">
        <v>93</v>
      </c>
      <c r="F16" s="342">
        <v>227.75479451299998</v>
      </c>
      <c r="G16" s="342">
        <v>204.10410958699998</v>
      </c>
      <c r="H16" s="342">
        <v>11.778082190999999</v>
      </c>
      <c r="I16" s="342">
        <v>0</v>
      </c>
      <c r="J16" s="343">
        <v>35.950684928999998</v>
      </c>
      <c r="L16" s="87"/>
      <c r="M16" s="87"/>
      <c r="N16" s="87"/>
      <c r="O16" s="87"/>
    </row>
    <row r="17" spans="1:20">
      <c r="A17" s="94" t="s">
        <v>97</v>
      </c>
      <c r="B17" s="284"/>
      <c r="C17" s="311"/>
      <c r="D17" s="328"/>
      <c r="E17" s="342">
        <v>1096</v>
      </c>
      <c r="F17" s="342">
        <v>652.47693704800008</v>
      </c>
      <c r="G17" s="342">
        <v>572.70958902500013</v>
      </c>
      <c r="H17" s="342">
        <v>499.60028836999999</v>
      </c>
      <c r="I17" s="342">
        <v>788.52110540700005</v>
      </c>
      <c r="J17" s="343">
        <v>1562.396646443</v>
      </c>
      <c r="L17" s="87"/>
      <c r="M17" s="87"/>
      <c r="N17" s="87"/>
      <c r="O17" s="87"/>
    </row>
    <row r="18" spans="1:20">
      <c r="A18" s="94" t="s">
        <v>98</v>
      </c>
      <c r="B18" s="284"/>
      <c r="C18" s="311"/>
      <c r="D18" s="311"/>
      <c r="E18" s="342">
        <v>664</v>
      </c>
      <c r="F18" s="342">
        <v>487.95438836000005</v>
      </c>
      <c r="G18" s="342">
        <v>397.41809974800003</v>
      </c>
      <c r="H18" s="342">
        <v>622.17916049600001</v>
      </c>
      <c r="I18" s="342">
        <v>704.35478702099999</v>
      </c>
      <c r="J18" s="343">
        <v>428.382513652</v>
      </c>
      <c r="L18" s="87"/>
      <c r="M18" s="87"/>
      <c r="N18" s="87"/>
      <c r="O18" s="87"/>
    </row>
    <row r="19" spans="1:20">
      <c r="A19" s="94" t="s">
        <v>99</v>
      </c>
      <c r="B19" s="284"/>
      <c r="C19" s="311"/>
      <c r="D19" s="311"/>
      <c r="E19" s="342">
        <v>1680</v>
      </c>
      <c r="F19" s="342">
        <v>1065.524797306</v>
      </c>
      <c r="G19" s="342">
        <v>168.786301369</v>
      </c>
      <c r="H19" s="342">
        <v>216.96164383200002</v>
      </c>
      <c r="I19" s="342">
        <v>487.51009805400003</v>
      </c>
      <c r="J19" s="343">
        <v>426.92888689000006</v>
      </c>
    </row>
    <row r="20" spans="1:20">
      <c r="A20" s="572" t="s">
        <v>1</v>
      </c>
      <c r="B20" s="266"/>
      <c r="C20" s="267"/>
      <c r="D20" s="267"/>
      <c r="E20" s="267">
        <f t="shared" ref="E20:J20" si="0">SUM(E10:E19)</f>
        <v>22362</v>
      </c>
      <c r="F20" s="267">
        <f t="shared" si="0"/>
        <v>21695.516238184999</v>
      </c>
      <c r="G20" s="267">
        <f t="shared" si="0"/>
        <v>22917.399923283996</v>
      </c>
      <c r="H20" s="267">
        <f t="shared" si="0"/>
        <v>22179.089757819998</v>
      </c>
      <c r="I20" s="267">
        <f t="shared" si="0"/>
        <v>20998.101391222994</v>
      </c>
      <c r="J20" s="268">
        <f t="shared" si="0"/>
        <v>22504.761404221004</v>
      </c>
    </row>
    <row r="21" spans="1:20">
      <c r="A21" s="114" t="s">
        <v>2</v>
      </c>
      <c r="B21" s="288"/>
      <c r="C21" s="254"/>
      <c r="D21" s="254"/>
      <c r="E21" s="254"/>
      <c r="F21" s="360">
        <f>(F20-E20)/E20</f>
        <v>-2.9804300233208181E-2</v>
      </c>
      <c r="G21" s="254">
        <f>(G20-F20)/F20</f>
        <v>5.6319640965649481E-2</v>
      </c>
      <c r="H21" s="254">
        <f>(H20-G20)/G20</f>
        <v>-3.2216140047976266E-2</v>
      </c>
      <c r="I21" s="254">
        <f>(I20-H20)/H20</f>
        <v>-5.3247828449795004E-2</v>
      </c>
      <c r="J21" s="302">
        <f>(J20-I20)/I20</f>
        <v>7.1752202017072844E-2</v>
      </c>
    </row>
    <row r="22" spans="1:20">
      <c r="A22" s="46"/>
      <c r="B22" s="10"/>
      <c r="C22" s="89"/>
      <c r="D22" s="131"/>
      <c r="E22" s="131"/>
      <c r="F22" s="131"/>
    </row>
    <row r="23" spans="1:20">
      <c r="B23" s="662" t="s">
        <v>100</v>
      </c>
      <c r="C23" s="663"/>
      <c r="D23" s="663"/>
      <c r="E23" s="663"/>
      <c r="F23" s="663"/>
      <c r="G23" s="663"/>
      <c r="H23" s="663"/>
      <c r="I23" s="663"/>
      <c r="J23" s="664"/>
    </row>
    <row r="24" spans="1:20" ht="25.5">
      <c r="B24" s="586" t="s">
        <v>165</v>
      </c>
      <c r="C24" s="451" t="s">
        <v>166</v>
      </c>
      <c r="D24" s="451" t="s">
        <v>167</v>
      </c>
      <c r="E24" s="451" t="s">
        <v>168</v>
      </c>
      <c r="F24" s="451" t="s">
        <v>169</v>
      </c>
      <c r="G24" s="451" t="s">
        <v>170</v>
      </c>
      <c r="H24" s="451" t="s">
        <v>180</v>
      </c>
      <c r="I24" s="314" t="s">
        <v>193</v>
      </c>
      <c r="J24" s="351" t="s">
        <v>234</v>
      </c>
    </row>
    <row r="25" spans="1:20">
      <c r="A25" s="93" t="s">
        <v>60</v>
      </c>
      <c r="B25" s="280"/>
      <c r="C25" s="310"/>
      <c r="D25" s="310"/>
      <c r="E25" s="345">
        <v>3.33</v>
      </c>
      <c r="F25" s="345">
        <v>2.2654879041095861</v>
      </c>
      <c r="G25" s="345">
        <v>4.6004683479452018</v>
      </c>
      <c r="H25" s="345">
        <v>5.2419474404470048</v>
      </c>
      <c r="I25" s="345">
        <v>6.9974521736184112</v>
      </c>
      <c r="J25" s="588">
        <v>9.7581902322404375</v>
      </c>
    </row>
    <row r="26" spans="1:20">
      <c r="A26" s="94" t="s">
        <v>51</v>
      </c>
      <c r="B26" s="284"/>
      <c r="C26" s="311"/>
      <c r="D26" s="311"/>
      <c r="E26" s="347">
        <v>0</v>
      </c>
      <c r="F26" s="347">
        <v>0</v>
      </c>
      <c r="G26" s="347">
        <v>5.9840222197802193</v>
      </c>
      <c r="H26" s="347">
        <v>5.8597601226855334</v>
      </c>
      <c r="I26" s="347">
        <v>3.6918608353917998E-2</v>
      </c>
      <c r="J26" s="348">
        <v>7.6685901639341997E-2</v>
      </c>
    </row>
    <row r="27" spans="1:20">
      <c r="A27" s="94" t="s">
        <v>50</v>
      </c>
      <c r="B27" s="284"/>
      <c r="C27" s="311"/>
      <c r="D27" s="328"/>
      <c r="E27" s="347">
        <v>7.07</v>
      </c>
      <c r="F27" s="347">
        <v>6.2190429938269602</v>
      </c>
      <c r="G27" s="347">
        <v>7.9808501015485076</v>
      </c>
      <c r="H27" s="347">
        <v>8.4501889216468289</v>
      </c>
      <c r="I27" s="347">
        <v>11.783730693854318</v>
      </c>
      <c r="J27" s="348">
        <v>14.574349262295067</v>
      </c>
    </row>
    <row r="28" spans="1:20">
      <c r="A28" s="94" t="s">
        <v>96</v>
      </c>
      <c r="B28" s="284"/>
      <c r="C28" s="311"/>
      <c r="D28" s="311"/>
      <c r="E28" s="347">
        <v>0.91</v>
      </c>
      <c r="F28" s="347">
        <v>1.348549643685899</v>
      </c>
      <c r="G28" s="347">
        <v>0.46049423287670399</v>
      </c>
      <c r="H28" s="347">
        <v>0.69119660273971684</v>
      </c>
      <c r="I28" s="347">
        <v>0.663494556216774</v>
      </c>
      <c r="J28" s="348">
        <v>0.69834304652293611</v>
      </c>
    </row>
    <row r="29" spans="1:20">
      <c r="A29" s="94" t="s">
        <v>61</v>
      </c>
      <c r="B29" s="284"/>
      <c r="C29" s="311"/>
      <c r="D29" s="311"/>
      <c r="E29" s="347">
        <v>1.38</v>
      </c>
      <c r="F29" s="347">
        <v>1.10482448888013</v>
      </c>
      <c r="G29" s="347">
        <v>1.7294751326294202</v>
      </c>
      <c r="H29" s="347">
        <v>2.6042453331239797</v>
      </c>
      <c r="I29" s="347">
        <v>1.6620329313571278</v>
      </c>
      <c r="J29" s="348">
        <v>1.234358058986446</v>
      </c>
    </row>
    <row r="30" spans="1:20">
      <c r="A30" s="94" t="s">
        <v>49</v>
      </c>
      <c r="B30" s="284"/>
      <c r="C30" s="311"/>
      <c r="D30" s="311"/>
      <c r="E30" s="347">
        <v>34.020000000000003</v>
      </c>
      <c r="F30" s="347">
        <v>38.666123241451785</v>
      </c>
      <c r="G30" s="347">
        <v>35.83050572118244</v>
      </c>
      <c r="H30" s="347">
        <v>32.388999384661759</v>
      </c>
      <c r="I30" s="347">
        <v>32.732401637472037</v>
      </c>
      <c r="J30" s="348">
        <v>33.665908965491397</v>
      </c>
    </row>
    <row r="31" spans="1:20" ht="15" customHeight="1">
      <c r="A31" s="94" t="s">
        <v>62</v>
      </c>
      <c r="B31" s="284"/>
      <c r="C31" s="311"/>
      <c r="D31" s="328"/>
      <c r="E31" s="347">
        <v>0.14000000000000001</v>
      </c>
      <c r="F31" s="347">
        <v>0.58198773150684391</v>
      </c>
      <c r="G31" s="347">
        <v>0.6957546191780779</v>
      </c>
      <c r="H31" s="347">
        <v>2.5851608219178E-2</v>
      </c>
      <c r="I31" s="347">
        <v>0</v>
      </c>
      <c r="J31" s="348">
        <v>3.6734942465751999E-2</v>
      </c>
      <c r="L31" s="409"/>
      <c r="M31" s="409"/>
      <c r="N31" s="409"/>
      <c r="O31" s="409"/>
      <c r="P31" s="409"/>
      <c r="Q31" s="409"/>
      <c r="R31" s="409"/>
      <c r="S31" s="409"/>
      <c r="T31" s="409"/>
    </row>
    <row r="32" spans="1:20" ht="15" customHeight="1">
      <c r="A32" s="94" t="s">
        <v>97</v>
      </c>
      <c r="B32" s="284"/>
      <c r="C32" s="311"/>
      <c r="D32" s="328"/>
      <c r="E32" s="347">
        <v>2.81</v>
      </c>
      <c r="F32" s="347">
        <v>1.4135484052819347</v>
      </c>
      <c r="G32" s="347">
        <v>1.3154847726027288</v>
      </c>
      <c r="H32" s="347">
        <v>1.9391006038211815</v>
      </c>
      <c r="I32" s="347">
        <v>1.8345157803243111</v>
      </c>
      <c r="J32" s="348">
        <v>2.0596580684931385</v>
      </c>
      <c r="L32" s="409"/>
      <c r="M32" s="409"/>
      <c r="N32" s="409"/>
      <c r="O32" s="409"/>
      <c r="P32" s="409"/>
      <c r="Q32" s="409"/>
      <c r="R32" s="409"/>
      <c r="S32" s="409"/>
      <c r="T32" s="409"/>
    </row>
    <row r="33" spans="1:20" ht="15" customHeight="1">
      <c r="A33" s="94" t="s">
        <v>98</v>
      </c>
      <c r="B33" s="284"/>
      <c r="C33" s="311"/>
      <c r="D33" s="311"/>
      <c r="E33" s="347">
        <v>2.77</v>
      </c>
      <c r="F33" s="347">
        <v>2.903224071765286</v>
      </c>
      <c r="G33" s="347">
        <v>2.7428871237189831</v>
      </c>
      <c r="H33" s="347">
        <v>4.4181372680618072</v>
      </c>
      <c r="I33" s="347">
        <v>5.199119667744581</v>
      </c>
      <c r="J33" s="348">
        <v>2.9435954808743126</v>
      </c>
      <c r="L33" s="409"/>
      <c r="M33" s="409"/>
      <c r="N33" s="409"/>
      <c r="O33" s="409"/>
      <c r="P33" s="409"/>
      <c r="Q33" s="409"/>
      <c r="R33" s="409"/>
      <c r="S33" s="409"/>
      <c r="T33" s="409"/>
    </row>
    <row r="34" spans="1:20" ht="15" customHeight="1">
      <c r="A34" s="94" t="s">
        <v>99</v>
      </c>
      <c r="B34" s="284"/>
      <c r="C34" s="311"/>
      <c r="D34" s="311"/>
      <c r="E34" s="347">
        <v>5.86</v>
      </c>
      <c r="F34" s="347">
        <v>4.2368653930160072</v>
      </c>
      <c r="G34" s="347">
        <v>1.380196523287669</v>
      </c>
      <c r="H34" s="347">
        <v>0.90941050684930902</v>
      </c>
      <c r="I34" s="347">
        <v>1.234125342637912</v>
      </c>
      <c r="J34" s="348">
        <v>1.2532343934800427</v>
      </c>
      <c r="L34" s="409"/>
      <c r="M34" s="409"/>
      <c r="N34" s="409"/>
      <c r="O34" s="409"/>
      <c r="P34" s="409"/>
      <c r="Q34" s="409"/>
      <c r="R34" s="409"/>
      <c r="S34" s="409"/>
      <c r="T34" s="409"/>
    </row>
    <row r="35" spans="1:20" ht="15" customHeight="1">
      <c r="A35" s="572" t="s">
        <v>1</v>
      </c>
      <c r="B35" s="266"/>
      <c r="C35" s="267"/>
      <c r="D35" s="267"/>
      <c r="E35" s="251">
        <f t="shared" ref="E35:J35" si="1">SUM(E25:E34)</f>
        <v>58.290000000000013</v>
      </c>
      <c r="F35" s="251">
        <f t="shared" si="1"/>
        <v>58.739653873524432</v>
      </c>
      <c r="G35" s="251">
        <f t="shared" si="1"/>
        <v>62.720138794749957</v>
      </c>
      <c r="H35" s="251">
        <f t="shared" si="1"/>
        <v>62.528837792256304</v>
      </c>
      <c r="I35" s="251">
        <f t="shared" si="1"/>
        <v>62.143791391579384</v>
      </c>
      <c r="J35" s="252">
        <f t="shared" si="1"/>
        <v>66.301058352488866</v>
      </c>
      <c r="L35" s="409"/>
      <c r="M35" s="409"/>
      <c r="N35" s="409"/>
      <c r="O35" s="409"/>
      <c r="P35" s="409"/>
      <c r="Q35" s="409"/>
      <c r="R35" s="409"/>
      <c r="S35" s="409"/>
      <c r="T35" s="409"/>
    </row>
    <row r="36" spans="1:20" ht="12.75" customHeight="1">
      <c r="A36" s="114" t="s">
        <v>2</v>
      </c>
      <c r="B36" s="288"/>
      <c r="C36" s="254"/>
      <c r="D36" s="254"/>
      <c r="E36" s="254"/>
      <c r="F36" s="360">
        <f>(F35-E35)/E35</f>
        <v>7.7140825789057911E-3</v>
      </c>
      <c r="G36" s="254">
        <f t="shared" ref="G36:J36" si="2">(G35-F35)/F35</f>
        <v>6.7764868512778867E-2</v>
      </c>
      <c r="H36" s="254">
        <f t="shared" si="2"/>
        <v>-3.0500730095588623E-3</v>
      </c>
      <c r="I36" s="254">
        <f t="shared" si="2"/>
        <v>-6.1579011264560075E-3</v>
      </c>
      <c r="J36" s="302">
        <f t="shared" si="2"/>
        <v>6.6897543066109094E-2</v>
      </c>
      <c r="L36" s="409"/>
      <c r="M36" s="409"/>
      <c r="N36" s="409"/>
      <c r="O36" s="409"/>
      <c r="P36" s="409"/>
      <c r="Q36" s="409"/>
      <c r="R36" s="409"/>
      <c r="S36" s="409"/>
      <c r="T36" s="409"/>
    </row>
    <row r="37" spans="1:20" ht="12.75" customHeight="1">
      <c r="A37" s="428"/>
      <c r="B37" s="305"/>
      <c r="C37" s="367"/>
      <c r="D37" s="367"/>
      <c r="E37" s="367"/>
      <c r="F37" s="429"/>
      <c r="G37" s="367"/>
      <c r="H37" s="367"/>
      <c r="I37" s="367"/>
      <c r="J37" s="367"/>
      <c r="L37" s="409"/>
      <c r="M37" s="409"/>
      <c r="N37" s="409"/>
      <c r="O37" s="409"/>
      <c r="P37" s="409"/>
      <c r="Q37" s="409"/>
      <c r="R37" s="409"/>
      <c r="S37" s="409"/>
      <c r="T37" s="409"/>
    </row>
    <row r="38" spans="1:20" ht="12.75" customHeight="1">
      <c r="B38" s="662" t="s">
        <v>200</v>
      </c>
      <c r="C38" s="663"/>
      <c r="D38" s="663"/>
      <c r="E38" s="663"/>
      <c r="F38" s="663"/>
      <c r="G38" s="663"/>
      <c r="H38" s="663"/>
      <c r="I38" s="663"/>
      <c r="J38" s="664"/>
      <c r="L38" s="409"/>
      <c r="M38" s="409"/>
      <c r="N38" s="409"/>
      <c r="O38" s="409"/>
      <c r="P38" s="409"/>
      <c r="Q38" s="409"/>
      <c r="R38" s="409"/>
      <c r="S38" s="409"/>
      <c r="T38" s="409"/>
    </row>
    <row r="39" spans="1:20" ht="27.75" customHeight="1">
      <c r="B39" s="313" t="s">
        <v>165</v>
      </c>
      <c r="C39" s="314" t="s">
        <v>166</v>
      </c>
      <c r="D39" s="314" t="s">
        <v>167</v>
      </c>
      <c r="E39" s="314" t="s">
        <v>168</v>
      </c>
      <c r="F39" s="314" t="s">
        <v>169</v>
      </c>
      <c r="G39" s="314" t="s">
        <v>170</v>
      </c>
      <c r="H39" s="314" t="s">
        <v>180</v>
      </c>
      <c r="I39" s="314" t="s">
        <v>193</v>
      </c>
      <c r="J39" s="351" t="s">
        <v>234</v>
      </c>
      <c r="L39" s="409"/>
      <c r="M39" s="409"/>
      <c r="N39" s="409"/>
      <c r="O39" s="409"/>
      <c r="P39" s="409"/>
      <c r="Q39" s="409"/>
      <c r="R39" s="409"/>
      <c r="S39" s="409"/>
      <c r="T39" s="409"/>
    </row>
    <row r="40" spans="1:20" ht="12.75" customHeight="1">
      <c r="A40" s="93" t="s">
        <v>60</v>
      </c>
      <c r="B40" s="280"/>
      <c r="C40" s="310"/>
      <c r="D40" s="310"/>
      <c r="E40" s="345"/>
      <c r="F40" s="345"/>
      <c r="G40" s="345">
        <v>0</v>
      </c>
      <c r="H40" s="345">
        <v>3.73972602738E-4</v>
      </c>
      <c r="I40" s="345">
        <v>5.9702739725800002E-4</v>
      </c>
      <c r="J40" s="346">
        <v>4.4079234972500001E-4</v>
      </c>
      <c r="L40" s="409"/>
      <c r="M40" s="409"/>
      <c r="N40" s="409"/>
      <c r="O40" s="409"/>
      <c r="P40" s="409"/>
      <c r="Q40" s="409"/>
      <c r="R40" s="409"/>
      <c r="S40" s="409"/>
      <c r="T40" s="409"/>
    </row>
    <row r="41" spans="1:20" ht="12.75" customHeight="1">
      <c r="A41" s="94" t="s">
        <v>51</v>
      </c>
      <c r="B41" s="284"/>
      <c r="C41" s="311"/>
      <c r="D41" s="311"/>
      <c r="E41" s="347"/>
      <c r="F41" s="347"/>
      <c r="G41" s="347">
        <v>2.5150684931E-5</v>
      </c>
      <c r="H41" s="347">
        <v>7.6849315067000005E-5</v>
      </c>
      <c r="I41" s="347">
        <v>0</v>
      </c>
      <c r="J41" s="348">
        <v>0</v>
      </c>
      <c r="L41" s="409"/>
      <c r="M41" s="409"/>
      <c r="N41" s="409"/>
      <c r="O41" s="409"/>
      <c r="P41" s="409"/>
      <c r="Q41" s="409"/>
      <c r="R41" s="409"/>
      <c r="S41" s="409"/>
      <c r="T41" s="409"/>
    </row>
    <row r="42" spans="1:20" ht="12.75" customHeight="1">
      <c r="A42" s="94" t="s">
        <v>50</v>
      </c>
      <c r="B42" s="284"/>
      <c r="C42" s="311"/>
      <c r="D42" s="328"/>
      <c r="E42" s="347"/>
      <c r="F42" s="347"/>
      <c r="G42" s="347">
        <v>2.0611452975847091</v>
      </c>
      <c r="H42" s="347">
        <v>1.456058293150678</v>
      </c>
      <c r="I42" s="347">
        <v>3.5785028209671279</v>
      </c>
      <c r="J42" s="348">
        <v>4.1169785327868764</v>
      </c>
      <c r="L42" s="409"/>
      <c r="M42" s="409"/>
      <c r="N42" s="409"/>
      <c r="O42" s="409"/>
      <c r="P42" s="409"/>
      <c r="Q42" s="409"/>
      <c r="R42" s="409"/>
      <c r="S42" s="409"/>
      <c r="T42" s="409"/>
    </row>
    <row r="43" spans="1:20" ht="12.75" customHeight="1">
      <c r="A43" s="94" t="s">
        <v>96</v>
      </c>
      <c r="B43" s="284"/>
      <c r="C43" s="311"/>
      <c r="D43" s="311"/>
      <c r="E43" s="347"/>
      <c r="F43" s="347"/>
      <c r="G43" s="347">
        <v>8.0767123287667997E-2</v>
      </c>
      <c r="H43" s="347">
        <v>3.8952328767120001E-2</v>
      </c>
      <c r="I43" s="347">
        <v>0.36631166543154098</v>
      </c>
      <c r="J43" s="348">
        <v>1.3500646559248428</v>
      </c>
      <c r="L43" s="409"/>
      <c r="M43" s="409"/>
      <c r="N43" s="409"/>
      <c r="O43" s="409"/>
      <c r="P43" s="409"/>
      <c r="Q43" s="409"/>
      <c r="R43" s="409"/>
      <c r="S43" s="409"/>
      <c r="T43" s="409"/>
    </row>
    <row r="44" spans="1:20" ht="12.75" customHeight="1">
      <c r="A44" s="94" t="s">
        <v>61</v>
      </c>
      <c r="B44" s="284"/>
      <c r="C44" s="311"/>
      <c r="D44" s="311"/>
      <c r="E44" s="347"/>
      <c r="F44" s="347"/>
      <c r="G44" s="347">
        <v>7.7345479452048005E-2</v>
      </c>
      <c r="H44" s="347">
        <v>8.6517943932927013E-2</v>
      </c>
      <c r="I44" s="347">
        <v>0.19779967344112301</v>
      </c>
      <c r="J44" s="348">
        <v>0.58738051624372201</v>
      </c>
      <c r="L44" s="409"/>
      <c r="M44" s="409"/>
      <c r="N44" s="409"/>
      <c r="O44" s="409"/>
      <c r="P44" s="409"/>
      <c r="Q44" s="409"/>
      <c r="R44" s="409"/>
      <c r="S44" s="409"/>
      <c r="T44" s="409"/>
    </row>
    <row r="45" spans="1:20" ht="12.75" customHeight="1">
      <c r="A45" s="94" t="s">
        <v>49</v>
      </c>
      <c r="B45" s="284"/>
      <c r="C45" s="311"/>
      <c r="D45" s="311"/>
      <c r="E45" s="347"/>
      <c r="F45" s="347"/>
      <c r="G45" s="347">
        <v>1.5379418958903943</v>
      </c>
      <c r="H45" s="347">
        <v>3.9894412192379503</v>
      </c>
      <c r="I45" s="347">
        <v>2.1422312018114935</v>
      </c>
      <c r="J45" s="348">
        <v>1.9862264587169471</v>
      </c>
      <c r="L45" s="409"/>
      <c r="M45" s="409"/>
      <c r="N45" s="409"/>
      <c r="O45" s="409"/>
      <c r="P45" s="409"/>
      <c r="Q45" s="409"/>
      <c r="R45" s="409"/>
      <c r="S45" s="409"/>
      <c r="T45" s="409"/>
    </row>
    <row r="46" spans="1:20" ht="12.75" customHeight="1">
      <c r="A46" s="94" t="s">
        <v>62</v>
      </c>
      <c r="B46" s="284"/>
      <c r="C46" s="311"/>
      <c r="D46" s="328"/>
      <c r="E46" s="347"/>
      <c r="F46" s="347"/>
      <c r="G46" s="347">
        <v>1.2494999999997E-2</v>
      </c>
      <c r="H46" s="347">
        <v>0</v>
      </c>
      <c r="I46" s="347">
        <v>0</v>
      </c>
      <c r="J46" s="348">
        <v>0</v>
      </c>
      <c r="L46" s="409"/>
      <c r="M46" s="409"/>
      <c r="N46" s="409"/>
      <c r="O46" s="409"/>
      <c r="P46" s="409"/>
      <c r="Q46" s="409"/>
      <c r="R46" s="409"/>
      <c r="S46" s="409"/>
      <c r="T46" s="409"/>
    </row>
    <row r="47" spans="1:20" ht="12.75" customHeight="1">
      <c r="A47" s="94" t="s">
        <v>97</v>
      </c>
      <c r="B47" s="284"/>
      <c r="C47" s="311"/>
      <c r="D47" s="328"/>
      <c r="E47" s="347"/>
      <c r="F47" s="347"/>
      <c r="G47" s="347">
        <v>0.15684082191780599</v>
      </c>
      <c r="H47" s="347">
        <v>4.2546328767123005E-2</v>
      </c>
      <c r="I47" s="347">
        <v>4.3630308556026003E-2</v>
      </c>
      <c r="J47" s="348">
        <v>5.4432868852451993E-2</v>
      </c>
      <c r="L47" s="409"/>
      <c r="M47" s="409"/>
      <c r="N47" s="409"/>
      <c r="O47" s="409"/>
      <c r="P47" s="409"/>
      <c r="Q47" s="409"/>
      <c r="R47" s="409"/>
      <c r="S47" s="409"/>
      <c r="T47" s="409"/>
    </row>
    <row r="48" spans="1:20" ht="12.75" customHeight="1">
      <c r="A48" s="94" t="s">
        <v>98</v>
      </c>
      <c r="B48" s="284"/>
      <c r="C48" s="311"/>
      <c r="D48" s="311"/>
      <c r="E48" s="347"/>
      <c r="F48" s="347"/>
      <c r="G48" s="347">
        <v>3.5232867926031003E-2</v>
      </c>
      <c r="H48" s="347">
        <v>5.0662739753604996E-2</v>
      </c>
      <c r="I48" s="347">
        <v>8.3208403286746002E-2</v>
      </c>
      <c r="J48" s="348">
        <v>1.3358674863387002E-2</v>
      </c>
      <c r="L48" s="409"/>
      <c r="M48" s="409"/>
      <c r="N48" s="409"/>
      <c r="O48" s="409"/>
      <c r="P48" s="409"/>
      <c r="Q48" s="409"/>
      <c r="R48" s="409"/>
      <c r="S48" s="409"/>
      <c r="T48" s="409"/>
    </row>
    <row r="49" spans="1:20" ht="12.75" customHeight="1">
      <c r="A49" s="94" t="s">
        <v>99</v>
      </c>
      <c r="B49" s="284"/>
      <c r="C49" s="311"/>
      <c r="D49" s="311"/>
      <c r="E49" s="347"/>
      <c r="F49" s="347"/>
      <c r="G49" s="347">
        <v>3.6013243835612004E-2</v>
      </c>
      <c r="H49" s="347">
        <v>5.9006649315062991E-2</v>
      </c>
      <c r="I49" s="347">
        <v>2.5001734815475997E-2</v>
      </c>
      <c r="J49" s="348">
        <v>1.3291584699451001E-2</v>
      </c>
      <c r="L49" s="409"/>
      <c r="M49" s="409"/>
      <c r="N49" s="409"/>
      <c r="O49" s="409"/>
      <c r="P49" s="409"/>
      <c r="Q49" s="409"/>
      <c r="R49" s="409"/>
      <c r="S49" s="409"/>
      <c r="T49" s="409"/>
    </row>
    <row r="50" spans="1:20" ht="12.75" customHeight="1">
      <c r="A50" s="572" t="s">
        <v>1</v>
      </c>
      <c r="B50" s="266"/>
      <c r="C50" s="267"/>
      <c r="D50" s="267"/>
      <c r="E50" s="251"/>
      <c r="F50" s="251"/>
      <c r="G50" s="251">
        <f>SUM(G40:G49)</f>
        <v>3.9978068805791969</v>
      </c>
      <c r="H50" s="251">
        <f>SUM(H40:H49)</f>
        <v>5.7236363248422713</v>
      </c>
      <c r="I50" s="251">
        <f>SUM(I40:I49)</f>
        <v>6.4372828357067915</v>
      </c>
      <c r="J50" s="252">
        <f>SUM(J40:J49)</f>
        <v>8.1221740844374022</v>
      </c>
      <c r="L50" s="409"/>
      <c r="M50" s="409"/>
      <c r="N50" s="409"/>
      <c r="O50" s="409"/>
      <c r="P50" s="409"/>
      <c r="Q50" s="409"/>
      <c r="R50" s="409"/>
      <c r="S50" s="409"/>
      <c r="T50" s="409"/>
    </row>
    <row r="51" spans="1:20" ht="12.75" customHeight="1">
      <c r="A51" s="114" t="s">
        <v>2</v>
      </c>
      <c r="B51" s="288"/>
      <c r="C51" s="254"/>
      <c r="D51" s="254"/>
      <c r="E51" s="254"/>
      <c r="F51" s="360"/>
      <c r="G51" s="254"/>
      <c r="H51" s="254">
        <f t="shared" ref="H51" si="3">(H50-G50)/G50</f>
        <v>0.43169405021711266</v>
      </c>
      <c r="I51" s="254">
        <f t="shared" ref="I51:J51" si="4">(I50-H50)/H50</f>
        <v>0.12468411170134687</v>
      </c>
      <c r="J51" s="302">
        <f t="shared" si="4"/>
        <v>0.26173950900288745</v>
      </c>
      <c r="L51" s="409"/>
      <c r="M51" s="409"/>
      <c r="N51" s="409"/>
      <c r="O51" s="409"/>
      <c r="P51" s="409"/>
      <c r="Q51" s="409"/>
      <c r="R51" s="409"/>
      <c r="S51" s="409"/>
      <c r="T51" s="409"/>
    </row>
    <row r="52" spans="1:20" ht="12.75" customHeight="1">
      <c r="A52" s="428"/>
      <c r="B52" s="305"/>
      <c r="C52" s="367"/>
      <c r="D52" s="367"/>
      <c r="E52" s="367"/>
      <c r="F52" s="429"/>
      <c r="G52" s="367"/>
      <c r="H52" s="367"/>
      <c r="I52" s="367"/>
      <c r="J52" s="367"/>
      <c r="L52" s="409"/>
      <c r="M52" s="409"/>
      <c r="N52" s="409"/>
      <c r="O52" s="409"/>
      <c r="P52" s="409"/>
      <c r="Q52" s="409"/>
      <c r="R52" s="409"/>
      <c r="S52" s="409"/>
      <c r="T52" s="409"/>
    </row>
    <row r="53" spans="1:20" ht="15" customHeight="1">
      <c r="L53" s="409"/>
      <c r="M53" s="573"/>
      <c r="N53" s="409"/>
      <c r="O53" s="409"/>
      <c r="P53" s="409"/>
      <c r="Q53" s="409"/>
      <c r="R53" s="409"/>
      <c r="S53" s="409"/>
      <c r="T53" s="409"/>
    </row>
    <row r="54" spans="1:20" ht="15" customHeight="1">
      <c r="B54" s="662" t="s">
        <v>21</v>
      </c>
      <c r="C54" s="663"/>
      <c r="D54" s="663"/>
      <c r="E54" s="663"/>
      <c r="F54" s="663"/>
      <c r="G54" s="663"/>
      <c r="H54" s="663"/>
      <c r="I54" s="663"/>
      <c r="J54" s="664"/>
      <c r="L54" s="409"/>
      <c r="M54" s="409"/>
      <c r="N54" s="409"/>
      <c r="O54" s="409"/>
      <c r="P54" s="409"/>
      <c r="Q54" s="409"/>
      <c r="R54" s="409"/>
      <c r="S54" s="409"/>
      <c r="T54" s="409"/>
    </row>
    <row r="55" spans="1:20" ht="25.5">
      <c r="A55" s="63"/>
      <c r="B55" s="349" t="s">
        <v>46</v>
      </c>
      <c r="C55" s="350" t="s">
        <v>45</v>
      </c>
      <c r="D55" s="350" t="s">
        <v>44</v>
      </c>
      <c r="E55" s="350" t="s">
        <v>43</v>
      </c>
      <c r="F55" s="350" t="s">
        <v>42</v>
      </c>
      <c r="G55" s="350" t="s">
        <v>41</v>
      </c>
      <c r="H55" s="350" t="s">
        <v>40</v>
      </c>
      <c r="I55" s="350" t="s">
        <v>181</v>
      </c>
      <c r="J55" s="351" t="s">
        <v>224</v>
      </c>
      <c r="L55" s="409"/>
      <c r="M55" s="409"/>
      <c r="N55" s="409"/>
      <c r="O55" s="409"/>
      <c r="P55" s="409"/>
      <c r="Q55" s="409"/>
      <c r="R55" s="409"/>
      <c r="S55" s="409"/>
      <c r="T55" s="409"/>
    </row>
    <row r="56" spans="1:20" ht="15" customHeight="1">
      <c r="A56" s="52" t="s">
        <v>21</v>
      </c>
      <c r="B56" s="363"/>
      <c r="C56" s="364">
        <v>7528</v>
      </c>
      <c r="D56" s="364">
        <v>7673</v>
      </c>
      <c r="E56" s="365">
        <v>7604</v>
      </c>
      <c r="F56" s="365">
        <v>7313</v>
      </c>
      <c r="G56" s="365">
        <v>6925</v>
      </c>
      <c r="H56" s="365">
        <v>7161</v>
      </c>
      <c r="I56" s="365">
        <v>6609</v>
      </c>
      <c r="J56" s="366">
        <v>6132</v>
      </c>
      <c r="L56" s="409"/>
      <c r="M56" s="409"/>
      <c r="N56" s="409"/>
      <c r="O56" s="409"/>
      <c r="P56" s="409"/>
      <c r="Q56" s="409"/>
      <c r="R56" s="409"/>
      <c r="S56" s="409"/>
      <c r="T56" s="409"/>
    </row>
    <row r="57" spans="1:20">
      <c r="B57" s="91"/>
      <c r="C57" s="87"/>
      <c r="D57" s="87"/>
      <c r="E57" s="87"/>
      <c r="F57" s="87"/>
      <c r="L57" s="409"/>
      <c r="M57" s="409"/>
      <c r="N57" s="409"/>
      <c r="O57" s="409"/>
      <c r="P57" s="409"/>
      <c r="Q57" s="409"/>
      <c r="R57" s="409"/>
      <c r="S57" s="409"/>
      <c r="T57" s="409"/>
    </row>
    <row r="67" spans="7:7">
      <c r="G67" s="69" t="s">
        <v>88</v>
      </c>
    </row>
  </sheetData>
  <sortState ref="A25:I34">
    <sortCondition ref="A30"/>
  </sortState>
  <mergeCells count="4">
    <mergeCell ref="B8:J8"/>
    <mergeCell ref="B23:J23"/>
    <mergeCell ref="B38:J38"/>
    <mergeCell ref="B54:J54"/>
  </mergeCells>
  <pageMargins left="0.7" right="0.7" top="0.75" bottom="0.75" header="0.3" footer="0.3"/>
  <pageSetup paperSize="9" scale="52" orientation="landscape" r:id="rId1"/>
  <ignoredErrors>
    <ignoredError sqref="E20:I20 E35:I35" unlockedFormula="1"/>
  </ignoredErrors>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pageSetUpPr autoPageBreaks="0" fitToPage="1"/>
  </sheetPr>
  <dimension ref="A1:N5"/>
  <sheetViews>
    <sheetView showGridLines="0" topLeftCell="A19" workbookViewId="0">
      <selection activeCell="G50" sqref="G50"/>
    </sheetView>
  </sheetViews>
  <sheetFormatPr defaultRowHeight="15"/>
  <cols>
    <col min="1" max="1" width="10.140625" style="175" bestFit="1" customWidth="1"/>
    <col min="2" max="3" width="9.140625" style="175"/>
  </cols>
  <sheetData>
    <row r="1" spans="1:14" s="175" customFormat="1" ht="20.25">
      <c r="A1" s="176" t="s">
        <v>31</v>
      </c>
      <c r="B1" s="176"/>
      <c r="C1" s="177"/>
    </row>
    <row r="2" spans="1:14" s="175" customFormat="1" ht="20.25">
      <c r="A2" s="176" t="s">
        <v>232</v>
      </c>
      <c r="B2" s="176"/>
      <c r="C2" s="177"/>
    </row>
    <row r="3" spans="1:14" s="175" customFormat="1">
      <c r="A3" s="179"/>
      <c r="B3" s="179"/>
      <c r="C3" s="179"/>
    </row>
    <row r="4" spans="1:14" s="175" customFormat="1" ht="38.25" customHeight="1" thickBot="1">
      <c r="A4" s="206">
        <v>13</v>
      </c>
      <c r="B4" s="188"/>
      <c r="C4" s="186" t="s">
        <v>242</v>
      </c>
      <c r="D4" s="173"/>
      <c r="E4" s="173"/>
      <c r="F4" s="173"/>
      <c r="G4" s="173"/>
      <c r="H4" s="173"/>
      <c r="I4" s="173"/>
      <c r="J4" s="173"/>
      <c r="K4" s="173"/>
      <c r="L4" s="173"/>
      <c r="M4" s="173"/>
      <c r="N4" s="173"/>
    </row>
    <row r="5" spans="1:14" s="175" customFormat="1" ht="30">
      <c r="A5" s="473"/>
      <c r="B5" s="476"/>
      <c r="C5" s="476"/>
    </row>
  </sheetData>
  <pageMargins left="0.7" right="0.7" top="0.75" bottom="0.75" header="0.3" footer="0.3"/>
  <pageSetup paperSize="9" scale="67"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pageSetUpPr autoPageBreaks="0" fitToPage="1"/>
  </sheetPr>
  <dimension ref="A1:D80"/>
  <sheetViews>
    <sheetView showGridLines="0" workbookViewId="0">
      <selection activeCell="F21" sqref="F21"/>
    </sheetView>
  </sheetViews>
  <sheetFormatPr defaultRowHeight="15"/>
  <cols>
    <col min="1" max="1" width="35.42578125" customWidth="1"/>
    <col min="2" max="2" width="34.85546875" customWidth="1"/>
    <col min="3" max="3" width="35" customWidth="1"/>
  </cols>
  <sheetData>
    <row r="1" spans="1:4" ht="20.25">
      <c r="A1" s="176" t="s">
        <v>31</v>
      </c>
      <c r="B1" s="176"/>
      <c r="C1" s="177"/>
      <c r="D1" s="177"/>
    </row>
    <row r="2" spans="1:4" ht="20.25">
      <c r="A2" s="176" t="s">
        <v>232</v>
      </c>
      <c r="B2" s="176"/>
      <c r="C2" s="177"/>
      <c r="D2" s="177"/>
    </row>
    <row r="3" spans="1:4">
      <c r="A3" s="179"/>
      <c r="B3" s="179"/>
      <c r="C3" s="179"/>
      <c r="D3" s="180"/>
    </row>
    <row r="4" spans="1:4" ht="30.75" thickBot="1">
      <c r="A4" s="651">
        <v>14</v>
      </c>
      <c r="B4" s="186" t="s">
        <v>243</v>
      </c>
      <c r="C4" s="173"/>
      <c r="D4" s="185"/>
    </row>
    <row r="5" spans="1:4" s="175" customFormat="1" ht="24" customHeight="1">
      <c r="A5" s="474"/>
      <c r="B5" s="174"/>
      <c r="C5" s="477"/>
      <c r="D5" s="183"/>
    </row>
    <row r="6" spans="1:4" s="175" customFormat="1" ht="18">
      <c r="A6" s="136" t="s">
        <v>150</v>
      </c>
      <c r="B6" s="174"/>
      <c r="C6" s="138"/>
      <c r="D6" s="183"/>
    </row>
    <row r="7" spans="1:4" ht="21.75" customHeight="1" thickBot="1">
      <c r="A7" s="187"/>
      <c r="B7" s="187"/>
      <c r="C7" s="181"/>
      <c r="D7" s="182"/>
    </row>
    <row r="8" spans="1:4" ht="15.75" thickBot="1">
      <c r="A8" s="191" t="s">
        <v>134</v>
      </c>
      <c r="B8" s="192" t="s">
        <v>135</v>
      </c>
      <c r="C8" s="192" t="s">
        <v>136</v>
      </c>
      <c r="D8" s="182"/>
    </row>
    <row r="9" spans="1:4" ht="15.75" thickBot="1">
      <c r="A9" s="190" t="s">
        <v>137</v>
      </c>
      <c r="B9" s="702" t="s">
        <v>240</v>
      </c>
      <c r="C9" s="703"/>
      <c r="D9" s="182"/>
    </row>
    <row r="10" spans="1:4" ht="15.75" thickBot="1">
      <c r="A10" s="190" t="s">
        <v>60</v>
      </c>
      <c r="B10" s="648">
        <v>5</v>
      </c>
      <c r="C10" s="648" t="s">
        <v>138</v>
      </c>
      <c r="D10" s="182"/>
    </row>
    <row r="11" spans="1:4" ht="15.75" thickBot="1">
      <c r="A11" s="190" t="s">
        <v>51</v>
      </c>
      <c r="B11" s="648">
        <v>100</v>
      </c>
      <c r="C11" s="648">
        <v>500</v>
      </c>
      <c r="D11" s="182"/>
    </row>
    <row r="12" spans="1:4" ht="15.75" thickBot="1">
      <c r="A12" s="190" t="s">
        <v>50</v>
      </c>
      <c r="B12" s="648">
        <v>2</v>
      </c>
      <c r="C12" s="648">
        <v>500</v>
      </c>
      <c r="D12" s="182"/>
    </row>
    <row r="13" spans="1:4" ht="15.75" thickBot="1">
      <c r="A13" s="190" t="s">
        <v>96</v>
      </c>
      <c r="B13" s="648">
        <v>2</v>
      </c>
      <c r="C13" s="648">
        <v>500</v>
      </c>
      <c r="D13" s="182"/>
    </row>
    <row r="14" spans="1:4" ht="15.75" thickBot="1">
      <c r="A14" s="190" t="s">
        <v>61</v>
      </c>
      <c r="B14" s="648">
        <v>2</v>
      </c>
      <c r="C14" s="648">
        <v>400</v>
      </c>
      <c r="D14" s="182"/>
    </row>
    <row r="15" spans="1:4" ht="15.75" thickBot="1">
      <c r="A15" s="190" t="s">
        <v>49</v>
      </c>
      <c r="B15" s="648">
        <v>1</v>
      </c>
      <c r="C15" s="648">
        <v>100</v>
      </c>
      <c r="D15" s="182"/>
    </row>
    <row r="16" spans="1:4" ht="26.25" thickBot="1">
      <c r="A16" s="190" t="s">
        <v>139</v>
      </c>
      <c r="B16" s="649" t="s">
        <v>140</v>
      </c>
      <c r="C16" s="648">
        <v>8</v>
      </c>
      <c r="D16" s="178"/>
    </row>
    <row r="17" spans="1:4" ht="15.75" thickBot="1">
      <c r="A17" s="190" t="s">
        <v>141</v>
      </c>
      <c r="B17" s="648">
        <v>1</v>
      </c>
      <c r="C17" s="648">
        <v>50</v>
      </c>
      <c r="D17" s="178"/>
    </row>
    <row r="18" spans="1:4" ht="15.75" thickBot="1">
      <c r="A18" s="190" t="s">
        <v>142</v>
      </c>
      <c r="B18" s="649" t="s">
        <v>143</v>
      </c>
      <c r="C18" s="648">
        <v>5</v>
      </c>
      <c r="D18" s="178"/>
    </row>
    <row r="19" spans="1:4" ht="39" thickBot="1">
      <c r="A19" s="190" t="s">
        <v>144</v>
      </c>
      <c r="B19" s="649" t="s">
        <v>143</v>
      </c>
      <c r="C19" s="649" t="s">
        <v>145</v>
      </c>
      <c r="D19" s="178"/>
    </row>
    <row r="20" spans="1:4" ht="39" thickBot="1">
      <c r="A20" s="190" t="s">
        <v>146</v>
      </c>
      <c r="B20" s="649" t="s">
        <v>147</v>
      </c>
      <c r="C20" s="649" t="s">
        <v>148</v>
      </c>
      <c r="D20" s="178"/>
    </row>
    <row r="21" spans="1:4">
      <c r="A21" s="178"/>
      <c r="B21" s="178"/>
      <c r="C21" s="178"/>
      <c r="D21" s="178"/>
    </row>
    <row r="22" spans="1:4">
      <c r="A22" s="178" t="s">
        <v>149</v>
      </c>
      <c r="B22" s="178"/>
      <c r="C22" s="178"/>
      <c r="D22" s="178"/>
    </row>
    <row r="23" spans="1:4">
      <c r="A23" s="178"/>
      <c r="B23" s="178"/>
      <c r="C23" s="178"/>
      <c r="D23" s="178"/>
    </row>
    <row r="24" spans="1:4">
      <c r="A24" s="193" t="s">
        <v>151</v>
      </c>
      <c r="B24" s="178"/>
      <c r="C24" s="178"/>
      <c r="D24" s="178"/>
    </row>
    <row r="25" spans="1:4">
      <c r="A25" s="178"/>
      <c r="B25" s="178"/>
      <c r="C25" s="178"/>
      <c r="D25" s="178"/>
    </row>
    <row r="26" spans="1:4">
      <c r="A26" s="705" t="s">
        <v>206</v>
      </c>
      <c r="B26" s="705"/>
      <c r="C26" s="705"/>
      <c r="D26" s="178"/>
    </row>
    <row r="27" spans="1:4">
      <c r="A27" s="705"/>
      <c r="B27" s="705"/>
      <c r="C27" s="705"/>
      <c r="D27" s="178"/>
    </row>
    <row r="28" spans="1:4">
      <c r="A28" s="178"/>
      <c r="B28" s="178"/>
      <c r="C28" s="178"/>
      <c r="D28" s="178"/>
    </row>
    <row r="69" spans="1:3" ht="15" customHeight="1">
      <c r="A69" s="704" t="s">
        <v>227</v>
      </c>
      <c r="B69" s="704"/>
      <c r="C69" s="704"/>
    </row>
    <row r="70" spans="1:3">
      <c r="A70" s="704"/>
      <c r="B70" s="704"/>
      <c r="C70" s="704"/>
    </row>
    <row r="71" spans="1:3">
      <c r="A71" s="704"/>
      <c r="B71" s="704"/>
      <c r="C71" s="704"/>
    </row>
    <row r="72" spans="1:3">
      <c r="A72" s="704" t="s">
        <v>228</v>
      </c>
      <c r="B72" s="704"/>
      <c r="C72" s="704"/>
    </row>
    <row r="73" spans="1:3">
      <c r="A73" s="704"/>
      <c r="B73" s="704"/>
      <c r="C73" s="704"/>
    </row>
    <row r="74" spans="1:3">
      <c r="A74" s="704"/>
      <c r="B74" s="704"/>
      <c r="C74" s="704"/>
    </row>
    <row r="75" spans="1:3">
      <c r="A75" s="704" t="s">
        <v>229</v>
      </c>
      <c r="B75" s="704"/>
      <c r="C75" s="704"/>
    </row>
    <row r="76" spans="1:3">
      <c r="A76" s="704"/>
      <c r="B76" s="704"/>
      <c r="C76" s="704"/>
    </row>
    <row r="77" spans="1:3">
      <c r="A77" s="704"/>
      <c r="B77" s="704"/>
      <c r="C77" s="704"/>
    </row>
    <row r="78" spans="1:3" ht="15" customHeight="1">
      <c r="A78" s="704" t="s">
        <v>230</v>
      </c>
      <c r="B78" s="704"/>
      <c r="C78" s="704"/>
    </row>
    <row r="79" spans="1:3">
      <c r="A79" s="704"/>
      <c r="B79" s="704"/>
      <c r="C79" s="704"/>
    </row>
    <row r="80" spans="1:3">
      <c r="A80" s="612" t="s">
        <v>231</v>
      </c>
      <c r="B80" s="613"/>
      <c r="C80" s="613"/>
    </row>
  </sheetData>
  <mergeCells count="6">
    <mergeCell ref="B9:C9"/>
    <mergeCell ref="A78:C79"/>
    <mergeCell ref="A26:C27"/>
    <mergeCell ref="A69:C71"/>
    <mergeCell ref="A72:C74"/>
    <mergeCell ref="A75:C77"/>
  </mergeCells>
  <hyperlinks>
    <hyperlink ref="A24" r:id="rId1"/>
  </hyperlinks>
  <pageMargins left="0.7" right="0.7" top="0.75" bottom="0.75" header="0.3" footer="0.3"/>
  <pageSetup paperSize="9" scale="57" orientation="portrait" r:id="rId2"/>
  <drawing r:id="rId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8"/>
  <sheetViews>
    <sheetView tabSelected="1" workbookViewId="0">
      <selection activeCell="H44" sqref="H44"/>
    </sheetView>
  </sheetViews>
  <sheetFormatPr defaultRowHeight="15"/>
  <sheetData>
    <row r="1" spans="1:11" ht="26.25">
      <c r="A1" s="47"/>
      <c r="B1" s="526" t="s">
        <v>165</v>
      </c>
      <c r="C1" s="527" t="s">
        <v>166</v>
      </c>
      <c r="D1" s="527" t="s">
        <v>167</v>
      </c>
      <c r="E1" s="527" t="s">
        <v>168</v>
      </c>
      <c r="F1" s="527" t="s">
        <v>169</v>
      </c>
      <c r="G1" s="527" t="s">
        <v>170</v>
      </c>
      <c r="H1" s="527" t="s">
        <v>180</v>
      </c>
      <c r="I1" s="527" t="s">
        <v>193</v>
      </c>
      <c r="J1" s="528" t="s">
        <v>234</v>
      </c>
    </row>
    <row r="2" spans="1:11">
      <c r="A2" s="557" t="s">
        <v>11</v>
      </c>
      <c r="B2" s="352">
        <v>11424</v>
      </c>
      <c r="C2" s="282">
        <v>16312</v>
      </c>
      <c r="D2" s="282">
        <v>20977</v>
      </c>
      <c r="E2" s="282">
        <v>20303</v>
      </c>
      <c r="F2" s="282">
        <v>22577.457581831957</v>
      </c>
      <c r="G2" s="282">
        <v>24505.787360518974</v>
      </c>
      <c r="H2" s="282">
        <v>31069.441433964985</v>
      </c>
      <c r="I2" s="282">
        <v>30377.586958191958</v>
      </c>
      <c r="J2" s="548">
        <v>38542.487668903028</v>
      </c>
      <c r="K2" s="707">
        <f>(J2-I2)/J2</f>
        <v>0.21184155991308007</v>
      </c>
    </row>
    <row r="3" spans="1:11">
      <c r="A3" t="s">
        <v>12</v>
      </c>
      <c r="B3" s="280">
        <v>347</v>
      </c>
      <c r="C3" s="281">
        <v>469</v>
      </c>
      <c r="D3" s="281">
        <v>638</v>
      </c>
      <c r="E3" s="282">
        <v>825</v>
      </c>
      <c r="F3" s="283">
        <v>802.94971246499995</v>
      </c>
      <c r="G3" s="283">
        <v>1176.9655041119997</v>
      </c>
      <c r="H3" s="283">
        <v>1244.949960017</v>
      </c>
      <c r="I3" s="282">
        <v>1245.6011810250004</v>
      </c>
      <c r="J3" s="548">
        <v>1147.490825054</v>
      </c>
      <c r="K3" s="707">
        <f t="shared" ref="K3:K7" si="0">(J3-I3)/J3</f>
        <v>-8.5499904512424715E-2</v>
      </c>
    </row>
    <row r="4" spans="1:11">
      <c r="A4" t="s">
        <v>13</v>
      </c>
      <c r="B4" s="259">
        <v>6081</v>
      </c>
      <c r="C4" s="260">
        <v>6225</v>
      </c>
      <c r="D4" s="260">
        <v>6684</v>
      </c>
      <c r="E4" s="323">
        <v>7434.1891789720003</v>
      </c>
      <c r="F4" s="323">
        <v>7679.9176346949998</v>
      </c>
      <c r="G4" s="260">
        <v>7657.9706382899985</v>
      </c>
      <c r="H4" s="323">
        <v>7566.4817915819858</v>
      </c>
      <c r="I4" s="323">
        <v>7322.0411198869861</v>
      </c>
      <c r="J4" s="598">
        <v>6740.779295002998</v>
      </c>
      <c r="K4" s="707">
        <f t="shared" si="0"/>
        <v>-8.623065664156708E-2</v>
      </c>
    </row>
    <row r="5" spans="1:11">
      <c r="A5" t="s">
        <v>57</v>
      </c>
      <c r="B5" s="280">
        <v>2709</v>
      </c>
      <c r="C5" s="282">
        <v>2985</v>
      </c>
      <c r="D5" s="282">
        <v>2545</v>
      </c>
      <c r="E5" s="282">
        <v>2572</v>
      </c>
      <c r="F5" s="283">
        <v>2644.4799591399988</v>
      </c>
      <c r="G5" s="283">
        <v>2821.7540198450015</v>
      </c>
      <c r="H5" s="283">
        <v>3038.835477219</v>
      </c>
      <c r="I5" s="283">
        <v>2852.7833004710014</v>
      </c>
      <c r="J5" s="595">
        <v>2870.1769057599986</v>
      </c>
      <c r="K5" s="707">
        <f t="shared" si="0"/>
        <v>6.0601161043735289E-3</v>
      </c>
    </row>
    <row r="6" spans="1:11">
      <c r="A6" t="s">
        <v>252</v>
      </c>
      <c r="B6" s="280">
        <v>206</v>
      </c>
      <c r="C6" s="282">
        <v>211</v>
      </c>
      <c r="D6" s="282">
        <v>202</v>
      </c>
      <c r="E6" s="282">
        <v>139</v>
      </c>
      <c r="F6" s="283">
        <v>137.34230098000003</v>
      </c>
      <c r="G6" s="283">
        <v>131.33698621900001</v>
      </c>
      <c r="H6" s="283">
        <v>157.27863283000002</v>
      </c>
      <c r="I6" s="283">
        <v>118.44165294899997</v>
      </c>
      <c r="J6" s="595">
        <v>84.17850131900002</v>
      </c>
      <c r="K6" s="707">
        <f t="shared" si="0"/>
        <v>-0.40702971772041252</v>
      </c>
    </row>
    <row r="7" spans="1:11">
      <c r="A7" t="s">
        <v>253</v>
      </c>
      <c r="B7" s="706">
        <f>SUM(B2:B6)</f>
        <v>20767</v>
      </c>
      <c r="C7" s="706">
        <f t="shared" ref="C7:J7" si="1">SUM(C2:C6)</f>
        <v>26202</v>
      </c>
      <c r="D7" s="706">
        <f t="shared" si="1"/>
        <v>31046</v>
      </c>
      <c r="E7" s="706">
        <f t="shared" si="1"/>
        <v>31273.189178971999</v>
      </c>
      <c r="F7" s="706">
        <f t="shared" si="1"/>
        <v>33842.147189111958</v>
      </c>
      <c r="G7" s="706">
        <f t="shared" si="1"/>
        <v>36293.814508984971</v>
      </c>
      <c r="H7" s="706">
        <f t="shared" si="1"/>
        <v>43076.987295612969</v>
      </c>
      <c r="I7" s="706">
        <f t="shared" si="1"/>
        <v>41916.454212523946</v>
      </c>
      <c r="J7" s="706">
        <f t="shared" si="1"/>
        <v>49385.113196039027</v>
      </c>
      <c r="K7" s="707">
        <f t="shared" si="0"/>
        <v>0.15123300323049801</v>
      </c>
    </row>
    <row r="8" spans="1:11">
      <c r="J8" s="706">
        <f>J7-I7</f>
        <v>7468.6589835150808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J17"/>
  <sheetViews>
    <sheetView showGridLines="0" workbookViewId="0">
      <selection activeCell="L20" sqref="L20"/>
    </sheetView>
  </sheetViews>
  <sheetFormatPr defaultRowHeight="15"/>
  <cols>
    <col min="1" max="1" width="37.28515625" customWidth="1"/>
    <col min="8" max="8" width="10" customWidth="1"/>
    <col min="9" max="9" width="9.85546875" style="223" customWidth="1"/>
    <col min="10" max="10" width="9.140625" customWidth="1"/>
  </cols>
  <sheetData>
    <row r="1" spans="1:10" s="143" customFormat="1" ht="20.25" customHeight="1">
      <c r="A1" s="176"/>
      <c r="B1" s="56"/>
      <c r="C1" s="96"/>
      <c r="D1" s="96"/>
      <c r="E1" s="96"/>
      <c r="F1" s="96"/>
      <c r="G1" s="96"/>
      <c r="H1" s="96"/>
      <c r="I1" s="96"/>
      <c r="J1" s="84"/>
    </row>
    <row r="2" spans="1:10" s="143" customFormat="1" ht="20.25" customHeight="1">
      <c r="A2" s="176" t="s">
        <v>232</v>
      </c>
      <c r="B2" s="56"/>
      <c r="C2" s="96"/>
      <c r="D2" s="96"/>
      <c r="E2" s="96"/>
      <c r="F2" s="57"/>
      <c r="G2" s="57"/>
      <c r="H2" s="57"/>
      <c r="I2" s="57"/>
      <c r="J2" s="140"/>
    </row>
    <row r="3" spans="1:10" s="140" customFormat="1" ht="12.75" customHeight="1">
      <c r="A3" s="104"/>
      <c r="B3" s="105"/>
      <c r="C3" s="58"/>
      <c r="D3" s="59"/>
      <c r="E3" s="59"/>
      <c r="F3" s="59"/>
      <c r="G3" s="59"/>
      <c r="H3" s="59"/>
      <c r="I3" s="59"/>
      <c r="J3" s="184"/>
    </row>
    <row r="4" spans="1:10" s="143" customFormat="1" ht="11.25" customHeight="1">
      <c r="A4" s="107"/>
      <c r="B4" s="106"/>
      <c r="C4" s="59"/>
      <c r="D4" s="97"/>
      <c r="E4" s="97"/>
      <c r="F4" s="59"/>
      <c r="G4" s="59"/>
      <c r="H4" s="59"/>
      <c r="I4" s="59"/>
      <c r="J4" s="184"/>
    </row>
    <row r="5" spans="1:10" s="143" customFormat="1" ht="33" customHeight="1" thickBot="1">
      <c r="A5" s="108">
        <v>1</v>
      </c>
      <c r="B5" s="478" t="s">
        <v>173</v>
      </c>
      <c r="C5" s="486"/>
      <c r="D5" s="98"/>
      <c r="E5" s="98"/>
      <c r="F5" s="60"/>
      <c r="G5" s="60"/>
      <c r="H5" s="60"/>
      <c r="I5" s="60"/>
      <c r="J5" s="159"/>
    </row>
    <row r="7" spans="1:10" s="136" customFormat="1" ht="18" customHeight="1">
      <c r="A7" s="512"/>
      <c r="B7" s="662" t="s">
        <v>212</v>
      </c>
      <c r="C7" s="663"/>
      <c r="D7" s="663"/>
      <c r="E7" s="663"/>
      <c r="F7" s="663"/>
      <c r="G7" s="663"/>
      <c r="H7" s="663"/>
      <c r="I7" s="663"/>
      <c r="J7" s="664"/>
    </row>
    <row r="8" spans="1:10" ht="26.25">
      <c r="A8" s="222"/>
      <c r="B8" s="540" t="s">
        <v>165</v>
      </c>
      <c r="C8" s="535" t="s">
        <v>166</v>
      </c>
      <c r="D8" s="535" t="s">
        <v>167</v>
      </c>
      <c r="E8" s="535" t="s">
        <v>168</v>
      </c>
      <c r="F8" s="535" t="s">
        <v>169</v>
      </c>
      <c r="G8" s="535" t="s">
        <v>170</v>
      </c>
      <c r="H8" s="535" t="s">
        <v>180</v>
      </c>
      <c r="I8" s="535" t="s">
        <v>193</v>
      </c>
      <c r="J8" s="528" t="s">
        <v>234</v>
      </c>
    </row>
    <row r="9" spans="1:10" ht="15.75" customHeight="1">
      <c r="A9" s="413" t="s">
        <v>57</v>
      </c>
      <c r="B9" s="434">
        <v>480.35</v>
      </c>
      <c r="C9" s="434">
        <v>455.96</v>
      </c>
      <c r="D9" s="434">
        <v>392.00191316627479</v>
      </c>
      <c r="E9" s="599">
        <v>381.0567524465622</v>
      </c>
      <c r="F9" s="599">
        <v>358.71142276365867</v>
      </c>
      <c r="G9" s="599">
        <v>379.10545623227796</v>
      </c>
      <c r="H9" s="599">
        <v>387.22241487748738</v>
      </c>
      <c r="I9" s="599">
        <v>415.10541301521215</v>
      </c>
      <c r="J9" s="600">
        <v>414.39611511805504</v>
      </c>
    </row>
    <row r="10" spans="1:10">
      <c r="A10" s="414" t="s">
        <v>11</v>
      </c>
      <c r="B10" s="434">
        <v>2903.24</v>
      </c>
      <c r="C10" s="434">
        <v>2811.36</v>
      </c>
      <c r="D10" s="434">
        <v>2957.3219850499845</v>
      </c>
      <c r="E10" s="599">
        <v>3029.5938559060869</v>
      </c>
      <c r="F10" s="599">
        <v>3198.5989511224188</v>
      </c>
      <c r="G10" s="599">
        <v>3176.7650370733622</v>
      </c>
      <c r="H10" s="599">
        <v>3266.9079924381399</v>
      </c>
      <c r="I10" s="599">
        <v>3317.3136615084486</v>
      </c>
      <c r="J10" s="601">
        <v>3353.7736610576167</v>
      </c>
    </row>
    <row r="11" spans="1:10">
      <c r="A11" s="414" t="s">
        <v>12</v>
      </c>
      <c r="B11" s="434">
        <v>703.11</v>
      </c>
      <c r="C11" s="434">
        <v>627.22</v>
      </c>
      <c r="D11" s="434">
        <v>625.57767587566047</v>
      </c>
      <c r="E11" s="599">
        <v>680.63964169584688</v>
      </c>
      <c r="F11" s="599">
        <v>700.90404263808819</v>
      </c>
      <c r="G11" s="599">
        <v>673.44062864305272</v>
      </c>
      <c r="H11" s="599">
        <v>679.02385775180403</v>
      </c>
      <c r="I11" s="599">
        <v>690.55372997609595</v>
      </c>
      <c r="J11" s="601">
        <v>686.788839707124</v>
      </c>
    </row>
    <row r="12" spans="1:10">
      <c r="A12" s="415" t="s">
        <v>85</v>
      </c>
      <c r="B12" s="434">
        <v>796.17</v>
      </c>
      <c r="C12" s="434">
        <v>751.13</v>
      </c>
      <c r="D12" s="434">
        <v>797.42573990047822</v>
      </c>
      <c r="E12" s="599">
        <v>872.80417667401912</v>
      </c>
      <c r="F12" s="599">
        <v>961.41096822512714</v>
      </c>
      <c r="G12" s="599">
        <v>1111.0638228676132</v>
      </c>
      <c r="H12" s="599">
        <v>1159.7886646798579</v>
      </c>
      <c r="I12" s="599">
        <v>998.35653460346202</v>
      </c>
      <c r="J12" s="601">
        <v>1163.5373145642161</v>
      </c>
    </row>
    <row r="13" spans="1:10" ht="26.25">
      <c r="A13" s="513" t="s">
        <v>177</v>
      </c>
      <c r="B13" s="434">
        <v>816.86</v>
      </c>
      <c r="C13" s="434">
        <v>632.22</v>
      </c>
      <c r="D13" s="434">
        <v>653.06000000000017</v>
      </c>
      <c r="E13" s="599">
        <v>710.18999999999994</v>
      </c>
      <c r="F13" s="599">
        <v>932.61000000000013</v>
      </c>
      <c r="G13" s="599">
        <v>1134.6600000000001</v>
      </c>
      <c r="H13" s="599" t="s">
        <v>176</v>
      </c>
      <c r="I13" s="599"/>
      <c r="J13" s="601"/>
    </row>
    <row r="14" spans="1:10" s="220" customFormat="1" ht="26.25">
      <c r="A14" s="514" t="s">
        <v>178</v>
      </c>
      <c r="B14" s="434"/>
      <c r="C14" s="434"/>
      <c r="D14" s="434"/>
      <c r="E14" s="599"/>
      <c r="F14" s="599"/>
      <c r="G14" s="599"/>
      <c r="H14" s="599" t="s">
        <v>235</v>
      </c>
      <c r="I14" s="599">
        <v>4251.821928855933</v>
      </c>
      <c r="J14" s="601">
        <v>4680.2532082338203</v>
      </c>
    </row>
    <row r="15" spans="1:10">
      <c r="A15" s="413" t="s">
        <v>174</v>
      </c>
      <c r="B15" s="434">
        <v>2521.5000000000005</v>
      </c>
      <c r="C15" s="434">
        <v>2679.2</v>
      </c>
      <c r="D15" s="434">
        <v>2840.2</v>
      </c>
      <c r="E15" s="599">
        <v>3123.9</v>
      </c>
      <c r="F15" s="599">
        <v>3279.5000000000005</v>
      </c>
      <c r="G15" s="599">
        <v>3099.8</v>
      </c>
      <c r="H15" s="599">
        <v>3232.1</v>
      </c>
      <c r="I15" s="599">
        <v>3416.8</v>
      </c>
      <c r="J15" s="601">
        <v>2978.6000000000004</v>
      </c>
    </row>
    <row r="16" spans="1:10">
      <c r="A16" s="415" t="s">
        <v>175</v>
      </c>
      <c r="B16" s="434">
        <v>143.69</v>
      </c>
      <c r="C16" s="434">
        <v>158.55000000000001</v>
      </c>
      <c r="D16" s="434">
        <v>170.11738350999994</v>
      </c>
      <c r="E16" s="599">
        <v>228.61287668</v>
      </c>
      <c r="F16" s="599">
        <v>273.00459370000056</v>
      </c>
      <c r="G16" s="599">
        <v>293.78925253000011</v>
      </c>
      <c r="H16" s="599">
        <v>349.73907244999987</v>
      </c>
      <c r="I16" s="599">
        <v>379.72358265000014</v>
      </c>
      <c r="J16" s="602">
        <v>441.51464984999973</v>
      </c>
    </row>
    <row r="17" spans="1:10">
      <c r="A17" s="515" t="s">
        <v>1</v>
      </c>
      <c r="B17" s="416">
        <f t="shared" ref="B17:C17" si="0">B9+B10+B11+B12+B13+B15+B16</f>
        <v>8364.92</v>
      </c>
      <c r="C17" s="417">
        <f t="shared" si="0"/>
        <v>8115.64</v>
      </c>
      <c r="D17" s="417">
        <f>D9+D10+D11+D12+D13+D15+D16</f>
        <v>8435.7046975023986</v>
      </c>
      <c r="E17" s="417">
        <v>9026.7973034025144</v>
      </c>
      <c r="F17" s="417">
        <v>9704.7399784492936</v>
      </c>
      <c r="G17" s="417">
        <v>9868.6241973463075</v>
      </c>
      <c r="H17" s="417">
        <v>11313.78439178492</v>
      </c>
      <c r="I17" s="417">
        <v>13469.674850609152</v>
      </c>
      <c r="J17" s="418">
        <v>13718.863788530833</v>
      </c>
    </row>
  </sheetData>
  <mergeCells count="1">
    <mergeCell ref="B7:J7"/>
  </mergeCells>
  <pageMargins left="0.7" right="0.7" top="0.75" bottom="0.75" header="0.3" footer="0.3"/>
  <pageSetup paperSize="9"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pageSetUpPr fitToPage="1"/>
  </sheetPr>
  <dimension ref="A1:U51"/>
  <sheetViews>
    <sheetView showGridLines="0" zoomScale="80" zoomScaleNormal="80" workbookViewId="0">
      <selection activeCell="C34" sqref="C34"/>
    </sheetView>
  </sheetViews>
  <sheetFormatPr defaultRowHeight="14.25"/>
  <cols>
    <col min="1" max="1" width="22.5703125" style="136" customWidth="1"/>
    <col min="2" max="10" width="11.42578125" style="388" customWidth="1"/>
    <col min="11" max="16384" width="9.140625" style="136"/>
  </cols>
  <sheetData>
    <row r="1" spans="1:21" s="134" customFormat="1" ht="20.25" customHeight="1">
      <c r="A1" s="68" t="s">
        <v>31</v>
      </c>
      <c r="B1" s="237"/>
      <c r="C1" s="235"/>
      <c r="D1" s="235"/>
      <c r="E1" s="235"/>
      <c r="F1" s="235"/>
      <c r="G1" s="235"/>
      <c r="H1" s="235"/>
      <c r="I1" s="235"/>
      <c r="J1" s="235"/>
    </row>
    <row r="2" spans="1:21" s="134" customFormat="1" ht="20.25" customHeight="1">
      <c r="A2" s="68" t="s">
        <v>232</v>
      </c>
      <c r="B2" s="237"/>
      <c r="C2" s="235"/>
      <c r="D2" s="235"/>
      <c r="E2" s="235"/>
      <c r="F2" s="235"/>
      <c r="G2" s="237"/>
      <c r="H2" s="237"/>
      <c r="I2" s="237"/>
      <c r="J2" s="237"/>
      <c r="K2" s="467"/>
    </row>
    <row r="3" spans="1:21" s="67" customFormat="1" ht="12.75" customHeight="1">
      <c r="A3" s="135"/>
      <c r="B3" s="237"/>
      <c r="C3" s="237"/>
      <c r="D3" s="239"/>
      <c r="E3" s="232"/>
      <c r="F3" s="232"/>
      <c r="G3" s="232"/>
      <c r="H3" s="232"/>
      <c r="I3" s="232"/>
      <c r="J3" s="232"/>
    </row>
    <row r="4" spans="1:21" s="134" customFormat="1" ht="11.25" customHeight="1">
      <c r="A4" s="665">
        <v>2</v>
      </c>
      <c r="B4" s="237"/>
      <c r="C4" s="385"/>
      <c r="D4" s="232"/>
      <c r="E4" s="148"/>
      <c r="F4" s="148"/>
      <c r="G4" s="232"/>
      <c r="H4" s="232"/>
      <c r="I4" s="232"/>
      <c r="J4" s="232"/>
    </row>
    <row r="5" spans="1:21" s="134" customFormat="1" ht="26.25" customHeight="1" thickBot="1">
      <c r="A5" s="666"/>
      <c r="B5" s="667" t="s">
        <v>226</v>
      </c>
      <c r="C5" s="667"/>
      <c r="D5" s="668"/>
      <c r="E5" s="668"/>
      <c r="F5" s="668"/>
      <c r="G5" s="668"/>
      <c r="H5" s="668"/>
      <c r="I5" s="668"/>
      <c r="J5" s="587"/>
      <c r="K5" s="159"/>
      <c r="L5" s="150"/>
      <c r="M5" s="150"/>
      <c r="N5" s="198"/>
      <c r="O5" s="198"/>
      <c r="P5" s="198"/>
      <c r="Q5" s="198"/>
      <c r="R5" s="150"/>
      <c r="S5" s="150"/>
      <c r="T5" s="150"/>
      <c r="U5" s="150"/>
    </row>
    <row r="6" spans="1:21" s="134" customFormat="1" ht="6" customHeight="1">
      <c r="A6" s="67"/>
      <c r="B6" s="5"/>
      <c r="C6" s="386"/>
      <c r="D6" s="385"/>
      <c r="E6" s="183"/>
      <c r="F6" s="183"/>
      <c r="G6" s="148"/>
      <c r="H6" s="148"/>
      <c r="I6" s="148"/>
      <c r="J6" s="148"/>
      <c r="N6" s="72"/>
      <c r="O6" s="72"/>
      <c r="P6" s="72"/>
      <c r="Q6" s="72"/>
    </row>
    <row r="7" spans="1:21" s="134" customFormat="1" ht="6" customHeight="1">
      <c r="B7" s="387"/>
      <c r="C7" s="237"/>
      <c r="D7" s="237"/>
      <c r="E7" s="237"/>
      <c r="F7" s="237"/>
      <c r="G7" s="237"/>
      <c r="H7" s="237"/>
      <c r="I7" s="237"/>
      <c r="J7" s="237"/>
      <c r="N7" s="1"/>
      <c r="O7" s="1"/>
      <c r="P7" s="1"/>
      <c r="Q7" s="1"/>
    </row>
    <row r="9" spans="1:21" ht="15" customHeight="1">
      <c r="A9" s="178"/>
      <c r="B9" s="662" t="s">
        <v>52</v>
      </c>
      <c r="C9" s="663"/>
      <c r="D9" s="663"/>
      <c r="E9" s="663"/>
      <c r="F9" s="663"/>
      <c r="G9" s="663"/>
      <c r="H9" s="663"/>
      <c r="I9" s="663"/>
      <c r="J9" s="664"/>
    </row>
    <row r="10" spans="1:21" ht="25.5">
      <c r="A10" s="47"/>
      <c r="B10" s="526" t="s">
        <v>165</v>
      </c>
      <c r="C10" s="527" t="s">
        <v>166</v>
      </c>
      <c r="D10" s="527" t="s">
        <v>167</v>
      </c>
      <c r="E10" s="527" t="s">
        <v>168</v>
      </c>
      <c r="F10" s="527" t="s">
        <v>169</v>
      </c>
      <c r="G10" s="527" t="s">
        <v>170</v>
      </c>
      <c r="H10" s="527" t="s">
        <v>180</v>
      </c>
      <c r="I10" s="527" t="s">
        <v>193</v>
      </c>
      <c r="J10" s="528" t="s">
        <v>234</v>
      </c>
    </row>
    <row r="11" spans="1:21">
      <c r="A11" s="516" t="s">
        <v>57</v>
      </c>
      <c r="B11" s="280">
        <v>103305</v>
      </c>
      <c r="C11" s="310">
        <v>94721</v>
      </c>
      <c r="D11" s="310">
        <v>87985.151839285943</v>
      </c>
      <c r="E11" s="340">
        <v>85832.615384051009</v>
      </c>
      <c r="F11" s="340">
        <v>84043.192323222072</v>
      </c>
      <c r="G11" s="340">
        <v>82673.672223228932</v>
      </c>
      <c r="H11" s="340">
        <v>78152.917002166985</v>
      </c>
      <c r="I11" s="340">
        <v>79387.863955291949</v>
      </c>
      <c r="J11" s="585">
        <v>80033.951792245047</v>
      </c>
    </row>
    <row r="12" spans="1:21">
      <c r="A12" s="517" t="s">
        <v>11</v>
      </c>
      <c r="B12" s="284">
        <v>31979</v>
      </c>
      <c r="C12" s="311">
        <v>34542</v>
      </c>
      <c r="D12" s="311">
        <v>33248.566722942007</v>
      </c>
      <c r="E12" s="342">
        <v>33545.706803198002</v>
      </c>
      <c r="F12" s="342">
        <v>33515.893426279952</v>
      </c>
      <c r="G12" s="342">
        <v>34483.29939319798</v>
      </c>
      <c r="H12" s="342">
        <v>34871.980979999971</v>
      </c>
      <c r="I12" s="342">
        <v>34538.753931999992</v>
      </c>
      <c r="J12" s="343">
        <v>33496.091867999996</v>
      </c>
    </row>
    <row r="13" spans="1:21">
      <c r="A13" s="517" t="s">
        <v>12</v>
      </c>
      <c r="B13" s="284">
        <v>19212</v>
      </c>
      <c r="C13" s="311">
        <v>18069</v>
      </c>
      <c r="D13" s="328">
        <v>23890</v>
      </c>
      <c r="E13" s="342">
        <v>39054.368041529</v>
      </c>
      <c r="F13" s="342">
        <v>47259.783071954997</v>
      </c>
      <c r="G13" s="342">
        <v>50636.176699520998</v>
      </c>
      <c r="H13" s="342">
        <v>56964.260543583994</v>
      </c>
      <c r="I13" s="342">
        <v>62738.576064231966</v>
      </c>
      <c r="J13" s="343">
        <v>66215.763433724002</v>
      </c>
    </row>
    <row r="14" spans="1:21">
      <c r="A14" s="517" t="s">
        <v>13</v>
      </c>
      <c r="B14" s="284">
        <v>2527</v>
      </c>
      <c r="C14" s="311">
        <v>2548</v>
      </c>
      <c r="D14" s="311">
        <v>2637</v>
      </c>
      <c r="E14" s="342">
        <v>2854.7393010000001</v>
      </c>
      <c r="F14" s="342">
        <v>2795.3008620000001</v>
      </c>
      <c r="G14" s="342">
        <v>2846.4981230000017</v>
      </c>
      <c r="H14" s="342">
        <v>2803.6988889999948</v>
      </c>
      <c r="I14" s="342">
        <v>2975.379058999999</v>
      </c>
      <c r="J14" s="343">
        <v>3170.2796929999963</v>
      </c>
    </row>
    <row r="15" spans="1:21">
      <c r="A15" s="487" t="s">
        <v>58</v>
      </c>
      <c r="B15" s="488">
        <f t="shared" ref="B15:I15" si="0">SUM(B11:B14)</f>
        <v>157023</v>
      </c>
      <c r="C15" s="489">
        <f t="shared" si="0"/>
        <v>149880</v>
      </c>
      <c r="D15" s="489">
        <f t="shared" si="0"/>
        <v>147760.71856222796</v>
      </c>
      <c r="E15" s="489">
        <f t="shared" si="0"/>
        <v>161287.42952977799</v>
      </c>
      <c r="F15" s="489">
        <f t="shared" si="0"/>
        <v>167614.16968345703</v>
      </c>
      <c r="G15" s="489">
        <f t="shared" si="0"/>
        <v>170639.64643894791</v>
      </c>
      <c r="H15" s="489">
        <f t="shared" si="0"/>
        <v>172792.85741475096</v>
      </c>
      <c r="I15" s="489">
        <f t="shared" si="0"/>
        <v>179640.57301052392</v>
      </c>
      <c r="J15" s="490">
        <f t="shared" ref="J15" si="1">SUM(J11:J14)</f>
        <v>182916.08678696904</v>
      </c>
    </row>
    <row r="16" spans="1:21">
      <c r="A16" s="229" t="s">
        <v>2</v>
      </c>
      <c r="B16" s="288"/>
      <c r="C16" s="254">
        <f t="shared" ref="C16:J16" si="2">(C15-B15)/B15</f>
        <v>-4.5490151124357579E-2</v>
      </c>
      <c r="D16" s="254">
        <f t="shared" si="2"/>
        <v>-1.4139854802322093E-2</v>
      </c>
      <c r="E16" s="254">
        <f t="shared" si="2"/>
        <v>9.1544702131733241E-2</v>
      </c>
      <c r="F16" s="254">
        <f t="shared" si="2"/>
        <v>3.922649255508754E-2</v>
      </c>
      <c r="G16" s="254">
        <f t="shared" si="2"/>
        <v>1.8050244565865486E-2</v>
      </c>
      <c r="H16" s="254">
        <f t="shared" si="2"/>
        <v>1.2618468338033274E-2</v>
      </c>
      <c r="I16" s="254">
        <f t="shared" si="2"/>
        <v>3.9629621838688227E-2</v>
      </c>
      <c r="J16" s="302">
        <f t="shared" si="2"/>
        <v>1.8233708129250015E-2</v>
      </c>
    </row>
    <row r="17" spans="1:10">
      <c r="A17" s="123"/>
      <c r="B17" s="491"/>
      <c r="C17" s="491"/>
      <c r="D17" s="491"/>
      <c r="E17" s="491"/>
      <c r="F17" s="491"/>
      <c r="G17" s="491"/>
      <c r="H17" s="491"/>
      <c r="I17" s="491"/>
      <c r="J17" s="491"/>
    </row>
    <row r="18" spans="1:10">
      <c r="A18" s="123"/>
      <c r="B18" s="662" t="s">
        <v>59</v>
      </c>
      <c r="C18" s="663"/>
      <c r="D18" s="663"/>
      <c r="E18" s="663"/>
      <c r="F18" s="663"/>
      <c r="G18" s="663"/>
      <c r="H18" s="663"/>
      <c r="I18" s="663"/>
      <c r="J18" s="664"/>
    </row>
    <row r="19" spans="1:10" ht="25.5">
      <c r="A19" s="123"/>
      <c r="B19" s="526" t="s">
        <v>165</v>
      </c>
      <c r="C19" s="527" t="s">
        <v>166</v>
      </c>
      <c r="D19" s="527" t="s">
        <v>167</v>
      </c>
      <c r="E19" s="527" t="s">
        <v>168</v>
      </c>
      <c r="F19" s="527" t="s">
        <v>169</v>
      </c>
      <c r="G19" s="527" t="s">
        <v>170</v>
      </c>
      <c r="H19" s="527" t="s">
        <v>180</v>
      </c>
      <c r="I19" s="527" t="s">
        <v>193</v>
      </c>
      <c r="J19" s="528" t="s">
        <v>234</v>
      </c>
    </row>
    <row r="20" spans="1:10">
      <c r="A20" s="228" t="s">
        <v>57</v>
      </c>
      <c r="B20" s="492">
        <v>480.34999999999997</v>
      </c>
      <c r="C20" s="493">
        <v>455.95999999999992</v>
      </c>
      <c r="D20" s="494">
        <v>392.00191316627485</v>
      </c>
      <c r="E20" s="345">
        <v>381.05675244656226</v>
      </c>
      <c r="F20" s="345">
        <v>358.71142276365867</v>
      </c>
      <c r="G20" s="345">
        <v>379.10545623227796</v>
      </c>
      <c r="H20" s="345">
        <v>387.22241487748738</v>
      </c>
      <c r="I20" s="345">
        <v>415.10541301521215</v>
      </c>
      <c r="J20" s="588">
        <v>414.39611511805504</v>
      </c>
    </row>
    <row r="21" spans="1:10">
      <c r="A21" s="495" t="s">
        <v>11</v>
      </c>
      <c r="B21" s="496">
        <v>1070.9900000000002</v>
      </c>
      <c r="C21" s="315">
        <v>1182.94</v>
      </c>
      <c r="D21" s="315">
        <v>1307.2752270499846</v>
      </c>
      <c r="E21" s="347">
        <v>1458.5048869060863</v>
      </c>
      <c r="F21" s="347">
        <v>1547.6904701224187</v>
      </c>
      <c r="G21" s="347">
        <v>1569.1366380733618</v>
      </c>
      <c r="H21" s="347">
        <v>1685.150103571777</v>
      </c>
      <c r="I21" s="347">
        <v>1747.5912707425678</v>
      </c>
      <c r="J21" s="348">
        <v>1802.6144945414194</v>
      </c>
    </row>
    <row r="22" spans="1:10">
      <c r="A22" s="495" t="s">
        <v>12</v>
      </c>
      <c r="B22" s="496">
        <v>213.53</v>
      </c>
      <c r="C22" s="315">
        <v>209.32</v>
      </c>
      <c r="D22" s="315">
        <v>224.17999999999998</v>
      </c>
      <c r="E22" s="347">
        <v>265.25984814864165</v>
      </c>
      <c r="F22" s="347">
        <v>292.23028286006479</v>
      </c>
      <c r="G22" s="347">
        <v>294.8594179571225</v>
      </c>
      <c r="H22" s="347">
        <v>303.64483035211373</v>
      </c>
      <c r="I22" s="347">
        <v>313.79818953810508</v>
      </c>
      <c r="J22" s="348">
        <v>317.96715395765625</v>
      </c>
    </row>
    <row r="23" spans="1:10">
      <c r="A23" s="495" t="s">
        <v>13</v>
      </c>
      <c r="B23" s="496">
        <v>103.89</v>
      </c>
      <c r="C23" s="315">
        <v>115.75</v>
      </c>
      <c r="D23" s="315">
        <v>119</v>
      </c>
      <c r="E23" s="347">
        <v>128.94357284255832</v>
      </c>
      <c r="F23" s="347">
        <v>136.17874822512715</v>
      </c>
      <c r="G23" s="347">
        <v>155.89175286761318</v>
      </c>
      <c r="H23" s="347">
        <v>168.51677223823933</v>
      </c>
      <c r="I23" s="347">
        <v>195.39477542444473</v>
      </c>
      <c r="J23" s="348">
        <v>206.6679244207406</v>
      </c>
    </row>
    <row r="24" spans="1:10">
      <c r="A24" s="487" t="s">
        <v>58</v>
      </c>
      <c r="B24" s="497">
        <f t="shared" ref="B24:I24" si="3">SUM(B20:B23)</f>
        <v>1868.7600000000002</v>
      </c>
      <c r="C24" s="498">
        <f t="shared" si="3"/>
        <v>1963.97</v>
      </c>
      <c r="D24" s="498">
        <f t="shared" si="3"/>
        <v>2042.4571402162594</v>
      </c>
      <c r="E24" s="498">
        <f t="shared" si="3"/>
        <v>2233.7650603438487</v>
      </c>
      <c r="F24" s="498">
        <f t="shared" si="3"/>
        <v>2334.8109239712689</v>
      </c>
      <c r="G24" s="498">
        <f t="shared" si="3"/>
        <v>2398.9932651303757</v>
      </c>
      <c r="H24" s="498">
        <f t="shared" si="3"/>
        <v>2544.5341210396173</v>
      </c>
      <c r="I24" s="498">
        <f t="shared" si="3"/>
        <v>2671.8896487203292</v>
      </c>
      <c r="J24" s="499">
        <f t="shared" ref="J24" si="4">SUM(J20:J23)</f>
        <v>2741.6456880378714</v>
      </c>
    </row>
    <row r="25" spans="1:10">
      <c r="A25" s="229" t="s">
        <v>2</v>
      </c>
      <c r="B25" s="288"/>
      <c r="C25" s="254">
        <f t="shared" ref="C25:J25" si="5">(C24-B24)/B24</f>
        <v>5.0948222350649518E-2</v>
      </c>
      <c r="D25" s="254">
        <f t="shared" si="5"/>
        <v>3.9963512791060647E-2</v>
      </c>
      <c r="E25" s="254">
        <f t="shared" si="5"/>
        <v>9.3665573862339785E-2</v>
      </c>
      <c r="F25" s="254">
        <f t="shared" si="5"/>
        <v>4.5235672014614633E-2</v>
      </c>
      <c r="G25" s="254">
        <f t="shared" si="5"/>
        <v>2.7489309948036084E-2</v>
      </c>
      <c r="H25" s="254">
        <f t="shared" si="5"/>
        <v>6.0667471653502968E-2</v>
      </c>
      <c r="I25" s="254">
        <f t="shared" si="5"/>
        <v>5.005062680341596E-2</v>
      </c>
      <c r="J25" s="302">
        <f t="shared" si="5"/>
        <v>2.6107380351935969E-2</v>
      </c>
    </row>
    <row r="26" spans="1:10">
      <c r="A26" s="123"/>
      <c r="B26" s="491"/>
      <c r="C26" s="491"/>
      <c r="D26" s="491"/>
      <c r="E26" s="491"/>
      <c r="F26" s="491"/>
      <c r="G26" s="491"/>
      <c r="H26" s="491"/>
      <c r="I26" s="491"/>
      <c r="J26" s="491"/>
    </row>
    <row r="27" spans="1:10">
      <c r="A27" s="123"/>
      <c r="B27" s="662" t="s">
        <v>52</v>
      </c>
      <c r="C27" s="663"/>
      <c r="D27" s="663"/>
      <c r="E27" s="663"/>
      <c r="F27" s="663"/>
      <c r="G27" s="663"/>
      <c r="H27" s="663"/>
      <c r="I27" s="663"/>
      <c r="J27" s="664"/>
    </row>
    <row r="28" spans="1:10" ht="25.5">
      <c r="A28" s="123"/>
      <c r="B28" s="526" t="s">
        <v>165</v>
      </c>
      <c r="C28" s="527" t="s">
        <v>166</v>
      </c>
      <c r="D28" s="527" t="s">
        <v>167</v>
      </c>
      <c r="E28" s="527" t="s">
        <v>168</v>
      </c>
      <c r="F28" s="527" t="s">
        <v>169</v>
      </c>
      <c r="G28" s="527" t="s">
        <v>170</v>
      </c>
      <c r="H28" s="527" t="s">
        <v>180</v>
      </c>
      <c r="I28" s="527" t="s">
        <v>193</v>
      </c>
      <c r="J28" s="528" t="s">
        <v>234</v>
      </c>
    </row>
    <row r="29" spans="1:10">
      <c r="A29" s="228" t="s">
        <v>60</v>
      </c>
      <c r="B29" s="280">
        <v>2477</v>
      </c>
      <c r="C29" s="310">
        <v>2499</v>
      </c>
      <c r="D29" s="310">
        <v>2603</v>
      </c>
      <c r="E29" s="340">
        <v>2787.700977</v>
      </c>
      <c r="F29" s="340">
        <v>2675.4735289999999</v>
      </c>
      <c r="G29" s="340">
        <v>2656.9427370000021</v>
      </c>
      <c r="H29" s="340">
        <v>2630.4928099999952</v>
      </c>
      <c r="I29" s="340">
        <v>2780.2202349999989</v>
      </c>
      <c r="J29" s="585">
        <v>2978.9955419999965</v>
      </c>
    </row>
    <row r="30" spans="1:10">
      <c r="A30" s="495" t="s">
        <v>51</v>
      </c>
      <c r="B30" s="284">
        <v>31484</v>
      </c>
      <c r="C30" s="311">
        <v>33706</v>
      </c>
      <c r="D30" s="311">
        <v>32861.973471981</v>
      </c>
      <c r="E30" s="342">
        <v>33350.301802356</v>
      </c>
      <c r="F30" s="342">
        <v>33466.92559001295</v>
      </c>
      <c r="G30" s="342">
        <v>34548.781133882978</v>
      </c>
      <c r="H30" s="342">
        <v>34949.025449999972</v>
      </c>
      <c r="I30" s="342">
        <v>34652.90813299999</v>
      </c>
      <c r="J30" s="343">
        <v>33610.72926</v>
      </c>
    </row>
    <row r="31" spans="1:10">
      <c r="A31" s="495" t="s">
        <v>50</v>
      </c>
      <c r="B31" s="284">
        <v>12701</v>
      </c>
      <c r="C31" s="311">
        <v>13069</v>
      </c>
      <c r="D31" s="311">
        <v>12716.544412130001</v>
      </c>
      <c r="E31" s="342">
        <v>13495.661555011</v>
      </c>
      <c r="F31" s="342">
        <v>15653.220875195009</v>
      </c>
      <c r="G31" s="342">
        <v>17303.218404346</v>
      </c>
      <c r="H31" s="342">
        <v>18598.624128110005</v>
      </c>
      <c r="I31" s="342">
        <v>22316.841108992994</v>
      </c>
      <c r="J31" s="343">
        <v>24008.362577772983</v>
      </c>
    </row>
    <row r="32" spans="1:10">
      <c r="A32" s="495" t="s">
        <v>61</v>
      </c>
      <c r="B32" s="284">
        <v>587</v>
      </c>
      <c r="C32" s="311">
        <v>498</v>
      </c>
      <c r="D32" s="311">
        <v>438.39695864999999</v>
      </c>
      <c r="E32" s="342">
        <v>256.11287421000003</v>
      </c>
      <c r="F32" s="342">
        <v>232.09226792299989</v>
      </c>
      <c r="G32" s="342">
        <v>218.72502168699998</v>
      </c>
      <c r="H32" s="342">
        <v>311.43005035099998</v>
      </c>
      <c r="I32" s="342">
        <v>247.76603770999992</v>
      </c>
      <c r="J32" s="343">
        <v>168.22530289600002</v>
      </c>
    </row>
    <row r="33" spans="1:10">
      <c r="A33" s="495" t="s">
        <v>49</v>
      </c>
      <c r="B33" s="284">
        <v>60579</v>
      </c>
      <c r="C33" s="311">
        <v>52738</v>
      </c>
      <c r="D33" s="311">
        <v>49294.062069515967</v>
      </c>
      <c r="E33" s="342">
        <v>46376.575958200003</v>
      </c>
      <c r="F33" s="342">
        <v>49835.170800728039</v>
      </c>
      <c r="G33" s="342">
        <v>61929.572168271923</v>
      </c>
      <c r="H33" s="342">
        <v>73004.895966907992</v>
      </c>
      <c r="I33" s="342">
        <v>76594.816115458947</v>
      </c>
      <c r="J33" s="343">
        <v>81713.021724073042</v>
      </c>
    </row>
    <row r="34" spans="1:10">
      <c r="A34" s="495" t="s">
        <v>62</v>
      </c>
      <c r="B34" s="284">
        <v>49195</v>
      </c>
      <c r="C34" s="311">
        <v>47370</v>
      </c>
      <c r="D34" s="328">
        <v>49846.741649950956</v>
      </c>
      <c r="E34" s="342">
        <v>65021.076363000997</v>
      </c>
      <c r="F34" s="342">
        <v>65751.286620598024</v>
      </c>
      <c r="G34" s="342">
        <v>53982.406973759993</v>
      </c>
      <c r="H34" s="342">
        <v>43298.389009381994</v>
      </c>
      <c r="I34" s="342">
        <v>43048.021380361984</v>
      </c>
      <c r="J34" s="343">
        <v>40436.752380227015</v>
      </c>
    </row>
    <row r="35" spans="1:10">
      <c r="A35" s="487" t="s">
        <v>58</v>
      </c>
      <c r="B35" s="488">
        <f>SUM(B29:B34)</f>
        <v>157023</v>
      </c>
      <c r="C35" s="489">
        <f>SUM(C29:C34)</f>
        <v>149880</v>
      </c>
      <c r="D35" s="489">
        <f>SUM(D29:D34)</f>
        <v>147760.71856222791</v>
      </c>
      <c r="E35" s="489">
        <f>SUM(E29:E34)</f>
        <v>161287.42952977799</v>
      </c>
      <c r="F35" s="489">
        <f>SUM(F29:F34)</f>
        <v>167614.16968345703</v>
      </c>
      <c r="G35" s="489">
        <f t="shared" ref="G35" si="6">SUM(G29:G34)</f>
        <v>170639.64643894791</v>
      </c>
      <c r="H35" s="489">
        <f t="shared" ref="H35" si="7">SUM(H29:H34)</f>
        <v>172792.85741475096</v>
      </c>
      <c r="I35" s="489">
        <f t="shared" ref="I35:J35" si="8">SUM(I29:I34)</f>
        <v>179640.57301052392</v>
      </c>
      <c r="J35" s="490">
        <f t="shared" si="8"/>
        <v>182916.08678696904</v>
      </c>
    </row>
    <row r="36" spans="1:10">
      <c r="A36" s="229" t="s">
        <v>2</v>
      </c>
      <c r="B36" s="288"/>
      <c r="C36" s="254">
        <f t="shared" ref="C36:J36" si="9">(C35-B35)/B35</f>
        <v>-4.5490151124357579E-2</v>
      </c>
      <c r="D36" s="254">
        <f t="shared" si="9"/>
        <v>-1.413985480232248E-2</v>
      </c>
      <c r="E36" s="254">
        <f t="shared" si="9"/>
        <v>9.1544702131733671E-2</v>
      </c>
      <c r="F36" s="254">
        <f t="shared" si="9"/>
        <v>3.922649255508754E-2</v>
      </c>
      <c r="G36" s="254">
        <f t="shared" si="9"/>
        <v>1.8050244565865486E-2</v>
      </c>
      <c r="H36" s="254">
        <f t="shared" si="9"/>
        <v>1.2618468338033274E-2</v>
      </c>
      <c r="I36" s="254">
        <f t="shared" si="9"/>
        <v>3.9629621838688227E-2</v>
      </c>
      <c r="J36" s="302">
        <f t="shared" si="9"/>
        <v>1.8233708129250015E-2</v>
      </c>
    </row>
    <row r="37" spans="1:10">
      <c r="A37" s="123"/>
      <c r="B37" s="491"/>
      <c r="C37" s="491"/>
      <c r="D37" s="491"/>
      <c r="E37" s="491"/>
      <c r="F37" s="491"/>
      <c r="G37" s="491"/>
      <c r="H37" s="491"/>
      <c r="I37" s="491"/>
      <c r="J37" s="491"/>
    </row>
    <row r="38" spans="1:10">
      <c r="A38" s="123"/>
      <c r="B38" s="662" t="s">
        <v>63</v>
      </c>
      <c r="C38" s="663"/>
      <c r="D38" s="663"/>
      <c r="E38" s="663"/>
      <c r="F38" s="663"/>
      <c r="G38" s="663"/>
      <c r="H38" s="663"/>
      <c r="I38" s="663"/>
      <c r="J38" s="664"/>
    </row>
    <row r="39" spans="1:10" ht="25.5">
      <c r="A39" s="123"/>
      <c r="B39" s="540" t="s">
        <v>165</v>
      </c>
      <c r="C39" s="535" t="s">
        <v>166</v>
      </c>
      <c r="D39" s="535" t="s">
        <v>167</v>
      </c>
      <c r="E39" s="535" t="s">
        <v>168</v>
      </c>
      <c r="F39" s="535" t="s">
        <v>169</v>
      </c>
      <c r="G39" s="535" t="s">
        <v>170</v>
      </c>
      <c r="H39" s="535" t="s">
        <v>180</v>
      </c>
      <c r="I39" s="535" t="s">
        <v>193</v>
      </c>
      <c r="J39" s="528" t="s">
        <v>234</v>
      </c>
    </row>
    <row r="40" spans="1:10">
      <c r="A40" s="413" t="s">
        <v>60</v>
      </c>
      <c r="B40" s="298">
        <v>103.09</v>
      </c>
      <c r="C40" s="330">
        <v>114.69</v>
      </c>
      <c r="D40" s="330">
        <v>117.67</v>
      </c>
      <c r="E40" s="347">
        <v>126.27449960236997</v>
      </c>
      <c r="F40" s="347">
        <v>130.11205001476614</v>
      </c>
      <c r="G40" s="347">
        <v>145.87830645657485</v>
      </c>
      <c r="H40" s="347">
        <v>157.49592724515375</v>
      </c>
      <c r="I40" s="347">
        <v>179.07350738729886</v>
      </c>
      <c r="J40" s="348">
        <v>192.26981792821616</v>
      </c>
    </row>
    <row r="41" spans="1:10">
      <c r="A41" s="495" t="s">
        <v>51</v>
      </c>
      <c r="B41" s="298">
        <v>1051.46</v>
      </c>
      <c r="C41" s="330">
        <v>1167.48</v>
      </c>
      <c r="D41" s="331">
        <v>1303.6122804413831</v>
      </c>
      <c r="E41" s="347">
        <v>1458.4541295794386</v>
      </c>
      <c r="F41" s="347">
        <v>1547.8281631950235</v>
      </c>
      <c r="G41" s="347">
        <v>1577.2712981247639</v>
      </c>
      <c r="H41" s="347">
        <v>1692.5882867893904</v>
      </c>
      <c r="I41" s="347">
        <v>1759.5871705226987</v>
      </c>
      <c r="J41" s="348">
        <v>1815.3380766840721</v>
      </c>
    </row>
    <row r="42" spans="1:10">
      <c r="A42" s="495" t="s">
        <v>50</v>
      </c>
      <c r="B42" s="298">
        <v>135.49</v>
      </c>
      <c r="C42" s="330">
        <v>152.44999999999999</v>
      </c>
      <c r="D42" s="330">
        <v>160.49572180110616</v>
      </c>
      <c r="E42" s="347">
        <v>192.10292862488228</v>
      </c>
      <c r="F42" s="347">
        <v>262.55691903370723</v>
      </c>
      <c r="G42" s="347">
        <v>303.2265219013733</v>
      </c>
      <c r="H42" s="347">
        <v>326.76097610405975</v>
      </c>
      <c r="I42" s="347">
        <v>359.39147328782576</v>
      </c>
      <c r="J42" s="348">
        <v>390.42945657058658</v>
      </c>
    </row>
    <row r="43" spans="1:10">
      <c r="A43" s="495" t="s">
        <v>61</v>
      </c>
      <c r="B43" s="298">
        <v>2.8600000000000003</v>
      </c>
      <c r="C43" s="330">
        <v>2.8299999999999996</v>
      </c>
      <c r="D43" s="330">
        <v>2.201557675692619</v>
      </c>
      <c r="E43" s="347">
        <v>1.6754621151496161</v>
      </c>
      <c r="F43" s="347">
        <v>1.4307511934365391</v>
      </c>
      <c r="G43" s="347">
        <v>0.94498407735045697</v>
      </c>
      <c r="H43" s="347">
        <v>1.0094102510412832</v>
      </c>
      <c r="I43" s="347">
        <v>1.0426676505885322</v>
      </c>
      <c r="J43" s="348">
        <v>1.165819157916766</v>
      </c>
    </row>
    <row r="44" spans="1:10">
      <c r="A44" s="495" t="s">
        <v>49</v>
      </c>
      <c r="B44" s="298">
        <v>164.47</v>
      </c>
      <c r="C44" s="330">
        <v>157.89000000000001</v>
      </c>
      <c r="D44" s="330">
        <v>164.62096363902779</v>
      </c>
      <c r="E44" s="347">
        <v>173.07609282269019</v>
      </c>
      <c r="F44" s="347">
        <v>229.92928000888318</v>
      </c>
      <c r="G44" s="347">
        <v>220.8960619457385</v>
      </c>
      <c r="H44" s="347">
        <v>224.74452717477271</v>
      </c>
      <c r="I44" s="347">
        <v>235.48110805564426</v>
      </c>
      <c r="J44" s="348">
        <v>233.50482633723496</v>
      </c>
    </row>
    <row r="45" spans="1:10">
      <c r="A45" s="495" t="s">
        <v>62</v>
      </c>
      <c r="B45" s="298">
        <v>92.16</v>
      </c>
      <c r="C45" s="330">
        <v>84.06</v>
      </c>
      <c r="D45" s="330">
        <v>90.914205987446451</v>
      </c>
      <c r="E45" s="347">
        <v>95.172183302169756</v>
      </c>
      <c r="F45" s="347">
        <v>105.42266957991977</v>
      </c>
      <c r="G45" s="347">
        <v>101.93222356654701</v>
      </c>
      <c r="H45" s="347">
        <v>103.05377896959816</v>
      </c>
      <c r="I45" s="347">
        <v>103.25955796314165</v>
      </c>
      <c r="J45" s="348">
        <v>99.533661485346357</v>
      </c>
    </row>
    <row r="46" spans="1:10">
      <c r="A46" s="495" t="s">
        <v>48</v>
      </c>
      <c r="B46" s="298">
        <v>319.23</v>
      </c>
      <c r="C46" s="330">
        <v>284.57</v>
      </c>
      <c r="D46" s="330">
        <v>202.94241067160328</v>
      </c>
      <c r="E46" s="347">
        <v>187.00976429714822</v>
      </c>
      <c r="F46" s="347">
        <v>57.531090945533059</v>
      </c>
      <c r="G46" s="347">
        <v>48.843869058027316</v>
      </c>
      <c r="H46" s="347">
        <v>38.881214505601157</v>
      </c>
      <c r="I46" s="347">
        <v>34.054163853131854</v>
      </c>
      <c r="J46" s="348">
        <v>9.4040298744985282</v>
      </c>
    </row>
    <row r="47" spans="1:10">
      <c r="A47" s="487" t="s">
        <v>58</v>
      </c>
      <c r="B47" s="497">
        <f>SUM(B40:B46)</f>
        <v>1868.76</v>
      </c>
      <c r="C47" s="498">
        <f>SUM(C40:C46)</f>
        <v>1963.97</v>
      </c>
      <c r="D47" s="498">
        <f t="shared" ref="D47:H47" si="10">SUM(D40:D46)</f>
        <v>2042.4571402162594</v>
      </c>
      <c r="E47" s="498">
        <f t="shared" si="10"/>
        <v>2233.7650603438487</v>
      </c>
      <c r="F47" s="498">
        <f t="shared" si="10"/>
        <v>2334.8109239712689</v>
      </c>
      <c r="G47" s="498">
        <f t="shared" si="10"/>
        <v>2398.9932651303757</v>
      </c>
      <c r="H47" s="498">
        <f t="shared" si="10"/>
        <v>2544.5341210396173</v>
      </c>
      <c r="I47" s="498">
        <f>SUM(I40:I46)</f>
        <v>2671.8896487203292</v>
      </c>
      <c r="J47" s="499">
        <f>SUM(J40:J46)</f>
        <v>2741.6456880378714</v>
      </c>
    </row>
    <row r="48" spans="1:10">
      <c r="A48" s="229" t="s">
        <v>2</v>
      </c>
      <c r="B48" s="288"/>
      <c r="C48" s="254">
        <f t="shared" ref="C48:J48" si="11">(C47-B47)/B47</f>
        <v>5.094822235064965E-2</v>
      </c>
      <c r="D48" s="254">
        <f t="shared" si="11"/>
        <v>3.9963512791060647E-2</v>
      </c>
      <c r="E48" s="254">
        <f t="shared" si="11"/>
        <v>9.3665573862339785E-2</v>
      </c>
      <c r="F48" s="254">
        <f t="shared" si="11"/>
        <v>4.5235672014614633E-2</v>
      </c>
      <c r="G48" s="254">
        <f t="shared" si="11"/>
        <v>2.7489309948036084E-2</v>
      </c>
      <c r="H48" s="254">
        <f t="shared" si="11"/>
        <v>6.0667471653502968E-2</v>
      </c>
      <c r="I48" s="254">
        <f t="shared" si="11"/>
        <v>5.005062680341596E-2</v>
      </c>
      <c r="J48" s="302">
        <f t="shared" si="11"/>
        <v>2.6107380351935969E-2</v>
      </c>
    </row>
    <row r="51" spans="2:2">
      <c r="B51" s="389"/>
    </row>
  </sheetData>
  <sortState ref="A40:I46">
    <sortCondition ref="A42"/>
  </sortState>
  <mergeCells count="6">
    <mergeCell ref="B38:J38"/>
    <mergeCell ref="A4:A5"/>
    <mergeCell ref="B5:I5"/>
    <mergeCell ref="B9:J9"/>
    <mergeCell ref="B18:J18"/>
    <mergeCell ref="B27:J27"/>
  </mergeCells>
  <pageMargins left="0.7" right="0.7" top="0.75" bottom="0.75" header="0.3" footer="0.3"/>
  <pageSetup paperSize="9" scale="58"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V126"/>
  <sheetViews>
    <sheetView showGridLines="0" topLeftCell="A16" zoomScale="70" zoomScaleNormal="70" zoomScaleSheetLayoutView="90" workbookViewId="0">
      <selection activeCell="A117" sqref="A117:J118"/>
    </sheetView>
  </sheetViews>
  <sheetFormatPr defaultRowHeight="12.75"/>
  <cols>
    <col min="1" max="1" width="29.7109375" style="143" customWidth="1"/>
    <col min="2" max="3" width="13.140625" style="237" customWidth="1"/>
    <col min="4" max="4" width="13.28515625" style="237" customWidth="1"/>
    <col min="5" max="5" width="13.140625" style="237" customWidth="1"/>
    <col min="6" max="6" width="13.28515625" style="237" customWidth="1"/>
    <col min="7" max="7" width="12.42578125" style="237" customWidth="1"/>
    <col min="8" max="10" width="11.5703125" style="237" customWidth="1"/>
    <col min="11" max="11" width="9.85546875" style="143" customWidth="1"/>
    <col min="12" max="12" width="10.140625" style="178" customWidth="1"/>
    <col min="13" max="15" width="11.7109375" style="178" customWidth="1"/>
    <col min="16" max="19" width="11.7109375" style="143" customWidth="1"/>
    <col min="20" max="20" width="13.28515625" style="143" customWidth="1"/>
    <col min="21" max="21" width="6" style="143" customWidth="1"/>
    <col min="22" max="250" width="9.140625" style="143"/>
    <col min="251" max="251" width="2.7109375" style="143" customWidth="1"/>
    <col min="252" max="252" width="8.28515625" style="143" customWidth="1"/>
    <col min="253" max="253" width="7.140625" style="143" customWidth="1"/>
    <col min="254" max="254" width="4.42578125" style="143" customWidth="1"/>
    <col min="255" max="257" width="9.140625" style="143"/>
    <col min="258" max="258" width="11.28515625" style="143" customWidth="1"/>
    <col min="259" max="261" width="9.140625" style="143"/>
    <col min="262" max="262" width="2.7109375" style="143" customWidth="1"/>
    <col min="263" max="263" width="8.28515625" style="143" customWidth="1"/>
    <col min="264" max="264" width="7.42578125" style="143" customWidth="1"/>
    <col min="265" max="265" width="4.28515625" style="143" customWidth="1"/>
    <col min="266" max="266" width="9.140625" style="143"/>
    <col min="267" max="267" width="11.42578125" style="143" customWidth="1"/>
    <col min="268" max="272" width="9.140625" style="143"/>
    <col min="273" max="273" width="2.7109375" style="143" customWidth="1"/>
    <col min="274" max="506" width="9.140625" style="143"/>
    <col min="507" max="507" width="2.7109375" style="143" customWidth="1"/>
    <col min="508" max="508" width="8.28515625" style="143" customWidth="1"/>
    <col min="509" max="509" width="7.140625" style="143" customWidth="1"/>
    <col min="510" max="510" width="4.42578125" style="143" customWidth="1"/>
    <col min="511" max="513" width="9.140625" style="143"/>
    <col min="514" max="514" width="11.28515625" style="143" customWidth="1"/>
    <col min="515" max="517" width="9.140625" style="143"/>
    <col min="518" max="518" width="2.7109375" style="143" customWidth="1"/>
    <col min="519" max="519" width="8.28515625" style="143" customWidth="1"/>
    <col min="520" max="520" width="7.42578125" style="143" customWidth="1"/>
    <col min="521" max="521" width="4.28515625" style="143" customWidth="1"/>
    <col min="522" max="522" width="9.140625" style="143"/>
    <col min="523" max="523" width="11.42578125" style="143" customWidth="1"/>
    <col min="524" max="528" width="9.140625" style="143"/>
    <col min="529" max="529" width="2.7109375" style="143" customWidth="1"/>
    <col min="530" max="762" width="9.140625" style="143"/>
    <col min="763" max="763" width="2.7109375" style="143" customWidth="1"/>
    <col min="764" max="764" width="8.28515625" style="143" customWidth="1"/>
    <col min="765" max="765" width="7.140625" style="143" customWidth="1"/>
    <col min="766" max="766" width="4.42578125" style="143" customWidth="1"/>
    <col min="767" max="769" width="9.140625" style="143"/>
    <col min="770" max="770" width="11.28515625" style="143" customWidth="1"/>
    <col min="771" max="773" width="9.140625" style="143"/>
    <col min="774" max="774" width="2.7109375" style="143" customWidth="1"/>
    <col min="775" max="775" width="8.28515625" style="143" customWidth="1"/>
    <col min="776" max="776" width="7.42578125" style="143" customWidth="1"/>
    <col min="777" max="777" width="4.28515625" style="143" customWidth="1"/>
    <col min="778" max="778" width="9.140625" style="143"/>
    <col min="779" max="779" width="11.42578125" style="143" customWidth="1"/>
    <col min="780" max="784" width="9.140625" style="143"/>
    <col min="785" max="785" width="2.7109375" style="143" customWidth="1"/>
    <col min="786" max="1018" width="9.140625" style="143"/>
    <col min="1019" max="1019" width="2.7109375" style="143" customWidth="1"/>
    <col min="1020" max="1020" width="8.28515625" style="143" customWidth="1"/>
    <col min="1021" max="1021" width="7.140625" style="143" customWidth="1"/>
    <col min="1022" max="1022" width="4.42578125" style="143" customWidth="1"/>
    <col min="1023" max="1025" width="9.140625" style="143"/>
    <col min="1026" max="1026" width="11.28515625" style="143" customWidth="1"/>
    <col min="1027" max="1029" width="9.140625" style="143"/>
    <col min="1030" max="1030" width="2.7109375" style="143" customWidth="1"/>
    <col min="1031" max="1031" width="8.28515625" style="143" customWidth="1"/>
    <col min="1032" max="1032" width="7.42578125" style="143" customWidth="1"/>
    <col min="1033" max="1033" width="4.28515625" style="143" customWidth="1"/>
    <col min="1034" max="1034" width="9.140625" style="143"/>
    <col min="1035" max="1035" width="11.42578125" style="143" customWidth="1"/>
    <col min="1036" max="1040" width="9.140625" style="143"/>
    <col min="1041" max="1041" width="2.7109375" style="143" customWidth="1"/>
    <col min="1042" max="1274" width="9.140625" style="143"/>
    <col min="1275" max="1275" width="2.7109375" style="143" customWidth="1"/>
    <col min="1276" max="1276" width="8.28515625" style="143" customWidth="1"/>
    <col min="1277" max="1277" width="7.140625" style="143" customWidth="1"/>
    <col min="1278" max="1278" width="4.42578125" style="143" customWidth="1"/>
    <col min="1279" max="1281" width="9.140625" style="143"/>
    <col min="1282" max="1282" width="11.28515625" style="143" customWidth="1"/>
    <col min="1283" max="1285" width="9.140625" style="143"/>
    <col min="1286" max="1286" width="2.7109375" style="143" customWidth="1"/>
    <col min="1287" max="1287" width="8.28515625" style="143" customWidth="1"/>
    <col min="1288" max="1288" width="7.42578125" style="143" customWidth="1"/>
    <col min="1289" max="1289" width="4.28515625" style="143" customWidth="1"/>
    <col min="1290" max="1290" width="9.140625" style="143"/>
    <col min="1291" max="1291" width="11.42578125" style="143" customWidth="1"/>
    <col min="1292" max="1296" width="9.140625" style="143"/>
    <col min="1297" max="1297" width="2.7109375" style="143" customWidth="1"/>
    <col min="1298" max="1530" width="9.140625" style="143"/>
    <col min="1531" max="1531" width="2.7109375" style="143" customWidth="1"/>
    <col min="1532" max="1532" width="8.28515625" style="143" customWidth="1"/>
    <col min="1533" max="1533" width="7.140625" style="143" customWidth="1"/>
    <col min="1534" max="1534" width="4.42578125" style="143" customWidth="1"/>
    <col min="1535" max="1537" width="9.140625" style="143"/>
    <col min="1538" max="1538" width="11.28515625" style="143" customWidth="1"/>
    <col min="1539" max="1541" width="9.140625" style="143"/>
    <col min="1542" max="1542" width="2.7109375" style="143" customWidth="1"/>
    <col min="1543" max="1543" width="8.28515625" style="143" customWidth="1"/>
    <col min="1544" max="1544" width="7.42578125" style="143" customWidth="1"/>
    <col min="1545" max="1545" width="4.28515625" style="143" customWidth="1"/>
    <col min="1546" max="1546" width="9.140625" style="143"/>
    <col min="1547" max="1547" width="11.42578125" style="143" customWidth="1"/>
    <col min="1548" max="1552" width="9.140625" style="143"/>
    <col min="1553" max="1553" width="2.7109375" style="143" customWidth="1"/>
    <col min="1554" max="1786" width="9.140625" style="143"/>
    <col min="1787" max="1787" width="2.7109375" style="143" customWidth="1"/>
    <col min="1788" max="1788" width="8.28515625" style="143" customWidth="1"/>
    <col min="1789" max="1789" width="7.140625" style="143" customWidth="1"/>
    <col min="1790" max="1790" width="4.42578125" style="143" customWidth="1"/>
    <col min="1791" max="1793" width="9.140625" style="143"/>
    <col min="1794" max="1794" width="11.28515625" style="143" customWidth="1"/>
    <col min="1795" max="1797" width="9.140625" style="143"/>
    <col min="1798" max="1798" width="2.7109375" style="143" customWidth="1"/>
    <col min="1799" max="1799" width="8.28515625" style="143" customWidth="1"/>
    <col min="1800" max="1800" width="7.42578125" style="143" customWidth="1"/>
    <col min="1801" max="1801" width="4.28515625" style="143" customWidth="1"/>
    <col min="1802" max="1802" width="9.140625" style="143"/>
    <col min="1803" max="1803" width="11.42578125" style="143" customWidth="1"/>
    <col min="1804" max="1808" width="9.140625" style="143"/>
    <col min="1809" max="1809" width="2.7109375" style="143" customWidth="1"/>
    <col min="1810" max="2042" width="9.140625" style="143"/>
    <col min="2043" max="2043" width="2.7109375" style="143" customWidth="1"/>
    <col min="2044" max="2044" width="8.28515625" style="143" customWidth="1"/>
    <col min="2045" max="2045" width="7.140625" style="143" customWidth="1"/>
    <col min="2046" max="2046" width="4.42578125" style="143" customWidth="1"/>
    <col min="2047" max="2049" width="9.140625" style="143"/>
    <col min="2050" max="2050" width="11.28515625" style="143" customWidth="1"/>
    <col min="2051" max="2053" width="9.140625" style="143"/>
    <col min="2054" max="2054" width="2.7109375" style="143" customWidth="1"/>
    <col min="2055" max="2055" width="8.28515625" style="143" customWidth="1"/>
    <col min="2056" max="2056" width="7.42578125" style="143" customWidth="1"/>
    <col min="2057" max="2057" width="4.28515625" style="143" customWidth="1"/>
    <col min="2058" max="2058" width="9.140625" style="143"/>
    <col min="2059" max="2059" width="11.42578125" style="143" customWidth="1"/>
    <col min="2060" max="2064" width="9.140625" style="143"/>
    <col min="2065" max="2065" width="2.7109375" style="143" customWidth="1"/>
    <col min="2066" max="2298" width="9.140625" style="143"/>
    <col min="2299" max="2299" width="2.7109375" style="143" customWidth="1"/>
    <col min="2300" max="2300" width="8.28515625" style="143" customWidth="1"/>
    <col min="2301" max="2301" width="7.140625" style="143" customWidth="1"/>
    <col min="2302" max="2302" width="4.42578125" style="143" customWidth="1"/>
    <col min="2303" max="2305" width="9.140625" style="143"/>
    <col min="2306" max="2306" width="11.28515625" style="143" customWidth="1"/>
    <col min="2307" max="2309" width="9.140625" style="143"/>
    <col min="2310" max="2310" width="2.7109375" style="143" customWidth="1"/>
    <col min="2311" max="2311" width="8.28515625" style="143" customWidth="1"/>
    <col min="2312" max="2312" width="7.42578125" style="143" customWidth="1"/>
    <col min="2313" max="2313" width="4.28515625" style="143" customWidth="1"/>
    <col min="2314" max="2314" width="9.140625" style="143"/>
    <col min="2315" max="2315" width="11.42578125" style="143" customWidth="1"/>
    <col min="2316" max="2320" width="9.140625" style="143"/>
    <col min="2321" max="2321" width="2.7109375" style="143" customWidth="1"/>
    <col min="2322" max="2554" width="9.140625" style="143"/>
    <col min="2555" max="2555" width="2.7109375" style="143" customWidth="1"/>
    <col min="2556" max="2556" width="8.28515625" style="143" customWidth="1"/>
    <col min="2557" max="2557" width="7.140625" style="143" customWidth="1"/>
    <col min="2558" max="2558" width="4.42578125" style="143" customWidth="1"/>
    <col min="2559" max="2561" width="9.140625" style="143"/>
    <col min="2562" max="2562" width="11.28515625" style="143" customWidth="1"/>
    <col min="2563" max="2565" width="9.140625" style="143"/>
    <col min="2566" max="2566" width="2.7109375" style="143" customWidth="1"/>
    <col min="2567" max="2567" width="8.28515625" style="143" customWidth="1"/>
    <col min="2568" max="2568" width="7.42578125" style="143" customWidth="1"/>
    <col min="2569" max="2569" width="4.28515625" style="143" customWidth="1"/>
    <col min="2570" max="2570" width="9.140625" style="143"/>
    <col min="2571" max="2571" width="11.42578125" style="143" customWidth="1"/>
    <col min="2572" max="2576" width="9.140625" style="143"/>
    <col min="2577" max="2577" width="2.7109375" style="143" customWidth="1"/>
    <col min="2578" max="2810" width="9.140625" style="143"/>
    <col min="2811" max="2811" width="2.7109375" style="143" customWidth="1"/>
    <col min="2812" max="2812" width="8.28515625" style="143" customWidth="1"/>
    <col min="2813" max="2813" width="7.140625" style="143" customWidth="1"/>
    <col min="2814" max="2814" width="4.42578125" style="143" customWidth="1"/>
    <col min="2815" max="2817" width="9.140625" style="143"/>
    <col min="2818" max="2818" width="11.28515625" style="143" customWidth="1"/>
    <col min="2819" max="2821" width="9.140625" style="143"/>
    <col min="2822" max="2822" width="2.7109375" style="143" customWidth="1"/>
    <col min="2823" max="2823" width="8.28515625" style="143" customWidth="1"/>
    <col min="2824" max="2824" width="7.42578125" style="143" customWidth="1"/>
    <col min="2825" max="2825" width="4.28515625" style="143" customWidth="1"/>
    <col min="2826" max="2826" width="9.140625" style="143"/>
    <col min="2827" max="2827" width="11.42578125" style="143" customWidth="1"/>
    <col min="2828" max="2832" width="9.140625" style="143"/>
    <col min="2833" max="2833" width="2.7109375" style="143" customWidth="1"/>
    <col min="2834" max="3066" width="9.140625" style="143"/>
    <col min="3067" max="3067" width="2.7109375" style="143" customWidth="1"/>
    <col min="3068" max="3068" width="8.28515625" style="143" customWidth="1"/>
    <col min="3069" max="3069" width="7.140625" style="143" customWidth="1"/>
    <col min="3070" max="3070" width="4.42578125" style="143" customWidth="1"/>
    <col min="3071" max="3073" width="9.140625" style="143"/>
    <col min="3074" max="3074" width="11.28515625" style="143" customWidth="1"/>
    <col min="3075" max="3077" width="9.140625" style="143"/>
    <col min="3078" max="3078" width="2.7109375" style="143" customWidth="1"/>
    <col min="3079" max="3079" width="8.28515625" style="143" customWidth="1"/>
    <col min="3080" max="3080" width="7.42578125" style="143" customWidth="1"/>
    <col min="3081" max="3081" width="4.28515625" style="143" customWidth="1"/>
    <col min="3082" max="3082" width="9.140625" style="143"/>
    <col min="3083" max="3083" width="11.42578125" style="143" customWidth="1"/>
    <col min="3084" max="3088" width="9.140625" style="143"/>
    <col min="3089" max="3089" width="2.7109375" style="143" customWidth="1"/>
    <col min="3090" max="3322" width="9.140625" style="143"/>
    <col min="3323" max="3323" width="2.7109375" style="143" customWidth="1"/>
    <col min="3324" max="3324" width="8.28515625" style="143" customWidth="1"/>
    <col min="3325" max="3325" width="7.140625" style="143" customWidth="1"/>
    <col min="3326" max="3326" width="4.42578125" style="143" customWidth="1"/>
    <col min="3327" max="3329" width="9.140625" style="143"/>
    <col min="3330" max="3330" width="11.28515625" style="143" customWidth="1"/>
    <col min="3331" max="3333" width="9.140625" style="143"/>
    <col min="3334" max="3334" width="2.7109375" style="143" customWidth="1"/>
    <col min="3335" max="3335" width="8.28515625" style="143" customWidth="1"/>
    <col min="3336" max="3336" width="7.42578125" style="143" customWidth="1"/>
    <col min="3337" max="3337" width="4.28515625" style="143" customWidth="1"/>
    <col min="3338" max="3338" width="9.140625" style="143"/>
    <col min="3339" max="3339" width="11.42578125" style="143" customWidth="1"/>
    <col min="3340" max="3344" width="9.140625" style="143"/>
    <col min="3345" max="3345" width="2.7109375" style="143" customWidth="1"/>
    <col min="3346" max="3578" width="9.140625" style="143"/>
    <col min="3579" max="3579" width="2.7109375" style="143" customWidth="1"/>
    <col min="3580" max="3580" width="8.28515625" style="143" customWidth="1"/>
    <col min="3581" max="3581" width="7.140625" style="143" customWidth="1"/>
    <col min="3582" max="3582" width="4.42578125" style="143" customWidth="1"/>
    <col min="3583" max="3585" width="9.140625" style="143"/>
    <col min="3586" max="3586" width="11.28515625" style="143" customWidth="1"/>
    <col min="3587" max="3589" width="9.140625" style="143"/>
    <col min="3590" max="3590" width="2.7109375" style="143" customWidth="1"/>
    <col min="3591" max="3591" width="8.28515625" style="143" customWidth="1"/>
    <col min="3592" max="3592" width="7.42578125" style="143" customWidth="1"/>
    <col min="3593" max="3593" width="4.28515625" style="143" customWidth="1"/>
    <col min="3594" max="3594" width="9.140625" style="143"/>
    <col min="3595" max="3595" width="11.42578125" style="143" customWidth="1"/>
    <col min="3596" max="3600" width="9.140625" style="143"/>
    <col min="3601" max="3601" width="2.7109375" style="143" customWidth="1"/>
    <col min="3602" max="3834" width="9.140625" style="143"/>
    <col min="3835" max="3835" width="2.7109375" style="143" customWidth="1"/>
    <col min="3836" max="3836" width="8.28515625" style="143" customWidth="1"/>
    <col min="3837" max="3837" width="7.140625" style="143" customWidth="1"/>
    <col min="3838" max="3838" width="4.42578125" style="143" customWidth="1"/>
    <col min="3839" max="3841" width="9.140625" style="143"/>
    <col min="3842" max="3842" width="11.28515625" style="143" customWidth="1"/>
    <col min="3843" max="3845" width="9.140625" style="143"/>
    <col min="3846" max="3846" width="2.7109375" style="143" customWidth="1"/>
    <col min="3847" max="3847" width="8.28515625" style="143" customWidth="1"/>
    <col min="3848" max="3848" width="7.42578125" style="143" customWidth="1"/>
    <col min="3849" max="3849" width="4.28515625" style="143" customWidth="1"/>
    <col min="3850" max="3850" width="9.140625" style="143"/>
    <col min="3851" max="3851" width="11.42578125" style="143" customWidth="1"/>
    <col min="3852" max="3856" width="9.140625" style="143"/>
    <col min="3857" max="3857" width="2.7109375" style="143" customWidth="1"/>
    <col min="3858" max="4090" width="9.140625" style="143"/>
    <col min="4091" max="4091" width="2.7109375" style="143" customWidth="1"/>
    <col min="4092" max="4092" width="8.28515625" style="143" customWidth="1"/>
    <col min="4093" max="4093" width="7.140625" style="143" customWidth="1"/>
    <col min="4094" max="4094" width="4.42578125" style="143" customWidth="1"/>
    <col min="4095" max="4097" width="9.140625" style="143"/>
    <col min="4098" max="4098" width="11.28515625" style="143" customWidth="1"/>
    <col min="4099" max="4101" width="9.140625" style="143"/>
    <col min="4102" max="4102" width="2.7109375" style="143" customWidth="1"/>
    <col min="4103" max="4103" width="8.28515625" style="143" customWidth="1"/>
    <col min="4104" max="4104" width="7.42578125" style="143" customWidth="1"/>
    <col min="4105" max="4105" width="4.28515625" style="143" customWidth="1"/>
    <col min="4106" max="4106" width="9.140625" style="143"/>
    <col min="4107" max="4107" width="11.42578125" style="143" customWidth="1"/>
    <col min="4108" max="4112" width="9.140625" style="143"/>
    <col min="4113" max="4113" width="2.7109375" style="143" customWidth="1"/>
    <col min="4114" max="4346" width="9.140625" style="143"/>
    <col min="4347" max="4347" width="2.7109375" style="143" customWidth="1"/>
    <col min="4348" max="4348" width="8.28515625" style="143" customWidth="1"/>
    <col min="4349" max="4349" width="7.140625" style="143" customWidth="1"/>
    <col min="4350" max="4350" width="4.42578125" style="143" customWidth="1"/>
    <col min="4351" max="4353" width="9.140625" style="143"/>
    <col min="4354" max="4354" width="11.28515625" style="143" customWidth="1"/>
    <col min="4355" max="4357" width="9.140625" style="143"/>
    <col min="4358" max="4358" width="2.7109375" style="143" customWidth="1"/>
    <col min="4359" max="4359" width="8.28515625" style="143" customWidth="1"/>
    <col min="4360" max="4360" width="7.42578125" style="143" customWidth="1"/>
    <col min="4361" max="4361" width="4.28515625" style="143" customWidth="1"/>
    <col min="4362" max="4362" width="9.140625" style="143"/>
    <col min="4363" max="4363" width="11.42578125" style="143" customWidth="1"/>
    <col min="4364" max="4368" width="9.140625" style="143"/>
    <col min="4369" max="4369" width="2.7109375" style="143" customWidth="1"/>
    <col min="4370" max="4602" width="9.140625" style="143"/>
    <col min="4603" max="4603" width="2.7109375" style="143" customWidth="1"/>
    <col min="4604" max="4604" width="8.28515625" style="143" customWidth="1"/>
    <col min="4605" max="4605" width="7.140625" style="143" customWidth="1"/>
    <col min="4606" max="4606" width="4.42578125" style="143" customWidth="1"/>
    <col min="4607" max="4609" width="9.140625" style="143"/>
    <col min="4610" max="4610" width="11.28515625" style="143" customWidth="1"/>
    <col min="4611" max="4613" width="9.140625" style="143"/>
    <col min="4614" max="4614" width="2.7109375" style="143" customWidth="1"/>
    <col min="4615" max="4615" width="8.28515625" style="143" customWidth="1"/>
    <col min="4616" max="4616" width="7.42578125" style="143" customWidth="1"/>
    <col min="4617" max="4617" width="4.28515625" style="143" customWidth="1"/>
    <col min="4618" max="4618" width="9.140625" style="143"/>
    <col min="4619" max="4619" width="11.42578125" style="143" customWidth="1"/>
    <col min="4620" max="4624" width="9.140625" style="143"/>
    <col min="4625" max="4625" width="2.7109375" style="143" customWidth="1"/>
    <col min="4626" max="4858" width="9.140625" style="143"/>
    <col min="4859" max="4859" width="2.7109375" style="143" customWidth="1"/>
    <col min="4860" max="4860" width="8.28515625" style="143" customWidth="1"/>
    <col min="4861" max="4861" width="7.140625" style="143" customWidth="1"/>
    <col min="4862" max="4862" width="4.42578125" style="143" customWidth="1"/>
    <col min="4863" max="4865" width="9.140625" style="143"/>
    <col min="4866" max="4866" width="11.28515625" style="143" customWidth="1"/>
    <col min="4867" max="4869" width="9.140625" style="143"/>
    <col min="4870" max="4870" width="2.7109375" style="143" customWidth="1"/>
    <col min="4871" max="4871" width="8.28515625" style="143" customWidth="1"/>
    <col min="4872" max="4872" width="7.42578125" style="143" customWidth="1"/>
    <col min="4873" max="4873" width="4.28515625" style="143" customWidth="1"/>
    <col min="4874" max="4874" width="9.140625" style="143"/>
    <col min="4875" max="4875" width="11.42578125" style="143" customWidth="1"/>
    <col min="4876" max="4880" width="9.140625" style="143"/>
    <col min="4881" max="4881" width="2.7109375" style="143" customWidth="1"/>
    <col min="4882" max="5114" width="9.140625" style="143"/>
    <col min="5115" max="5115" width="2.7109375" style="143" customWidth="1"/>
    <col min="5116" max="5116" width="8.28515625" style="143" customWidth="1"/>
    <col min="5117" max="5117" width="7.140625" style="143" customWidth="1"/>
    <col min="5118" max="5118" width="4.42578125" style="143" customWidth="1"/>
    <col min="5119" max="5121" width="9.140625" style="143"/>
    <col min="5122" max="5122" width="11.28515625" style="143" customWidth="1"/>
    <col min="5123" max="5125" width="9.140625" style="143"/>
    <col min="5126" max="5126" width="2.7109375" style="143" customWidth="1"/>
    <col min="5127" max="5127" width="8.28515625" style="143" customWidth="1"/>
    <col min="5128" max="5128" width="7.42578125" style="143" customWidth="1"/>
    <col min="5129" max="5129" width="4.28515625" style="143" customWidth="1"/>
    <col min="5130" max="5130" width="9.140625" style="143"/>
    <col min="5131" max="5131" width="11.42578125" style="143" customWidth="1"/>
    <col min="5132" max="5136" width="9.140625" style="143"/>
    <col min="5137" max="5137" width="2.7109375" style="143" customWidth="1"/>
    <col min="5138" max="5370" width="9.140625" style="143"/>
    <col min="5371" max="5371" width="2.7109375" style="143" customWidth="1"/>
    <col min="5372" max="5372" width="8.28515625" style="143" customWidth="1"/>
    <col min="5373" max="5373" width="7.140625" style="143" customWidth="1"/>
    <col min="5374" max="5374" width="4.42578125" style="143" customWidth="1"/>
    <col min="5375" max="5377" width="9.140625" style="143"/>
    <col min="5378" max="5378" width="11.28515625" style="143" customWidth="1"/>
    <col min="5379" max="5381" width="9.140625" style="143"/>
    <col min="5382" max="5382" width="2.7109375" style="143" customWidth="1"/>
    <col min="5383" max="5383" width="8.28515625" style="143" customWidth="1"/>
    <col min="5384" max="5384" width="7.42578125" style="143" customWidth="1"/>
    <col min="5385" max="5385" width="4.28515625" style="143" customWidth="1"/>
    <col min="5386" max="5386" width="9.140625" style="143"/>
    <col min="5387" max="5387" width="11.42578125" style="143" customWidth="1"/>
    <col min="5388" max="5392" width="9.140625" style="143"/>
    <col min="5393" max="5393" width="2.7109375" style="143" customWidth="1"/>
    <col min="5394" max="5626" width="9.140625" style="143"/>
    <col min="5627" max="5627" width="2.7109375" style="143" customWidth="1"/>
    <col min="5628" max="5628" width="8.28515625" style="143" customWidth="1"/>
    <col min="5629" max="5629" width="7.140625" style="143" customWidth="1"/>
    <col min="5630" max="5630" width="4.42578125" style="143" customWidth="1"/>
    <col min="5631" max="5633" width="9.140625" style="143"/>
    <col min="5634" max="5634" width="11.28515625" style="143" customWidth="1"/>
    <col min="5635" max="5637" width="9.140625" style="143"/>
    <col min="5638" max="5638" width="2.7109375" style="143" customWidth="1"/>
    <col min="5639" max="5639" width="8.28515625" style="143" customWidth="1"/>
    <col min="5640" max="5640" width="7.42578125" style="143" customWidth="1"/>
    <col min="5641" max="5641" width="4.28515625" style="143" customWidth="1"/>
    <col min="5642" max="5642" width="9.140625" style="143"/>
    <col min="5643" max="5643" width="11.42578125" style="143" customWidth="1"/>
    <col min="5644" max="5648" width="9.140625" style="143"/>
    <col min="5649" max="5649" width="2.7109375" style="143" customWidth="1"/>
    <col min="5650" max="5882" width="9.140625" style="143"/>
    <col min="5883" max="5883" width="2.7109375" style="143" customWidth="1"/>
    <col min="5884" max="5884" width="8.28515625" style="143" customWidth="1"/>
    <col min="5885" max="5885" width="7.140625" style="143" customWidth="1"/>
    <col min="5886" max="5886" width="4.42578125" style="143" customWidth="1"/>
    <col min="5887" max="5889" width="9.140625" style="143"/>
    <col min="5890" max="5890" width="11.28515625" style="143" customWidth="1"/>
    <col min="5891" max="5893" width="9.140625" style="143"/>
    <col min="5894" max="5894" width="2.7109375" style="143" customWidth="1"/>
    <col min="5895" max="5895" width="8.28515625" style="143" customWidth="1"/>
    <col min="5896" max="5896" width="7.42578125" style="143" customWidth="1"/>
    <col min="5897" max="5897" width="4.28515625" style="143" customWidth="1"/>
    <col min="5898" max="5898" width="9.140625" style="143"/>
    <col min="5899" max="5899" width="11.42578125" style="143" customWidth="1"/>
    <col min="5900" max="5904" width="9.140625" style="143"/>
    <col min="5905" max="5905" width="2.7109375" style="143" customWidth="1"/>
    <col min="5906" max="6138" width="9.140625" style="143"/>
    <col min="6139" max="6139" width="2.7109375" style="143" customWidth="1"/>
    <col min="6140" max="6140" width="8.28515625" style="143" customWidth="1"/>
    <col min="6141" max="6141" width="7.140625" style="143" customWidth="1"/>
    <col min="6142" max="6142" width="4.42578125" style="143" customWidth="1"/>
    <col min="6143" max="6145" width="9.140625" style="143"/>
    <col min="6146" max="6146" width="11.28515625" style="143" customWidth="1"/>
    <col min="6147" max="6149" width="9.140625" style="143"/>
    <col min="6150" max="6150" width="2.7109375" style="143" customWidth="1"/>
    <col min="6151" max="6151" width="8.28515625" style="143" customWidth="1"/>
    <col min="6152" max="6152" width="7.42578125" style="143" customWidth="1"/>
    <col min="6153" max="6153" width="4.28515625" style="143" customWidth="1"/>
    <col min="6154" max="6154" width="9.140625" style="143"/>
    <col min="6155" max="6155" width="11.42578125" style="143" customWidth="1"/>
    <col min="6156" max="6160" width="9.140625" style="143"/>
    <col min="6161" max="6161" width="2.7109375" style="143" customWidth="1"/>
    <col min="6162" max="6394" width="9.140625" style="143"/>
    <col min="6395" max="6395" width="2.7109375" style="143" customWidth="1"/>
    <col min="6396" max="6396" width="8.28515625" style="143" customWidth="1"/>
    <col min="6397" max="6397" width="7.140625" style="143" customWidth="1"/>
    <col min="6398" max="6398" width="4.42578125" style="143" customWidth="1"/>
    <col min="6399" max="6401" width="9.140625" style="143"/>
    <col min="6402" max="6402" width="11.28515625" style="143" customWidth="1"/>
    <col min="6403" max="6405" width="9.140625" style="143"/>
    <col min="6406" max="6406" width="2.7109375" style="143" customWidth="1"/>
    <col min="6407" max="6407" width="8.28515625" style="143" customWidth="1"/>
    <col min="6408" max="6408" width="7.42578125" style="143" customWidth="1"/>
    <col min="6409" max="6409" width="4.28515625" style="143" customWidth="1"/>
    <col min="6410" max="6410" width="9.140625" style="143"/>
    <col min="6411" max="6411" width="11.42578125" style="143" customWidth="1"/>
    <col min="6412" max="6416" width="9.140625" style="143"/>
    <col min="6417" max="6417" width="2.7109375" style="143" customWidth="1"/>
    <col min="6418" max="6650" width="9.140625" style="143"/>
    <col min="6651" max="6651" width="2.7109375" style="143" customWidth="1"/>
    <col min="6652" max="6652" width="8.28515625" style="143" customWidth="1"/>
    <col min="6653" max="6653" width="7.140625" style="143" customWidth="1"/>
    <col min="6654" max="6654" width="4.42578125" style="143" customWidth="1"/>
    <col min="6655" max="6657" width="9.140625" style="143"/>
    <col min="6658" max="6658" width="11.28515625" style="143" customWidth="1"/>
    <col min="6659" max="6661" width="9.140625" style="143"/>
    <col min="6662" max="6662" width="2.7109375" style="143" customWidth="1"/>
    <col min="6663" max="6663" width="8.28515625" style="143" customWidth="1"/>
    <col min="6664" max="6664" width="7.42578125" style="143" customWidth="1"/>
    <col min="6665" max="6665" width="4.28515625" style="143" customWidth="1"/>
    <col min="6666" max="6666" width="9.140625" style="143"/>
    <col min="6667" max="6667" width="11.42578125" style="143" customWidth="1"/>
    <col min="6668" max="6672" width="9.140625" style="143"/>
    <col min="6673" max="6673" width="2.7109375" style="143" customWidth="1"/>
    <col min="6674" max="6906" width="9.140625" style="143"/>
    <col min="6907" max="6907" width="2.7109375" style="143" customWidth="1"/>
    <col min="6908" max="6908" width="8.28515625" style="143" customWidth="1"/>
    <col min="6909" max="6909" width="7.140625" style="143" customWidth="1"/>
    <col min="6910" max="6910" width="4.42578125" style="143" customWidth="1"/>
    <col min="6911" max="6913" width="9.140625" style="143"/>
    <col min="6914" max="6914" width="11.28515625" style="143" customWidth="1"/>
    <col min="6915" max="6917" width="9.140625" style="143"/>
    <col min="6918" max="6918" width="2.7109375" style="143" customWidth="1"/>
    <col min="6919" max="6919" width="8.28515625" style="143" customWidth="1"/>
    <col min="6920" max="6920" width="7.42578125" style="143" customWidth="1"/>
    <col min="6921" max="6921" width="4.28515625" style="143" customWidth="1"/>
    <col min="6922" max="6922" width="9.140625" style="143"/>
    <col min="6923" max="6923" width="11.42578125" style="143" customWidth="1"/>
    <col min="6924" max="6928" width="9.140625" style="143"/>
    <col min="6929" max="6929" width="2.7109375" style="143" customWidth="1"/>
    <col min="6930" max="7162" width="9.140625" style="143"/>
    <col min="7163" max="7163" width="2.7109375" style="143" customWidth="1"/>
    <col min="7164" max="7164" width="8.28515625" style="143" customWidth="1"/>
    <col min="7165" max="7165" width="7.140625" style="143" customWidth="1"/>
    <col min="7166" max="7166" width="4.42578125" style="143" customWidth="1"/>
    <col min="7167" max="7169" width="9.140625" style="143"/>
    <col min="7170" max="7170" width="11.28515625" style="143" customWidth="1"/>
    <col min="7171" max="7173" width="9.140625" style="143"/>
    <col min="7174" max="7174" width="2.7109375" style="143" customWidth="1"/>
    <col min="7175" max="7175" width="8.28515625" style="143" customWidth="1"/>
    <col min="7176" max="7176" width="7.42578125" style="143" customWidth="1"/>
    <col min="7177" max="7177" width="4.28515625" style="143" customWidth="1"/>
    <col min="7178" max="7178" width="9.140625" style="143"/>
    <col min="7179" max="7179" width="11.42578125" style="143" customWidth="1"/>
    <col min="7180" max="7184" width="9.140625" style="143"/>
    <col min="7185" max="7185" width="2.7109375" style="143" customWidth="1"/>
    <col min="7186" max="7418" width="9.140625" style="143"/>
    <col min="7419" max="7419" width="2.7109375" style="143" customWidth="1"/>
    <col min="7420" max="7420" width="8.28515625" style="143" customWidth="1"/>
    <col min="7421" max="7421" width="7.140625" style="143" customWidth="1"/>
    <col min="7422" max="7422" width="4.42578125" style="143" customWidth="1"/>
    <col min="7423" max="7425" width="9.140625" style="143"/>
    <col min="7426" max="7426" width="11.28515625" style="143" customWidth="1"/>
    <col min="7427" max="7429" width="9.140625" style="143"/>
    <col min="7430" max="7430" width="2.7109375" style="143" customWidth="1"/>
    <col min="7431" max="7431" width="8.28515625" style="143" customWidth="1"/>
    <col min="7432" max="7432" width="7.42578125" style="143" customWidth="1"/>
    <col min="7433" max="7433" width="4.28515625" style="143" customWidth="1"/>
    <col min="7434" max="7434" width="9.140625" style="143"/>
    <col min="7435" max="7435" width="11.42578125" style="143" customWidth="1"/>
    <col min="7436" max="7440" width="9.140625" style="143"/>
    <col min="7441" max="7441" width="2.7109375" style="143" customWidth="1"/>
    <col min="7442" max="7674" width="9.140625" style="143"/>
    <col min="7675" max="7675" width="2.7109375" style="143" customWidth="1"/>
    <col min="7676" max="7676" width="8.28515625" style="143" customWidth="1"/>
    <col min="7677" max="7677" width="7.140625" style="143" customWidth="1"/>
    <col min="7678" max="7678" width="4.42578125" style="143" customWidth="1"/>
    <col min="7679" max="7681" width="9.140625" style="143"/>
    <col min="7682" max="7682" width="11.28515625" style="143" customWidth="1"/>
    <col min="7683" max="7685" width="9.140625" style="143"/>
    <col min="7686" max="7686" width="2.7109375" style="143" customWidth="1"/>
    <col min="7687" max="7687" width="8.28515625" style="143" customWidth="1"/>
    <col min="7688" max="7688" width="7.42578125" style="143" customWidth="1"/>
    <col min="7689" max="7689" width="4.28515625" style="143" customWidth="1"/>
    <col min="7690" max="7690" width="9.140625" style="143"/>
    <col min="7691" max="7691" width="11.42578125" style="143" customWidth="1"/>
    <col min="7692" max="7696" width="9.140625" style="143"/>
    <col min="7697" max="7697" width="2.7109375" style="143" customWidth="1"/>
    <col min="7698" max="7930" width="9.140625" style="143"/>
    <col min="7931" max="7931" width="2.7109375" style="143" customWidth="1"/>
    <col min="7932" max="7932" width="8.28515625" style="143" customWidth="1"/>
    <col min="7933" max="7933" width="7.140625" style="143" customWidth="1"/>
    <col min="7934" max="7934" width="4.42578125" style="143" customWidth="1"/>
    <col min="7935" max="7937" width="9.140625" style="143"/>
    <col min="7938" max="7938" width="11.28515625" style="143" customWidth="1"/>
    <col min="7939" max="7941" width="9.140625" style="143"/>
    <col min="7942" max="7942" width="2.7109375" style="143" customWidth="1"/>
    <col min="7943" max="7943" width="8.28515625" style="143" customWidth="1"/>
    <col min="7944" max="7944" width="7.42578125" style="143" customWidth="1"/>
    <col min="7945" max="7945" width="4.28515625" style="143" customWidth="1"/>
    <col min="7946" max="7946" width="9.140625" style="143"/>
    <col min="7947" max="7947" width="11.42578125" style="143" customWidth="1"/>
    <col min="7948" max="7952" width="9.140625" style="143"/>
    <col min="7953" max="7953" width="2.7109375" style="143" customWidth="1"/>
    <col min="7954" max="8186" width="9.140625" style="143"/>
    <col min="8187" max="8187" width="2.7109375" style="143" customWidth="1"/>
    <col min="8188" max="8188" width="8.28515625" style="143" customWidth="1"/>
    <col min="8189" max="8189" width="7.140625" style="143" customWidth="1"/>
    <col min="8190" max="8190" width="4.42578125" style="143" customWidth="1"/>
    <col min="8191" max="8193" width="9.140625" style="143"/>
    <col min="8194" max="8194" width="11.28515625" style="143" customWidth="1"/>
    <col min="8195" max="8197" width="9.140625" style="143"/>
    <col min="8198" max="8198" width="2.7109375" style="143" customWidth="1"/>
    <col min="8199" max="8199" width="8.28515625" style="143" customWidth="1"/>
    <col min="8200" max="8200" width="7.42578125" style="143" customWidth="1"/>
    <col min="8201" max="8201" width="4.28515625" style="143" customWidth="1"/>
    <col min="8202" max="8202" width="9.140625" style="143"/>
    <col min="8203" max="8203" width="11.42578125" style="143" customWidth="1"/>
    <col min="8204" max="8208" width="9.140625" style="143"/>
    <col min="8209" max="8209" width="2.7109375" style="143" customWidth="1"/>
    <col min="8210" max="8442" width="9.140625" style="143"/>
    <col min="8443" max="8443" width="2.7109375" style="143" customWidth="1"/>
    <col min="8444" max="8444" width="8.28515625" style="143" customWidth="1"/>
    <col min="8445" max="8445" width="7.140625" style="143" customWidth="1"/>
    <col min="8446" max="8446" width="4.42578125" style="143" customWidth="1"/>
    <col min="8447" max="8449" width="9.140625" style="143"/>
    <col min="8450" max="8450" width="11.28515625" style="143" customWidth="1"/>
    <col min="8451" max="8453" width="9.140625" style="143"/>
    <col min="8454" max="8454" width="2.7109375" style="143" customWidth="1"/>
    <col min="8455" max="8455" width="8.28515625" style="143" customWidth="1"/>
    <col min="8456" max="8456" width="7.42578125" style="143" customWidth="1"/>
    <col min="8457" max="8457" width="4.28515625" style="143" customWidth="1"/>
    <col min="8458" max="8458" width="9.140625" style="143"/>
    <col min="8459" max="8459" width="11.42578125" style="143" customWidth="1"/>
    <col min="8460" max="8464" width="9.140625" style="143"/>
    <col min="8465" max="8465" width="2.7109375" style="143" customWidth="1"/>
    <col min="8466" max="8698" width="9.140625" style="143"/>
    <col min="8699" max="8699" width="2.7109375" style="143" customWidth="1"/>
    <col min="8700" max="8700" width="8.28515625" style="143" customWidth="1"/>
    <col min="8701" max="8701" width="7.140625" style="143" customWidth="1"/>
    <col min="8702" max="8702" width="4.42578125" style="143" customWidth="1"/>
    <col min="8703" max="8705" width="9.140625" style="143"/>
    <col min="8706" max="8706" width="11.28515625" style="143" customWidth="1"/>
    <col min="8707" max="8709" width="9.140625" style="143"/>
    <col min="8710" max="8710" width="2.7109375" style="143" customWidth="1"/>
    <col min="8711" max="8711" width="8.28515625" style="143" customWidth="1"/>
    <col min="8712" max="8712" width="7.42578125" style="143" customWidth="1"/>
    <col min="8713" max="8713" width="4.28515625" style="143" customWidth="1"/>
    <col min="8714" max="8714" width="9.140625" style="143"/>
    <col min="8715" max="8715" width="11.42578125" style="143" customWidth="1"/>
    <col min="8716" max="8720" width="9.140625" style="143"/>
    <col min="8721" max="8721" width="2.7109375" style="143" customWidth="1"/>
    <col min="8722" max="8954" width="9.140625" style="143"/>
    <col min="8955" max="8955" width="2.7109375" style="143" customWidth="1"/>
    <col min="8956" max="8956" width="8.28515625" style="143" customWidth="1"/>
    <col min="8957" max="8957" width="7.140625" style="143" customWidth="1"/>
    <col min="8958" max="8958" width="4.42578125" style="143" customWidth="1"/>
    <col min="8959" max="8961" width="9.140625" style="143"/>
    <col min="8962" max="8962" width="11.28515625" style="143" customWidth="1"/>
    <col min="8963" max="8965" width="9.140625" style="143"/>
    <col min="8966" max="8966" width="2.7109375" style="143" customWidth="1"/>
    <col min="8967" max="8967" width="8.28515625" style="143" customWidth="1"/>
    <col min="8968" max="8968" width="7.42578125" style="143" customWidth="1"/>
    <col min="8969" max="8969" width="4.28515625" style="143" customWidth="1"/>
    <col min="8970" max="8970" width="9.140625" style="143"/>
    <col min="8971" max="8971" width="11.42578125" style="143" customWidth="1"/>
    <col min="8972" max="8976" width="9.140625" style="143"/>
    <col min="8977" max="8977" width="2.7109375" style="143" customWidth="1"/>
    <col min="8978" max="9210" width="9.140625" style="143"/>
    <col min="9211" max="9211" width="2.7109375" style="143" customWidth="1"/>
    <col min="9212" max="9212" width="8.28515625" style="143" customWidth="1"/>
    <col min="9213" max="9213" width="7.140625" style="143" customWidth="1"/>
    <col min="9214" max="9214" width="4.42578125" style="143" customWidth="1"/>
    <col min="9215" max="9217" width="9.140625" style="143"/>
    <col min="9218" max="9218" width="11.28515625" style="143" customWidth="1"/>
    <col min="9219" max="9221" width="9.140625" style="143"/>
    <col min="9222" max="9222" width="2.7109375" style="143" customWidth="1"/>
    <col min="9223" max="9223" width="8.28515625" style="143" customWidth="1"/>
    <col min="9224" max="9224" width="7.42578125" style="143" customWidth="1"/>
    <col min="9225" max="9225" width="4.28515625" style="143" customWidth="1"/>
    <col min="9226" max="9226" width="9.140625" style="143"/>
    <col min="9227" max="9227" width="11.42578125" style="143" customWidth="1"/>
    <col min="9228" max="9232" width="9.140625" style="143"/>
    <col min="9233" max="9233" width="2.7109375" style="143" customWidth="1"/>
    <col min="9234" max="9466" width="9.140625" style="143"/>
    <col min="9467" max="9467" width="2.7109375" style="143" customWidth="1"/>
    <col min="9468" max="9468" width="8.28515625" style="143" customWidth="1"/>
    <col min="9469" max="9469" width="7.140625" style="143" customWidth="1"/>
    <col min="9470" max="9470" width="4.42578125" style="143" customWidth="1"/>
    <col min="9471" max="9473" width="9.140625" style="143"/>
    <col min="9474" max="9474" width="11.28515625" style="143" customWidth="1"/>
    <col min="9475" max="9477" width="9.140625" style="143"/>
    <col min="9478" max="9478" width="2.7109375" style="143" customWidth="1"/>
    <col min="9479" max="9479" width="8.28515625" style="143" customWidth="1"/>
    <col min="9480" max="9480" width="7.42578125" style="143" customWidth="1"/>
    <col min="9481" max="9481" width="4.28515625" style="143" customWidth="1"/>
    <col min="9482" max="9482" width="9.140625" style="143"/>
    <col min="9483" max="9483" width="11.42578125" style="143" customWidth="1"/>
    <col min="9484" max="9488" width="9.140625" style="143"/>
    <col min="9489" max="9489" width="2.7109375" style="143" customWidth="1"/>
    <col min="9490" max="9722" width="9.140625" style="143"/>
    <col min="9723" max="9723" width="2.7109375" style="143" customWidth="1"/>
    <col min="9724" max="9724" width="8.28515625" style="143" customWidth="1"/>
    <col min="9725" max="9725" width="7.140625" style="143" customWidth="1"/>
    <col min="9726" max="9726" width="4.42578125" style="143" customWidth="1"/>
    <col min="9727" max="9729" width="9.140625" style="143"/>
    <col min="9730" max="9730" width="11.28515625" style="143" customWidth="1"/>
    <col min="9731" max="9733" width="9.140625" style="143"/>
    <col min="9734" max="9734" width="2.7109375" style="143" customWidth="1"/>
    <col min="9735" max="9735" width="8.28515625" style="143" customWidth="1"/>
    <col min="9736" max="9736" width="7.42578125" style="143" customWidth="1"/>
    <col min="9737" max="9737" width="4.28515625" style="143" customWidth="1"/>
    <col min="9738" max="9738" width="9.140625" style="143"/>
    <col min="9739" max="9739" width="11.42578125" style="143" customWidth="1"/>
    <col min="9740" max="9744" width="9.140625" style="143"/>
    <col min="9745" max="9745" width="2.7109375" style="143" customWidth="1"/>
    <col min="9746" max="9978" width="9.140625" style="143"/>
    <col min="9979" max="9979" width="2.7109375" style="143" customWidth="1"/>
    <col min="9980" max="9980" width="8.28515625" style="143" customWidth="1"/>
    <col min="9981" max="9981" width="7.140625" style="143" customWidth="1"/>
    <col min="9982" max="9982" width="4.42578125" style="143" customWidth="1"/>
    <col min="9983" max="9985" width="9.140625" style="143"/>
    <col min="9986" max="9986" width="11.28515625" style="143" customWidth="1"/>
    <col min="9987" max="9989" width="9.140625" style="143"/>
    <col min="9990" max="9990" width="2.7109375" style="143" customWidth="1"/>
    <col min="9991" max="9991" width="8.28515625" style="143" customWidth="1"/>
    <col min="9992" max="9992" width="7.42578125" style="143" customWidth="1"/>
    <col min="9993" max="9993" width="4.28515625" style="143" customWidth="1"/>
    <col min="9994" max="9994" width="9.140625" style="143"/>
    <col min="9995" max="9995" width="11.42578125" style="143" customWidth="1"/>
    <col min="9996" max="10000" width="9.140625" style="143"/>
    <col min="10001" max="10001" width="2.7109375" style="143" customWidth="1"/>
    <col min="10002" max="10234" width="9.140625" style="143"/>
    <col min="10235" max="10235" width="2.7109375" style="143" customWidth="1"/>
    <col min="10236" max="10236" width="8.28515625" style="143" customWidth="1"/>
    <col min="10237" max="10237" width="7.140625" style="143" customWidth="1"/>
    <col min="10238" max="10238" width="4.42578125" style="143" customWidth="1"/>
    <col min="10239" max="10241" width="9.140625" style="143"/>
    <col min="10242" max="10242" width="11.28515625" style="143" customWidth="1"/>
    <col min="10243" max="10245" width="9.140625" style="143"/>
    <col min="10246" max="10246" width="2.7109375" style="143" customWidth="1"/>
    <col min="10247" max="10247" width="8.28515625" style="143" customWidth="1"/>
    <col min="10248" max="10248" width="7.42578125" style="143" customWidth="1"/>
    <col min="10249" max="10249" width="4.28515625" style="143" customWidth="1"/>
    <col min="10250" max="10250" width="9.140625" style="143"/>
    <col min="10251" max="10251" width="11.42578125" style="143" customWidth="1"/>
    <col min="10252" max="10256" width="9.140625" style="143"/>
    <col min="10257" max="10257" width="2.7109375" style="143" customWidth="1"/>
    <col min="10258" max="10490" width="9.140625" style="143"/>
    <col min="10491" max="10491" width="2.7109375" style="143" customWidth="1"/>
    <col min="10492" max="10492" width="8.28515625" style="143" customWidth="1"/>
    <col min="10493" max="10493" width="7.140625" style="143" customWidth="1"/>
    <col min="10494" max="10494" width="4.42578125" style="143" customWidth="1"/>
    <col min="10495" max="10497" width="9.140625" style="143"/>
    <col min="10498" max="10498" width="11.28515625" style="143" customWidth="1"/>
    <col min="10499" max="10501" width="9.140625" style="143"/>
    <col min="10502" max="10502" width="2.7109375" style="143" customWidth="1"/>
    <col min="10503" max="10503" width="8.28515625" style="143" customWidth="1"/>
    <col min="10504" max="10504" width="7.42578125" style="143" customWidth="1"/>
    <col min="10505" max="10505" width="4.28515625" style="143" customWidth="1"/>
    <col min="10506" max="10506" width="9.140625" style="143"/>
    <col min="10507" max="10507" width="11.42578125" style="143" customWidth="1"/>
    <col min="10508" max="10512" width="9.140625" style="143"/>
    <col min="10513" max="10513" width="2.7109375" style="143" customWidth="1"/>
    <col min="10514" max="10746" width="9.140625" style="143"/>
    <col min="10747" max="10747" width="2.7109375" style="143" customWidth="1"/>
    <col min="10748" max="10748" width="8.28515625" style="143" customWidth="1"/>
    <col min="10749" max="10749" width="7.140625" style="143" customWidth="1"/>
    <col min="10750" max="10750" width="4.42578125" style="143" customWidth="1"/>
    <col min="10751" max="10753" width="9.140625" style="143"/>
    <col min="10754" max="10754" width="11.28515625" style="143" customWidth="1"/>
    <col min="10755" max="10757" width="9.140625" style="143"/>
    <col min="10758" max="10758" width="2.7109375" style="143" customWidth="1"/>
    <col min="10759" max="10759" width="8.28515625" style="143" customWidth="1"/>
    <col min="10760" max="10760" width="7.42578125" style="143" customWidth="1"/>
    <col min="10761" max="10761" width="4.28515625" style="143" customWidth="1"/>
    <col min="10762" max="10762" width="9.140625" style="143"/>
    <col min="10763" max="10763" width="11.42578125" style="143" customWidth="1"/>
    <col min="10764" max="10768" width="9.140625" style="143"/>
    <col min="10769" max="10769" width="2.7109375" style="143" customWidth="1"/>
    <col min="10770" max="11002" width="9.140625" style="143"/>
    <col min="11003" max="11003" width="2.7109375" style="143" customWidth="1"/>
    <col min="11004" max="11004" width="8.28515625" style="143" customWidth="1"/>
    <col min="11005" max="11005" width="7.140625" style="143" customWidth="1"/>
    <col min="11006" max="11006" width="4.42578125" style="143" customWidth="1"/>
    <col min="11007" max="11009" width="9.140625" style="143"/>
    <col min="11010" max="11010" width="11.28515625" style="143" customWidth="1"/>
    <col min="11011" max="11013" width="9.140625" style="143"/>
    <col min="11014" max="11014" width="2.7109375" style="143" customWidth="1"/>
    <col min="11015" max="11015" width="8.28515625" style="143" customWidth="1"/>
    <col min="11016" max="11016" width="7.42578125" style="143" customWidth="1"/>
    <col min="11017" max="11017" width="4.28515625" style="143" customWidth="1"/>
    <col min="11018" max="11018" width="9.140625" style="143"/>
    <col min="11019" max="11019" width="11.42578125" style="143" customWidth="1"/>
    <col min="11020" max="11024" width="9.140625" style="143"/>
    <col min="11025" max="11025" width="2.7109375" style="143" customWidth="1"/>
    <col min="11026" max="11258" width="9.140625" style="143"/>
    <col min="11259" max="11259" width="2.7109375" style="143" customWidth="1"/>
    <col min="11260" max="11260" width="8.28515625" style="143" customWidth="1"/>
    <col min="11261" max="11261" width="7.140625" style="143" customWidth="1"/>
    <col min="11262" max="11262" width="4.42578125" style="143" customWidth="1"/>
    <col min="11263" max="11265" width="9.140625" style="143"/>
    <col min="11266" max="11266" width="11.28515625" style="143" customWidth="1"/>
    <col min="11267" max="11269" width="9.140625" style="143"/>
    <col min="11270" max="11270" width="2.7109375" style="143" customWidth="1"/>
    <col min="11271" max="11271" width="8.28515625" style="143" customWidth="1"/>
    <col min="11272" max="11272" width="7.42578125" style="143" customWidth="1"/>
    <col min="11273" max="11273" width="4.28515625" style="143" customWidth="1"/>
    <col min="11274" max="11274" width="9.140625" style="143"/>
    <col min="11275" max="11275" width="11.42578125" style="143" customWidth="1"/>
    <col min="11276" max="11280" width="9.140625" style="143"/>
    <col min="11281" max="11281" width="2.7109375" style="143" customWidth="1"/>
    <col min="11282" max="11514" width="9.140625" style="143"/>
    <col min="11515" max="11515" width="2.7109375" style="143" customWidth="1"/>
    <col min="11516" max="11516" width="8.28515625" style="143" customWidth="1"/>
    <col min="11517" max="11517" width="7.140625" style="143" customWidth="1"/>
    <col min="11518" max="11518" width="4.42578125" style="143" customWidth="1"/>
    <col min="11519" max="11521" width="9.140625" style="143"/>
    <col min="11522" max="11522" width="11.28515625" style="143" customWidth="1"/>
    <col min="11523" max="11525" width="9.140625" style="143"/>
    <col min="11526" max="11526" width="2.7109375" style="143" customWidth="1"/>
    <col min="11527" max="11527" width="8.28515625" style="143" customWidth="1"/>
    <col min="11528" max="11528" width="7.42578125" style="143" customWidth="1"/>
    <col min="11529" max="11529" width="4.28515625" style="143" customWidth="1"/>
    <col min="11530" max="11530" width="9.140625" style="143"/>
    <col min="11531" max="11531" width="11.42578125" style="143" customWidth="1"/>
    <col min="11532" max="11536" width="9.140625" style="143"/>
    <col min="11537" max="11537" width="2.7109375" style="143" customWidth="1"/>
    <col min="11538" max="11770" width="9.140625" style="143"/>
    <col min="11771" max="11771" width="2.7109375" style="143" customWidth="1"/>
    <col min="11772" max="11772" width="8.28515625" style="143" customWidth="1"/>
    <col min="11773" max="11773" width="7.140625" style="143" customWidth="1"/>
    <col min="11774" max="11774" width="4.42578125" style="143" customWidth="1"/>
    <col min="11775" max="11777" width="9.140625" style="143"/>
    <col min="11778" max="11778" width="11.28515625" style="143" customWidth="1"/>
    <col min="11779" max="11781" width="9.140625" style="143"/>
    <col min="11782" max="11782" width="2.7109375" style="143" customWidth="1"/>
    <col min="11783" max="11783" width="8.28515625" style="143" customWidth="1"/>
    <col min="11784" max="11784" width="7.42578125" style="143" customWidth="1"/>
    <col min="11785" max="11785" width="4.28515625" style="143" customWidth="1"/>
    <col min="11786" max="11786" width="9.140625" style="143"/>
    <col min="11787" max="11787" width="11.42578125" style="143" customWidth="1"/>
    <col min="11788" max="11792" width="9.140625" style="143"/>
    <col min="11793" max="11793" width="2.7109375" style="143" customWidth="1"/>
    <col min="11794" max="12026" width="9.140625" style="143"/>
    <col min="12027" max="12027" width="2.7109375" style="143" customWidth="1"/>
    <col min="12028" max="12028" width="8.28515625" style="143" customWidth="1"/>
    <col min="12029" max="12029" width="7.140625" style="143" customWidth="1"/>
    <col min="12030" max="12030" width="4.42578125" style="143" customWidth="1"/>
    <col min="12031" max="12033" width="9.140625" style="143"/>
    <col min="12034" max="12034" width="11.28515625" style="143" customWidth="1"/>
    <col min="12035" max="12037" width="9.140625" style="143"/>
    <col min="12038" max="12038" width="2.7109375" style="143" customWidth="1"/>
    <col min="12039" max="12039" width="8.28515625" style="143" customWidth="1"/>
    <col min="12040" max="12040" width="7.42578125" style="143" customWidth="1"/>
    <col min="12041" max="12041" width="4.28515625" style="143" customWidth="1"/>
    <col min="12042" max="12042" width="9.140625" style="143"/>
    <col min="12043" max="12043" width="11.42578125" style="143" customWidth="1"/>
    <col min="12044" max="12048" width="9.140625" style="143"/>
    <col min="12049" max="12049" width="2.7109375" style="143" customWidth="1"/>
    <col min="12050" max="12282" width="9.140625" style="143"/>
    <col min="12283" max="12283" width="2.7109375" style="143" customWidth="1"/>
    <col min="12284" max="12284" width="8.28515625" style="143" customWidth="1"/>
    <col min="12285" max="12285" width="7.140625" style="143" customWidth="1"/>
    <col min="12286" max="12286" width="4.42578125" style="143" customWidth="1"/>
    <col min="12287" max="12289" width="9.140625" style="143"/>
    <col min="12290" max="12290" width="11.28515625" style="143" customWidth="1"/>
    <col min="12291" max="12293" width="9.140625" style="143"/>
    <col min="12294" max="12294" width="2.7109375" style="143" customWidth="1"/>
    <col min="12295" max="12295" width="8.28515625" style="143" customWidth="1"/>
    <col min="12296" max="12296" width="7.42578125" style="143" customWidth="1"/>
    <col min="12297" max="12297" width="4.28515625" style="143" customWidth="1"/>
    <col min="12298" max="12298" width="9.140625" style="143"/>
    <col min="12299" max="12299" width="11.42578125" style="143" customWidth="1"/>
    <col min="12300" max="12304" width="9.140625" style="143"/>
    <col min="12305" max="12305" width="2.7109375" style="143" customWidth="1"/>
    <col min="12306" max="12538" width="9.140625" style="143"/>
    <col min="12539" max="12539" width="2.7109375" style="143" customWidth="1"/>
    <col min="12540" max="12540" width="8.28515625" style="143" customWidth="1"/>
    <col min="12541" max="12541" width="7.140625" style="143" customWidth="1"/>
    <col min="12542" max="12542" width="4.42578125" style="143" customWidth="1"/>
    <col min="12543" max="12545" width="9.140625" style="143"/>
    <col min="12546" max="12546" width="11.28515625" style="143" customWidth="1"/>
    <col min="12547" max="12549" width="9.140625" style="143"/>
    <col min="12550" max="12550" width="2.7109375" style="143" customWidth="1"/>
    <col min="12551" max="12551" width="8.28515625" style="143" customWidth="1"/>
    <col min="12552" max="12552" width="7.42578125" style="143" customWidth="1"/>
    <col min="12553" max="12553" width="4.28515625" style="143" customWidth="1"/>
    <col min="12554" max="12554" width="9.140625" style="143"/>
    <col min="12555" max="12555" width="11.42578125" style="143" customWidth="1"/>
    <col min="12556" max="12560" width="9.140625" style="143"/>
    <col min="12561" max="12561" width="2.7109375" style="143" customWidth="1"/>
    <col min="12562" max="12794" width="9.140625" style="143"/>
    <col min="12795" max="12795" width="2.7109375" style="143" customWidth="1"/>
    <col min="12796" max="12796" width="8.28515625" style="143" customWidth="1"/>
    <col min="12797" max="12797" width="7.140625" style="143" customWidth="1"/>
    <col min="12798" max="12798" width="4.42578125" style="143" customWidth="1"/>
    <col min="12799" max="12801" width="9.140625" style="143"/>
    <col min="12802" max="12802" width="11.28515625" style="143" customWidth="1"/>
    <col min="12803" max="12805" width="9.140625" style="143"/>
    <col min="12806" max="12806" width="2.7109375" style="143" customWidth="1"/>
    <col min="12807" max="12807" width="8.28515625" style="143" customWidth="1"/>
    <col min="12808" max="12808" width="7.42578125" style="143" customWidth="1"/>
    <col min="12809" max="12809" width="4.28515625" style="143" customWidth="1"/>
    <col min="12810" max="12810" width="9.140625" style="143"/>
    <col min="12811" max="12811" width="11.42578125" style="143" customWidth="1"/>
    <col min="12812" max="12816" width="9.140625" style="143"/>
    <col min="12817" max="12817" width="2.7109375" style="143" customWidth="1"/>
    <col min="12818" max="13050" width="9.140625" style="143"/>
    <col min="13051" max="13051" width="2.7109375" style="143" customWidth="1"/>
    <col min="13052" max="13052" width="8.28515625" style="143" customWidth="1"/>
    <col min="13053" max="13053" width="7.140625" style="143" customWidth="1"/>
    <col min="13054" max="13054" width="4.42578125" style="143" customWidth="1"/>
    <col min="13055" max="13057" width="9.140625" style="143"/>
    <col min="13058" max="13058" width="11.28515625" style="143" customWidth="1"/>
    <col min="13059" max="13061" width="9.140625" style="143"/>
    <col min="13062" max="13062" width="2.7109375" style="143" customWidth="1"/>
    <col min="13063" max="13063" width="8.28515625" style="143" customWidth="1"/>
    <col min="13064" max="13064" width="7.42578125" style="143" customWidth="1"/>
    <col min="13065" max="13065" width="4.28515625" style="143" customWidth="1"/>
    <col min="13066" max="13066" width="9.140625" style="143"/>
    <col min="13067" max="13067" width="11.42578125" style="143" customWidth="1"/>
    <col min="13068" max="13072" width="9.140625" style="143"/>
    <col min="13073" max="13073" width="2.7109375" style="143" customWidth="1"/>
    <col min="13074" max="13306" width="9.140625" style="143"/>
    <col min="13307" max="13307" width="2.7109375" style="143" customWidth="1"/>
    <col min="13308" max="13308" width="8.28515625" style="143" customWidth="1"/>
    <col min="13309" max="13309" width="7.140625" style="143" customWidth="1"/>
    <col min="13310" max="13310" width="4.42578125" style="143" customWidth="1"/>
    <col min="13311" max="13313" width="9.140625" style="143"/>
    <col min="13314" max="13314" width="11.28515625" style="143" customWidth="1"/>
    <col min="13315" max="13317" width="9.140625" style="143"/>
    <col min="13318" max="13318" width="2.7109375" style="143" customWidth="1"/>
    <col min="13319" max="13319" width="8.28515625" style="143" customWidth="1"/>
    <col min="13320" max="13320" width="7.42578125" style="143" customWidth="1"/>
    <col min="13321" max="13321" width="4.28515625" style="143" customWidth="1"/>
    <col min="13322" max="13322" width="9.140625" style="143"/>
    <col min="13323" max="13323" width="11.42578125" style="143" customWidth="1"/>
    <col min="13324" max="13328" width="9.140625" style="143"/>
    <col min="13329" max="13329" width="2.7109375" style="143" customWidth="1"/>
    <col min="13330" max="13562" width="9.140625" style="143"/>
    <col min="13563" max="13563" width="2.7109375" style="143" customWidth="1"/>
    <col min="13564" max="13564" width="8.28515625" style="143" customWidth="1"/>
    <col min="13565" max="13565" width="7.140625" style="143" customWidth="1"/>
    <col min="13566" max="13566" width="4.42578125" style="143" customWidth="1"/>
    <col min="13567" max="13569" width="9.140625" style="143"/>
    <col min="13570" max="13570" width="11.28515625" style="143" customWidth="1"/>
    <col min="13571" max="13573" width="9.140625" style="143"/>
    <col min="13574" max="13574" width="2.7109375" style="143" customWidth="1"/>
    <col min="13575" max="13575" width="8.28515625" style="143" customWidth="1"/>
    <col min="13576" max="13576" width="7.42578125" style="143" customWidth="1"/>
    <col min="13577" max="13577" width="4.28515625" style="143" customWidth="1"/>
    <col min="13578" max="13578" width="9.140625" style="143"/>
    <col min="13579" max="13579" width="11.42578125" style="143" customWidth="1"/>
    <col min="13580" max="13584" width="9.140625" style="143"/>
    <col min="13585" max="13585" width="2.7109375" style="143" customWidth="1"/>
    <col min="13586" max="13818" width="9.140625" style="143"/>
    <col min="13819" max="13819" width="2.7109375" style="143" customWidth="1"/>
    <col min="13820" max="13820" width="8.28515625" style="143" customWidth="1"/>
    <col min="13821" max="13821" width="7.140625" style="143" customWidth="1"/>
    <col min="13822" max="13822" width="4.42578125" style="143" customWidth="1"/>
    <col min="13823" max="13825" width="9.140625" style="143"/>
    <col min="13826" max="13826" width="11.28515625" style="143" customWidth="1"/>
    <col min="13827" max="13829" width="9.140625" style="143"/>
    <col min="13830" max="13830" width="2.7109375" style="143" customWidth="1"/>
    <col min="13831" max="13831" width="8.28515625" style="143" customWidth="1"/>
    <col min="13832" max="13832" width="7.42578125" style="143" customWidth="1"/>
    <col min="13833" max="13833" width="4.28515625" style="143" customWidth="1"/>
    <col min="13834" max="13834" width="9.140625" style="143"/>
    <col min="13835" max="13835" width="11.42578125" style="143" customWidth="1"/>
    <col min="13836" max="13840" width="9.140625" style="143"/>
    <col min="13841" max="13841" width="2.7109375" style="143" customWidth="1"/>
    <col min="13842" max="14074" width="9.140625" style="143"/>
    <col min="14075" max="14075" width="2.7109375" style="143" customWidth="1"/>
    <col min="14076" max="14076" width="8.28515625" style="143" customWidth="1"/>
    <col min="14077" max="14077" width="7.140625" style="143" customWidth="1"/>
    <col min="14078" max="14078" width="4.42578125" style="143" customWidth="1"/>
    <col min="14079" max="14081" width="9.140625" style="143"/>
    <col min="14082" max="14082" width="11.28515625" style="143" customWidth="1"/>
    <col min="14083" max="14085" width="9.140625" style="143"/>
    <col min="14086" max="14086" width="2.7109375" style="143" customWidth="1"/>
    <col min="14087" max="14087" width="8.28515625" style="143" customWidth="1"/>
    <col min="14088" max="14088" width="7.42578125" style="143" customWidth="1"/>
    <col min="14089" max="14089" width="4.28515625" style="143" customWidth="1"/>
    <col min="14090" max="14090" width="9.140625" style="143"/>
    <col min="14091" max="14091" width="11.42578125" style="143" customWidth="1"/>
    <col min="14092" max="14096" width="9.140625" style="143"/>
    <col min="14097" max="14097" width="2.7109375" style="143" customWidth="1"/>
    <col min="14098" max="14330" width="9.140625" style="143"/>
    <col min="14331" max="14331" width="2.7109375" style="143" customWidth="1"/>
    <col min="14332" max="14332" width="8.28515625" style="143" customWidth="1"/>
    <col min="14333" max="14333" width="7.140625" style="143" customWidth="1"/>
    <col min="14334" max="14334" width="4.42578125" style="143" customWidth="1"/>
    <col min="14335" max="14337" width="9.140625" style="143"/>
    <col min="14338" max="14338" width="11.28515625" style="143" customWidth="1"/>
    <col min="14339" max="14341" width="9.140625" style="143"/>
    <col min="14342" max="14342" width="2.7109375" style="143" customWidth="1"/>
    <col min="14343" max="14343" width="8.28515625" style="143" customWidth="1"/>
    <col min="14344" max="14344" width="7.42578125" style="143" customWidth="1"/>
    <col min="14345" max="14345" width="4.28515625" style="143" customWidth="1"/>
    <col min="14346" max="14346" width="9.140625" style="143"/>
    <col min="14347" max="14347" width="11.42578125" style="143" customWidth="1"/>
    <col min="14348" max="14352" width="9.140625" style="143"/>
    <col min="14353" max="14353" width="2.7109375" style="143" customWidth="1"/>
    <col min="14354" max="14586" width="9.140625" style="143"/>
    <col min="14587" max="14587" width="2.7109375" style="143" customWidth="1"/>
    <col min="14588" max="14588" width="8.28515625" style="143" customWidth="1"/>
    <col min="14589" max="14589" width="7.140625" style="143" customWidth="1"/>
    <col min="14590" max="14590" width="4.42578125" style="143" customWidth="1"/>
    <col min="14591" max="14593" width="9.140625" style="143"/>
    <col min="14594" max="14594" width="11.28515625" style="143" customWidth="1"/>
    <col min="14595" max="14597" width="9.140625" style="143"/>
    <col min="14598" max="14598" width="2.7109375" style="143" customWidth="1"/>
    <col min="14599" max="14599" width="8.28515625" style="143" customWidth="1"/>
    <col min="14600" max="14600" width="7.42578125" style="143" customWidth="1"/>
    <col min="14601" max="14601" width="4.28515625" style="143" customWidth="1"/>
    <col min="14602" max="14602" width="9.140625" style="143"/>
    <col min="14603" max="14603" width="11.42578125" style="143" customWidth="1"/>
    <col min="14604" max="14608" width="9.140625" style="143"/>
    <col min="14609" max="14609" width="2.7109375" style="143" customWidth="1"/>
    <col min="14610" max="14842" width="9.140625" style="143"/>
    <col min="14843" max="14843" width="2.7109375" style="143" customWidth="1"/>
    <col min="14844" max="14844" width="8.28515625" style="143" customWidth="1"/>
    <col min="14845" max="14845" width="7.140625" style="143" customWidth="1"/>
    <col min="14846" max="14846" width="4.42578125" style="143" customWidth="1"/>
    <col min="14847" max="14849" width="9.140625" style="143"/>
    <col min="14850" max="14850" width="11.28515625" style="143" customWidth="1"/>
    <col min="14851" max="14853" width="9.140625" style="143"/>
    <col min="14854" max="14854" width="2.7109375" style="143" customWidth="1"/>
    <col min="14855" max="14855" width="8.28515625" style="143" customWidth="1"/>
    <col min="14856" max="14856" width="7.42578125" style="143" customWidth="1"/>
    <col min="14857" max="14857" width="4.28515625" style="143" customWidth="1"/>
    <col min="14858" max="14858" width="9.140625" style="143"/>
    <col min="14859" max="14859" width="11.42578125" style="143" customWidth="1"/>
    <col min="14860" max="14864" width="9.140625" style="143"/>
    <col min="14865" max="14865" width="2.7109375" style="143" customWidth="1"/>
    <col min="14866" max="15098" width="9.140625" style="143"/>
    <col min="15099" max="15099" width="2.7109375" style="143" customWidth="1"/>
    <col min="15100" max="15100" width="8.28515625" style="143" customWidth="1"/>
    <col min="15101" max="15101" width="7.140625" style="143" customWidth="1"/>
    <col min="15102" max="15102" width="4.42578125" style="143" customWidth="1"/>
    <col min="15103" max="15105" width="9.140625" style="143"/>
    <col min="15106" max="15106" width="11.28515625" style="143" customWidth="1"/>
    <col min="15107" max="15109" width="9.140625" style="143"/>
    <col min="15110" max="15110" width="2.7109375" style="143" customWidth="1"/>
    <col min="15111" max="15111" width="8.28515625" style="143" customWidth="1"/>
    <col min="15112" max="15112" width="7.42578125" style="143" customWidth="1"/>
    <col min="15113" max="15113" width="4.28515625" style="143" customWidth="1"/>
    <col min="15114" max="15114" width="9.140625" style="143"/>
    <col min="15115" max="15115" width="11.42578125" style="143" customWidth="1"/>
    <col min="15116" max="15120" width="9.140625" style="143"/>
    <col min="15121" max="15121" width="2.7109375" style="143" customWidth="1"/>
    <col min="15122" max="15354" width="9.140625" style="143"/>
    <col min="15355" max="15355" width="2.7109375" style="143" customWidth="1"/>
    <col min="15356" max="15356" width="8.28515625" style="143" customWidth="1"/>
    <col min="15357" max="15357" width="7.140625" style="143" customWidth="1"/>
    <col min="15358" max="15358" width="4.42578125" style="143" customWidth="1"/>
    <col min="15359" max="15361" width="9.140625" style="143"/>
    <col min="15362" max="15362" width="11.28515625" style="143" customWidth="1"/>
    <col min="15363" max="15365" width="9.140625" style="143"/>
    <col min="15366" max="15366" width="2.7109375" style="143" customWidth="1"/>
    <col min="15367" max="15367" width="8.28515625" style="143" customWidth="1"/>
    <col min="15368" max="15368" width="7.42578125" style="143" customWidth="1"/>
    <col min="15369" max="15369" width="4.28515625" style="143" customWidth="1"/>
    <col min="15370" max="15370" width="9.140625" style="143"/>
    <col min="15371" max="15371" width="11.42578125" style="143" customWidth="1"/>
    <col min="15372" max="15376" width="9.140625" style="143"/>
    <col min="15377" max="15377" width="2.7109375" style="143" customWidth="1"/>
    <col min="15378" max="15610" width="9.140625" style="143"/>
    <col min="15611" max="15611" width="2.7109375" style="143" customWidth="1"/>
    <col min="15612" max="15612" width="8.28515625" style="143" customWidth="1"/>
    <col min="15613" max="15613" width="7.140625" style="143" customWidth="1"/>
    <col min="15614" max="15614" width="4.42578125" style="143" customWidth="1"/>
    <col min="15615" max="15617" width="9.140625" style="143"/>
    <col min="15618" max="15618" width="11.28515625" style="143" customWidth="1"/>
    <col min="15619" max="15621" width="9.140625" style="143"/>
    <col min="15622" max="15622" width="2.7109375" style="143" customWidth="1"/>
    <col min="15623" max="15623" width="8.28515625" style="143" customWidth="1"/>
    <col min="15624" max="15624" width="7.42578125" style="143" customWidth="1"/>
    <col min="15625" max="15625" width="4.28515625" style="143" customWidth="1"/>
    <col min="15626" max="15626" width="9.140625" style="143"/>
    <col min="15627" max="15627" width="11.42578125" style="143" customWidth="1"/>
    <col min="15628" max="15632" width="9.140625" style="143"/>
    <col min="15633" max="15633" width="2.7109375" style="143" customWidth="1"/>
    <col min="15634" max="15866" width="9.140625" style="143"/>
    <col min="15867" max="15867" width="2.7109375" style="143" customWidth="1"/>
    <col min="15868" max="15868" width="8.28515625" style="143" customWidth="1"/>
    <col min="15869" max="15869" width="7.140625" style="143" customWidth="1"/>
    <col min="15870" max="15870" width="4.42578125" style="143" customWidth="1"/>
    <col min="15871" max="15873" width="9.140625" style="143"/>
    <col min="15874" max="15874" width="11.28515625" style="143" customWidth="1"/>
    <col min="15875" max="15877" width="9.140625" style="143"/>
    <col min="15878" max="15878" width="2.7109375" style="143" customWidth="1"/>
    <col min="15879" max="15879" width="8.28515625" style="143" customWidth="1"/>
    <col min="15880" max="15880" width="7.42578125" style="143" customWidth="1"/>
    <col min="15881" max="15881" width="4.28515625" style="143" customWidth="1"/>
    <col min="15882" max="15882" width="9.140625" style="143"/>
    <col min="15883" max="15883" width="11.42578125" style="143" customWidth="1"/>
    <col min="15884" max="15888" width="9.140625" style="143"/>
    <col min="15889" max="15889" width="2.7109375" style="143" customWidth="1"/>
    <col min="15890" max="16122" width="9.140625" style="143"/>
    <col min="16123" max="16123" width="2.7109375" style="143" customWidth="1"/>
    <col min="16124" max="16124" width="8.28515625" style="143" customWidth="1"/>
    <col min="16125" max="16125" width="7.140625" style="143" customWidth="1"/>
    <col min="16126" max="16126" width="4.42578125" style="143" customWidth="1"/>
    <col min="16127" max="16129" width="9.140625" style="143"/>
    <col min="16130" max="16130" width="11.28515625" style="143" customWidth="1"/>
    <col min="16131" max="16133" width="9.140625" style="143"/>
    <col min="16134" max="16134" width="2.7109375" style="143" customWidth="1"/>
    <col min="16135" max="16135" width="8.28515625" style="143" customWidth="1"/>
    <col min="16136" max="16136" width="7.42578125" style="143" customWidth="1"/>
    <col min="16137" max="16137" width="4.28515625" style="143" customWidth="1"/>
    <col min="16138" max="16138" width="9.140625" style="143"/>
    <col min="16139" max="16139" width="11.42578125" style="143" customWidth="1"/>
    <col min="16140" max="16144" width="9.140625" style="143"/>
    <col min="16145" max="16145" width="2.7109375" style="143" customWidth="1"/>
    <col min="16146" max="16384" width="9.140625" style="143"/>
  </cols>
  <sheetData>
    <row r="1" spans="1:20" ht="20.25" customHeight="1">
      <c r="A1" s="176" t="s">
        <v>31</v>
      </c>
      <c r="B1" s="235"/>
      <c r="C1" s="236"/>
      <c r="D1" s="236"/>
      <c r="E1" s="236"/>
      <c r="F1" s="236"/>
      <c r="G1" s="236"/>
      <c r="H1" s="236"/>
      <c r="I1" s="236"/>
      <c r="J1" s="236"/>
      <c r="K1" s="84"/>
      <c r="L1" s="143"/>
      <c r="N1" s="145"/>
      <c r="O1" s="145"/>
    </row>
    <row r="2" spans="1:20" ht="20.25" customHeight="1">
      <c r="A2" s="176" t="s">
        <v>232</v>
      </c>
      <c r="B2" s="235"/>
      <c r="C2" s="236"/>
      <c r="D2" s="236"/>
      <c r="E2" s="236"/>
      <c r="K2" s="140"/>
      <c r="L2" s="143"/>
      <c r="N2" s="145"/>
      <c r="O2" s="145"/>
    </row>
    <row r="3" spans="1:20" s="140" customFormat="1" ht="12.75" customHeight="1">
      <c r="A3" s="104"/>
      <c r="B3" s="238"/>
      <c r="C3" s="239"/>
      <c r="D3" s="232"/>
      <c r="E3" s="232"/>
      <c r="F3" s="232"/>
      <c r="G3" s="232"/>
      <c r="H3" s="232"/>
      <c r="I3" s="232"/>
      <c r="J3" s="232"/>
      <c r="K3" s="184"/>
      <c r="L3" s="184"/>
      <c r="P3" s="178"/>
      <c r="Q3" s="178"/>
      <c r="R3" s="178"/>
    </row>
    <row r="4" spans="1:20" ht="11.25" customHeight="1">
      <c r="A4" s="107"/>
      <c r="B4" s="240"/>
      <c r="C4" s="232"/>
      <c r="D4" s="116"/>
      <c r="E4" s="116"/>
      <c r="F4" s="232"/>
      <c r="G4" s="232"/>
      <c r="H4" s="232"/>
      <c r="I4" s="232"/>
      <c r="J4" s="232"/>
      <c r="K4" s="184"/>
      <c r="M4" s="149"/>
      <c r="N4" s="145"/>
      <c r="O4" s="145"/>
      <c r="P4" s="178"/>
      <c r="Q4" s="178"/>
      <c r="R4" s="178"/>
      <c r="S4" s="178"/>
      <c r="T4" s="178"/>
    </row>
    <row r="5" spans="1:20" ht="33" customHeight="1" thickBot="1">
      <c r="A5" s="108">
        <v>3</v>
      </c>
      <c r="B5" s="478" t="s">
        <v>11</v>
      </c>
      <c r="C5" s="485"/>
      <c r="D5" s="86"/>
      <c r="E5" s="86"/>
      <c r="F5" s="241"/>
      <c r="G5" s="241"/>
      <c r="H5" s="241"/>
      <c r="I5" s="241"/>
      <c r="J5" s="241"/>
      <c r="K5" s="159"/>
      <c r="L5" s="225"/>
      <c r="M5" s="151"/>
      <c r="N5" s="152"/>
      <c r="O5" s="152"/>
      <c r="P5" s="225"/>
      <c r="Q5" s="225"/>
      <c r="R5" s="225"/>
      <c r="S5" s="225"/>
      <c r="T5" s="178"/>
    </row>
    <row r="6" spans="1:20" ht="15" customHeight="1">
      <c r="A6" s="99"/>
      <c r="B6" s="100"/>
      <c r="C6" s="118"/>
      <c r="D6" s="116"/>
      <c r="E6" s="116"/>
      <c r="F6" s="232"/>
      <c r="G6" s="232"/>
      <c r="H6" s="232"/>
      <c r="I6" s="232"/>
      <c r="J6" s="232"/>
      <c r="K6" s="184"/>
      <c r="M6" s="149"/>
      <c r="N6" s="145"/>
      <c r="O6" s="145"/>
      <c r="P6" s="178"/>
      <c r="Q6" s="178"/>
      <c r="R6" s="178"/>
      <c r="S6" s="178"/>
      <c r="T6" s="178"/>
    </row>
    <row r="7" spans="1:20" ht="11.25" customHeight="1">
      <c r="A7" s="99"/>
      <c r="B7" s="662" t="s">
        <v>245</v>
      </c>
      <c r="C7" s="663"/>
      <c r="D7" s="663"/>
      <c r="E7" s="663"/>
      <c r="F7" s="663"/>
      <c r="G7" s="663"/>
      <c r="H7" s="663"/>
      <c r="I7" s="663"/>
      <c r="J7" s="664"/>
      <c r="K7" s="13"/>
      <c r="L7" s="13"/>
      <c r="M7" s="13"/>
      <c r="N7" s="13"/>
      <c r="O7" s="13"/>
      <c r="P7" s="13"/>
      <c r="Q7" s="13"/>
      <c r="R7" s="13"/>
      <c r="S7" s="13"/>
      <c r="T7" s="13"/>
    </row>
    <row r="8" spans="1:20" ht="25.5">
      <c r="A8" s="99"/>
      <c r="B8" s="526" t="s">
        <v>165</v>
      </c>
      <c r="C8" s="527" t="s">
        <v>166</v>
      </c>
      <c r="D8" s="527" t="s">
        <v>167</v>
      </c>
      <c r="E8" s="527" t="s">
        <v>168</v>
      </c>
      <c r="F8" s="527" t="s">
        <v>169</v>
      </c>
      <c r="G8" s="527" t="s">
        <v>170</v>
      </c>
      <c r="H8" s="527" t="s">
        <v>180</v>
      </c>
      <c r="I8" s="527" t="s">
        <v>193</v>
      </c>
      <c r="J8" s="528" t="s">
        <v>234</v>
      </c>
      <c r="K8" s="184"/>
      <c r="M8" s="149"/>
      <c r="N8" s="145"/>
      <c r="O8" s="145"/>
      <c r="P8" s="178"/>
      <c r="Q8" s="178"/>
      <c r="R8" s="178"/>
      <c r="S8" s="178"/>
      <c r="T8" s="178"/>
    </row>
    <row r="9" spans="1:20" ht="13.5" customHeight="1">
      <c r="A9" s="518" t="s">
        <v>54</v>
      </c>
      <c r="B9" s="242">
        <v>9914.9299999999985</v>
      </c>
      <c r="C9" s="243">
        <v>9277.82</v>
      </c>
      <c r="D9" s="243">
        <v>8943.69</v>
      </c>
      <c r="E9" s="529">
        <v>9280.2581329088262</v>
      </c>
      <c r="F9" s="529">
        <v>9163.9679794385265</v>
      </c>
      <c r="G9" s="529">
        <v>8953.8780332662445</v>
      </c>
      <c r="H9" s="529">
        <v>8819.1633774590846</v>
      </c>
      <c r="I9" s="529">
        <v>8893.4866292474107</v>
      </c>
      <c r="J9" s="530">
        <v>8623.2237584230807</v>
      </c>
      <c r="K9" s="184"/>
      <c r="M9" s="149"/>
      <c r="N9" s="145"/>
      <c r="O9" s="145"/>
      <c r="P9" s="178"/>
      <c r="Q9" s="178"/>
      <c r="R9" s="178"/>
      <c r="S9" s="178"/>
      <c r="T9" s="178"/>
    </row>
    <row r="10" spans="1:20" ht="13.5" customHeight="1">
      <c r="A10" s="113" t="s">
        <v>53</v>
      </c>
      <c r="B10" s="246">
        <v>336.05</v>
      </c>
      <c r="C10" s="247">
        <v>337.14</v>
      </c>
      <c r="D10" s="247">
        <v>330.54434567720801</v>
      </c>
      <c r="E10" s="531">
        <v>316.96794714665526</v>
      </c>
      <c r="F10" s="531">
        <v>282.92206417249707</v>
      </c>
      <c r="G10" s="531">
        <v>282.27976382968711</v>
      </c>
      <c r="H10" s="531">
        <v>276.20289024651169</v>
      </c>
      <c r="I10" s="531">
        <v>278.80890053418096</v>
      </c>
      <c r="J10" s="532">
        <v>264.4904365823686</v>
      </c>
      <c r="K10" s="184"/>
      <c r="M10" s="149"/>
      <c r="N10" s="145"/>
      <c r="O10" s="145"/>
      <c r="P10" s="178"/>
      <c r="Q10" s="178"/>
      <c r="R10" s="178"/>
      <c r="S10" s="178"/>
      <c r="T10" s="178"/>
    </row>
    <row r="11" spans="1:20" ht="13.5" customHeight="1">
      <c r="A11" s="113" t="s">
        <v>56</v>
      </c>
      <c r="B11" s="246">
        <v>493.36</v>
      </c>
      <c r="C11" s="247">
        <v>461.34</v>
      </c>
      <c r="D11" s="247">
        <v>487.47827341014209</v>
      </c>
      <c r="E11" s="533">
        <v>499.47218281822887</v>
      </c>
      <c r="F11" s="533">
        <v>473.24082375454208</v>
      </c>
      <c r="G11" s="533">
        <v>521.50203811140227</v>
      </c>
      <c r="H11" s="533">
        <v>544.41331647650009</v>
      </c>
      <c r="I11" s="533">
        <v>522.28895778439994</v>
      </c>
      <c r="J11" s="534">
        <v>598.48874095400004</v>
      </c>
      <c r="K11" s="184"/>
      <c r="M11" s="149"/>
      <c r="N11" s="145"/>
      <c r="O11" s="145"/>
      <c r="P11" s="178"/>
      <c r="Q11" s="178"/>
      <c r="R11" s="178"/>
      <c r="S11" s="178"/>
      <c r="T11" s="178"/>
    </row>
    <row r="12" spans="1:20" ht="13.5" customHeight="1">
      <c r="A12" s="61" t="s">
        <v>1</v>
      </c>
      <c r="B12" s="250">
        <f t="shared" ref="B12:I12" si="0">SUM(B9:B11)</f>
        <v>10744.339999999998</v>
      </c>
      <c r="C12" s="251">
        <f t="shared" si="0"/>
        <v>10076.299999999999</v>
      </c>
      <c r="D12" s="251">
        <f t="shared" si="0"/>
        <v>9761.7126190873514</v>
      </c>
      <c r="E12" s="251">
        <f t="shared" si="0"/>
        <v>10096.69826287371</v>
      </c>
      <c r="F12" s="251">
        <f t="shared" si="0"/>
        <v>9920.1308673655658</v>
      </c>
      <c r="G12" s="251">
        <f t="shared" si="0"/>
        <v>9757.6598352073343</v>
      </c>
      <c r="H12" s="251">
        <f t="shared" si="0"/>
        <v>9639.7795841820971</v>
      </c>
      <c r="I12" s="251">
        <f t="shared" si="0"/>
        <v>9694.5844875659914</v>
      </c>
      <c r="J12" s="252">
        <f t="shared" ref="J12" si="1">SUM(J9:J11)</f>
        <v>9486.2029359594508</v>
      </c>
      <c r="K12" s="184"/>
      <c r="M12" s="149"/>
      <c r="N12" s="145"/>
      <c r="O12" s="145"/>
      <c r="P12" s="178"/>
      <c r="Q12" s="178"/>
      <c r="R12" s="178"/>
      <c r="S12" s="178"/>
      <c r="T12" s="178"/>
    </row>
    <row r="13" spans="1:20" ht="13.5" customHeight="1">
      <c r="A13" s="114" t="s">
        <v>2</v>
      </c>
      <c r="B13" s="253"/>
      <c r="C13" s="254">
        <f t="shared" ref="C13:J13" si="2">(C12-B12)/B12</f>
        <v>-6.217599219682169E-2</v>
      </c>
      <c r="D13" s="254">
        <f t="shared" si="2"/>
        <v>-3.122052548183836E-2</v>
      </c>
      <c r="E13" s="254">
        <f t="shared" si="2"/>
        <v>3.4316277978861144E-2</v>
      </c>
      <c r="F13" s="254">
        <f t="shared" si="2"/>
        <v>-1.7487637137518004E-2</v>
      </c>
      <c r="G13" s="254">
        <f t="shared" si="2"/>
        <v>-1.6377912179839828E-2</v>
      </c>
      <c r="H13" s="254">
        <f t="shared" si="2"/>
        <v>-1.2080791195436502E-2</v>
      </c>
      <c r="I13" s="254">
        <f t="shared" si="2"/>
        <v>5.6852859451084932E-3</v>
      </c>
      <c r="J13" s="255">
        <f t="shared" si="2"/>
        <v>-2.1494634646157869E-2</v>
      </c>
      <c r="K13" s="184"/>
      <c r="M13" s="149"/>
      <c r="N13" s="145"/>
      <c r="O13" s="145"/>
      <c r="P13" s="178"/>
      <c r="Q13" s="178"/>
      <c r="R13" s="178"/>
      <c r="S13" s="178"/>
      <c r="T13" s="178"/>
    </row>
    <row r="14" spans="1:20" ht="13.5" customHeight="1">
      <c r="A14" s="99"/>
      <c r="B14" s="100"/>
      <c r="C14" s="118"/>
      <c r="D14" s="116"/>
      <c r="E14" s="116"/>
      <c r="F14" s="232"/>
      <c r="G14" s="232"/>
      <c r="H14" s="232"/>
      <c r="I14" s="232"/>
      <c r="J14" s="232"/>
      <c r="K14" s="184"/>
      <c r="M14" s="149"/>
      <c r="N14" s="145"/>
      <c r="O14" s="145"/>
      <c r="P14" s="178"/>
      <c r="Q14" s="178"/>
      <c r="R14" s="178"/>
      <c r="S14" s="178"/>
      <c r="T14" s="178"/>
    </row>
    <row r="15" spans="1:20" ht="13.5" customHeight="1">
      <c r="A15" s="99"/>
      <c r="B15" s="662" t="s">
        <v>246</v>
      </c>
      <c r="C15" s="663"/>
      <c r="D15" s="663"/>
      <c r="E15" s="663"/>
      <c r="F15" s="663"/>
      <c r="G15" s="663"/>
      <c r="H15" s="663"/>
      <c r="I15" s="663"/>
      <c r="J15" s="664"/>
      <c r="K15" s="184"/>
      <c r="M15" s="149"/>
      <c r="N15" s="145"/>
      <c r="O15" s="145"/>
      <c r="P15" s="178"/>
      <c r="Q15" s="178"/>
      <c r="R15" s="178"/>
      <c r="S15" s="178"/>
      <c r="T15" s="178"/>
    </row>
    <row r="16" spans="1:20" ht="25.5">
      <c r="A16" s="99"/>
      <c r="B16" s="526" t="s">
        <v>165</v>
      </c>
      <c r="C16" s="527" t="s">
        <v>166</v>
      </c>
      <c r="D16" s="527" t="s">
        <v>167</v>
      </c>
      <c r="E16" s="527" t="s">
        <v>168</v>
      </c>
      <c r="F16" s="527" t="s">
        <v>169</v>
      </c>
      <c r="G16" s="527" t="s">
        <v>170</v>
      </c>
      <c r="H16" s="527" t="s">
        <v>180</v>
      </c>
      <c r="I16" s="527" t="s">
        <v>193</v>
      </c>
      <c r="J16" s="528" t="s">
        <v>234</v>
      </c>
      <c r="K16" s="184"/>
      <c r="M16" s="149"/>
      <c r="N16" s="145"/>
      <c r="O16" s="145"/>
      <c r="P16" s="178"/>
      <c r="Q16" s="178"/>
      <c r="R16" s="178"/>
      <c r="S16" s="178"/>
      <c r="T16" s="178"/>
    </row>
    <row r="17" spans="1:20" ht="13.5" customHeight="1">
      <c r="A17" s="518" t="s">
        <v>54</v>
      </c>
      <c r="B17" s="242">
        <v>1657.99</v>
      </c>
      <c r="C17" s="243">
        <v>1463.6799999999998</v>
      </c>
      <c r="D17" s="243">
        <v>1487.546002</v>
      </c>
      <c r="E17" s="529">
        <v>1403.8181220000001</v>
      </c>
      <c r="F17" s="529">
        <v>1495.079264</v>
      </c>
      <c r="G17" s="529">
        <v>1437.9477190000002</v>
      </c>
      <c r="H17" s="529">
        <v>1412.4218850358841</v>
      </c>
      <c r="I17" s="529">
        <v>1416.0770560459375</v>
      </c>
      <c r="J17" s="530">
        <v>1386.1257353984047</v>
      </c>
      <c r="K17" s="184"/>
      <c r="M17" s="149"/>
      <c r="N17" s="145"/>
      <c r="O17" s="145"/>
      <c r="P17" s="178"/>
      <c r="Q17" s="178"/>
      <c r="R17" s="178"/>
      <c r="S17" s="178"/>
      <c r="T17" s="178"/>
    </row>
    <row r="18" spans="1:20" ht="13.5" customHeight="1">
      <c r="A18" s="113" t="s">
        <v>53</v>
      </c>
      <c r="B18" s="246">
        <v>27.76</v>
      </c>
      <c r="C18" s="247">
        <v>29.18</v>
      </c>
      <c r="D18" s="247">
        <v>26.419248</v>
      </c>
      <c r="E18" s="531">
        <v>29.282909</v>
      </c>
      <c r="F18" s="531">
        <v>24.184932</v>
      </c>
      <c r="G18" s="531">
        <v>26.530529999999999</v>
      </c>
      <c r="H18" s="531">
        <v>26.060259050318404</v>
      </c>
      <c r="I18" s="531">
        <v>26.847247878283156</v>
      </c>
      <c r="J18" s="532">
        <v>25.285720285792721</v>
      </c>
      <c r="K18" s="184"/>
      <c r="M18" s="149"/>
      <c r="N18" s="145"/>
      <c r="O18" s="145"/>
      <c r="P18" s="178"/>
      <c r="Q18" s="178"/>
      <c r="R18" s="178"/>
      <c r="S18" s="178"/>
      <c r="T18" s="178"/>
    </row>
    <row r="19" spans="1:20" ht="13.5" customHeight="1">
      <c r="A19" s="113" t="s">
        <v>56</v>
      </c>
      <c r="B19" s="246">
        <v>146.5</v>
      </c>
      <c r="C19" s="247">
        <v>135.56</v>
      </c>
      <c r="D19" s="247">
        <v>136.08150799999999</v>
      </c>
      <c r="E19" s="533">
        <v>137.98793800000001</v>
      </c>
      <c r="F19" s="533">
        <v>131.644285</v>
      </c>
      <c r="G19" s="533">
        <v>143.15015</v>
      </c>
      <c r="H19" s="533">
        <v>143.27574478015998</v>
      </c>
      <c r="I19" s="533">
        <v>126.79808684165999</v>
      </c>
      <c r="J19" s="534">
        <v>139.74771083200002</v>
      </c>
      <c r="K19" s="184"/>
      <c r="M19" s="149"/>
      <c r="N19" s="145"/>
      <c r="O19" s="145"/>
      <c r="P19" s="178"/>
      <c r="Q19" s="178"/>
      <c r="R19" s="178"/>
      <c r="S19" s="178"/>
      <c r="T19" s="178"/>
    </row>
    <row r="20" spans="1:20" ht="13.5" customHeight="1">
      <c r="A20" s="61" t="s">
        <v>1</v>
      </c>
      <c r="B20" s="250">
        <f t="shared" ref="B20:I20" si="3">SUM(B17:B19)</f>
        <v>1832.25</v>
      </c>
      <c r="C20" s="251">
        <f t="shared" si="3"/>
        <v>1628.4199999999998</v>
      </c>
      <c r="D20" s="251">
        <f t="shared" si="3"/>
        <v>1650.046758</v>
      </c>
      <c r="E20" s="251">
        <f t="shared" si="3"/>
        <v>1571.0889690000001</v>
      </c>
      <c r="F20" s="251">
        <f t="shared" si="3"/>
        <v>1650.9084809999999</v>
      </c>
      <c r="G20" s="251">
        <f t="shared" si="3"/>
        <v>1607.6283990000002</v>
      </c>
      <c r="H20" s="251">
        <f t="shared" si="3"/>
        <v>1581.7578888663625</v>
      </c>
      <c r="I20" s="251">
        <f t="shared" si="3"/>
        <v>1569.7223907658806</v>
      </c>
      <c r="J20" s="252">
        <f t="shared" ref="J20" si="4">SUM(J17:J19)</f>
        <v>1551.1591665161973</v>
      </c>
      <c r="K20" s="184"/>
      <c r="M20" s="149"/>
      <c r="N20" s="145"/>
      <c r="O20" s="145"/>
      <c r="P20" s="178"/>
      <c r="Q20" s="178"/>
      <c r="R20" s="178"/>
      <c r="S20" s="178"/>
      <c r="T20" s="178"/>
    </row>
    <row r="21" spans="1:20" ht="13.5" customHeight="1">
      <c r="A21" s="114" t="s">
        <v>2</v>
      </c>
      <c r="B21" s="253"/>
      <c r="C21" s="254">
        <f t="shared" ref="C21:J21" si="5">(C20-B20)/B20</f>
        <v>-0.11124573611679638</v>
      </c>
      <c r="D21" s="254">
        <f t="shared" si="5"/>
        <v>1.3280823129168218E-2</v>
      </c>
      <c r="E21" s="254">
        <f t="shared" si="5"/>
        <v>-4.7851849420136143E-2</v>
      </c>
      <c r="F21" s="254">
        <f t="shared" si="5"/>
        <v>5.0805214456317527E-2</v>
      </c>
      <c r="G21" s="254">
        <f t="shared" si="5"/>
        <v>-2.6215918385605389E-2</v>
      </c>
      <c r="H21" s="254">
        <f t="shared" si="5"/>
        <v>-1.6092344567768303E-2</v>
      </c>
      <c r="I21" s="254">
        <f t="shared" si="5"/>
        <v>-7.6089382485126237E-3</v>
      </c>
      <c r="J21" s="255">
        <f t="shared" si="5"/>
        <v>-1.1825800765080628E-2</v>
      </c>
      <c r="K21" s="184"/>
      <c r="M21" s="149"/>
      <c r="N21" s="145"/>
      <c r="O21" s="145"/>
      <c r="P21" s="178"/>
      <c r="Q21" s="178"/>
      <c r="R21" s="178"/>
      <c r="S21" s="178"/>
      <c r="T21" s="178"/>
    </row>
    <row r="22" spans="1:20" ht="13.5" customHeight="1">
      <c r="A22" s="99"/>
      <c r="B22" s="100"/>
      <c r="C22" s="118"/>
      <c r="D22" s="116"/>
      <c r="E22" s="116"/>
      <c r="F22" s="232"/>
      <c r="G22" s="232"/>
      <c r="H22" s="232"/>
      <c r="I22" s="232"/>
      <c r="J22" s="232"/>
      <c r="K22" s="184"/>
      <c r="M22" s="149"/>
      <c r="N22" s="145"/>
      <c r="O22" s="145"/>
      <c r="P22" s="178"/>
      <c r="Q22" s="178"/>
      <c r="R22" s="178"/>
      <c r="S22" s="178"/>
      <c r="T22" s="178"/>
    </row>
    <row r="23" spans="1:20" ht="13.5" customHeight="1">
      <c r="A23" s="99"/>
      <c r="B23" s="662" t="s">
        <v>213</v>
      </c>
      <c r="C23" s="663"/>
      <c r="D23" s="663"/>
      <c r="E23" s="663"/>
      <c r="F23" s="663"/>
      <c r="G23" s="663"/>
      <c r="H23" s="663"/>
      <c r="I23" s="663"/>
      <c r="J23" s="664"/>
      <c r="K23" s="13"/>
      <c r="L23" s="13"/>
      <c r="M23" s="13"/>
      <c r="N23" s="13"/>
      <c r="O23" s="13"/>
      <c r="P23" s="13"/>
      <c r="Q23" s="13"/>
      <c r="R23" s="13"/>
      <c r="S23" s="13"/>
      <c r="T23" s="13"/>
    </row>
    <row r="24" spans="1:20" ht="25.5">
      <c r="A24" s="99"/>
      <c r="B24" s="526" t="s">
        <v>165</v>
      </c>
      <c r="C24" s="527" t="s">
        <v>166</v>
      </c>
      <c r="D24" s="527" t="s">
        <v>167</v>
      </c>
      <c r="E24" s="527" t="s">
        <v>168</v>
      </c>
      <c r="F24" s="527" t="s">
        <v>169</v>
      </c>
      <c r="G24" s="535" t="s">
        <v>170</v>
      </c>
      <c r="H24" s="535" t="s">
        <v>180</v>
      </c>
      <c r="I24" s="527" t="s">
        <v>193</v>
      </c>
      <c r="J24" s="528" t="s">
        <v>234</v>
      </c>
      <c r="K24" s="226"/>
      <c r="M24" s="143"/>
      <c r="N24" s="143"/>
      <c r="O24" s="143"/>
    </row>
    <row r="25" spans="1:20" ht="12.75" customHeight="1">
      <c r="A25" s="518" t="s">
        <v>4</v>
      </c>
      <c r="B25" s="242">
        <v>1580.5</v>
      </c>
      <c r="C25" s="243">
        <v>1405.15</v>
      </c>
      <c r="D25" s="243">
        <v>1364.31</v>
      </c>
      <c r="E25" s="243">
        <v>1345.4259479241005</v>
      </c>
      <c r="F25" s="243">
        <v>1323.5416640647381</v>
      </c>
      <c r="G25" s="243">
        <v>1273.4031266453901</v>
      </c>
      <c r="H25" s="243">
        <v>1223.5726783543782</v>
      </c>
      <c r="I25" s="529">
        <v>1220.73391403596</v>
      </c>
      <c r="J25" s="577">
        <v>1131.7364763922776</v>
      </c>
      <c r="K25" s="112"/>
      <c r="L25" s="143"/>
      <c r="M25" s="143"/>
      <c r="N25" s="143"/>
      <c r="O25" s="197"/>
      <c r="P25" s="197"/>
      <c r="Q25" s="197"/>
      <c r="R25" s="197"/>
      <c r="S25" s="197"/>
    </row>
    <row r="26" spans="1:20" ht="12.75" customHeight="1">
      <c r="A26" s="113" t="s">
        <v>6</v>
      </c>
      <c r="B26" s="246">
        <v>941.73</v>
      </c>
      <c r="C26" s="247">
        <v>954.98</v>
      </c>
      <c r="D26" s="247">
        <v>1031.1300000000001</v>
      </c>
      <c r="E26" s="247">
        <v>1014.8847423883668</v>
      </c>
      <c r="F26" s="247">
        <v>1160.5684616558199</v>
      </c>
      <c r="G26" s="247">
        <v>1167.8001000068293</v>
      </c>
      <c r="H26" s="247">
        <v>1323.7436828816997</v>
      </c>
      <c r="I26" s="531">
        <v>1298.7323368399257</v>
      </c>
      <c r="J26" s="532">
        <v>1378.3880027206076</v>
      </c>
      <c r="K26" s="536"/>
      <c r="L26" s="143"/>
      <c r="M26" s="65"/>
      <c r="N26" s="143"/>
      <c r="O26" s="197"/>
      <c r="P26" s="197"/>
      <c r="Q26" s="197"/>
      <c r="R26" s="197"/>
      <c r="S26" s="197"/>
    </row>
    <row r="27" spans="1:20" ht="12.75" customHeight="1">
      <c r="A27" s="113" t="s">
        <v>8</v>
      </c>
      <c r="B27" s="246">
        <v>5743.51</v>
      </c>
      <c r="C27" s="247">
        <v>5442.78</v>
      </c>
      <c r="D27" s="247">
        <v>5153.82</v>
      </c>
      <c r="E27" s="247">
        <v>5300.9031658534786</v>
      </c>
      <c r="F27" s="247">
        <v>5084.1953230862837</v>
      </c>
      <c r="G27" s="247">
        <v>4894.0124337909074</v>
      </c>
      <c r="H27" s="247">
        <v>4804.3646468816005</v>
      </c>
      <c r="I27" s="533">
        <v>4802.4749220801777</v>
      </c>
      <c r="J27" s="534">
        <v>4458.0830194846485</v>
      </c>
      <c r="K27" s="536"/>
      <c r="L27" s="143"/>
      <c r="M27" s="65"/>
      <c r="N27" s="143"/>
      <c r="O27" s="197"/>
      <c r="P27" s="197"/>
      <c r="Q27" s="197"/>
      <c r="R27" s="197"/>
      <c r="S27" s="197"/>
    </row>
    <row r="28" spans="1:20" ht="12.75" customHeight="1">
      <c r="A28" s="113" t="s">
        <v>55</v>
      </c>
      <c r="B28" s="246">
        <v>870.79</v>
      </c>
      <c r="C28" s="247">
        <v>854.13</v>
      </c>
      <c r="D28" s="247">
        <v>836.6</v>
      </c>
      <c r="E28" s="247">
        <v>856.06592717898332</v>
      </c>
      <c r="F28" s="247">
        <v>955.64940300076159</v>
      </c>
      <c r="G28" s="247">
        <v>996.23748295207611</v>
      </c>
      <c r="H28" s="247">
        <v>982.60935771055017</v>
      </c>
      <c r="I28" s="531">
        <v>1007.6515561850932</v>
      </c>
      <c r="J28" s="532">
        <v>975.484909029866</v>
      </c>
      <c r="K28" s="536"/>
      <c r="L28" s="143"/>
      <c r="M28" s="65"/>
      <c r="N28" s="143"/>
      <c r="O28" s="197"/>
      <c r="P28" s="197"/>
      <c r="Q28" s="197"/>
      <c r="R28" s="197"/>
      <c r="S28" s="197"/>
    </row>
    <row r="29" spans="1:20" ht="12.75" customHeight="1">
      <c r="A29" s="113" t="s">
        <v>10</v>
      </c>
      <c r="B29" s="246">
        <v>778.4</v>
      </c>
      <c r="C29" s="247">
        <v>620.78</v>
      </c>
      <c r="D29" s="247">
        <v>557.83000000000004</v>
      </c>
      <c r="E29" s="247">
        <v>762.97834956389704</v>
      </c>
      <c r="F29" s="247">
        <v>640.0131276309221</v>
      </c>
      <c r="G29" s="247">
        <v>622.42488987104139</v>
      </c>
      <c r="H29" s="247">
        <v>484.87301163085584</v>
      </c>
      <c r="I29" s="531">
        <v>563.89390010625402</v>
      </c>
      <c r="J29" s="532">
        <v>679.53135079567994</v>
      </c>
      <c r="K29" s="536"/>
      <c r="L29" s="143"/>
      <c r="M29" s="65"/>
      <c r="N29" s="143"/>
      <c r="O29" s="197"/>
      <c r="P29" s="197"/>
      <c r="Q29" s="197"/>
      <c r="R29" s="197"/>
      <c r="S29" s="197"/>
    </row>
    <row r="30" spans="1:20" ht="15" customHeight="1">
      <c r="A30" s="61" t="s">
        <v>1</v>
      </c>
      <c r="B30" s="250">
        <f t="shared" ref="B30:H30" si="6">SUM(B25:B29)</f>
        <v>9914.9299999999985</v>
      </c>
      <c r="C30" s="251">
        <f t="shared" si="6"/>
        <v>9277.82</v>
      </c>
      <c r="D30" s="251">
        <f t="shared" si="6"/>
        <v>8943.69</v>
      </c>
      <c r="E30" s="251">
        <f t="shared" si="6"/>
        <v>9280.2581329088262</v>
      </c>
      <c r="F30" s="251">
        <f t="shared" si="6"/>
        <v>9163.9679794385265</v>
      </c>
      <c r="G30" s="251">
        <f t="shared" si="6"/>
        <v>8953.8780332662445</v>
      </c>
      <c r="H30" s="251">
        <f t="shared" si="6"/>
        <v>8819.1633774590846</v>
      </c>
      <c r="I30" s="251">
        <f t="shared" ref="I30:J30" si="7">SUM(I25:I29)</f>
        <v>8893.4866292474107</v>
      </c>
      <c r="J30" s="252">
        <f t="shared" si="7"/>
        <v>8623.2237584230807</v>
      </c>
      <c r="K30" s="536"/>
      <c r="L30" s="143"/>
      <c r="M30" s="143"/>
      <c r="N30" s="143"/>
      <c r="O30" s="197"/>
      <c r="P30" s="197"/>
      <c r="Q30" s="197"/>
      <c r="R30" s="197"/>
      <c r="S30" s="197"/>
    </row>
    <row r="31" spans="1:20" ht="14.25" customHeight="1">
      <c r="A31" s="114" t="s">
        <v>2</v>
      </c>
      <c r="B31" s="253"/>
      <c r="C31" s="254">
        <f>(C30-B30)/B30</f>
        <v>-6.4257639741278946E-2</v>
      </c>
      <c r="D31" s="254">
        <f t="shared" ref="D31:H31" si="8">(D30-C30)/C30</f>
        <v>-3.6013848080691281E-2</v>
      </c>
      <c r="E31" s="254">
        <f t="shared" si="8"/>
        <v>3.7631909526026242E-2</v>
      </c>
      <c r="F31" s="254">
        <f t="shared" si="8"/>
        <v>-1.2530917977154303E-2</v>
      </c>
      <c r="G31" s="254">
        <f t="shared" si="8"/>
        <v>-2.2925652582338481E-2</v>
      </c>
      <c r="H31" s="254">
        <f t="shared" si="8"/>
        <v>-1.5045397682060898E-2</v>
      </c>
      <c r="I31" s="254">
        <f t="shared" ref="I31" si="9">(I30-H30)/H30</f>
        <v>8.4274719275854552E-3</v>
      </c>
      <c r="J31" s="302">
        <f t="shared" ref="J31" si="10">(J30-I30)/I30</f>
        <v>-3.0388854460694278E-2</v>
      </c>
      <c r="K31" s="536"/>
      <c r="L31" s="143"/>
      <c r="M31" s="143"/>
      <c r="N31" s="143"/>
      <c r="O31" s="197"/>
      <c r="P31" s="197"/>
      <c r="Q31" s="197"/>
      <c r="R31" s="197"/>
      <c r="S31" s="197"/>
    </row>
    <row r="32" spans="1:20" ht="15" customHeight="1">
      <c r="A32" s="2"/>
      <c r="B32" s="232"/>
      <c r="C32" s="271"/>
      <c r="D32" s="271"/>
      <c r="E32" s="271"/>
      <c r="F32" s="271"/>
      <c r="G32" s="271"/>
      <c r="H32" s="271"/>
      <c r="I32" s="271"/>
      <c r="J32" s="271"/>
      <c r="K32" s="536"/>
      <c r="L32" s="143"/>
      <c r="M32" s="143"/>
      <c r="N32" s="143"/>
      <c r="O32" s="197"/>
      <c r="P32" s="197"/>
      <c r="Q32" s="197"/>
      <c r="R32" s="197"/>
      <c r="S32" s="197"/>
    </row>
    <row r="33" spans="1:22" ht="15" customHeight="1">
      <c r="A33" s="2"/>
      <c r="B33" s="662" t="s">
        <v>214</v>
      </c>
      <c r="C33" s="663"/>
      <c r="D33" s="663"/>
      <c r="E33" s="663"/>
      <c r="F33" s="663"/>
      <c r="G33" s="663"/>
      <c r="H33" s="663"/>
      <c r="I33" s="663"/>
      <c r="J33" s="664"/>
      <c r="K33" s="536"/>
      <c r="L33" s="143"/>
      <c r="M33" s="143"/>
      <c r="N33" s="143"/>
      <c r="O33" s="197"/>
      <c r="P33" s="197"/>
      <c r="Q33" s="197"/>
      <c r="R33" s="197"/>
      <c r="S33" s="197"/>
    </row>
    <row r="34" spans="1:22" ht="25.5">
      <c r="A34" s="47"/>
      <c r="B34" s="578" t="s">
        <v>165</v>
      </c>
      <c r="C34" s="576" t="s">
        <v>166</v>
      </c>
      <c r="D34" s="576" t="s">
        <v>167</v>
      </c>
      <c r="E34" s="576" t="s">
        <v>168</v>
      </c>
      <c r="F34" s="576" t="s">
        <v>169</v>
      </c>
      <c r="G34" s="576" t="s">
        <v>170</v>
      </c>
      <c r="H34" s="576" t="s">
        <v>180</v>
      </c>
      <c r="I34" s="527" t="s">
        <v>193</v>
      </c>
      <c r="J34" s="528" t="s">
        <v>234</v>
      </c>
      <c r="K34" s="536"/>
      <c r="L34" s="143"/>
      <c r="M34" s="143"/>
      <c r="N34" s="143"/>
      <c r="O34" s="197"/>
      <c r="P34" s="197"/>
      <c r="Q34" s="197"/>
      <c r="R34" s="197"/>
      <c r="S34" s="197"/>
    </row>
    <row r="35" spans="1:22" ht="12.75" customHeight="1">
      <c r="A35" s="516" t="s">
        <v>4</v>
      </c>
      <c r="B35" s="242">
        <v>303.95</v>
      </c>
      <c r="C35" s="243">
        <v>279.89</v>
      </c>
      <c r="D35" s="243">
        <v>261.07054099999999</v>
      </c>
      <c r="E35" s="292">
        <v>242.626893</v>
      </c>
      <c r="F35" s="292">
        <v>236.83590899999999</v>
      </c>
      <c r="G35" s="292">
        <v>235.41711800000002</v>
      </c>
      <c r="H35" s="292">
        <v>221.45218968396009</v>
      </c>
      <c r="I35" s="529">
        <v>209.2393828018173</v>
      </c>
      <c r="J35" s="577">
        <v>204.67831019317663</v>
      </c>
      <c r="K35" s="536"/>
      <c r="L35" s="143"/>
      <c r="M35" s="143"/>
      <c r="N35" s="143"/>
      <c r="O35" s="197"/>
      <c r="P35" s="197"/>
      <c r="Q35" s="197"/>
      <c r="R35" s="197"/>
      <c r="S35" s="197"/>
    </row>
    <row r="36" spans="1:22" ht="12.75" customHeight="1">
      <c r="A36" s="517" t="s">
        <v>6</v>
      </c>
      <c r="B36" s="246">
        <v>224.94</v>
      </c>
      <c r="C36" s="247">
        <v>155.29</v>
      </c>
      <c r="D36" s="247">
        <v>273.94817899999998</v>
      </c>
      <c r="E36" s="293">
        <v>233.614317</v>
      </c>
      <c r="F36" s="293">
        <v>292.55780400000003</v>
      </c>
      <c r="G36" s="293">
        <v>242.518485</v>
      </c>
      <c r="H36" s="293">
        <v>281.92712154270305</v>
      </c>
      <c r="I36" s="531">
        <v>330.57462747455304</v>
      </c>
      <c r="J36" s="532">
        <v>294.72854357069792</v>
      </c>
      <c r="K36" s="536"/>
      <c r="L36" s="143"/>
      <c r="M36" s="143"/>
      <c r="N36" s="143"/>
      <c r="O36" s="197"/>
      <c r="P36" s="197"/>
      <c r="Q36" s="197"/>
      <c r="R36" s="197"/>
      <c r="S36" s="197"/>
    </row>
    <row r="37" spans="1:22" ht="12.75" customHeight="1">
      <c r="A37" s="517" t="s">
        <v>8</v>
      </c>
      <c r="B37" s="246">
        <v>843.79</v>
      </c>
      <c r="C37" s="247">
        <v>768.42</v>
      </c>
      <c r="D37" s="247">
        <v>704.77953400000001</v>
      </c>
      <c r="E37" s="293">
        <v>675.34242200000006</v>
      </c>
      <c r="F37" s="293">
        <v>696.74663099999998</v>
      </c>
      <c r="G37" s="293">
        <v>679.52148099999999</v>
      </c>
      <c r="H37" s="293">
        <v>641.34943316190004</v>
      </c>
      <c r="I37" s="533">
        <v>600.18182166713007</v>
      </c>
      <c r="J37" s="534">
        <v>575.49736873031407</v>
      </c>
      <c r="K37" s="536"/>
      <c r="L37" s="143"/>
      <c r="M37" s="143"/>
      <c r="N37" s="143"/>
      <c r="O37" s="197"/>
      <c r="P37" s="197"/>
      <c r="Q37" s="197"/>
      <c r="R37" s="197"/>
      <c r="S37" s="197"/>
    </row>
    <row r="38" spans="1:22" ht="13.5" customHeight="1">
      <c r="A38" s="517" t="s">
        <v>55</v>
      </c>
      <c r="B38" s="246">
        <v>166.3</v>
      </c>
      <c r="C38" s="247">
        <v>167.14</v>
      </c>
      <c r="D38" s="247">
        <v>170.23193599999999</v>
      </c>
      <c r="E38" s="293">
        <v>158.81547900000001</v>
      </c>
      <c r="F38" s="293">
        <v>186.32647</v>
      </c>
      <c r="G38" s="293">
        <v>206.34695300000001</v>
      </c>
      <c r="H38" s="293">
        <v>196.94171356172689</v>
      </c>
      <c r="I38" s="531">
        <v>190.62251644166005</v>
      </c>
      <c r="J38" s="532">
        <v>200.80526803181922</v>
      </c>
      <c r="K38" s="536"/>
      <c r="L38" s="143"/>
      <c r="M38" s="143"/>
      <c r="N38" s="143"/>
      <c r="O38" s="197"/>
      <c r="P38" s="197"/>
      <c r="Q38" s="197"/>
      <c r="R38" s="197"/>
      <c r="S38" s="197"/>
    </row>
    <row r="39" spans="1:22">
      <c r="A39" s="517" t="s">
        <v>10</v>
      </c>
      <c r="B39" s="246">
        <v>119.01</v>
      </c>
      <c r="C39" s="247">
        <v>92.94</v>
      </c>
      <c r="D39" s="247">
        <v>77.515812000000011</v>
      </c>
      <c r="E39" s="293">
        <v>93.419010999999998</v>
      </c>
      <c r="F39" s="293">
        <v>82.612449999999995</v>
      </c>
      <c r="G39" s="293">
        <v>74.143682000000013</v>
      </c>
      <c r="H39" s="293">
        <v>70.751427085594003</v>
      </c>
      <c r="I39" s="531">
        <v>85.45870766077698</v>
      </c>
      <c r="J39" s="532">
        <v>110.41624487239699</v>
      </c>
      <c r="K39" s="536"/>
      <c r="L39" s="143"/>
      <c r="M39" s="143"/>
      <c r="N39" s="143"/>
      <c r="O39" s="197"/>
      <c r="P39" s="197"/>
      <c r="Q39" s="197"/>
      <c r="R39" s="197"/>
      <c r="S39" s="197"/>
    </row>
    <row r="40" spans="1:22" ht="12.75" customHeight="1">
      <c r="A40" s="54" t="s">
        <v>1</v>
      </c>
      <c r="B40" s="250">
        <f t="shared" ref="B40:J40" si="11">SUM(B35:B39)</f>
        <v>1657.9899999999998</v>
      </c>
      <c r="C40" s="251">
        <f t="shared" si="11"/>
        <v>1463.6799999999998</v>
      </c>
      <c r="D40" s="251">
        <f t="shared" si="11"/>
        <v>1487.546002</v>
      </c>
      <c r="E40" s="251">
        <f t="shared" si="11"/>
        <v>1403.8181220000001</v>
      </c>
      <c r="F40" s="251">
        <f t="shared" si="11"/>
        <v>1495.079264</v>
      </c>
      <c r="G40" s="251">
        <f t="shared" si="11"/>
        <v>1437.9477190000002</v>
      </c>
      <c r="H40" s="251">
        <f t="shared" si="11"/>
        <v>1412.4218850358841</v>
      </c>
      <c r="I40" s="251">
        <f t="shared" si="11"/>
        <v>1416.0770560459375</v>
      </c>
      <c r="J40" s="252">
        <f t="shared" si="11"/>
        <v>1386.1257353984047</v>
      </c>
      <c r="K40" s="178"/>
      <c r="L40" s="143"/>
      <c r="M40" s="143"/>
      <c r="N40" s="143"/>
      <c r="O40" s="197"/>
      <c r="P40" s="197"/>
      <c r="Q40" s="197"/>
      <c r="R40" s="197"/>
      <c r="S40" s="197"/>
    </row>
    <row r="41" spans="1:22" ht="12.75" customHeight="1">
      <c r="A41" s="519" t="s">
        <v>2</v>
      </c>
      <c r="B41" s="253"/>
      <c r="C41" s="254">
        <f t="shared" ref="C41:H41" si="12">(C40-B40)/B40</f>
        <v>-0.11719612301642349</v>
      </c>
      <c r="D41" s="254">
        <f t="shared" si="12"/>
        <v>1.6305477973327646E-2</v>
      </c>
      <c r="E41" s="254">
        <f t="shared" si="12"/>
        <v>-5.6285909738205131E-2</v>
      </c>
      <c r="F41" s="254">
        <f t="shared" si="12"/>
        <v>6.5009234864400633E-2</v>
      </c>
      <c r="G41" s="254">
        <f t="shared" si="12"/>
        <v>-3.8213054234427356E-2</v>
      </c>
      <c r="H41" s="254">
        <f t="shared" si="12"/>
        <v>-1.7751573041798568E-2</v>
      </c>
      <c r="I41" s="254">
        <f t="shared" ref="I41" si="13">(I40-H40)/H40</f>
        <v>2.5878748048148328E-3</v>
      </c>
      <c r="J41" s="302">
        <f t="shared" ref="J41" si="14">(J40-I40)/I40</f>
        <v>-2.1150911611522657E-2</v>
      </c>
      <c r="K41" s="178"/>
      <c r="O41" s="197"/>
      <c r="P41" s="197"/>
      <c r="Q41" s="197"/>
      <c r="R41" s="197"/>
      <c r="S41" s="197"/>
      <c r="T41" s="178"/>
    </row>
    <row r="42" spans="1:22" ht="12.75" customHeight="1">
      <c r="A42" s="2"/>
      <c r="B42" s="232"/>
      <c r="C42" s="271"/>
      <c r="D42" s="271"/>
      <c r="E42" s="271"/>
      <c r="F42" s="271"/>
      <c r="G42" s="271"/>
      <c r="H42" s="271"/>
      <c r="I42" s="271"/>
      <c r="J42" s="271"/>
      <c r="K42" s="178"/>
      <c r="O42" s="197"/>
      <c r="P42" s="197"/>
      <c r="Q42" s="197"/>
      <c r="R42" s="197"/>
      <c r="S42" s="197"/>
      <c r="T42" s="178"/>
    </row>
    <row r="43" spans="1:22" ht="12.75" customHeight="1">
      <c r="A43" s="178"/>
      <c r="B43" s="662" t="s">
        <v>52</v>
      </c>
      <c r="C43" s="663"/>
      <c r="D43" s="663"/>
      <c r="E43" s="663"/>
      <c r="F43" s="663"/>
      <c r="G43" s="663"/>
      <c r="H43" s="663"/>
      <c r="I43" s="663"/>
      <c r="J43" s="664"/>
      <c r="K43" s="537"/>
      <c r="L43" s="112"/>
      <c r="M43" s="12"/>
      <c r="O43" s="197"/>
      <c r="P43" s="197"/>
      <c r="Q43" s="197"/>
      <c r="R43" s="197"/>
      <c r="S43" s="197"/>
      <c r="T43" s="101"/>
      <c r="U43" s="3"/>
      <c r="V43" s="65"/>
    </row>
    <row r="44" spans="1:22" ht="25.5" customHeight="1">
      <c r="A44" s="47"/>
      <c r="B44" s="578" t="s">
        <v>165</v>
      </c>
      <c r="C44" s="576" t="s">
        <v>166</v>
      </c>
      <c r="D44" s="576" t="s">
        <v>167</v>
      </c>
      <c r="E44" s="576" t="s">
        <v>168</v>
      </c>
      <c r="F44" s="576" t="s">
        <v>169</v>
      </c>
      <c r="G44" s="576" t="s">
        <v>170</v>
      </c>
      <c r="H44" s="576" t="s">
        <v>180</v>
      </c>
      <c r="I44" s="527" t="s">
        <v>193</v>
      </c>
      <c r="J44" s="528" t="s">
        <v>234</v>
      </c>
      <c r="K44" s="226"/>
      <c r="L44" s="112"/>
      <c r="N44" s="112"/>
      <c r="O44" s="197"/>
      <c r="P44" s="197"/>
      <c r="Q44" s="197"/>
      <c r="R44" s="197"/>
      <c r="S44" s="197"/>
      <c r="T44" s="112"/>
    </row>
    <row r="45" spans="1:22" ht="12.75" customHeight="1">
      <c r="A45" s="516" t="s">
        <v>51</v>
      </c>
      <c r="B45" s="259">
        <v>31439</v>
      </c>
      <c r="C45" s="260">
        <v>33663</v>
      </c>
      <c r="D45" s="260">
        <v>32831.973471981</v>
      </c>
      <c r="E45" s="261">
        <v>33294.022379356</v>
      </c>
      <c r="F45" s="261">
        <v>33356.090034012952</v>
      </c>
      <c r="G45" s="261">
        <v>34373.636017882978</v>
      </c>
      <c r="H45" s="261">
        <v>34779.909780999973</v>
      </c>
      <c r="I45" s="261">
        <v>34458.001362999988</v>
      </c>
      <c r="J45" s="579">
        <v>33420.190313999999</v>
      </c>
      <c r="K45" s="88"/>
      <c r="L45" s="112"/>
      <c r="N45" s="538"/>
      <c r="O45" s="197"/>
      <c r="P45" s="197"/>
      <c r="Q45" s="197"/>
      <c r="R45" s="197"/>
      <c r="S45" s="197"/>
    </row>
    <row r="46" spans="1:22" ht="12.75" customHeight="1">
      <c r="A46" s="517" t="s">
        <v>50</v>
      </c>
      <c r="B46" s="262">
        <v>220</v>
      </c>
      <c r="C46" s="263">
        <v>506</v>
      </c>
      <c r="D46" s="263">
        <v>226.71771213500003</v>
      </c>
      <c r="E46" s="264">
        <v>146.945437172</v>
      </c>
      <c r="F46" s="264">
        <v>78.526712459000024</v>
      </c>
      <c r="G46" s="264">
        <v>58.064994251000002</v>
      </c>
      <c r="H46" s="264">
        <v>49.901353999999998</v>
      </c>
      <c r="I46" s="264">
        <v>51.713986000000006</v>
      </c>
      <c r="J46" s="265">
        <v>49.097443000000013</v>
      </c>
      <c r="K46" s="88"/>
      <c r="L46" s="112"/>
      <c r="N46" s="538"/>
      <c r="O46" s="197"/>
      <c r="P46" s="197"/>
      <c r="Q46" s="197"/>
      <c r="R46" s="197"/>
      <c r="S46" s="197"/>
    </row>
    <row r="47" spans="1:22" ht="12.75" customHeight="1">
      <c r="A47" s="517" t="s">
        <v>49</v>
      </c>
      <c r="B47" s="262">
        <v>320</v>
      </c>
      <c r="C47" s="263">
        <v>373</v>
      </c>
      <c r="D47" s="263">
        <v>189.875538826</v>
      </c>
      <c r="E47" s="264">
        <v>104.73898667</v>
      </c>
      <c r="F47" s="264">
        <v>81.276679808000026</v>
      </c>
      <c r="G47" s="264">
        <v>51.598381064000037</v>
      </c>
      <c r="H47" s="264">
        <v>42.169845000000002</v>
      </c>
      <c r="I47" s="264">
        <v>29.038583000000003</v>
      </c>
      <c r="J47" s="265">
        <v>26.804111000000002</v>
      </c>
      <c r="K47" s="88"/>
      <c r="L47" s="112"/>
      <c r="N47" s="538"/>
      <c r="O47" s="197"/>
      <c r="P47" s="197"/>
      <c r="Q47" s="197"/>
      <c r="R47" s="197"/>
      <c r="S47" s="197"/>
    </row>
    <row r="48" spans="1:22" ht="12.75" customHeight="1">
      <c r="A48" s="54" t="s">
        <v>1</v>
      </c>
      <c r="B48" s="266">
        <f t="shared" ref="B48:H48" si="15">SUM(B45:B47)</f>
        <v>31979</v>
      </c>
      <c r="C48" s="267">
        <f t="shared" si="15"/>
        <v>34542</v>
      </c>
      <c r="D48" s="267">
        <f t="shared" si="15"/>
        <v>33248.566722942007</v>
      </c>
      <c r="E48" s="267">
        <f t="shared" si="15"/>
        <v>33545.706803198002</v>
      </c>
      <c r="F48" s="267">
        <f t="shared" si="15"/>
        <v>33515.893426279952</v>
      </c>
      <c r="G48" s="267">
        <f t="shared" si="15"/>
        <v>34483.29939319798</v>
      </c>
      <c r="H48" s="267">
        <f t="shared" si="15"/>
        <v>34871.980979999971</v>
      </c>
      <c r="I48" s="267">
        <f t="shared" ref="I48:J48" si="16">SUM(I45:I47)</f>
        <v>34538.753931999992</v>
      </c>
      <c r="J48" s="268">
        <f t="shared" si="16"/>
        <v>33496.091867999996</v>
      </c>
      <c r="K48" s="88"/>
      <c r="L48" s="112"/>
      <c r="N48" s="538"/>
      <c r="O48" s="197"/>
      <c r="P48" s="197"/>
      <c r="Q48" s="197"/>
      <c r="R48" s="197"/>
      <c r="S48" s="197"/>
    </row>
    <row r="49" spans="1:11" ht="12.75" customHeight="1">
      <c r="A49" s="519" t="s">
        <v>2</v>
      </c>
      <c r="B49" s="253"/>
      <c r="C49" s="254">
        <f t="shared" ref="C49:H49" si="17">(C48-B48)/B48</f>
        <v>8.0146346039588479E-2</v>
      </c>
      <c r="D49" s="254">
        <f t="shared" si="17"/>
        <v>-3.7445234122459412E-2</v>
      </c>
      <c r="E49" s="254">
        <f t="shared" si="17"/>
        <v>8.9369290030467275E-3</v>
      </c>
      <c r="F49" s="254">
        <f t="shared" si="17"/>
        <v>-8.8873897017448689E-4</v>
      </c>
      <c r="G49" s="254">
        <f t="shared" si="17"/>
        <v>2.8864096045832417E-2</v>
      </c>
      <c r="H49" s="254">
        <f t="shared" si="17"/>
        <v>1.1271589251655565E-2</v>
      </c>
      <c r="I49" s="254">
        <f t="shared" ref="I49" si="18">(I48-H48)/H48</f>
        <v>-9.5557246429760784E-3</v>
      </c>
      <c r="J49" s="302">
        <f t="shared" ref="J49" si="19">(J48-I48)/I48</f>
        <v>-3.0188178359091728E-2</v>
      </c>
      <c r="K49" s="3"/>
    </row>
    <row r="50" spans="1:11" ht="12.75" customHeight="1">
      <c r="A50" s="4"/>
      <c r="B50" s="294"/>
      <c r="C50" s="271"/>
      <c r="D50" s="271"/>
      <c r="E50" s="271"/>
      <c r="F50" s="271"/>
      <c r="G50" s="271"/>
      <c r="H50" s="271"/>
      <c r="I50" s="271"/>
      <c r="J50" s="271"/>
      <c r="K50" s="3"/>
    </row>
    <row r="51" spans="1:11" ht="12.75" customHeight="1">
      <c r="A51" s="178"/>
      <c r="B51" s="662" t="s">
        <v>247</v>
      </c>
      <c r="C51" s="663"/>
      <c r="D51" s="663"/>
      <c r="E51" s="663"/>
      <c r="F51" s="663"/>
      <c r="G51" s="663"/>
      <c r="H51" s="663"/>
      <c r="I51" s="663"/>
      <c r="J51" s="664"/>
      <c r="K51" s="537"/>
    </row>
    <row r="52" spans="1:11" ht="25.5" customHeight="1">
      <c r="A52" s="47"/>
      <c r="B52" s="526" t="s">
        <v>165</v>
      </c>
      <c r="C52" s="527" t="s">
        <v>166</v>
      </c>
      <c r="D52" s="527" t="s">
        <v>167</v>
      </c>
      <c r="E52" s="527" t="s">
        <v>168</v>
      </c>
      <c r="F52" s="527" t="s">
        <v>169</v>
      </c>
      <c r="G52" s="527" t="s">
        <v>170</v>
      </c>
      <c r="H52" s="527" t="s">
        <v>180</v>
      </c>
      <c r="I52" s="527" t="s">
        <v>193</v>
      </c>
      <c r="J52" s="528" t="s">
        <v>234</v>
      </c>
      <c r="K52" s="112"/>
    </row>
    <row r="53" spans="1:11" ht="15" customHeight="1">
      <c r="A53" s="516" t="s">
        <v>51</v>
      </c>
      <c r="B53" s="242">
        <v>1050.71</v>
      </c>
      <c r="C53" s="243">
        <v>1166.5</v>
      </c>
      <c r="D53" s="243">
        <v>1302.3522804413831</v>
      </c>
      <c r="E53" s="244">
        <v>1455.9535813392501</v>
      </c>
      <c r="F53" s="244">
        <v>1542.1161309846625</v>
      </c>
      <c r="G53" s="244">
        <v>1567.7094604777706</v>
      </c>
      <c r="H53" s="244">
        <v>1681.7478390322599</v>
      </c>
      <c r="I53" s="244">
        <v>1743.2766134855528</v>
      </c>
      <c r="J53" s="419">
        <v>1800.9819481915476</v>
      </c>
      <c r="K53" s="103"/>
    </row>
    <row r="54" spans="1:11" ht="15" customHeight="1">
      <c r="A54" s="517" t="s">
        <v>50</v>
      </c>
      <c r="B54" s="246">
        <v>2.46</v>
      </c>
      <c r="C54" s="247">
        <v>7.69</v>
      </c>
      <c r="D54" s="247">
        <v>2.0714662847346812</v>
      </c>
      <c r="E54" s="248">
        <v>1.7645185506633201</v>
      </c>
      <c r="F54" s="248">
        <v>1.6433663650328647</v>
      </c>
      <c r="G54" s="248">
        <v>1.0166222267262679</v>
      </c>
      <c r="H54" s="248">
        <v>0.91984286642437596</v>
      </c>
      <c r="I54" s="248">
        <v>0.72006268247330596</v>
      </c>
      <c r="J54" s="249">
        <v>0.42910166961891599</v>
      </c>
      <c r="K54" s="103"/>
    </row>
    <row r="55" spans="1:11" ht="12.75" customHeight="1">
      <c r="A55" s="517" t="s">
        <v>49</v>
      </c>
      <c r="B55" s="246">
        <v>1.64</v>
      </c>
      <c r="C55" s="247">
        <v>1.08</v>
      </c>
      <c r="D55" s="247">
        <v>0.61231548383555667</v>
      </c>
      <c r="E55" s="248">
        <v>0.24814946042771602</v>
      </c>
      <c r="F55" s="248">
        <v>0.19337087790375501</v>
      </c>
      <c r="G55" s="248">
        <v>0.14700719763211495</v>
      </c>
      <c r="H55" s="248">
        <v>0.31424493985649105</v>
      </c>
      <c r="I55" s="248">
        <v>6.7320055640390994E-2</v>
      </c>
      <c r="J55" s="249">
        <v>3.7250650198368998E-2</v>
      </c>
      <c r="K55" s="539"/>
    </row>
    <row r="56" spans="1:11" ht="12.75" customHeight="1">
      <c r="A56" s="517" t="s">
        <v>48</v>
      </c>
      <c r="B56" s="246">
        <v>16.18</v>
      </c>
      <c r="C56" s="247">
        <v>7.6700000000000008</v>
      </c>
      <c r="D56" s="247">
        <v>2.2391648400312483</v>
      </c>
      <c r="E56" s="248">
        <v>0.53863755574517502</v>
      </c>
      <c r="F56" s="248">
        <v>3.7376018948196301</v>
      </c>
      <c r="G56" s="248">
        <v>0.26354817123286495</v>
      </c>
      <c r="H56" s="248">
        <v>2.1681767332360198</v>
      </c>
      <c r="I56" s="248">
        <v>3.5272745189011134</v>
      </c>
      <c r="J56" s="249">
        <v>1.1661940300546456</v>
      </c>
      <c r="K56" s="539"/>
    </row>
    <row r="57" spans="1:11" ht="15" customHeight="1">
      <c r="A57" s="54" t="s">
        <v>1</v>
      </c>
      <c r="B57" s="250">
        <f>SUM(B53:B56)</f>
        <v>1070.9900000000002</v>
      </c>
      <c r="C57" s="251">
        <f>SUM(C53:C56)</f>
        <v>1182.94</v>
      </c>
      <c r="D57" s="251">
        <f t="shared" ref="D57:H57" si="20">SUM(D53:D56)</f>
        <v>1307.2752270499846</v>
      </c>
      <c r="E57" s="251">
        <f t="shared" si="20"/>
        <v>1458.5048869060863</v>
      </c>
      <c r="F57" s="251">
        <f t="shared" si="20"/>
        <v>1547.6904701224187</v>
      </c>
      <c r="G57" s="251">
        <f t="shared" si="20"/>
        <v>1569.1366380733618</v>
      </c>
      <c r="H57" s="251">
        <f t="shared" si="20"/>
        <v>1685.150103571777</v>
      </c>
      <c r="I57" s="251">
        <f>SUM(I53:I56)</f>
        <v>1747.5912707425678</v>
      </c>
      <c r="J57" s="252">
        <f>SUM(J53:J56)</f>
        <v>1802.6144945414194</v>
      </c>
    </row>
    <row r="58" spans="1:11" ht="15" customHeight="1">
      <c r="A58" s="519" t="s">
        <v>2</v>
      </c>
      <c r="B58" s="253"/>
      <c r="C58" s="254">
        <f t="shared" ref="C58:J58" si="21">(C57-B57)/B57</f>
        <v>0.10452945405652694</v>
      </c>
      <c r="D58" s="254">
        <f t="shared" si="21"/>
        <v>0.10510695982043425</v>
      </c>
      <c r="E58" s="254">
        <f t="shared" si="21"/>
        <v>0.11568310691342994</v>
      </c>
      <c r="F58" s="254">
        <f t="shared" si="21"/>
        <v>6.1148635165371959E-2</v>
      </c>
      <c r="G58" s="254">
        <f t="shared" si="21"/>
        <v>1.3856884412583365E-2</v>
      </c>
      <c r="H58" s="254">
        <f t="shared" si="21"/>
        <v>7.3934584588414384E-2</v>
      </c>
      <c r="I58" s="360">
        <f t="shared" si="21"/>
        <v>3.7053771671997034E-2</v>
      </c>
      <c r="J58" s="255">
        <f t="shared" si="21"/>
        <v>3.1485178897392725E-2</v>
      </c>
    </row>
    <row r="59" spans="1:11" ht="15" customHeight="1">
      <c r="A59" s="2"/>
      <c r="B59" s="232"/>
      <c r="C59" s="271"/>
      <c r="D59" s="271"/>
      <c r="E59" s="271"/>
      <c r="F59" s="271"/>
      <c r="G59" s="271"/>
      <c r="H59" s="271"/>
      <c r="I59" s="271"/>
      <c r="J59" s="271"/>
    </row>
    <row r="60" spans="1:11" ht="15" customHeight="1">
      <c r="A60" s="178"/>
      <c r="B60" s="662" t="s">
        <v>109</v>
      </c>
      <c r="C60" s="663"/>
      <c r="D60" s="663"/>
      <c r="E60" s="663"/>
      <c r="F60" s="663"/>
      <c r="G60" s="663"/>
      <c r="H60" s="663"/>
      <c r="I60" s="663"/>
      <c r="J60" s="664"/>
    </row>
    <row r="61" spans="1:11" ht="25.5">
      <c r="A61" s="178"/>
      <c r="B61" s="540" t="s">
        <v>165</v>
      </c>
      <c r="C61" s="535" t="s">
        <v>166</v>
      </c>
      <c r="D61" s="535" t="s">
        <v>167</v>
      </c>
      <c r="E61" s="535" t="s">
        <v>168</v>
      </c>
      <c r="F61" s="535" t="s">
        <v>169</v>
      </c>
      <c r="G61" s="535" t="s">
        <v>170</v>
      </c>
      <c r="H61" s="535" t="s">
        <v>180</v>
      </c>
      <c r="I61" s="527" t="s">
        <v>193</v>
      </c>
      <c r="J61" s="528" t="s">
        <v>234</v>
      </c>
    </row>
    <row r="62" spans="1:11" ht="15" customHeight="1">
      <c r="A62" s="93" t="s">
        <v>111</v>
      </c>
      <c r="B62" s="246">
        <v>1070.9900000000002</v>
      </c>
      <c r="C62" s="247">
        <v>1182.94</v>
      </c>
      <c r="D62" s="247">
        <v>1307.2752270499846</v>
      </c>
      <c r="E62" s="248">
        <v>1458.5048869060863</v>
      </c>
      <c r="F62" s="248">
        <v>1547.6904701224187</v>
      </c>
      <c r="G62" s="248">
        <f>G57</f>
        <v>1569.1366380733618</v>
      </c>
      <c r="H62" s="248">
        <f t="shared" ref="H62:I62" si="22">H57</f>
        <v>1685.150103571777</v>
      </c>
      <c r="I62" s="244">
        <f t="shared" si="22"/>
        <v>1747.5912707425678</v>
      </c>
      <c r="J62" s="419">
        <f t="shared" ref="J62" si="23">J57</f>
        <v>1802.6144945414194</v>
      </c>
    </row>
    <row r="63" spans="1:11" ht="15" customHeight="1">
      <c r="A63" s="94" t="s">
        <v>110</v>
      </c>
      <c r="B63" s="246">
        <v>1657.99</v>
      </c>
      <c r="C63" s="247">
        <v>1463.6799999999998</v>
      </c>
      <c r="D63" s="247">
        <v>1487.546002</v>
      </c>
      <c r="E63" s="248">
        <v>1403.8181220000001</v>
      </c>
      <c r="F63" s="248">
        <v>1495.079264</v>
      </c>
      <c r="G63" s="248">
        <f>G40</f>
        <v>1437.9477190000002</v>
      </c>
      <c r="H63" s="248">
        <f t="shared" ref="H63:I63" si="24">H40</f>
        <v>1412.4218850358841</v>
      </c>
      <c r="I63" s="248">
        <f t="shared" si="24"/>
        <v>1416.0770560459375</v>
      </c>
      <c r="J63" s="249">
        <f t="shared" ref="J63" si="25">J40</f>
        <v>1386.1257353984047</v>
      </c>
    </row>
    <row r="64" spans="1:11" ht="15" customHeight="1">
      <c r="A64" s="221" t="s">
        <v>1</v>
      </c>
      <c r="B64" s="250">
        <f t="shared" ref="B64:I64" si="26">SUM(B62:B63)</f>
        <v>2728.9800000000005</v>
      </c>
      <c r="C64" s="251">
        <f t="shared" si="26"/>
        <v>2646.62</v>
      </c>
      <c r="D64" s="251">
        <f t="shared" si="26"/>
        <v>2794.8212290499846</v>
      </c>
      <c r="E64" s="251">
        <f t="shared" si="26"/>
        <v>2862.3230089060862</v>
      </c>
      <c r="F64" s="251">
        <f t="shared" si="26"/>
        <v>3042.7697341224184</v>
      </c>
      <c r="G64" s="251">
        <f t="shared" si="26"/>
        <v>3007.0843570733623</v>
      </c>
      <c r="H64" s="251">
        <f t="shared" si="26"/>
        <v>3097.5719886076613</v>
      </c>
      <c r="I64" s="251">
        <f t="shared" si="26"/>
        <v>3163.6683267885055</v>
      </c>
      <c r="J64" s="252">
        <f t="shared" ref="J64" si="27">SUM(J62:J63)</f>
        <v>3188.7402299398241</v>
      </c>
      <c r="K64" s="3"/>
    </row>
    <row r="65" spans="1:20" ht="15" customHeight="1">
      <c r="A65" s="44" t="s">
        <v>2</v>
      </c>
      <c r="B65" s="253"/>
      <c r="C65" s="254">
        <f t="shared" ref="C65:J65" si="28">(C64-B64)/B64</f>
        <v>-3.0179774128062709E-2</v>
      </c>
      <c r="D65" s="254">
        <f t="shared" si="28"/>
        <v>5.5996413935504419E-2</v>
      </c>
      <c r="E65" s="254">
        <f t="shared" si="28"/>
        <v>2.4152449950813785E-2</v>
      </c>
      <c r="F65" s="254">
        <f t="shared" si="28"/>
        <v>6.3042055230969465E-2</v>
      </c>
      <c r="G65" s="254">
        <f t="shared" si="28"/>
        <v>-1.1727925596495499E-2</v>
      </c>
      <c r="H65" s="254">
        <f t="shared" si="28"/>
        <v>3.0091484238362328E-2</v>
      </c>
      <c r="I65" s="360">
        <f t="shared" si="28"/>
        <v>2.1338112051611784E-2</v>
      </c>
      <c r="J65" s="255">
        <f t="shared" si="28"/>
        <v>7.9249467900984073E-3</v>
      </c>
    </row>
    <row r="66" spans="1:20" ht="15" customHeight="1">
      <c r="A66" s="2"/>
      <c r="B66" s="232"/>
      <c r="C66" s="271"/>
      <c r="D66" s="271"/>
      <c r="E66" s="271"/>
      <c r="F66" s="271"/>
      <c r="G66" s="271"/>
      <c r="H66" s="271"/>
      <c r="I66" s="271"/>
      <c r="J66" s="271"/>
    </row>
    <row r="67" spans="1:20" ht="15" customHeight="1">
      <c r="A67" s="2"/>
      <c r="B67" s="662" t="s">
        <v>215</v>
      </c>
      <c r="C67" s="663"/>
      <c r="D67" s="663"/>
      <c r="E67" s="663"/>
      <c r="F67" s="663"/>
      <c r="G67" s="663"/>
      <c r="H67" s="663"/>
      <c r="I67" s="663"/>
      <c r="J67" s="664"/>
    </row>
    <row r="68" spans="1:20" ht="25.5">
      <c r="A68" s="47"/>
      <c r="B68" s="526" t="s">
        <v>165</v>
      </c>
      <c r="C68" s="527" t="s">
        <v>166</v>
      </c>
      <c r="D68" s="527" t="s">
        <v>167</v>
      </c>
      <c r="E68" s="527" t="s">
        <v>168</v>
      </c>
      <c r="F68" s="527" t="s">
        <v>169</v>
      </c>
      <c r="G68" s="527" t="s">
        <v>170</v>
      </c>
      <c r="H68" s="527" t="s">
        <v>180</v>
      </c>
      <c r="I68" s="535" t="s">
        <v>193</v>
      </c>
      <c r="J68" s="528" t="s">
        <v>234</v>
      </c>
    </row>
    <row r="69" spans="1:20" ht="15" customHeight="1">
      <c r="A69" s="516" t="s">
        <v>4</v>
      </c>
      <c r="B69" s="242">
        <v>49.3</v>
      </c>
      <c r="C69" s="243">
        <v>41.64</v>
      </c>
      <c r="D69" s="243">
        <v>38.3522175056968</v>
      </c>
      <c r="E69" s="244">
        <v>37.306280613201992</v>
      </c>
      <c r="F69" s="244">
        <v>33.347369284028019</v>
      </c>
      <c r="G69" s="244">
        <v>28.940038477800943</v>
      </c>
      <c r="H69" s="244">
        <v>25.902897566370001</v>
      </c>
      <c r="I69" s="244">
        <v>26.020064298329995</v>
      </c>
      <c r="J69" s="419">
        <v>22.613726875200005</v>
      </c>
      <c r="K69" s="3"/>
    </row>
    <row r="70" spans="1:20">
      <c r="A70" s="517" t="s">
        <v>8</v>
      </c>
      <c r="B70" s="246">
        <v>278.98</v>
      </c>
      <c r="C70" s="247">
        <v>282.99</v>
      </c>
      <c r="D70" s="247">
        <v>273.82128897108072</v>
      </c>
      <c r="E70" s="248">
        <v>255.22661307599651</v>
      </c>
      <c r="F70" s="248">
        <v>238.35183608867871</v>
      </c>
      <c r="G70" s="248">
        <v>241.62818696881192</v>
      </c>
      <c r="H70" s="248">
        <v>240.69011398882029</v>
      </c>
      <c r="I70" s="248">
        <v>241.76362082285232</v>
      </c>
      <c r="J70" s="249">
        <v>230.62659332225863</v>
      </c>
      <c r="K70" s="3"/>
    </row>
    <row r="71" spans="1:20" ht="12.75" customHeight="1">
      <c r="A71" s="517" t="s">
        <v>10</v>
      </c>
      <c r="B71" s="246">
        <v>7.77</v>
      </c>
      <c r="C71" s="247">
        <v>12.51</v>
      </c>
      <c r="D71" s="247">
        <v>18.370839200430531</v>
      </c>
      <c r="E71" s="248">
        <v>24.435053457456753</v>
      </c>
      <c r="F71" s="248">
        <v>11.222858799790378</v>
      </c>
      <c r="G71" s="248">
        <v>11.71153838307422</v>
      </c>
      <c r="H71" s="248">
        <v>9.6098786913214003</v>
      </c>
      <c r="I71" s="248">
        <v>11.025215412998632</v>
      </c>
      <c r="J71" s="249">
        <v>11.250116384909999</v>
      </c>
      <c r="K71" s="3"/>
    </row>
    <row r="72" spans="1:20" ht="12.75" customHeight="1">
      <c r="A72" s="54" t="s">
        <v>1</v>
      </c>
      <c r="B72" s="250">
        <f>SUM(B69:B71)</f>
        <v>336.05</v>
      </c>
      <c r="C72" s="251">
        <f>SUM(C69:C71)</f>
        <v>337.14</v>
      </c>
      <c r="D72" s="251">
        <f>SUM(D69:D71)</f>
        <v>330.54434567720801</v>
      </c>
      <c r="E72" s="251">
        <f t="shared" ref="E72:I72" si="29">SUM(E69:E71)</f>
        <v>316.96794714665526</v>
      </c>
      <c r="F72" s="251">
        <f t="shared" si="29"/>
        <v>282.92206417249713</v>
      </c>
      <c r="G72" s="251">
        <f t="shared" si="29"/>
        <v>282.27976382968711</v>
      </c>
      <c r="H72" s="251">
        <f t="shared" si="29"/>
        <v>276.20289024651169</v>
      </c>
      <c r="I72" s="251">
        <f t="shared" si="29"/>
        <v>278.80890053418096</v>
      </c>
      <c r="J72" s="252">
        <f t="shared" ref="J72" si="30">SUM(J69:J71)</f>
        <v>264.4904365823686</v>
      </c>
      <c r="K72" s="3"/>
    </row>
    <row r="73" spans="1:20">
      <c r="A73" s="519" t="s">
        <v>2</v>
      </c>
      <c r="B73" s="253"/>
      <c r="C73" s="254">
        <f t="shared" ref="C73:J73" si="31">(C72-B72)/B72</f>
        <v>3.2435649456925308E-3</v>
      </c>
      <c r="D73" s="254">
        <f t="shared" si="31"/>
        <v>-1.9563547258681771E-2</v>
      </c>
      <c r="E73" s="254">
        <f t="shared" si="31"/>
        <v>-4.1072850611732256E-2</v>
      </c>
      <c r="F73" s="254">
        <f t="shared" si="31"/>
        <v>-0.10741112241991373</v>
      </c>
      <c r="G73" s="254">
        <f t="shared" si="31"/>
        <v>-2.2702377232000112E-3</v>
      </c>
      <c r="H73" s="254">
        <f t="shared" si="31"/>
        <v>-2.1527839972410829E-2</v>
      </c>
      <c r="I73" s="360">
        <f t="shared" si="31"/>
        <v>9.4351304048390233E-3</v>
      </c>
      <c r="J73" s="255">
        <f t="shared" si="31"/>
        <v>-5.1355835213219708E-2</v>
      </c>
      <c r="K73" s="3"/>
      <c r="P73" s="178"/>
      <c r="Q73" s="178"/>
      <c r="R73" s="178"/>
      <c r="S73" s="178"/>
      <c r="T73" s="178"/>
    </row>
    <row r="74" spans="1:20">
      <c r="A74" s="2"/>
      <c r="B74" s="232"/>
      <c r="C74" s="271"/>
      <c r="D74" s="271"/>
      <c r="E74" s="271"/>
      <c r="F74" s="271"/>
      <c r="G74" s="271"/>
      <c r="H74" s="271"/>
      <c r="I74" s="271"/>
      <c r="J74" s="271"/>
      <c r="K74" s="3"/>
      <c r="P74" s="178"/>
      <c r="Q74" s="178"/>
      <c r="R74" s="178"/>
      <c r="S74" s="178"/>
      <c r="T74" s="178"/>
    </row>
    <row r="75" spans="1:20">
      <c r="A75" s="178"/>
      <c r="B75" s="662" t="s">
        <v>216</v>
      </c>
      <c r="C75" s="663"/>
      <c r="D75" s="663"/>
      <c r="E75" s="663"/>
      <c r="F75" s="663"/>
      <c r="G75" s="663"/>
      <c r="H75" s="663"/>
      <c r="I75" s="663"/>
      <c r="J75" s="664"/>
      <c r="K75" s="3"/>
      <c r="P75" s="178"/>
      <c r="Q75" s="178"/>
      <c r="R75" s="178"/>
      <c r="S75" s="178"/>
      <c r="T75" s="178"/>
    </row>
    <row r="76" spans="1:20" ht="25.5">
      <c r="A76" s="47"/>
      <c r="B76" s="526" t="s">
        <v>165</v>
      </c>
      <c r="C76" s="527" t="s">
        <v>166</v>
      </c>
      <c r="D76" s="527" t="s">
        <v>167</v>
      </c>
      <c r="E76" s="527" t="s">
        <v>168</v>
      </c>
      <c r="F76" s="527" t="s">
        <v>169</v>
      </c>
      <c r="G76" s="527" t="s">
        <v>170</v>
      </c>
      <c r="H76" s="527" t="s">
        <v>180</v>
      </c>
      <c r="I76" s="527" t="s">
        <v>193</v>
      </c>
      <c r="J76" s="528" t="s">
        <v>234</v>
      </c>
      <c r="K76" s="3"/>
      <c r="P76" s="178"/>
      <c r="Q76" s="178"/>
      <c r="R76" s="178"/>
      <c r="S76" s="178"/>
      <c r="T76" s="178"/>
    </row>
    <row r="77" spans="1:20">
      <c r="A77" s="516" t="s">
        <v>4</v>
      </c>
      <c r="B77" s="242">
        <v>3.85</v>
      </c>
      <c r="C77" s="243">
        <v>3.34</v>
      </c>
      <c r="D77" s="243">
        <v>3.04467</v>
      </c>
      <c r="E77" s="244">
        <v>3.094265</v>
      </c>
      <c r="F77" s="244">
        <v>2.8919410000000001</v>
      </c>
      <c r="G77" s="244">
        <v>1.9641850000000001</v>
      </c>
      <c r="H77" s="244">
        <v>1.7932685541220006</v>
      </c>
      <c r="I77" s="244">
        <v>1.9150644713579996</v>
      </c>
      <c r="J77" s="419">
        <v>1.9798387892289997</v>
      </c>
      <c r="K77" s="3"/>
      <c r="P77" s="178"/>
      <c r="Q77" s="178"/>
      <c r="R77" s="178"/>
      <c r="S77" s="178"/>
      <c r="T77" s="178"/>
    </row>
    <row r="78" spans="1:20">
      <c r="A78" s="517" t="s">
        <v>8</v>
      </c>
      <c r="B78" s="246">
        <v>23.17</v>
      </c>
      <c r="C78" s="247">
        <v>24.03</v>
      </c>
      <c r="D78" s="247">
        <v>21.089783000000001</v>
      </c>
      <c r="E78" s="248">
        <v>21.062802999999999</v>
      </c>
      <c r="F78" s="248">
        <v>18.606023</v>
      </c>
      <c r="G78" s="248">
        <v>21.911925</v>
      </c>
      <c r="H78" s="248">
        <v>21.377717779422003</v>
      </c>
      <c r="I78" s="248">
        <v>21.599567113026524</v>
      </c>
      <c r="J78" s="249">
        <v>20.787401896970721</v>
      </c>
      <c r="K78" s="3"/>
      <c r="P78" s="178"/>
      <c r="Q78" s="178"/>
      <c r="R78" s="178"/>
      <c r="S78" s="178"/>
      <c r="T78" s="178"/>
    </row>
    <row r="79" spans="1:20">
      <c r="A79" s="517" t="s">
        <v>10</v>
      </c>
      <c r="B79" s="246">
        <v>0.74</v>
      </c>
      <c r="C79" s="247">
        <v>1.81</v>
      </c>
      <c r="D79" s="247">
        <v>2.2847950000000004</v>
      </c>
      <c r="E79" s="248">
        <v>5.1258410000000003</v>
      </c>
      <c r="F79" s="248">
        <v>2.6869680000000002</v>
      </c>
      <c r="G79" s="248">
        <v>2.65442</v>
      </c>
      <c r="H79" s="248">
        <v>2.8892727167743995</v>
      </c>
      <c r="I79" s="248">
        <v>3.3326162938986297</v>
      </c>
      <c r="J79" s="249">
        <v>2.5184795995929998</v>
      </c>
      <c r="K79" s="3"/>
      <c r="P79" s="178"/>
      <c r="Q79" s="178"/>
      <c r="R79" s="178"/>
      <c r="S79" s="178"/>
      <c r="T79" s="178"/>
    </row>
    <row r="80" spans="1:20">
      <c r="A80" s="54" t="s">
        <v>1</v>
      </c>
      <c r="B80" s="250">
        <f>SUM(B77:B79)</f>
        <v>27.76</v>
      </c>
      <c r="C80" s="251">
        <f>SUM(C77:C79)</f>
        <v>29.18</v>
      </c>
      <c r="D80" s="251">
        <f t="shared" ref="D80:I80" si="32">SUM(D77:D79)</f>
        <v>26.419248</v>
      </c>
      <c r="E80" s="251">
        <f t="shared" si="32"/>
        <v>29.282909</v>
      </c>
      <c r="F80" s="251">
        <f t="shared" si="32"/>
        <v>24.184932</v>
      </c>
      <c r="G80" s="251">
        <f t="shared" si="32"/>
        <v>26.530529999999999</v>
      </c>
      <c r="H80" s="251">
        <f t="shared" si="32"/>
        <v>26.060259050318404</v>
      </c>
      <c r="I80" s="251">
        <f t="shared" si="32"/>
        <v>26.847247878283156</v>
      </c>
      <c r="J80" s="252">
        <f t="shared" ref="J80" si="33">SUM(J77:J79)</f>
        <v>25.285720285792721</v>
      </c>
      <c r="K80" s="3"/>
      <c r="P80" s="178"/>
      <c r="Q80" s="178"/>
      <c r="R80" s="178"/>
      <c r="S80" s="178"/>
      <c r="T80" s="178"/>
    </row>
    <row r="81" spans="1:20">
      <c r="A81" s="519" t="s">
        <v>2</v>
      </c>
      <c r="B81" s="253"/>
      <c r="C81" s="254">
        <f t="shared" ref="C81:J81" si="34">(C80-B80)/B80</f>
        <v>5.1152737752161316E-2</v>
      </c>
      <c r="D81" s="254">
        <f t="shared" si="34"/>
        <v>-9.4611103495544899E-2</v>
      </c>
      <c r="E81" s="254">
        <f t="shared" si="34"/>
        <v>0.10839297923998444</v>
      </c>
      <c r="F81" s="254">
        <f t="shared" si="34"/>
        <v>-0.1740939399156006</v>
      </c>
      <c r="G81" s="254">
        <f t="shared" si="34"/>
        <v>9.6985924955257222E-2</v>
      </c>
      <c r="H81" s="254">
        <f t="shared" si="34"/>
        <v>-1.7725652283674502E-2</v>
      </c>
      <c r="I81" s="360">
        <f t="shared" si="34"/>
        <v>3.0198810627522769E-2</v>
      </c>
      <c r="J81" s="255">
        <f t="shared" si="34"/>
        <v>-5.816341397710121E-2</v>
      </c>
      <c r="K81" s="178"/>
      <c r="P81" s="178"/>
      <c r="Q81" s="178"/>
      <c r="R81" s="178"/>
      <c r="S81" s="178"/>
      <c r="T81" s="178"/>
    </row>
    <row r="82" spans="1:20">
      <c r="B82" s="295"/>
      <c r="C82" s="295"/>
      <c r="D82" s="295"/>
      <c r="E82" s="295"/>
      <c r="F82" s="295"/>
      <c r="G82" s="295"/>
      <c r="H82" s="295"/>
      <c r="I82" s="295"/>
      <c r="J82" s="295"/>
      <c r="K82" s="178"/>
      <c r="P82" s="178"/>
      <c r="Q82" s="178"/>
      <c r="R82" s="178"/>
      <c r="S82" s="178"/>
      <c r="T82" s="178"/>
    </row>
    <row r="83" spans="1:20">
      <c r="A83" s="178"/>
      <c r="B83" s="662" t="s">
        <v>217</v>
      </c>
      <c r="C83" s="663"/>
      <c r="D83" s="663"/>
      <c r="E83" s="663"/>
      <c r="F83" s="663"/>
      <c r="G83" s="663"/>
      <c r="H83" s="663"/>
      <c r="I83" s="663"/>
      <c r="J83" s="664"/>
      <c r="K83" s="178"/>
      <c r="P83" s="178"/>
      <c r="Q83" s="178"/>
      <c r="R83" s="178"/>
      <c r="S83" s="178"/>
      <c r="T83" s="178"/>
    </row>
    <row r="84" spans="1:20" ht="25.5">
      <c r="A84" s="47"/>
      <c r="B84" s="526" t="s">
        <v>165</v>
      </c>
      <c r="C84" s="527" t="s">
        <v>166</v>
      </c>
      <c r="D84" s="527" t="s">
        <v>167</v>
      </c>
      <c r="E84" s="527" t="s">
        <v>168</v>
      </c>
      <c r="F84" s="527" t="s">
        <v>169</v>
      </c>
      <c r="G84" s="527" t="s">
        <v>170</v>
      </c>
      <c r="H84" s="527" t="s">
        <v>180</v>
      </c>
      <c r="I84" s="527" t="s">
        <v>193</v>
      </c>
      <c r="J84" s="528" t="s">
        <v>234</v>
      </c>
      <c r="K84" s="178"/>
      <c r="P84" s="178"/>
      <c r="Q84" s="178"/>
      <c r="R84" s="178"/>
      <c r="S84" s="178"/>
      <c r="T84" s="178"/>
    </row>
    <row r="85" spans="1:20" ht="12.75" customHeight="1">
      <c r="A85" s="521" t="s">
        <v>4</v>
      </c>
      <c r="B85" s="492">
        <v>54.69</v>
      </c>
      <c r="C85" s="281">
        <v>48.08</v>
      </c>
      <c r="D85" s="541">
        <v>50.21382954941695</v>
      </c>
      <c r="E85" s="297">
        <v>43.649050632767533</v>
      </c>
      <c r="F85" s="297">
        <v>42.425918916937228</v>
      </c>
      <c r="G85" s="297">
        <v>41.494656356752515</v>
      </c>
      <c r="H85" s="297">
        <v>58.393931950000002</v>
      </c>
      <c r="I85" s="297">
        <v>60.390710884000001</v>
      </c>
      <c r="J85" s="580">
        <v>58.144525313999999</v>
      </c>
      <c r="K85" s="408"/>
      <c r="P85" s="178"/>
      <c r="Q85" s="178"/>
      <c r="R85" s="178"/>
      <c r="S85" s="178"/>
      <c r="T85" s="178"/>
    </row>
    <row r="86" spans="1:20">
      <c r="A86" s="520" t="s">
        <v>6</v>
      </c>
      <c r="B86" s="496">
        <v>59.21</v>
      </c>
      <c r="C86" s="127">
        <v>56.09</v>
      </c>
      <c r="D86" s="542">
        <v>43.96050414065968</v>
      </c>
      <c r="E86" s="300">
        <v>47.020841175069968</v>
      </c>
      <c r="F86" s="300">
        <v>42.096706877477402</v>
      </c>
      <c r="G86" s="300">
        <v>42.278436320219413</v>
      </c>
      <c r="H86" s="300">
        <v>26.561128436000001</v>
      </c>
      <c r="I86" s="300">
        <v>11.10171081</v>
      </c>
      <c r="J86" s="301">
        <v>4.9216330999999993</v>
      </c>
      <c r="K86" s="408"/>
      <c r="P86" s="178"/>
      <c r="Q86" s="178"/>
      <c r="R86" s="178"/>
      <c r="S86" s="178"/>
      <c r="T86" s="178"/>
    </row>
    <row r="87" spans="1:20">
      <c r="A87" s="520" t="s">
        <v>8</v>
      </c>
      <c r="B87" s="496">
        <v>377.8</v>
      </c>
      <c r="C87" s="127">
        <v>355.46</v>
      </c>
      <c r="D87" s="542">
        <v>392.030348608569</v>
      </c>
      <c r="E87" s="300">
        <v>408.13248883421659</v>
      </c>
      <c r="F87" s="300">
        <v>388.71268510473078</v>
      </c>
      <c r="G87" s="300">
        <v>437.38256428982703</v>
      </c>
      <c r="H87" s="300">
        <v>459.15025689050003</v>
      </c>
      <c r="I87" s="300">
        <v>450.42987589040001</v>
      </c>
      <c r="J87" s="301">
        <v>535.14099999999996</v>
      </c>
      <c r="K87" s="408"/>
      <c r="P87" s="178"/>
      <c r="Q87" s="178"/>
      <c r="R87" s="178"/>
      <c r="S87" s="178"/>
      <c r="T87" s="178"/>
    </row>
    <row r="88" spans="1:20" ht="12.75" customHeight="1">
      <c r="A88" s="520" t="s">
        <v>10</v>
      </c>
      <c r="B88" s="496">
        <v>1.66</v>
      </c>
      <c r="C88" s="127">
        <v>1.71</v>
      </c>
      <c r="D88" s="542">
        <v>1.2735911114964351</v>
      </c>
      <c r="E88" s="300">
        <v>0.66980217617478799</v>
      </c>
      <c r="F88" s="300">
        <v>5.5128553966550002E-3</v>
      </c>
      <c r="G88" s="300">
        <v>0.34638114460333902</v>
      </c>
      <c r="H88" s="300">
        <v>0.30799920000000003</v>
      </c>
      <c r="I88" s="300">
        <v>0.36666019999999994</v>
      </c>
      <c r="J88" s="301">
        <v>0.28158254000000005</v>
      </c>
      <c r="K88" s="408"/>
      <c r="P88" s="178"/>
      <c r="Q88" s="178"/>
      <c r="R88" s="178"/>
      <c r="S88" s="178"/>
      <c r="T88" s="178"/>
    </row>
    <row r="89" spans="1:20">
      <c r="A89" s="221" t="s">
        <v>1</v>
      </c>
      <c r="B89" s="250">
        <f>SUM(B85:B88)</f>
        <v>493.36000000000007</v>
      </c>
      <c r="C89" s="251">
        <f>SUM(C85:C88)</f>
        <v>461.34</v>
      </c>
      <c r="D89" s="251">
        <f t="shared" ref="D89:H89" si="35">SUM(D85:D88)</f>
        <v>487.47827341014204</v>
      </c>
      <c r="E89" s="251">
        <f t="shared" si="35"/>
        <v>499.47218281822893</v>
      </c>
      <c r="F89" s="251">
        <f t="shared" si="35"/>
        <v>473.24082375454208</v>
      </c>
      <c r="G89" s="251">
        <f t="shared" si="35"/>
        <v>521.50203811140227</v>
      </c>
      <c r="H89" s="251">
        <f t="shared" si="35"/>
        <v>544.41331647650009</v>
      </c>
      <c r="I89" s="251">
        <f>SUM(I85:I88)</f>
        <v>522.28895778439994</v>
      </c>
      <c r="J89" s="252">
        <f>SUM(J85:J88)</f>
        <v>598.48874095400004</v>
      </c>
      <c r="K89" s="408"/>
      <c r="P89" s="178"/>
      <c r="Q89" s="178"/>
      <c r="R89" s="178"/>
      <c r="S89" s="178"/>
      <c r="T89" s="178"/>
    </row>
    <row r="90" spans="1:20">
      <c r="A90" s="44" t="s">
        <v>2</v>
      </c>
      <c r="B90" s="288"/>
      <c r="C90" s="254">
        <f t="shared" ref="C90:J90" si="36">(C89-B89)/B89</f>
        <v>-6.4901897194746413E-2</v>
      </c>
      <c r="D90" s="254">
        <f t="shared" si="36"/>
        <v>5.665728835596754E-2</v>
      </c>
      <c r="E90" s="254">
        <f t="shared" si="36"/>
        <v>2.4603987628379415E-2</v>
      </c>
      <c r="F90" s="254">
        <f t="shared" si="36"/>
        <v>-5.2518158099773768E-2</v>
      </c>
      <c r="G90" s="254">
        <f t="shared" si="36"/>
        <v>0.10198024332298951</v>
      </c>
      <c r="H90" s="254">
        <f t="shared" si="36"/>
        <v>4.3933247985127821E-2</v>
      </c>
      <c r="I90" s="254">
        <f t="shared" si="36"/>
        <v>-4.0638900670709723E-2</v>
      </c>
      <c r="J90" s="302">
        <f t="shared" si="36"/>
        <v>0.14589583416208321</v>
      </c>
      <c r="K90" s="408"/>
      <c r="P90" s="178"/>
      <c r="Q90" s="178"/>
      <c r="R90" s="178"/>
      <c r="S90" s="178"/>
      <c r="T90" s="178"/>
    </row>
    <row r="91" spans="1:20">
      <c r="B91" s="295"/>
      <c r="C91" s="295"/>
      <c r="D91" s="295"/>
      <c r="E91" s="295"/>
      <c r="F91" s="295"/>
      <c r="G91" s="295"/>
      <c r="H91" s="295"/>
      <c r="I91" s="295"/>
      <c r="J91" s="295"/>
      <c r="K91" s="408"/>
      <c r="P91" s="178"/>
      <c r="Q91" s="178"/>
      <c r="R91" s="178"/>
      <c r="S91" s="178"/>
      <c r="T91" s="178"/>
    </row>
    <row r="92" spans="1:20">
      <c r="A92" s="178"/>
      <c r="B92" s="662" t="s">
        <v>218</v>
      </c>
      <c r="C92" s="663"/>
      <c r="D92" s="663"/>
      <c r="E92" s="663"/>
      <c r="F92" s="663"/>
      <c r="G92" s="663"/>
      <c r="H92" s="663"/>
      <c r="I92" s="663"/>
      <c r="J92" s="664"/>
      <c r="K92" s="408"/>
      <c r="P92" s="178"/>
      <c r="Q92" s="178"/>
      <c r="R92" s="178"/>
      <c r="S92" s="178"/>
      <c r="T92" s="178"/>
    </row>
    <row r="93" spans="1:20" ht="25.5">
      <c r="A93" s="47"/>
      <c r="B93" s="526" t="s">
        <v>165</v>
      </c>
      <c r="C93" s="527" t="s">
        <v>166</v>
      </c>
      <c r="D93" s="527" t="s">
        <v>167</v>
      </c>
      <c r="E93" s="527" t="s">
        <v>168</v>
      </c>
      <c r="F93" s="527" t="s">
        <v>169</v>
      </c>
      <c r="G93" s="527" t="s">
        <v>170</v>
      </c>
      <c r="H93" s="527" t="s">
        <v>180</v>
      </c>
      <c r="I93" s="527" t="s">
        <v>193</v>
      </c>
      <c r="J93" s="528" t="s">
        <v>234</v>
      </c>
      <c r="K93" s="408"/>
      <c r="P93" s="178"/>
      <c r="Q93" s="178"/>
      <c r="R93" s="178"/>
      <c r="S93" s="178"/>
      <c r="T93" s="178"/>
    </row>
    <row r="94" spans="1:20">
      <c r="A94" s="516" t="s">
        <v>4</v>
      </c>
      <c r="B94" s="492">
        <v>14.66</v>
      </c>
      <c r="C94" s="281">
        <v>13.63</v>
      </c>
      <c r="D94" s="541">
        <v>12.396639</v>
      </c>
      <c r="E94" s="297">
        <v>12.56677</v>
      </c>
      <c r="F94" s="297">
        <v>11.931701</v>
      </c>
      <c r="G94" s="297">
        <v>11.85263</v>
      </c>
      <c r="H94" s="297">
        <v>15.649243864999999</v>
      </c>
      <c r="I94" s="297">
        <v>16.169613633999997</v>
      </c>
      <c r="J94" s="580">
        <v>15.590711554</v>
      </c>
      <c r="K94" s="408"/>
      <c r="P94" s="178"/>
      <c r="Q94" s="178"/>
      <c r="R94" s="178"/>
      <c r="S94" s="178"/>
      <c r="T94" s="178"/>
    </row>
    <row r="95" spans="1:20">
      <c r="A95" s="517" t="s">
        <v>6</v>
      </c>
      <c r="B95" s="496">
        <v>46.59</v>
      </c>
      <c r="C95" s="127">
        <v>43.54</v>
      </c>
      <c r="D95" s="542">
        <v>39.294863999999997</v>
      </c>
      <c r="E95" s="300">
        <v>37.416882000000001</v>
      </c>
      <c r="F95" s="300">
        <v>35.165298999999997</v>
      </c>
      <c r="G95" s="300">
        <v>30.948706999999999</v>
      </c>
      <c r="H95" s="300">
        <v>19.758149627200002</v>
      </c>
      <c r="I95" s="300">
        <v>8.0216947199999993</v>
      </c>
      <c r="J95" s="301">
        <v>3.5342195899999997</v>
      </c>
      <c r="K95" s="408"/>
      <c r="P95" s="178"/>
      <c r="Q95" s="178"/>
      <c r="R95" s="178"/>
      <c r="S95" s="178"/>
      <c r="T95" s="178"/>
    </row>
    <row r="96" spans="1:20">
      <c r="A96" s="517" t="s">
        <v>8</v>
      </c>
      <c r="B96" s="496">
        <v>85.01</v>
      </c>
      <c r="C96" s="127">
        <v>78.36</v>
      </c>
      <c r="D96" s="542">
        <v>84.452776</v>
      </c>
      <c r="E96" s="300">
        <v>88.232123000000001</v>
      </c>
      <c r="F96" s="300">
        <v>84.546242000000007</v>
      </c>
      <c r="G96" s="300">
        <v>99.996919000000005</v>
      </c>
      <c r="H96" s="300">
        <v>107.31823299995999</v>
      </c>
      <c r="I96" s="300">
        <v>102.32508342465999</v>
      </c>
      <c r="J96" s="301">
        <v>120.39891</v>
      </c>
      <c r="K96" s="408"/>
      <c r="P96" s="178"/>
      <c r="Q96" s="178"/>
      <c r="R96" s="178"/>
      <c r="S96" s="178"/>
      <c r="T96" s="178"/>
    </row>
    <row r="97" spans="1:20">
      <c r="A97" s="517" t="s">
        <v>10</v>
      </c>
      <c r="B97" s="496">
        <v>0.24</v>
      </c>
      <c r="C97" s="127">
        <v>0.03</v>
      </c>
      <c r="D97" s="542">
        <v>-6.2770999999999993E-2</v>
      </c>
      <c r="E97" s="300">
        <v>-0.22783700000000001</v>
      </c>
      <c r="F97" s="300">
        <v>1.0430000000000001E-3</v>
      </c>
      <c r="G97" s="300">
        <v>0.35189399999999998</v>
      </c>
      <c r="H97" s="300">
        <v>0.55011828799999996</v>
      </c>
      <c r="I97" s="300">
        <v>0.28169506299999997</v>
      </c>
      <c r="J97" s="301">
        <v>0.22386968799999998</v>
      </c>
      <c r="K97" s="408"/>
      <c r="P97" s="178"/>
      <c r="Q97" s="178"/>
      <c r="R97" s="178"/>
      <c r="S97" s="178"/>
      <c r="T97" s="178"/>
    </row>
    <row r="98" spans="1:20">
      <c r="A98" s="54" t="s">
        <v>1</v>
      </c>
      <c r="B98" s="250">
        <f t="shared" ref="B98:I98" si="37">SUM(B94:B97)</f>
        <v>146.5</v>
      </c>
      <c r="C98" s="251">
        <f t="shared" si="37"/>
        <v>135.56</v>
      </c>
      <c r="D98" s="251">
        <f t="shared" si="37"/>
        <v>136.08150799999999</v>
      </c>
      <c r="E98" s="251">
        <f t="shared" si="37"/>
        <v>137.98793800000001</v>
      </c>
      <c r="F98" s="251">
        <f t="shared" si="37"/>
        <v>131.644285</v>
      </c>
      <c r="G98" s="251">
        <f t="shared" si="37"/>
        <v>143.15015</v>
      </c>
      <c r="H98" s="251">
        <f t="shared" si="37"/>
        <v>143.27574478015998</v>
      </c>
      <c r="I98" s="251">
        <f t="shared" si="37"/>
        <v>126.79808684165999</v>
      </c>
      <c r="J98" s="252">
        <f t="shared" ref="J98" si="38">SUM(J94:J97)</f>
        <v>139.74771083200002</v>
      </c>
      <c r="K98" s="408"/>
      <c r="P98" s="178"/>
      <c r="Q98" s="178"/>
      <c r="R98" s="178"/>
      <c r="S98" s="178"/>
      <c r="T98" s="178"/>
    </row>
    <row r="99" spans="1:20">
      <c r="A99" s="519" t="s">
        <v>2</v>
      </c>
      <c r="B99" s="288"/>
      <c r="C99" s="254">
        <f t="shared" ref="C99:J99" si="39">(C98-B98)/B98</f>
        <v>-7.467576791808872E-2</v>
      </c>
      <c r="D99" s="254">
        <f t="shared" si="39"/>
        <v>3.847064030687393E-3</v>
      </c>
      <c r="E99" s="254">
        <f t="shared" si="39"/>
        <v>1.4009471441189709E-2</v>
      </c>
      <c r="F99" s="254">
        <f t="shared" si="39"/>
        <v>-4.5972518264603801E-2</v>
      </c>
      <c r="G99" s="254">
        <f t="shared" si="39"/>
        <v>8.7401173548855543E-2</v>
      </c>
      <c r="H99" s="254">
        <f t="shared" si="39"/>
        <v>8.7736394380296442E-4</v>
      </c>
      <c r="I99" s="254">
        <f t="shared" si="39"/>
        <v>-0.11500661164793136</v>
      </c>
      <c r="J99" s="302">
        <f t="shared" si="39"/>
        <v>0.10212791306946897</v>
      </c>
      <c r="K99" s="178"/>
      <c r="P99" s="178"/>
      <c r="Q99" s="178"/>
      <c r="R99" s="178"/>
      <c r="S99" s="178"/>
      <c r="T99" s="178"/>
    </row>
    <row r="100" spans="1:20">
      <c r="A100" s="2"/>
      <c r="B100" s="232"/>
      <c r="C100" s="271"/>
      <c r="D100" s="271"/>
      <c r="E100" s="271"/>
      <c r="F100" s="271"/>
      <c r="G100" s="271"/>
      <c r="H100" s="271"/>
      <c r="I100" s="271"/>
      <c r="J100" s="271"/>
      <c r="K100" s="178"/>
      <c r="P100" s="178"/>
      <c r="Q100" s="178"/>
      <c r="R100" s="178"/>
      <c r="S100" s="178"/>
      <c r="T100" s="178"/>
    </row>
    <row r="101" spans="1:20">
      <c r="B101" s="669" t="s">
        <v>47</v>
      </c>
      <c r="C101" s="669"/>
      <c r="D101" s="669"/>
      <c r="E101" s="669"/>
      <c r="F101" s="669"/>
      <c r="G101" s="669"/>
      <c r="H101" s="669"/>
      <c r="I101" s="669"/>
      <c r="J101" s="669"/>
      <c r="K101" s="669"/>
      <c r="P101" s="178"/>
      <c r="Q101" s="178"/>
      <c r="R101" s="178"/>
      <c r="S101" s="178"/>
      <c r="T101" s="178"/>
    </row>
    <row r="102" spans="1:20" ht="33.75" customHeight="1">
      <c r="A102" s="11"/>
      <c r="B102" s="421" t="s">
        <v>194</v>
      </c>
      <c r="C102" s="422" t="s">
        <v>195</v>
      </c>
      <c r="D102" s="422" t="s">
        <v>196</v>
      </c>
      <c r="E102" s="422" t="s">
        <v>197</v>
      </c>
      <c r="F102" s="422" t="s">
        <v>198</v>
      </c>
      <c r="G102" s="422" t="s">
        <v>41</v>
      </c>
      <c r="H102" s="423" t="s">
        <v>40</v>
      </c>
      <c r="I102" s="423" t="s">
        <v>222</v>
      </c>
      <c r="J102" s="423" t="s">
        <v>223</v>
      </c>
      <c r="K102" s="420" t="s">
        <v>237</v>
      </c>
      <c r="P102" s="178"/>
      <c r="Q102" s="178"/>
      <c r="R102" s="178"/>
      <c r="S102" s="178"/>
      <c r="T102" s="178"/>
    </row>
    <row r="103" spans="1:20">
      <c r="A103" s="522" t="s">
        <v>39</v>
      </c>
      <c r="B103" s="303">
        <v>2238</v>
      </c>
      <c r="C103" s="282">
        <v>2263</v>
      </c>
      <c r="D103" s="282">
        <v>2350</v>
      </c>
      <c r="E103" s="282">
        <v>2320</v>
      </c>
      <c r="F103" s="282">
        <v>2345</v>
      </c>
      <c r="G103" s="282">
        <v>2382</v>
      </c>
      <c r="H103" s="282">
        <v>2308</v>
      </c>
      <c r="I103" s="282">
        <v>2326</v>
      </c>
      <c r="J103" s="282">
        <v>2379</v>
      </c>
      <c r="K103" s="617">
        <v>2372</v>
      </c>
      <c r="P103" s="178"/>
      <c r="Q103" s="178"/>
      <c r="R103" s="178"/>
      <c r="S103" s="178"/>
      <c r="T103" s="178"/>
    </row>
    <row r="104" spans="1:20">
      <c r="A104" s="523" t="s">
        <v>38</v>
      </c>
      <c r="B104" s="304">
        <v>2080</v>
      </c>
      <c r="C104" s="614">
        <v>2073</v>
      </c>
      <c r="D104" s="614">
        <v>2097</v>
      </c>
      <c r="E104" s="614">
        <v>2131</v>
      </c>
      <c r="F104" s="614">
        <v>2227</v>
      </c>
      <c r="G104" s="614">
        <v>2271</v>
      </c>
      <c r="H104" s="614">
        <v>2190</v>
      </c>
      <c r="I104" s="614">
        <v>2149</v>
      </c>
      <c r="J104" s="614">
        <v>1945</v>
      </c>
      <c r="K104" s="575">
        <v>1736</v>
      </c>
      <c r="P104" s="178"/>
      <c r="Q104" s="178"/>
      <c r="R104" s="178"/>
      <c r="S104" s="178"/>
      <c r="T104" s="178"/>
    </row>
    <row r="105" spans="1:20">
      <c r="A105" s="523" t="s">
        <v>36</v>
      </c>
      <c r="B105" s="304">
        <v>808</v>
      </c>
      <c r="C105" s="614">
        <v>829</v>
      </c>
      <c r="D105" s="614">
        <v>840</v>
      </c>
      <c r="E105" s="670">
        <v>1345</v>
      </c>
      <c r="F105" s="670">
        <v>1369</v>
      </c>
      <c r="G105" s="670">
        <v>1383</v>
      </c>
      <c r="H105" s="670">
        <v>1375</v>
      </c>
      <c r="I105" s="670">
        <v>1366</v>
      </c>
      <c r="J105" s="670">
        <v>1637</v>
      </c>
      <c r="K105" s="671">
        <v>1671</v>
      </c>
      <c r="P105" s="178"/>
      <c r="Q105" s="178"/>
      <c r="R105" s="178"/>
      <c r="S105" s="178"/>
      <c r="T105" s="178"/>
    </row>
    <row r="106" spans="1:20">
      <c r="A106" s="524" t="s">
        <v>35</v>
      </c>
      <c r="B106" s="304">
        <v>516</v>
      </c>
      <c r="C106" s="614">
        <v>512</v>
      </c>
      <c r="D106" s="614">
        <v>514</v>
      </c>
      <c r="E106" s="670"/>
      <c r="F106" s="670"/>
      <c r="G106" s="670"/>
      <c r="H106" s="670"/>
      <c r="I106" s="670"/>
      <c r="J106" s="670"/>
      <c r="K106" s="671"/>
      <c r="P106" s="178"/>
      <c r="Q106" s="178"/>
      <c r="R106" s="178"/>
      <c r="S106" s="178"/>
      <c r="T106" s="178"/>
    </row>
    <row r="107" spans="1:20">
      <c r="A107" s="525" t="s">
        <v>37</v>
      </c>
      <c r="B107" s="304">
        <v>1630</v>
      </c>
      <c r="C107" s="614">
        <v>1645</v>
      </c>
      <c r="D107" s="614">
        <v>1712</v>
      </c>
      <c r="E107" s="614">
        <v>1725</v>
      </c>
      <c r="F107" s="614">
        <v>1745</v>
      </c>
      <c r="G107" s="614">
        <v>1812</v>
      </c>
      <c r="H107" s="614">
        <v>1838</v>
      </c>
      <c r="I107" s="614">
        <v>1835</v>
      </c>
      <c r="J107" s="614">
        <v>1680</v>
      </c>
      <c r="K107" s="575">
        <v>1634</v>
      </c>
      <c r="P107" s="178"/>
      <c r="Q107" s="178"/>
      <c r="R107" s="178"/>
      <c r="S107" s="178"/>
      <c r="T107" s="178"/>
    </row>
    <row r="108" spans="1:20">
      <c r="A108" s="524" t="s">
        <v>34</v>
      </c>
      <c r="B108" s="304">
        <v>1600</v>
      </c>
      <c r="C108" s="614">
        <v>1500</v>
      </c>
      <c r="D108" s="614">
        <v>1554</v>
      </c>
      <c r="E108" s="614">
        <v>1607</v>
      </c>
      <c r="F108" s="614">
        <v>1414</v>
      </c>
      <c r="G108" s="614">
        <v>1263</v>
      </c>
      <c r="H108" s="614">
        <v>1284</v>
      </c>
      <c r="I108" s="614">
        <v>1238</v>
      </c>
      <c r="J108" s="614">
        <v>1203</v>
      </c>
      <c r="K108" s="575">
        <v>1089</v>
      </c>
    </row>
    <row r="109" spans="1:20">
      <c r="A109" s="221" t="s">
        <v>1</v>
      </c>
      <c r="B109" s="266">
        <f t="shared" ref="B109:I109" si="40">SUM(B103:B108)</f>
        <v>8872</v>
      </c>
      <c r="C109" s="267">
        <f t="shared" si="40"/>
        <v>8822</v>
      </c>
      <c r="D109" s="267">
        <f t="shared" si="40"/>
        <v>9067</v>
      </c>
      <c r="E109" s="267">
        <f t="shared" si="40"/>
        <v>9128</v>
      </c>
      <c r="F109" s="267">
        <f t="shared" si="40"/>
        <v>9100</v>
      </c>
      <c r="G109" s="267">
        <f t="shared" si="40"/>
        <v>9111</v>
      </c>
      <c r="H109" s="267">
        <f t="shared" si="40"/>
        <v>8995</v>
      </c>
      <c r="I109" s="267">
        <f t="shared" si="40"/>
        <v>8914</v>
      </c>
      <c r="J109" s="267">
        <f t="shared" ref="J109:K109" si="41">SUM(J103:J108)</f>
        <v>8844</v>
      </c>
      <c r="K109" s="268">
        <f t="shared" si="41"/>
        <v>8502</v>
      </c>
    </row>
    <row r="110" spans="1:20">
      <c r="A110" s="44" t="s">
        <v>2</v>
      </c>
      <c r="B110" s="288"/>
      <c r="C110" s="254">
        <f t="shared" ref="C110:K110" si="42">(C109-B109)/B109</f>
        <v>-5.6357078449053204E-3</v>
      </c>
      <c r="D110" s="254">
        <f t="shared" si="42"/>
        <v>2.7771480389934256E-2</v>
      </c>
      <c r="E110" s="254">
        <f t="shared" si="42"/>
        <v>6.7276938347854854E-3</v>
      </c>
      <c r="F110" s="254">
        <f t="shared" si="42"/>
        <v>-3.0674846625766872E-3</v>
      </c>
      <c r="G110" s="254">
        <f t="shared" si="42"/>
        <v>1.2087912087912088E-3</v>
      </c>
      <c r="H110" s="254">
        <f t="shared" si="42"/>
        <v>-1.2731862583690044E-2</v>
      </c>
      <c r="I110" s="360">
        <f t="shared" si="42"/>
        <v>-9.0050027793218447E-3</v>
      </c>
      <c r="J110" s="360">
        <f t="shared" si="42"/>
        <v>-7.8528157953780577E-3</v>
      </c>
      <c r="K110" s="255">
        <f t="shared" si="42"/>
        <v>-3.8670284938941653E-2</v>
      </c>
      <c r="L110" s="6"/>
      <c r="T110" s="543"/>
    </row>
    <row r="111" spans="1:20">
      <c r="L111" s="6"/>
      <c r="T111" s="544"/>
    </row>
    <row r="112" spans="1:20">
      <c r="B112" s="662" t="s">
        <v>21</v>
      </c>
      <c r="C112" s="663"/>
      <c r="D112" s="663"/>
      <c r="E112" s="663"/>
      <c r="F112" s="663"/>
      <c r="G112" s="663"/>
      <c r="H112" s="663"/>
      <c r="I112" s="663"/>
      <c r="J112" s="664"/>
      <c r="L112" s="6"/>
      <c r="T112" s="544"/>
    </row>
    <row r="113" spans="1:20" ht="25.5">
      <c r="A113" s="178"/>
      <c r="B113" s="424" t="s">
        <v>26</v>
      </c>
      <c r="C113" s="281" t="s">
        <v>25</v>
      </c>
      <c r="D113" s="281" t="s">
        <v>24</v>
      </c>
      <c r="E113" s="281" t="s">
        <v>23</v>
      </c>
      <c r="F113" s="281" t="s">
        <v>22</v>
      </c>
      <c r="G113" s="281" t="s">
        <v>33</v>
      </c>
      <c r="H113" s="425" t="s">
        <v>40</v>
      </c>
      <c r="I113" s="423" t="s">
        <v>181</v>
      </c>
      <c r="J113" s="420" t="s">
        <v>236</v>
      </c>
      <c r="L113" s="6"/>
      <c r="T113" s="544"/>
    </row>
    <row r="114" spans="1:20" ht="15" customHeight="1">
      <c r="A114" s="52" t="s">
        <v>21</v>
      </c>
      <c r="B114" s="306" t="s">
        <v>0</v>
      </c>
      <c r="C114" s="307">
        <v>54956</v>
      </c>
      <c r="D114" s="307">
        <v>55411</v>
      </c>
      <c r="E114" s="307">
        <v>55882</v>
      </c>
      <c r="F114" s="545">
        <v>55332</v>
      </c>
      <c r="G114" s="545">
        <v>52543</v>
      </c>
      <c r="H114" s="545">
        <v>51509</v>
      </c>
      <c r="I114" s="290">
        <v>53250</v>
      </c>
      <c r="J114" s="552">
        <v>52292</v>
      </c>
      <c r="L114" s="670"/>
      <c r="T114" s="544"/>
    </row>
    <row r="115" spans="1:20">
      <c r="B115" s="546"/>
      <c r="C115" s="547"/>
      <c r="D115" s="547"/>
      <c r="E115" s="547"/>
      <c r="F115" s="547"/>
      <c r="G115" s="547"/>
      <c r="H115" s="547"/>
      <c r="I115" s="547"/>
      <c r="J115" s="547"/>
      <c r="L115" s="670"/>
      <c r="T115" s="6"/>
    </row>
    <row r="116" spans="1:20">
      <c r="B116" s="662" t="s">
        <v>20</v>
      </c>
      <c r="C116" s="663"/>
      <c r="D116" s="663"/>
      <c r="E116" s="663"/>
      <c r="F116" s="663"/>
      <c r="G116" s="663"/>
      <c r="H116" s="663"/>
      <c r="I116" s="663"/>
      <c r="J116" s="664"/>
      <c r="L116" s="6"/>
      <c r="T116" s="6"/>
    </row>
    <row r="117" spans="1:20" ht="25.5">
      <c r="A117" s="47"/>
      <c r="B117" s="526" t="s">
        <v>165</v>
      </c>
      <c r="C117" s="527" t="s">
        <v>166</v>
      </c>
      <c r="D117" s="527" t="s">
        <v>167</v>
      </c>
      <c r="E117" s="527" t="s">
        <v>168</v>
      </c>
      <c r="F117" s="527" t="s">
        <v>169</v>
      </c>
      <c r="G117" s="527" t="s">
        <v>170</v>
      </c>
      <c r="H117" s="527" t="s">
        <v>180</v>
      </c>
      <c r="I117" s="527" t="s">
        <v>193</v>
      </c>
      <c r="J117" s="528" t="s">
        <v>234</v>
      </c>
      <c r="T117" s="544"/>
    </row>
    <row r="118" spans="1:20">
      <c r="A118" s="557" t="s">
        <v>191</v>
      </c>
      <c r="B118" s="352">
        <v>11424</v>
      </c>
      <c r="C118" s="282">
        <v>16312</v>
      </c>
      <c r="D118" s="282">
        <v>20977</v>
      </c>
      <c r="E118" s="282">
        <v>20303</v>
      </c>
      <c r="F118" s="282">
        <v>22577.457581831957</v>
      </c>
      <c r="G118" s="282">
        <v>24505.787360518974</v>
      </c>
      <c r="H118" s="282">
        <v>31069.441433964985</v>
      </c>
      <c r="I118" s="282">
        <v>30377.586958191958</v>
      </c>
      <c r="J118" s="548">
        <v>38542.487668903028</v>
      </c>
      <c r="K118" s="8"/>
      <c r="T118" s="544"/>
    </row>
    <row r="119" spans="1:20">
      <c r="A119" s="557" t="s">
        <v>19</v>
      </c>
      <c r="B119" s="549">
        <v>4033</v>
      </c>
      <c r="C119" s="470">
        <v>8389</v>
      </c>
      <c r="D119" s="470">
        <v>10509</v>
      </c>
      <c r="E119" s="470">
        <v>11071</v>
      </c>
      <c r="F119" s="470">
        <v>14849.910642077</v>
      </c>
      <c r="G119" s="470">
        <v>19587.421591664992</v>
      </c>
      <c r="H119" s="470">
        <v>20482.911557051997</v>
      </c>
      <c r="I119" s="574">
        <v>19031.592828943998</v>
      </c>
      <c r="J119" s="471">
        <v>18055.171711308994</v>
      </c>
      <c r="K119" s="9"/>
      <c r="T119" s="544"/>
    </row>
    <row r="120" spans="1:20" ht="38.25">
      <c r="A120" s="557" t="s">
        <v>18</v>
      </c>
      <c r="B120" s="549">
        <v>1160</v>
      </c>
      <c r="C120" s="470">
        <v>1867</v>
      </c>
      <c r="D120" s="470">
        <v>2774</v>
      </c>
      <c r="E120" s="470">
        <v>2720</v>
      </c>
      <c r="F120" s="470">
        <v>3780.0300264740004</v>
      </c>
      <c r="G120" s="470">
        <v>4759.8389324599939</v>
      </c>
      <c r="H120" s="470">
        <v>6314.6994542019993</v>
      </c>
      <c r="I120" s="574">
        <v>6598.1278256889982</v>
      </c>
      <c r="J120" s="471">
        <v>6648.9118163589965</v>
      </c>
      <c r="K120" s="102"/>
      <c r="T120" s="544"/>
    </row>
    <row r="121" spans="1:20" ht="25.5">
      <c r="A121" s="557" t="s">
        <v>32</v>
      </c>
      <c r="B121" s="549">
        <v>87727</v>
      </c>
      <c r="C121" s="470">
        <v>521505</v>
      </c>
      <c r="D121" s="470">
        <v>565510</v>
      </c>
      <c r="E121" s="470">
        <v>523483</v>
      </c>
      <c r="F121" s="470">
        <v>588358.01005473337</v>
      </c>
      <c r="G121" s="470">
        <v>581085.19271146867</v>
      </c>
      <c r="H121" s="470">
        <v>518706.5091781409</v>
      </c>
      <c r="I121" s="574">
        <v>436685.32564200129</v>
      </c>
      <c r="J121" s="471">
        <v>350362.44912656996</v>
      </c>
      <c r="K121" s="550"/>
      <c r="P121" s="178"/>
      <c r="Q121" s="178"/>
      <c r="R121" s="178"/>
      <c r="S121" s="178"/>
      <c r="T121" s="551"/>
    </row>
    <row r="122" spans="1:20" ht="25.5">
      <c r="A122" s="557" t="s">
        <v>17</v>
      </c>
      <c r="B122" s="549">
        <v>22008</v>
      </c>
      <c r="C122" s="470">
        <v>70282</v>
      </c>
      <c r="D122" s="470">
        <v>90384</v>
      </c>
      <c r="E122" s="470"/>
      <c r="F122" s="470"/>
      <c r="G122" s="470"/>
      <c r="H122" s="470"/>
      <c r="I122" s="574"/>
      <c r="J122" s="471"/>
      <c r="K122" s="550"/>
      <c r="L122" s="538"/>
      <c r="M122" s="112"/>
      <c r="N122" s="112"/>
      <c r="O122" s="112"/>
      <c r="P122" s="112"/>
      <c r="Q122" s="112"/>
      <c r="R122" s="112"/>
      <c r="S122" s="538"/>
      <c r="T122" s="112"/>
    </row>
    <row r="123" spans="1:20" ht="25.5">
      <c r="A123" s="557" t="s">
        <v>16</v>
      </c>
      <c r="B123" s="288"/>
      <c r="C123" s="289"/>
      <c r="D123" s="289"/>
      <c r="E123" s="290">
        <v>34606</v>
      </c>
      <c r="F123" s="290">
        <v>27383.411792077979</v>
      </c>
      <c r="G123" s="290">
        <v>27207.271486632992</v>
      </c>
      <c r="H123" s="290">
        <v>27468.27499805699</v>
      </c>
      <c r="I123" s="290">
        <v>21330.49831731099</v>
      </c>
      <c r="J123" s="552">
        <v>15032.216352363996</v>
      </c>
      <c r="K123" s="553"/>
      <c r="L123" s="550"/>
      <c r="T123" s="178"/>
    </row>
    <row r="124" spans="1:20">
      <c r="B124" s="554"/>
      <c r="C124" s="546"/>
      <c r="D124" s="547"/>
      <c r="E124" s="547"/>
      <c r="F124" s="547"/>
      <c r="G124" s="555"/>
      <c r="H124" s="547"/>
      <c r="I124" s="547"/>
      <c r="J124" s="547"/>
      <c r="K124" s="226"/>
      <c r="L124" s="550"/>
    </row>
    <row r="125" spans="1:20">
      <c r="K125" s="556"/>
      <c r="L125" s="550"/>
    </row>
    <row r="126" spans="1:20" ht="10.5" customHeight="1">
      <c r="L126" s="550"/>
    </row>
  </sheetData>
  <sortState ref="A94:I97">
    <sortCondition ref="A96"/>
  </sortState>
  <mergeCells count="22">
    <mergeCell ref="L114:L115"/>
    <mergeCell ref="B75:J75"/>
    <mergeCell ref="B83:J83"/>
    <mergeCell ref="B92:J92"/>
    <mergeCell ref="B112:J112"/>
    <mergeCell ref="E105:E106"/>
    <mergeCell ref="F105:F106"/>
    <mergeCell ref="G105:G106"/>
    <mergeCell ref="H105:H106"/>
    <mergeCell ref="I105:I106"/>
    <mergeCell ref="J105:J106"/>
    <mergeCell ref="K105:K106"/>
    <mergeCell ref="B116:J116"/>
    <mergeCell ref="B7:J7"/>
    <mergeCell ref="B15:J15"/>
    <mergeCell ref="B23:J23"/>
    <mergeCell ref="B33:J33"/>
    <mergeCell ref="B43:J43"/>
    <mergeCell ref="B51:J51"/>
    <mergeCell ref="B60:J60"/>
    <mergeCell ref="B67:J67"/>
    <mergeCell ref="B101:K101"/>
  </mergeCells>
  <pageMargins left="0.7" right="0.7" top="0.75" bottom="0.75" header="0.3" footer="0.3"/>
  <pageSetup paperSize="9" scale="33"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autoPageBreaks="0" fitToPage="1"/>
  </sheetPr>
  <dimension ref="A1:T68"/>
  <sheetViews>
    <sheetView showGridLines="0" topLeftCell="A31" zoomScale="80" zoomScaleNormal="80" workbookViewId="0">
      <selection activeCell="J63" sqref="B63:J63"/>
    </sheetView>
  </sheetViews>
  <sheetFormatPr defaultRowHeight="12.75"/>
  <cols>
    <col min="1" max="1" width="30.7109375" style="119" customWidth="1"/>
    <col min="2" max="2" width="9.85546875" style="272" customWidth="1"/>
    <col min="3" max="8" width="9.85546875" style="272" bestFit="1" customWidth="1"/>
    <col min="9" max="10" width="10.5703125" style="272" customWidth="1"/>
    <col min="11" max="11" width="10.7109375" style="119" customWidth="1"/>
    <col min="12" max="18" width="9.140625" style="119"/>
    <col min="19" max="19" width="15.5703125" style="119" customWidth="1"/>
    <col min="20" max="16384" width="9.140625" style="119"/>
  </cols>
  <sheetData>
    <row r="1" spans="1:20" ht="20.25">
      <c r="A1" s="68" t="s">
        <v>31</v>
      </c>
      <c r="B1" s="235"/>
      <c r="C1" s="236"/>
      <c r="D1" s="236"/>
      <c r="E1" s="236"/>
      <c r="F1" s="236"/>
      <c r="G1" s="236"/>
      <c r="H1" s="236"/>
      <c r="I1" s="236"/>
      <c r="J1" s="236"/>
    </row>
    <row r="2" spans="1:20" ht="20.25">
      <c r="A2" s="68" t="s">
        <v>232</v>
      </c>
      <c r="B2" s="235"/>
      <c r="C2" s="236"/>
      <c r="D2" s="236"/>
      <c r="E2" s="236"/>
      <c r="F2" s="236"/>
      <c r="G2" s="236"/>
      <c r="H2" s="237"/>
      <c r="I2" s="237"/>
      <c r="J2" s="237"/>
    </row>
    <row r="3" spans="1:20" ht="15" customHeight="1">
      <c r="A3" s="104"/>
      <c r="B3" s="238"/>
      <c r="C3" s="239"/>
      <c r="D3" s="239"/>
      <c r="E3" s="232"/>
      <c r="F3" s="232"/>
      <c r="G3" s="232"/>
      <c r="H3" s="232"/>
      <c r="I3" s="232"/>
      <c r="J3" s="232"/>
      <c r="K3" s="67"/>
      <c r="L3" s="67"/>
      <c r="M3" s="67"/>
      <c r="N3" s="67"/>
      <c r="O3" s="67"/>
    </row>
    <row r="4" spans="1:20" ht="12" customHeight="1">
      <c r="A4" s="107"/>
      <c r="B4" s="240"/>
      <c r="C4" s="232"/>
      <c r="D4" s="232"/>
      <c r="E4" s="116"/>
      <c r="F4" s="116"/>
      <c r="G4" s="116"/>
      <c r="H4" s="232"/>
      <c r="I4" s="232"/>
      <c r="J4" s="232"/>
    </row>
    <row r="5" spans="1:20" ht="33" customHeight="1" thickBot="1">
      <c r="A5" s="108">
        <v>4</v>
      </c>
      <c r="B5" s="478" t="s">
        <v>12</v>
      </c>
      <c r="C5" s="485"/>
      <c r="D5" s="85"/>
      <c r="E5" s="86"/>
      <c r="F5" s="86"/>
      <c r="G5" s="86"/>
      <c r="H5" s="241"/>
      <c r="I5" s="241"/>
      <c r="J5" s="241"/>
      <c r="K5" s="130"/>
      <c r="L5" s="130"/>
      <c r="M5" s="130"/>
      <c r="N5" s="130"/>
      <c r="O5" s="130"/>
      <c r="P5" s="130"/>
      <c r="Q5" s="130"/>
      <c r="R5" s="130"/>
      <c r="S5" s="130"/>
      <c r="T5" s="130"/>
    </row>
    <row r="6" spans="1:20">
      <c r="A6" s="117"/>
      <c r="B6" s="100"/>
      <c r="C6" s="100"/>
      <c r="D6" s="100"/>
      <c r="E6" s="118"/>
      <c r="F6" s="118"/>
      <c r="G6" s="118"/>
      <c r="H6" s="116"/>
      <c r="I6" s="116"/>
      <c r="J6" s="116"/>
    </row>
    <row r="7" spans="1:20" ht="15" customHeight="1">
      <c r="A7" s="63"/>
      <c r="B7" s="669" t="s">
        <v>248</v>
      </c>
      <c r="C7" s="669"/>
      <c r="D7" s="669"/>
      <c r="E7" s="669"/>
      <c r="F7" s="669"/>
      <c r="G7" s="669"/>
      <c r="H7" s="669"/>
      <c r="I7" s="669"/>
      <c r="J7" s="669"/>
    </row>
    <row r="8" spans="1:20" ht="25.5">
      <c r="A8" s="63"/>
      <c r="B8" s="583" t="s">
        <v>165</v>
      </c>
      <c r="C8" s="320" t="s">
        <v>166</v>
      </c>
      <c r="D8" s="320" t="s">
        <v>167</v>
      </c>
      <c r="E8" s="320" t="s">
        <v>168</v>
      </c>
      <c r="F8" s="320" t="s">
        <v>169</v>
      </c>
      <c r="G8" s="320" t="s">
        <v>170</v>
      </c>
      <c r="H8" s="320" t="s">
        <v>180</v>
      </c>
      <c r="I8" s="320" t="s">
        <v>193</v>
      </c>
      <c r="J8" s="584" t="s">
        <v>234</v>
      </c>
      <c r="L8" s="91"/>
      <c r="M8" s="87"/>
      <c r="N8" s="87"/>
      <c r="O8" s="87"/>
    </row>
    <row r="9" spans="1:20" ht="15" customHeight="1">
      <c r="A9" s="109" t="s">
        <v>103</v>
      </c>
      <c r="B9" s="242">
        <v>769.65</v>
      </c>
      <c r="C9" s="243">
        <v>712.76</v>
      </c>
      <c r="D9" s="243">
        <v>679.25086061001605</v>
      </c>
      <c r="E9" s="244">
        <v>659.53272579878296</v>
      </c>
      <c r="F9" s="244">
        <v>641.83008887922892</v>
      </c>
      <c r="G9" s="244">
        <v>614.32052074191893</v>
      </c>
      <c r="H9" s="244">
        <v>598.82875714390286</v>
      </c>
      <c r="I9" s="244">
        <v>606.85505519441222</v>
      </c>
      <c r="J9" s="245">
        <v>601.68290814991678</v>
      </c>
      <c r="O9" s="87"/>
    </row>
    <row r="10" spans="1:20" ht="15" customHeight="1">
      <c r="A10" s="110" t="s">
        <v>104</v>
      </c>
      <c r="B10" s="246">
        <v>557.92999999999995</v>
      </c>
      <c r="C10" s="247">
        <v>571.75</v>
      </c>
      <c r="D10" s="247">
        <v>562.47</v>
      </c>
      <c r="E10" s="248">
        <v>564.32173886421833</v>
      </c>
      <c r="F10" s="248">
        <v>549.29198160620331</v>
      </c>
      <c r="G10" s="248">
        <v>519.93062149327977</v>
      </c>
      <c r="H10" s="248">
        <v>507.76908290999961</v>
      </c>
      <c r="I10" s="248">
        <v>487.24148231864359</v>
      </c>
      <c r="J10" s="249">
        <v>472.01320635842387</v>
      </c>
    </row>
    <row r="11" spans="1:20" ht="15" customHeight="1">
      <c r="A11" s="110" t="s">
        <v>105</v>
      </c>
      <c r="B11" s="246">
        <v>106.92</v>
      </c>
      <c r="C11" s="247">
        <v>52.77</v>
      </c>
      <c r="D11" s="247">
        <v>31.71</v>
      </c>
      <c r="E11" s="248">
        <v>25.396258536701346</v>
      </c>
      <c r="F11" s="248">
        <v>25.366178276825153</v>
      </c>
      <c r="G11" s="248">
        <v>14.654409012350856</v>
      </c>
      <c r="H11" s="248">
        <v>10.165617342902697</v>
      </c>
      <c r="I11" s="248">
        <v>12.42637766419025</v>
      </c>
      <c r="J11" s="249">
        <v>21.372793242887749</v>
      </c>
    </row>
    <row r="12" spans="1:20" ht="15" customHeight="1">
      <c r="A12" s="55" t="s">
        <v>1</v>
      </c>
      <c r="B12" s="250">
        <f t="shared" ref="B12:H12" si="0">SUM(B9:B11)</f>
        <v>1434.5</v>
      </c>
      <c r="C12" s="251">
        <f t="shared" si="0"/>
        <v>1337.28</v>
      </c>
      <c r="D12" s="251">
        <f t="shared" si="0"/>
        <v>1273.4308606100162</v>
      </c>
      <c r="E12" s="251">
        <f t="shared" si="0"/>
        <v>1249.2507231997026</v>
      </c>
      <c r="F12" s="251">
        <f t="shared" si="0"/>
        <v>1216.4882487622574</v>
      </c>
      <c r="G12" s="251">
        <f t="shared" si="0"/>
        <v>1148.9055512475495</v>
      </c>
      <c r="H12" s="251">
        <f t="shared" si="0"/>
        <v>1116.7634573968053</v>
      </c>
      <c r="I12" s="251">
        <f>SUM(I9:I11)</f>
        <v>1106.5229151772462</v>
      </c>
      <c r="J12" s="252">
        <f>SUM(J9:J11)</f>
        <v>1095.0689077512284</v>
      </c>
      <c r="K12" s="103"/>
    </row>
    <row r="13" spans="1:20" ht="15" customHeight="1">
      <c r="A13" s="111" t="s">
        <v>2</v>
      </c>
      <c r="B13" s="253"/>
      <c r="C13" s="254">
        <f t="shared" ref="C13:J13" si="1">(C12-B12)/B12</f>
        <v>-6.7772743116068332E-2</v>
      </c>
      <c r="D13" s="254">
        <f t="shared" si="1"/>
        <v>-4.774552778025825E-2</v>
      </c>
      <c r="E13" s="254">
        <f t="shared" si="1"/>
        <v>-1.8988182364867844E-2</v>
      </c>
      <c r="F13" s="254">
        <f t="shared" si="1"/>
        <v>-2.6225699796699573E-2</v>
      </c>
      <c r="G13" s="254">
        <f t="shared" si="1"/>
        <v>-5.5555569553155472E-2</v>
      </c>
      <c r="H13" s="254">
        <f t="shared" si="1"/>
        <v>-2.7976271692518543E-2</v>
      </c>
      <c r="I13" s="254">
        <f t="shared" si="1"/>
        <v>-9.1698399976571175E-3</v>
      </c>
      <c r="J13" s="255">
        <f t="shared" si="1"/>
        <v>-1.0351351308601762E-2</v>
      </c>
      <c r="K13" s="112"/>
    </row>
    <row r="14" spans="1:20" ht="15" customHeight="1">
      <c r="A14" s="48"/>
      <c r="B14" s="145"/>
      <c r="C14" s="256"/>
      <c r="D14" s="256"/>
      <c r="E14" s="256"/>
      <c r="F14" s="256"/>
      <c r="G14" s="256"/>
      <c r="H14" s="256"/>
      <c r="I14" s="256"/>
      <c r="J14" s="256"/>
      <c r="K14" s="112"/>
    </row>
    <row r="15" spans="1:20" ht="15" customHeight="1">
      <c r="A15" s="63"/>
      <c r="B15" s="669" t="s">
        <v>106</v>
      </c>
      <c r="C15" s="669"/>
      <c r="D15" s="669"/>
      <c r="E15" s="669"/>
      <c r="F15" s="669"/>
      <c r="G15" s="669"/>
      <c r="H15" s="669"/>
      <c r="I15" s="669"/>
      <c r="J15" s="669"/>
    </row>
    <row r="16" spans="1:20" ht="25.5">
      <c r="A16" s="63"/>
      <c r="B16" s="230" t="s">
        <v>165</v>
      </c>
      <c r="C16" s="231" t="s">
        <v>166</v>
      </c>
      <c r="D16" s="231" t="s">
        <v>167</v>
      </c>
      <c r="E16" s="231" t="s">
        <v>168</v>
      </c>
      <c r="F16" s="231" t="s">
        <v>169</v>
      </c>
      <c r="G16" s="231" t="s">
        <v>170</v>
      </c>
      <c r="H16" s="320" t="s">
        <v>180</v>
      </c>
      <c r="I16" s="320" t="s">
        <v>193</v>
      </c>
      <c r="J16" s="584" t="s">
        <v>234</v>
      </c>
      <c r="L16" s="91"/>
      <c r="M16" s="87"/>
      <c r="N16" s="87"/>
      <c r="O16" s="87"/>
    </row>
    <row r="17" spans="1:15" ht="15" customHeight="1">
      <c r="A17" s="109" t="s">
        <v>103</v>
      </c>
      <c r="B17" s="242">
        <v>175.97</v>
      </c>
      <c r="C17" s="243">
        <v>149.38</v>
      </c>
      <c r="D17" s="243">
        <v>137.31767587566046</v>
      </c>
      <c r="E17" s="244">
        <v>134.02652741622816</v>
      </c>
      <c r="F17" s="244">
        <v>129.03661223356471</v>
      </c>
      <c r="G17" s="244">
        <v>119.27093779473348</v>
      </c>
      <c r="H17" s="244">
        <v>121.28876025304382</v>
      </c>
      <c r="I17" s="244">
        <v>126.31257349471115</v>
      </c>
      <c r="J17" s="245">
        <v>126.5469173206077</v>
      </c>
      <c r="O17" s="87"/>
    </row>
    <row r="18" spans="1:15" ht="15" customHeight="1">
      <c r="A18" s="110" t="s">
        <v>104</v>
      </c>
      <c r="B18" s="246">
        <v>251.8</v>
      </c>
      <c r="C18" s="247">
        <v>239.98</v>
      </c>
      <c r="D18" s="247">
        <v>247.39</v>
      </c>
      <c r="E18" s="248">
        <v>269.07734780363364</v>
      </c>
      <c r="F18" s="248">
        <v>267.93784874737429</v>
      </c>
      <c r="G18" s="248">
        <v>252.10664438783897</v>
      </c>
      <c r="H18" s="248">
        <v>248.92628274155138</v>
      </c>
      <c r="I18" s="248">
        <v>245.71068044681238</v>
      </c>
      <c r="J18" s="249">
        <v>237.50371481578236</v>
      </c>
    </row>
    <row r="19" spans="1:15" s="123" customFormat="1" ht="15" customHeight="1">
      <c r="A19" s="110" t="s">
        <v>105</v>
      </c>
      <c r="B19" s="246">
        <v>61.81</v>
      </c>
      <c r="C19" s="247">
        <v>28.54</v>
      </c>
      <c r="D19" s="247">
        <v>16.690000000000001</v>
      </c>
      <c r="E19" s="248">
        <v>12.275874327343455</v>
      </c>
      <c r="F19" s="248">
        <v>11.699298797084467</v>
      </c>
      <c r="G19" s="248">
        <v>7.2036285033577983</v>
      </c>
      <c r="H19" s="248">
        <v>5.1639844050950856</v>
      </c>
      <c r="I19" s="248">
        <v>4.7322864964673492</v>
      </c>
      <c r="J19" s="249">
        <v>4.7710536130777799</v>
      </c>
    </row>
    <row r="20" spans="1:15" ht="15" customHeight="1">
      <c r="A20" s="55" t="s">
        <v>1</v>
      </c>
      <c r="B20" s="250">
        <f t="shared" ref="B20:I20" si="2">SUM(B17:B19)</f>
        <v>489.58</v>
      </c>
      <c r="C20" s="251">
        <f t="shared" si="2"/>
        <v>417.90000000000003</v>
      </c>
      <c r="D20" s="251">
        <f t="shared" si="2"/>
        <v>401.39767587566047</v>
      </c>
      <c r="E20" s="251">
        <f t="shared" si="2"/>
        <v>415.37974954720528</v>
      </c>
      <c r="F20" s="251">
        <f t="shared" si="2"/>
        <v>408.67375977802345</v>
      </c>
      <c r="G20" s="251">
        <f t="shared" si="2"/>
        <v>378.58121068593022</v>
      </c>
      <c r="H20" s="251">
        <f t="shared" si="2"/>
        <v>375.3790273996903</v>
      </c>
      <c r="I20" s="251">
        <f t="shared" si="2"/>
        <v>376.75554043799087</v>
      </c>
      <c r="J20" s="252">
        <f>SUM(J17:J19)</f>
        <v>368.8216857494678</v>
      </c>
    </row>
    <row r="21" spans="1:15" ht="15" customHeight="1">
      <c r="A21" s="111" t="s">
        <v>2</v>
      </c>
      <c r="B21" s="253"/>
      <c r="C21" s="254">
        <f t="shared" ref="C21:J21" si="3">(C20-B20)/B20</f>
        <v>-0.14641120960823553</v>
      </c>
      <c r="D21" s="254">
        <f t="shared" si="3"/>
        <v>-3.9488691371953974E-2</v>
      </c>
      <c r="E21" s="254">
        <f t="shared" si="3"/>
        <v>3.4833469429145343E-2</v>
      </c>
      <c r="F21" s="254">
        <f t="shared" si="3"/>
        <v>-1.6144238558793135E-2</v>
      </c>
      <c r="G21" s="254">
        <f t="shared" si="3"/>
        <v>-7.3634649575833794E-2</v>
      </c>
      <c r="H21" s="254">
        <f t="shared" si="3"/>
        <v>-8.4583787991962343E-3</v>
      </c>
      <c r="I21" s="254">
        <f t="shared" si="3"/>
        <v>3.6669950578643016E-3</v>
      </c>
      <c r="J21" s="255">
        <f t="shared" si="3"/>
        <v>-2.1058362351618502E-2</v>
      </c>
      <c r="K21" s="103"/>
    </row>
    <row r="22" spans="1:15" ht="15" customHeight="1">
      <c r="B22" s="128"/>
      <c r="C22" s="256"/>
      <c r="D22" s="257"/>
      <c r="E22" s="256"/>
      <c r="F22" s="258"/>
      <c r="G22" s="258"/>
      <c r="H22" s="258"/>
      <c r="I22" s="258"/>
      <c r="J22" s="258"/>
      <c r="K22" s="112"/>
    </row>
    <row r="23" spans="1:15" ht="15" customHeight="1">
      <c r="A23" s="49"/>
      <c r="B23" s="669" t="s">
        <v>107</v>
      </c>
      <c r="C23" s="669"/>
      <c r="D23" s="669"/>
      <c r="E23" s="669"/>
      <c r="F23" s="669"/>
      <c r="G23" s="669"/>
      <c r="H23" s="669"/>
      <c r="I23" s="669"/>
      <c r="J23" s="669"/>
    </row>
    <row r="24" spans="1:15" ht="25.5">
      <c r="A24" s="63"/>
      <c r="B24" s="230" t="s">
        <v>165</v>
      </c>
      <c r="C24" s="231" t="s">
        <v>166</v>
      </c>
      <c r="D24" s="231" t="s">
        <v>167</v>
      </c>
      <c r="E24" s="231" t="s">
        <v>168</v>
      </c>
      <c r="F24" s="231" t="s">
        <v>169</v>
      </c>
      <c r="G24" s="231" t="s">
        <v>170</v>
      </c>
      <c r="H24" s="320" t="s">
        <v>180</v>
      </c>
      <c r="I24" s="320" t="s">
        <v>193</v>
      </c>
      <c r="J24" s="584" t="s">
        <v>234</v>
      </c>
    </row>
    <row r="25" spans="1:15" ht="15" customHeight="1">
      <c r="A25" s="81" t="s">
        <v>50</v>
      </c>
      <c r="B25" s="259">
        <v>2458</v>
      </c>
      <c r="C25" s="260">
        <v>3158</v>
      </c>
      <c r="D25" s="260">
        <v>3788</v>
      </c>
      <c r="E25" s="261">
        <v>4642.9093049370003</v>
      </c>
      <c r="F25" s="261">
        <v>6449.0123259660022</v>
      </c>
      <c r="G25" s="261">
        <v>7557.2767504529993</v>
      </c>
      <c r="H25" s="261">
        <v>8770.8770016590061</v>
      </c>
      <c r="I25" s="261">
        <v>11608.657530729994</v>
      </c>
      <c r="J25" s="579">
        <v>12153.542072721999</v>
      </c>
    </row>
    <row r="26" spans="1:15" ht="15" customHeight="1">
      <c r="A26" s="82" t="s">
        <v>61</v>
      </c>
      <c r="B26" s="262">
        <v>394</v>
      </c>
      <c r="C26" s="263">
        <v>328</v>
      </c>
      <c r="D26" s="263">
        <v>240</v>
      </c>
      <c r="E26" s="264">
        <v>194.93338804800001</v>
      </c>
      <c r="F26" s="264">
        <v>188.61487852199988</v>
      </c>
      <c r="G26" s="264">
        <v>149.81265754199998</v>
      </c>
      <c r="H26" s="264">
        <v>176.74646549399995</v>
      </c>
      <c r="I26" s="264">
        <v>129.30169371399995</v>
      </c>
      <c r="J26" s="265">
        <v>86.962647438999994</v>
      </c>
    </row>
    <row r="27" spans="1:15" ht="15" customHeight="1">
      <c r="A27" s="82" t="s">
        <v>49</v>
      </c>
      <c r="B27" s="262">
        <v>14395</v>
      </c>
      <c r="C27" s="263">
        <v>12911</v>
      </c>
      <c r="D27" s="263">
        <v>14840</v>
      </c>
      <c r="E27" s="264">
        <v>16412.640911030001</v>
      </c>
      <c r="F27" s="264">
        <v>21212.532459092992</v>
      </c>
      <c r="G27" s="264">
        <v>31690.673172205996</v>
      </c>
      <c r="H27" s="264">
        <v>42997.987169117994</v>
      </c>
      <c r="I27" s="264">
        <v>44831.48662131797</v>
      </c>
      <c r="J27" s="265">
        <v>47486.985718483003</v>
      </c>
    </row>
    <row r="28" spans="1:15" ht="15" customHeight="1">
      <c r="A28" s="82" t="s">
        <v>62</v>
      </c>
      <c r="B28" s="262">
        <v>1965</v>
      </c>
      <c r="C28" s="263">
        <v>1672</v>
      </c>
      <c r="D28" s="263">
        <v>5022</v>
      </c>
      <c r="E28" s="264">
        <v>17803.884437514</v>
      </c>
      <c r="F28" s="264">
        <v>19409.623408373998</v>
      </c>
      <c r="G28" s="264">
        <v>11238.414119320005</v>
      </c>
      <c r="H28" s="264">
        <v>5018.6499073129999</v>
      </c>
      <c r="I28" s="264">
        <v>6169.1302184700016</v>
      </c>
      <c r="J28" s="265">
        <v>6488.2729950800012</v>
      </c>
    </row>
    <row r="29" spans="1:15" ht="15" customHeight="1">
      <c r="A29" s="55" t="s">
        <v>1</v>
      </c>
      <c r="B29" s="266">
        <f t="shared" ref="B29:I29" si="4">SUM(B25:B28)</f>
        <v>19212</v>
      </c>
      <c r="C29" s="267">
        <f t="shared" si="4"/>
        <v>18069</v>
      </c>
      <c r="D29" s="267">
        <f t="shared" si="4"/>
        <v>23890</v>
      </c>
      <c r="E29" s="267">
        <f t="shared" si="4"/>
        <v>39054.368041529</v>
      </c>
      <c r="F29" s="267">
        <f t="shared" si="4"/>
        <v>47259.783071954997</v>
      </c>
      <c r="G29" s="267">
        <f t="shared" si="4"/>
        <v>50636.176699520998</v>
      </c>
      <c r="H29" s="267">
        <f t="shared" si="4"/>
        <v>56964.260543583994</v>
      </c>
      <c r="I29" s="267">
        <f t="shared" si="4"/>
        <v>62738.576064231966</v>
      </c>
      <c r="J29" s="268">
        <f t="shared" ref="J29" si="5">SUM(J25:J28)</f>
        <v>66215.763433724002</v>
      </c>
      <c r="K29" s="88"/>
    </row>
    <row r="30" spans="1:15" ht="15" customHeight="1">
      <c r="A30" s="111" t="s">
        <v>2</v>
      </c>
      <c r="B30" s="253"/>
      <c r="C30" s="254">
        <f t="shared" ref="C30:J30" si="6">(C29-B29)/B29</f>
        <v>-5.9494066208619613E-2</v>
      </c>
      <c r="D30" s="254">
        <f t="shared" si="6"/>
        <v>0.32215396535502794</v>
      </c>
      <c r="E30" s="254">
        <f t="shared" si="6"/>
        <v>0.63475797578606108</v>
      </c>
      <c r="F30" s="254">
        <f t="shared" si="6"/>
        <v>0.21010236349748779</v>
      </c>
      <c r="G30" s="254">
        <f t="shared" si="6"/>
        <v>7.1443273923312373E-2</v>
      </c>
      <c r="H30" s="254">
        <f t="shared" si="6"/>
        <v>0.12497159652503656</v>
      </c>
      <c r="I30" s="254">
        <f t="shared" si="6"/>
        <v>0.10136733919735477</v>
      </c>
      <c r="J30" s="302">
        <f t="shared" si="6"/>
        <v>5.5423434633455497E-2</v>
      </c>
      <c r="K30" s="88"/>
    </row>
    <row r="31" spans="1:15" ht="15" customHeight="1">
      <c r="A31" s="652"/>
      <c r="B31" s="145"/>
      <c r="C31" s="269"/>
      <c r="D31" s="270"/>
      <c r="E31" s="270"/>
      <c r="F31" s="270"/>
      <c r="G31" s="270"/>
      <c r="H31" s="270"/>
      <c r="I31" s="270"/>
      <c r="J31" s="270"/>
      <c r="K31" s="88"/>
    </row>
    <row r="32" spans="1:15" ht="15" customHeight="1">
      <c r="A32" s="652"/>
      <c r="B32" s="669" t="s">
        <v>108</v>
      </c>
      <c r="C32" s="669"/>
      <c r="D32" s="669"/>
      <c r="E32" s="669"/>
      <c r="F32" s="669"/>
      <c r="G32" s="669"/>
      <c r="H32" s="669"/>
      <c r="I32" s="669"/>
      <c r="J32" s="669"/>
      <c r="K32" s="88"/>
    </row>
    <row r="33" spans="1:10" ht="25.5">
      <c r="A33" s="47"/>
      <c r="B33" s="316" t="s">
        <v>165</v>
      </c>
      <c r="C33" s="317" t="s">
        <v>166</v>
      </c>
      <c r="D33" s="317" t="s">
        <v>167</v>
      </c>
      <c r="E33" s="317" t="s">
        <v>168</v>
      </c>
      <c r="F33" s="317" t="s">
        <v>169</v>
      </c>
      <c r="G33" s="231" t="s">
        <v>170</v>
      </c>
      <c r="H33" s="320" t="s">
        <v>180</v>
      </c>
      <c r="I33" s="320" t="s">
        <v>193</v>
      </c>
      <c r="J33" s="584" t="s">
        <v>234</v>
      </c>
    </row>
    <row r="34" spans="1:10" ht="15" customHeight="1">
      <c r="A34" s="81" t="s">
        <v>50</v>
      </c>
      <c r="B34" s="246">
        <v>39.69</v>
      </c>
      <c r="C34" s="247">
        <v>48.77</v>
      </c>
      <c r="D34" s="247">
        <v>58.08</v>
      </c>
      <c r="E34" s="248">
        <v>76.324785687851261</v>
      </c>
      <c r="F34" s="248">
        <v>136.4373784431219</v>
      </c>
      <c r="G34" s="244">
        <v>157.30068685102708</v>
      </c>
      <c r="H34" s="244">
        <v>169.89767620387894</v>
      </c>
      <c r="I34" s="244">
        <v>183.53044196080052</v>
      </c>
      <c r="J34" s="419">
        <v>196.90001292830948</v>
      </c>
    </row>
    <row r="35" spans="1:10" ht="15" customHeight="1">
      <c r="A35" s="82" t="s">
        <v>61</v>
      </c>
      <c r="B35" s="246">
        <v>2.1</v>
      </c>
      <c r="C35" s="247">
        <v>2.2599999999999998</v>
      </c>
      <c r="D35" s="247">
        <v>1.73</v>
      </c>
      <c r="E35" s="248">
        <v>1.3524046150358071</v>
      </c>
      <c r="F35" s="248">
        <v>1.1360536544156541</v>
      </c>
      <c r="G35" s="248">
        <v>0.75700214102048702</v>
      </c>
      <c r="H35" s="248">
        <v>0.67274726148084218</v>
      </c>
      <c r="I35" s="248">
        <v>0.65906985938035911</v>
      </c>
      <c r="J35" s="249">
        <v>0.88061252679916702</v>
      </c>
    </row>
    <row r="36" spans="1:10" ht="15" customHeight="1">
      <c r="A36" s="82" t="s">
        <v>49</v>
      </c>
      <c r="B36" s="246">
        <v>58.1</v>
      </c>
      <c r="C36" s="247">
        <v>59.29</v>
      </c>
      <c r="D36" s="247">
        <v>71.61</v>
      </c>
      <c r="E36" s="248">
        <v>81.004699772137002</v>
      </c>
      <c r="F36" s="248">
        <v>128.92601713402777</v>
      </c>
      <c r="G36" s="248">
        <v>111.89162075413903</v>
      </c>
      <c r="H36" s="248">
        <v>110.6602251451347</v>
      </c>
      <c r="I36" s="248">
        <v>112.13324601549118</v>
      </c>
      <c r="J36" s="249">
        <v>103.9492605673279</v>
      </c>
    </row>
    <row r="37" spans="1:10" s="123" customFormat="1" ht="15" customHeight="1">
      <c r="A37" s="82" t="s">
        <v>62</v>
      </c>
      <c r="B37" s="247">
        <v>0.98</v>
      </c>
      <c r="C37" s="247">
        <v>2.06</v>
      </c>
      <c r="D37" s="247">
        <v>5.0199999999999996</v>
      </c>
      <c r="E37" s="248">
        <v>8.1043245392363996</v>
      </c>
      <c r="F37" s="248">
        <v>20.501921058292591</v>
      </c>
      <c r="G37" s="248">
        <v>19.830911024143852</v>
      </c>
      <c r="H37" s="248">
        <v>18.263584661092928</v>
      </c>
      <c r="I37" s="248">
        <v>16.379799210308356</v>
      </c>
      <c r="J37" s="249">
        <v>14.987539738498395</v>
      </c>
    </row>
    <row r="38" spans="1:10" s="123" customFormat="1" ht="15" customHeight="1">
      <c r="A38" s="83" t="s">
        <v>48</v>
      </c>
      <c r="B38" s="246">
        <v>112.66</v>
      </c>
      <c r="C38" s="247">
        <v>96.94</v>
      </c>
      <c r="D38" s="247">
        <v>87.74</v>
      </c>
      <c r="E38" s="248">
        <v>98.473633534381207</v>
      </c>
      <c r="F38" s="248">
        <v>5.2289125702068766</v>
      </c>
      <c r="G38" s="248">
        <v>5.0791971867920331</v>
      </c>
      <c r="H38" s="248">
        <v>4.150597080526329</v>
      </c>
      <c r="I38" s="248">
        <v>1.095632492124675</v>
      </c>
      <c r="J38" s="249">
        <v>1.2497281967213121</v>
      </c>
    </row>
    <row r="39" spans="1:10" ht="15" customHeight="1">
      <c r="A39" s="55" t="s">
        <v>1</v>
      </c>
      <c r="B39" s="250">
        <f>SUM(B34:B38)</f>
        <v>213.53</v>
      </c>
      <c r="C39" s="251">
        <f t="shared" ref="C39:I39" si="7">SUM(C34:C38)</f>
        <v>209.32</v>
      </c>
      <c r="D39" s="251">
        <f t="shared" si="7"/>
        <v>224.18</v>
      </c>
      <c r="E39" s="251">
        <f t="shared" si="7"/>
        <v>265.25984814864165</v>
      </c>
      <c r="F39" s="251">
        <f t="shared" si="7"/>
        <v>292.23028286006479</v>
      </c>
      <c r="G39" s="251">
        <f t="shared" si="7"/>
        <v>294.8594179571225</v>
      </c>
      <c r="H39" s="251">
        <f t="shared" si="7"/>
        <v>303.64483035211373</v>
      </c>
      <c r="I39" s="251">
        <f t="shared" si="7"/>
        <v>313.79818953810508</v>
      </c>
      <c r="J39" s="252">
        <f t="shared" ref="J39" si="8">SUM(J34:J38)</f>
        <v>317.96715395765625</v>
      </c>
    </row>
    <row r="40" spans="1:10" ht="15" customHeight="1">
      <c r="A40" s="111" t="s">
        <v>2</v>
      </c>
      <c r="B40" s="253"/>
      <c r="C40" s="254">
        <f t="shared" ref="C40:J40" si="9">(C39-B39)/B39</f>
        <v>-1.9716199128928056E-2</v>
      </c>
      <c r="D40" s="254">
        <f t="shared" si="9"/>
        <v>7.0991782916109372E-2</v>
      </c>
      <c r="E40" s="254">
        <f t="shared" si="9"/>
        <v>0.18324492884575627</v>
      </c>
      <c r="F40" s="254">
        <f t="shared" si="9"/>
        <v>0.10167552646833274</v>
      </c>
      <c r="G40" s="254">
        <f t="shared" si="9"/>
        <v>8.9967920891917998E-3</v>
      </c>
      <c r="H40" s="254">
        <f t="shared" si="9"/>
        <v>2.9795257875292872E-2</v>
      </c>
      <c r="I40" s="254">
        <f t="shared" si="9"/>
        <v>3.343827449397796E-2</v>
      </c>
      <c r="J40" s="302">
        <f t="shared" si="9"/>
        <v>1.3285495450715239E-2</v>
      </c>
    </row>
    <row r="41" spans="1:10" ht="15" customHeight="1">
      <c r="A41" s="115"/>
      <c r="B41" s="232"/>
      <c r="C41" s="271"/>
      <c r="D41" s="271"/>
      <c r="E41" s="271"/>
      <c r="F41" s="271"/>
      <c r="G41" s="271"/>
      <c r="H41" s="271"/>
      <c r="I41" s="271"/>
      <c r="J41" s="271"/>
    </row>
    <row r="42" spans="1:10" ht="15" customHeight="1">
      <c r="A42" s="63"/>
      <c r="B42" s="669" t="s">
        <v>132</v>
      </c>
      <c r="C42" s="669"/>
      <c r="D42" s="669"/>
      <c r="E42" s="669"/>
      <c r="F42" s="669"/>
      <c r="G42" s="669"/>
      <c r="H42" s="669"/>
      <c r="I42" s="669"/>
      <c r="J42" s="669"/>
    </row>
    <row r="43" spans="1:10" ht="25.5">
      <c r="A43" s="63"/>
      <c r="B43" s="230" t="s">
        <v>165</v>
      </c>
      <c r="C43" s="231" t="s">
        <v>166</v>
      </c>
      <c r="D43" s="231" t="s">
        <v>167</v>
      </c>
      <c r="E43" s="231" t="s">
        <v>168</v>
      </c>
      <c r="F43" s="231" t="s">
        <v>169</v>
      </c>
      <c r="G43" s="231" t="s">
        <v>170</v>
      </c>
      <c r="H43" s="320" t="s">
        <v>180</v>
      </c>
      <c r="I43" s="320" t="s">
        <v>193</v>
      </c>
      <c r="J43" s="584" t="s">
        <v>234</v>
      </c>
    </row>
    <row r="44" spans="1:10" ht="15" customHeight="1">
      <c r="A44" s="93" t="s">
        <v>131</v>
      </c>
      <c r="B44" s="242">
        <f>B20</f>
        <v>489.58</v>
      </c>
      <c r="C44" s="243">
        <f>C20</f>
        <v>417.90000000000003</v>
      </c>
      <c r="D44" s="243">
        <f>D20</f>
        <v>401.39767587566047</v>
      </c>
      <c r="E44" s="244">
        <f>E20</f>
        <v>415.37974954720528</v>
      </c>
      <c r="F44" s="244">
        <v>408.67375977802345</v>
      </c>
      <c r="G44" s="244">
        <f>G20</f>
        <v>378.58121068593022</v>
      </c>
      <c r="H44" s="244">
        <f>H20</f>
        <v>375.3790273996903</v>
      </c>
      <c r="I44" s="244">
        <f>I20</f>
        <v>376.75554043799087</v>
      </c>
      <c r="J44" s="419">
        <f>J20</f>
        <v>368.8216857494678</v>
      </c>
    </row>
    <row r="45" spans="1:10" ht="15" customHeight="1">
      <c r="A45" s="94" t="s">
        <v>111</v>
      </c>
      <c r="B45" s="246">
        <f>B39</f>
        <v>213.53</v>
      </c>
      <c r="C45" s="247">
        <f t="shared" ref="C45:E45" si="10">C39</f>
        <v>209.32</v>
      </c>
      <c r="D45" s="247">
        <f t="shared" si="10"/>
        <v>224.18</v>
      </c>
      <c r="E45" s="248">
        <f t="shared" si="10"/>
        <v>265.25984814864165</v>
      </c>
      <c r="F45" s="248">
        <v>292.23028286006479</v>
      </c>
      <c r="G45" s="248">
        <f>G39</f>
        <v>294.8594179571225</v>
      </c>
      <c r="H45" s="248">
        <f t="shared" ref="H45:I45" si="11">H39</f>
        <v>303.64483035211373</v>
      </c>
      <c r="I45" s="248">
        <f t="shared" si="11"/>
        <v>313.79818953810508</v>
      </c>
      <c r="J45" s="249">
        <f t="shared" ref="J45" si="12">J39</f>
        <v>317.96715395765625</v>
      </c>
    </row>
    <row r="46" spans="1:10" ht="15" customHeight="1">
      <c r="A46" s="221" t="s">
        <v>1</v>
      </c>
      <c r="B46" s="250">
        <f>SUM(B44:B45)</f>
        <v>703.11</v>
      </c>
      <c r="C46" s="251">
        <f t="shared" ref="C46:H46" si="13">SUM(C44:C45)</f>
        <v>627.22</v>
      </c>
      <c r="D46" s="251">
        <f t="shared" si="13"/>
        <v>625.57767587566047</v>
      </c>
      <c r="E46" s="251">
        <f t="shared" si="13"/>
        <v>680.63959769584699</v>
      </c>
      <c r="F46" s="251">
        <f t="shared" si="13"/>
        <v>700.90404263808819</v>
      </c>
      <c r="G46" s="251">
        <f t="shared" si="13"/>
        <v>673.44062864305272</v>
      </c>
      <c r="H46" s="251">
        <f t="shared" si="13"/>
        <v>679.02385775180403</v>
      </c>
      <c r="I46" s="251">
        <f>SUM(I44:I45)</f>
        <v>690.55372997609595</v>
      </c>
      <c r="J46" s="252">
        <f>SUM(J44:J45)</f>
        <v>686.788839707124</v>
      </c>
    </row>
    <row r="47" spans="1:10" ht="15" customHeight="1">
      <c r="A47" s="44" t="s">
        <v>2</v>
      </c>
      <c r="B47" s="253"/>
      <c r="C47" s="254">
        <f>(C46-B46)/B46</f>
        <v>-0.10793474705238154</v>
      </c>
      <c r="D47" s="254">
        <f t="shared" ref="D47:J47" si="14">(D46-C46)/C46</f>
        <v>-2.6184179782844175E-3</v>
      </c>
      <c r="E47" s="254">
        <f t="shared" si="14"/>
        <v>8.8017721769103843E-2</v>
      </c>
      <c r="F47" s="254">
        <f t="shared" si="14"/>
        <v>2.977265062279941E-2</v>
      </c>
      <c r="G47" s="254">
        <f t="shared" si="14"/>
        <v>-3.9182844332966989E-2</v>
      </c>
      <c r="H47" s="254">
        <f t="shared" si="14"/>
        <v>8.2906033156942473E-3</v>
      </c>
      <c r="I47" s="254">
        <f t="shared" si="14"/>
        <v>1.6980069393241121E-2</v>
      </c>
      <c r="J47" s="302">
        <f t="shared" si="14"/>
        <v>-5.4519874494085756E-3</v>
      </c>
    </row>
    <row r="48" spans="1:10" ht="15" customHeight="1">
      <c r="A48" s="63"/>
      <c r="B48" s="145"/>
    </row>
    <row r="49" spans="1:12" ht="15" customHeight="1">
      <c r="A49" s="63"/>
      <c r="B49" s="669" t="s">
        <v>47</v>
      </c>
      <c r="C49" s="669"/>
      <c r="D49" s="669"/>
      <c r="E49" s="669"/>
      <c r="F49" s="669"/>
      <c r="G49" s="669"/>
      <c r="H49" s="669"/>
      <c r="I49" s="669"/>
      <c r="J49" s="669"/>
      <c r="K49" s="669"/>
    </row>
    <row r="50" spans="1:12" ht="25.5" customHeight="1">
      <c r="A50" s="53"/>
      <c r="B50" s="230" t="s">
        <v>46</v>
      </c>
      <c r="C50" s="231" t="s">
        <v>45</v>
      </c>
      <c r="D50" s="231" t="s">
        <v>44</v>
      </c>
      <c r="E50" s="231" t="s">
        <v>43</v>
      </c>
      <c r="F50" s="231" t="s">
        <v>42</v>
      </c>
      <c r="G50" s="231" t="s">
        <v>41</v>
      </c>
      <c r="H50" s="231" t="s">
        <v>40</v>
      </c>
      <c r="I50" s="423" t="s">
        <v>181</v>
      </c>
      <c r="J50" s="423" t="s">
        <v>224</v>
      </c>
      <c r="K50" s="420" t="s">
        <v>237</v>
      </c>
    </row>
    <row r="51" spans="1:12" ht="15" customHeight="1">
      <c r="A51" s="50" t="s">
        <v>101</v>
      </c>
      <c r="B51" s="259">
        <v>158</v>
      </c>
      <c r="C51" s="260">
        <v>146</v>
      </c>
      <c r="D51" s="260">
        <v>267</v>
      </c>
      <c r="E51" s="261">
        <v>143</v>
      </c>
      <c r="F51" s="261">
        <v>140</v>
      </c>
      <c r="G51" s="261">
        <v>137</v>
      </c>
      <c r="H51" s="261">
        <v>135</v>
      </c>
      <c r="I51" s="261">
        <v>130</v>
      </c>
      <c r="J51" s="261">
        <v>131</v>
      </c>
      <c r="K51" s="617">
        <v>131</v>
      </c>
    </row>
    <row r="52" spans="1:12" ht="15" customHeight="1">
      <c r="A52" s="51" t="s">
        <v>102</v>
      </c>
      <c r="B52" s="262">
        <v>102</v>
      </c>
      <c r="C52" s="263">
        <v>103</v>
      </c>
      <c r="D52" s="263">
        <v>103</v>
      </c>
      <c r="E52" s="264">
        <v>97</v>
      </c>
      <c r="F52" s="264">
        <v>97</v>
      </c>
      <c r="G52" s="264">
        <v>98</v>
      </c>
      <c r="H52" s="264">
        <v>97</v>
      </c>
      <c r="I52" s="264">
        <v>91</v>
      </c>
      <c r="J52" s="264">
        <v>87</v>
      </c>
      <c r="K52" s="575">
        <v>87</v>
      </c>
    </row>
    <row r="53" spans="1:12" ht="15" customHeight="1">
      <c r="A53" s="51" t="s">
        <v>10</v>
      </c>
      <c r="B53" s="262">
        <v>381</v>
      </c>
      <c r="C53" s="263">
        <v>247</v>
      </c>
      <c r="D53" s="263">
        <v>325</v>
      </c>
      <c r="E53" s="264">
        <v>406</v>
      </c>
      <c r="F53" s="264">
        <v>443</v>
      </c>
      <c r="G53" s="264">
        <v>475</v>
      </c>
      <c r="H53" s="264">
        <v>442</v>
      </c>
      <c r="I53" s="264">
        <v>399</v>
      </c>
      <c r="J53" s="264">
        <v>373</v>
      </c>
      <c r="K53" s="575">
        <v>365</v>
      </c>
    </row>
    <row r="54" spans="1:12" ht="15" customHeight="1">
      <c r="A54" s="54" t="s">
        <v>1</v>
      </c>
      <c r="B54" s="266">
        <f>SUM(B51:B53)</f>
        <v>641</v>
      </c>
      <c r="C54" s="267">
        <f>SUM(C51:C53)</f>
        <v>496</v>
      </c>
      <c r="D54" s="267">
        <f t="shared" ref="D54:I54" si="15">SUM(D51:D53)</f>
        <v>695</v>
      </c>
      <c r="E54" s="267">
        <f t="shared" si="15"/>
        <v>646</v>
      </c>
      <c r="F54" s="267">
        <f t="shared" si="15"/>
        <v>680</v>
      </c>
      <c r="G54" s="267">
        <f t="shared" si="15"/>
        <v>710</v>
      </c>
      <c r="H54" s="267">
        <f t="shared" si="15"/>
        <v>674</v>
      </c>
      <c r="I54" s="267">
        <f t="shared" si="15"/>
        <v>620</v>
      </c>
      <c r="J54" s="267">
        <f t="shared" ref="J54:K54" si="16">SUM(J51:J53)</f>
        <v>591</v>
      </c>
      <c r="K54" s="618">
        <f t="shared" si="16"/>
        <v>583</v>
      </c>
      <c r="L54" s="466"/>
    </row>
    <row r="55" spans="1:12" ht="15" customHeight="1">
      <c r="A55" s="519" t="s">
        <v>2</v>
      </c>
      <c r="B55" s="560"/>
      <c r="C55" s="254">
        <f t="shared" ref="C55:K55" si="17">(C54-B54)/B54</f>
        <v>-0.22620904836193448</v>
      </c>
      <c r="D55" s="254">
        <f t="shared" si="17"/>
        <v>0.40120967741935482</v>
      </c>
      <c r="E55" s="254">
        <f t="shared" si="17"/>
        <v>-7.0503597122302156E-2</v>
      </c>
      <c r="F55" s="254">
        <f t="shared" si="17"/>
        <v>5.2631578947368418E-2</v>
      </c>
      <c r="G55" s="254">
        <f t="shared" si="17"/>
        <v>4.4117647058823532E-2</v>
      </c>
      <c r="H55" s="254">
        <f t="shared" si="17"/>
        <v>-5.0704225352112678E-2</v>
      </c>
      <c r="I55" s="254">
        <f t="shared" si="17"/>
        <v>-8.0118694362017809E-2</v>
      </c>
      <c r="J55" s="254">
        <f t="shared" si="17"/>
        <v>-4.6774193548387098E-2</v>
      </c>
      <c r="K55" s="255">
        <f t="shared" si="17"/>
        <v>-1.3536379018612521E-2</v>
      </c>
    </row>
    <row r="56" spans="1:12">
      <c r="A56" s="63"/>
      <c r="B56" s="243"/>
      <c r="C56" s="247"/>
      <c r="D56" s="247"/>
      <c r="E56" s="248"/>
      <c r="F56" s="248"/>
      <c r="G56" s="248"/>
      <c r="H56" s="248"/>
      <c r="I56" s="244"/>
      <c r="J56" s="248"/>
    </row>
    <row r="57" spans="1:12">
      <c r="A57" s="63"/>
      <c r="B57" s="672" t="s">
        <v>21</v>
      </c>
      <c r="C57" s="672"/>
      <c r="D57" s="672"/>
      <c r="E57" s="672"/>
      <c r="F57" s="672"/>
      <c r="G57" s="672"/>
      <c r="H57" s="672"/>
      <c r="I57" s="672"/>
      <c r="J57" s="672"/>
    </row>
    <row r="58" spans="1:12" ht="25.5">
      <c r="A58" s="63"/>
      <c r="B58" s="581" t="s">
        <v>46</v>
      </c>
      <c r="C58" s="289" t="s">
        <v>45</v>
      </c>
      <c r="D58" s="289" t="s">
        <v>44</v>
      </c>
      <c r="E58" s="289" t="s">
        <v>43</v>
      </c>
      <c r="F58" s="289" t="s">
        <v>42</v>
      </c>
      <c r="G58" s="289" t="s">
        <v>41</v>
      </c>
      <c r="H58" s="582" t="s">
        <v>40</v>
      </c>
      <c r="I58" s="423" t="s">
        <v>181</v>
      </c>
      <c r="J58" s="420" t="s">
        <v>236</v>
      </c>
    </row>
    <row r="59" spans="1:12">
      <c r="A59" s="52" t="s">
        <v>21</v>
      </c>
      <c r="B59" s="273" t="s">
        <v>0</v>
      </c>
      <c r="C59" s="274">
        <v>16877</v>
      </c>
      <c r="D59" s="275">
        <v>18495</v>
      </c>
      <c r="E59" s="274">
        <v>15829</v>
      </c>
      <c r="F59" s="276">
        <v>14938</v>
      </c>
      <c r="G59" s="276">
        <v>14069</v>
      </c>
      <c r="H59" s="276">
        <v>13278</v>
      </c>
      <c r="I59" s="276">
        <v>12823</v>
      </c>
      <c r="J59" s="277">
        <v>12433</v>
      </c>
    </row>
    <row r="60" spans="1:12">
      <c r="C60" s="278"/>
      <c r="D60" s="279"/>
      <c r="E60" s="279"/>
      <c r="F60" s="279"/>
      <c r="G60" s="279"/>
      <c r="H60" s="279"/>
      <c r="I60" s="279"/>
      <c r="J60" s="279"/>
    </row>
    <row r="61" spans="1:12">
      <c r="B61" s="672" t="s">
        <v>20</v>
      </c>
      <c r="C61" s="672"/>
      <c r="D61" s="672"/>
      <c r="E61" s="672"/>
      <c r="F61" s="672"/>
      <c r="G61" s="672"/>
      <c r="H61" s="672"/>
      <c r="I61" s="672"/>
      <c r="J61" s="672"/>
    </row>
    <row r="62" spans="1:12" ht="25.5">
      <c r="A62" s="47"/>
      <c r="B62" s="230" t="s">
        <v>165</v>
      </c>
      <c r="C62" s="231" t="s">
        <v>166</v>
      </c>
      <c r="D62" s="231" t="s">
        <v>167</v>
      </c>
      <c r="E62" s="231" t="s">
        <v>168</v>
      </c>
      <c r="F62" s="231" t="s">
        <v>169</v>
      </c>
      <c r="G62" s="231" t="s">
        <v>170</v>
      </c>
      <c r="H62" s="320" t="s">
        <v>180</v>
      </c>
      <c r="I62" s="320" t="s">
        <v>193</v>
      </c>
      <c r="J62" s="584" t="s">
        <v>234</v>
      </c>
    </row>
    <row r="63" spans="1:12">
      <c r="A63" s="558" t="s">
        <v>191</v>
      </c>
      <c r="B63" s="280">
        <v>347</v>
      </c>
      <c r="C63" s="281">
        <v>469</v>
      </c>
      <c r="D63" s="281">
        <v>638</v>
      </c>
      <c r="E63" s="282">
        <v>825</v>
      </c>
      <c r="F63" s="283">
        <v>802.94971246499995</v>
      </c>
      <c r="G63" s="283">
        <v>1176.9655041119997</v>
      </c>
      <c r="H63" s="283">
        <v>1244.949960017</v>
      </c>
      <c r="I63" s="282">
        <v>1245.6011810250004</v>
      </c>
      <c r="J63" s="548">
        <v>1147.490825054</v>
      </c>
    </row>
    <row r="64" spans="1:12" ht="15" customHeight="1">
      <c r="A64" s="558" t="s">
        <v>19</v>
      </c>
      <c r="B64" s="284">
        <v>36</v>
      </c>
      <c r="C64" s="127">
        <v>28</v>
      </c>
      <c r="D64" s="127">
        <v>31</v>
      </c>
      <c r="E64" s="285">
        <v>38</v>
      </c>
      <c r="F64" s="233">
        <v>29.906584849999998</v>
      </c>
      <c r="G64" s="233">
        <v>61.517549043000002</v>
      </c>
      <c r="H64" s="233">
        <v>110.79745167000002</v>
      </c>
      <c r="I64" s="574">
        <v>115.62542219599997</v>
      </c>
      <c r="J64" s="575">
        <v>164.37909312700003</v>
      </c>
    </row>
    <row r="65" spans="1:10" ht="38.25">
      <c r="A65" s="559" t="s">
        <v>18</v>
      </c>
      <c r="B65" s="284">
        <v>102</v>
      </c>
      <c r="C65" s="127">
        <v>141</v>
      </c>
      <c r="D65" s="127">
        <v>171</v>
      </c>
      <c r="E65" s="285">
        <v>243</v>
      </c>
      <c r="F65" s="233">
        <v>280.06994968900005</v>
      </c>
      <c r="G65" s="233">
        <v>385.41474931199991</v>
      </c>
      <c r="H65" s="233">
        <v>437.64822925299995</v>
      </c>
      <c r="I65" s="574">
        <v>474.90264900700009</v>
      </c>
      <c r="J65" s="575">
        <v>457.34865767799988</v>
      </c>
    </row>
    <row r="66" spans="1:10" ht="25.5">
      <c r="A66" s="559" t="s">
        <v>32</v>
      </c>
      <c r="B66" s="284">
        <v>158</v>
      </c>
      <c r="C66" s="127">
        <v>176</v>
      </c>
      <c r="D66" s="127">
        <v>223</v>
      </c>
      <c r="E66" s="285">
        <v>3</v>
      </c>
      <c r="F66" s="285"/>
      <c r="G66" s="286"/>
      <c r="H66" s="287"/>
      <c r="I66" s="574"/>
      <c r="J66" s="575"/>
    </row>
    <row r="67" spans="1:10" ht="25.5">
      <c r="A67" s="559" t="s">
        <v>17</v>
      </c>
      <c r="B67" s="284">
        <v>9</v>
      </c>
      <c r="C67" s="127">
        <v>29</v>
      </c>
      <c r="D67" s="127">
        <v>76</v>
      </c>
      <c r="E67" s="285"/>
      <c r="F67" s="285"/>
      <c r="G67" s="286"/>
      <c r="H67" s="287"/>
      <c r="I67" s="574"/>
      <c r="J67" s="575"/>
    </row>
    <row r="68" spans="1:10" ht="25.5">
      <c r="A68" s="559" t="s">
        <v>16</v>
      </c>
      <c r="B68" s="288"/>
      <c r="C68" s="289"/>
      <c r="D68" s="289"/>
      <c r="E68" s="290">
        <v>104</v>
      </c>
      <c r="F68" s="291">
        <v>76.430750427000007</v>
      </c>
      <c r="G68" s="291">
        <v>186.14516694400004</v>
      </c>
      <c r="H68" s="291">
        <v>290.00150619600004</v>
      </c>
      <c r="I68" s="290">
        <v>260.000231031</v>
      </c>
      <c r="J68" s="552">
        <v>327.55058759100001</v>
      </c>
    </row>
  </sheetData>
  <sortState ref="A51:I53">
    <sortCondition ref="A52"/>
  </sortState>
  <mergeCells count="8">
    <mergeCell ref="B49:K49"/>
    <mergeCell ref="B57:J57"/>
    <mergeCell ref="B61:J61"/>
    <mergeCell ref="B7:J7"/>
    <mergeCell ref="B15:J15"/>
    <mergeCell ref="B23:J23"/>
    <mergeCell ref="B32:J32"/>
    <mergeCell ref="B42:J42"/>
  </mergeCells>
  <pageMargins left="0.7" right="0.7" top="0.75" bottom="0.75" header="0.3" footer="0.3"/>
  <pageSetup paperSize="9" scale="38"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autoPageBreaks="0" fitToPage="1"/>
  </sheetPr>
  <dimension ref="A1:S94"/>
  <sheetViews>
    <sheetView showGridLines="0" topLeftCell="A49" zoomScale="85" zoomScaleNormal="85" workbookViewId="0">
      <selection activeCell="B86" sqref="B86:J86"/>
    </sheetView>
  </sheetViews>
  <sheetFormatPr defaultRowHeight="12.75"/>
  <cols>
    <col min="1" max="1" width="29.7109375" style="143" customWidth="1"/>
    <col min="2" max="3" width="9" style="237" customWidth="1"/>
    <col min="4" max="9" width="8.85546875" style="237" bestFit="1" customWidth="1"/>
    <col min="10" max="10" width="9" style="237" bestFit="1" customWidth="1"/>
    <col min="11" max="11" width="11.5703125" style="237" customWidth="1"/>
    <col min="12" max="12" width="10.140625" style="178" customWidth="1"/>
    <col min="13" max="15" width="11.7109375" style="178" customWidth="1"/>
    <col min="16" max="18" width="11.7109375" style="143" customWidth="1"/>
    <col min="19" max="246" width="9.140625" style="143"/>
    <col min="247" max="247" width="2.7109375" style="143" customWidth="1"/>
    <col min="248" max="248" width="8.28515625" style="143" customWidth="1"/>
    <col min="249" max="249" width="7.140625" style="143" customWidth="1"/>
    <col min="250" max="250" width="4.42578125" style="143" customWidth="1"/>
    <col min="251" max="253" width="9.140625" style="143"/>
    <col min="254" max="254" width="11.28515625" style="143" customWidth="1"/>
    <col min="255" max="257" width="9.140625" style="143"/>
    <col min="258" max="258" width="2.7109375" style="143" customWidth="1"/>
    <col min="259" max="259" width="8.28515625" style="143" customWidth="1"/>
    <col min="260" max="260" width="7.42578125" style="143" customWidth="1"/>
    <col min="261" max="261" width="4.28515625" style="143" customWidth="1"/>
    <col min="262" max="262" width="9.140625" style="143"/>
    <col min="263" max="263" width="11.42578125" style="143" customWidth="1"/>
    <col min="264" max="268" width="9.140625" style="143"/>
    <col min="269" max="269" width="2.7109375" style="143" customWidth="1"/>
    <col min="270" max="502" width="9.140625" style="143"/>
    <col min="503" max="503" width="2.7109375" style="143" customWidth="1"/>
    <col min="504" max="504" width="8.28515625" style="143" customWidth="1"/>
    <col min="505" max="505" width="7.140625" style="143" customWidth="1"/>
    <col min="506" max="506" width="4.42578125" style="143" customWidth="1"/>
    <col min="507" max="509" width="9.140625" style="143"/>
    <col min="510" max="510" width="11.28515625" style="143" customWidth="1"/>
    <col min="511" max="513" width="9.140625" style="143"/>
    <col min="514" max="514" width="2.7109375" style="143" customWidth="1"/>
    <col min="515" max="515" width="8.28515625" style="143" customWidth="1"/>
    <col min="516" max="516" width="7.42578125" style="143" customWidth="1"/>
    <col min="517" max="517" width="4.28515625" style="143" customWidth="1"/>
    <col min="518" max="518" width="9.140625" style="143"/>
    <col min="519" max="519" width="11.42578125" style="143" customWidth="1"/>
    <col min="520" max="524" width="9.140625" style="143"/>
    <col min="525" max="525" width="2.7109375" style="143" customWidth="1"/>
    <col min="526" max="758" width="9.140625" style="143"/>
    <col min="759" max="759" width="2.7109375" style="143" customWidth="1"/>
    <col min="760" max="760" width="8.28515625" style="143" customWidth="1"/>
    <col min="761" max="761" width="7.140625" style="143" customWidth="1"/>
    <col min="762" max="762" width="4.42578125" style="143" customWidth="1"/>
    <col min="763" max="765" width="9.140625" style="143"/>
    <col min="766" max="766" width="11.28515625" style="143" customWidth="1"/>
    <col min="767" max="769" width="9.140625" style="143"/>
    <col min="770" max="770" width="2.7109375" style="143" customWidth="1"/>
    <col min="771" max="771" width="8.28515625" style="143" customWidth="1"/>
    <col min="772" max="772" width="7.42578125" style="143" customWidth="1"/>
    <col min="773" max="773" width="4.28515625" style="143" customWidth="1"/>
    <col min="774" max="774" width="9.140625" style="143"/>
    <col min="775" max="775" width="11.42578125" style="143" customWidth="1"/>
    <col min="776" max="780" width="9.140625" style="143"/>
    <col min="781" max="781" width="2.7109375" style="143" customWidth="1"/>
    <col min="782" max="1014" width="9.140625" style="143"/>
    <col min="1015" max="1015" width="2.7109375" style="143" customWidth="1"/>
    <col min="1016" max="1016" width="8.28515625" style="143" customWidth="1"/>
    <col min="1017" max="1017" width="7.140625" style="143" customWidth="1"/>
    <col min="1018" max="1018" width="4.42578125" style="143" customWidth="1"/>
    <col min="1019" max="1021" width="9.140625" style="143"/>
    <col min="1022" max="1022" width="11.28515625" style="143" customWidth="1"/>
    <col min="1023" max="1025" width="9.140625" style="143"/>
    <col min="1026" max="1026" width="2.7109375" style="143" customWidth="1"/>
    <col min="1027" max="1027" width="8.28515625" style="143" customWidth="1"/>
    <col min="1028" max="1028" width="7.42578125" style="143" customWidth="1"/>
    <col min="1029" max="1029" width="4.28515625" style="143" customWidth="1"/>
    <col min="1030" max="1030" width="9.140625" style="143"/>
    <col min="1031" max="1031" width="11.42578125" style="143" customWidth="1"/>
    <col min="1032" max="1036" width="9.140625" style="143"/>
    <col min="1037" max="1037" width="2.7109375" style="143" customWidth="1"/>
    <col min="1038" max="1270" width="9.140625" style="143"/>
    <col min="1271" max="1271" width="2.7109375" style="143" customWidth="1"/>
    <col min="1272" max="1272" width="8.28515625" style="143" customWidth="1"/>
    <col min="1273" max="1273" width="7.140625" style="143" customWidth="1"/>
    <col min="1274" max="1274" width="4.42578125" style="143" customWidth="1"/>
    <col min="1275" max="1277" width="9.140625" style="143"/>
    <col min="1278" max="1278" width="11.28515625" style="143" customWidth="1"/>
    <col min="1279" max="1281" width="9.140625" style="143"/>
    <col min="1282" max="1282" width="2.7109375" style="143" customWidth="1"/>
    <col min="1283" max="1283" width="8.28515625" style="143" customWidth="1"/>
    <col min="1284" max="1284" width="7.42578125" style="143" customWidth="1"/>
    <col min="1285" max="1285" width="4.28515625" style="143" customWidth="1"/>
    <col min="1286" max="1286" width="9.140625" style="143"/>
    <col min="1287" max="1287" width="11.42578125" style="143" customWidth="1"/>
    <col min="1288" max="1292" width="9.140625" style="143"/>
    <col min="1293" max="1293" width="2.7109375" style="143" customWidth="1"/>
    <col min="1294" max="1526" width="9.140625" style="143"/>
    <col min="1527" max="1527" width="2.7109375" style="143" customWidth="1"/>
    <col min="1528" max="1528" width="8.28515625" style="143" customWidth="1"/>
    <col min="1529" max="1529" width="7.140625" style="143" customWidth="1"/>
    <col min="1530" max="1530" width="4.42578125" style="143" customWidth="1"/>
    <col min="1531" max="1533" width="9.140625" style="143"/>
    <col min="1534" max="1534" width="11.28515625" style="143" customWidth="1"/>
    <col min="1535" max="1537" width="9.140625" style="143"/>
    <col min="1538" max="1538" width="2.7109375" style="143" customWidth="1"/>
    <col min="1539" max="1539" width="8.28515625" style="143" customWidth="1"/>
    <col min="1540" max="1540" width="7.42578125" style="143" customWidth="1"/>
    <col min="1541" max="1541" width="4.28515625" style="143" customWidth="1"/>
    <col min="1542" max="1542" width="9.140625" style="143"/>
    <col min="1543" max="1543" width="11.42578125" style="143" customWidth="1"/>
    <col min="1544" max="1548" width="9.140625" style="143"/>
    <col min="1549" max="1549" width="2.7109375" style="143" customWidth="1"/>
    <col min="1550" max="1782" width="9.140625" style="143"/>
    <col min="1783" max="1783" width="2.7109375" style="143" customWidth="1"/>
    <col min="1784" max="1784" width="8.28515625" style="143" customWidth="1"/>
    <col min="1785" max="1785" width="7.140625" style="143" customWidth="1"/>
    <col min="1786" max="1786" width="4.42578125" style="143" customWidth="1"/>
    <col min="1787" max="1789" width="9.140625" style="143"/>
    <col min="1790" max="1790" width="11.28515625" style="143" customWidth="1"/>
    <col min="1791" max="1793" width="9.140625" style="143"/>
    <col min="1794" max="1794" width="2.7109375" style="143" customWidth="1"/>
    <col min="1795" max="1795" width="8.28515625" style="143" customWidth="1"/>
    <col min="1796" max="1796" width="7.42578125" style="143" customWidth="1"/>
    <col min="1797" max="1797" width="4.28515625" style="143" customWidth="1"/>
    <col min="1798" max="1798" width="9.140625" style="143"/>
    <col min="1799" max="1799" width="11.42578125" style="143" customWidth="1"/>
    <col min="1800" max="1804" width="9.140625" style="143"/>
    <col min="1805" max="1805" width="2.7109375" style="143" customWidth="1"/>
    <col min="1806" max="2038" width="9.140625" style="143"/>
    <col min="2039" max="2039" width="2.7109375" style="143" customWidth="1"/>
    <col min="2040" max="2040" width="8.28515625" style="143" customWidth="1"/>
    <col min="2041" max="2041" width="7.140625" style="143" customWidth="1"/>
    <col min="2042" max="2042" width="4.42578125" style="143" customWidth="1"/>
    <col min="2043" max="2045" width="9.140625" style="143"/>
    <col min="2046" max="2046" width="11.28515625" style="143" customWidth="1"/>
    <col min="2047" max="2049" width="9.140625" style="143"/>
    <col min="2050" max="2050" width="2.7109375" style="143" customWidth="1"/>
    <col min="2051" max="2051" width="8.28515625" style="143" customWidth="1"/>
    <col min="2052" max="2052" width="7.42578125" style="143" customWidth="1"/>
    <col min="2053" max="2053" width="4.28515625" style="143" customWidth="1"/>
    <col min="2054" max="2054" width="9.140625" style="143"/>
    <col min="2055" max="2055" width="11.42578125" style="143" customWidth="1"/>
    <col min="2056" max="2060" width="9.140625" style="143"/>
    <col min="2061" max="2061" width="2.7109375" style="143" customWidth="1"/>
    <col min="2062" max="2294" width="9.140625" style="143"/>
    <col min="2295" max="2295" width="2.7109375" style="143" customWidth="1"/>
    <col min="2296" max="2296" width="8.28515625" style="143" customWidth="1"/>
    <col min="2297" max="2297" width="7.140625" style="143" customWidth="1"/>
    <col min="2298" max="2298" width="4.42578125" style="143" customWidth="1"/>
    <col min="2299" max="2301" width="9.140625" style="143"/>
    <col min="2302" max="2302" width="11.28515625" style="143" customWidth="1"/>
    <col min="2303" max="2305" width="9.140625" style="143"/>
    <col min="2306" max="2306" width="2.7109375" style="143" customWidth="1"/>
    <col min="2307" max="2307" width="8.28515625" style="143" customWidth="1"/>
    <col min="2308" max="2308" width="7.42578125" style="143" customWidth="1"/>
    <col min="2309" max="2309" width="4.28515625" style="143" customWidth="1"/>
    <col min="2310" max="2310" width="9.140625" style="143"/>
    <col min="2311" max="2311" width="11.42578125" style="143" customWidth="1"/>
    <col min="2312" max="2316" width="9.140625" style="143"/>
    <col min="2317" max="2317" width="2.7109375" style="143" customWidth="1"/>
    <col min="2318" max="2550" width="9.140625" style="143"/>
    <col min="2551" max="2551" width="2.7109375" style="143" customWidth="1"/>
    <col min="2552" max="2552" width="8.28515625" style="143" customWidth="1"/>
    <col min="2553" max="2553" width="7.140625" style="143" customWidth="1"/>
    <col min="2554" max="2554" width="4.42578125" style="143" customWidth="1"/>
    <col min="2555" max="2557" width="9.140625" style="143"/>
    <col min="2558" max="2558" width="11.28515625" style="143" customWidth="1"/>
    <col min="2559" max="2561" width="9.140625" style="143"/>
    <col min="2562" max="2562" width="2.7109375" style="143" customWidth="1"/>
    <col min="2563" max="2563" width="8.28515625" style="143" customWidth="1"/>
    <col min="2564" max="2564" width="7.42578125" style="143" customWidth="1"/>
    <col min="2565" max="2565" width="4.28515625" style="143" customWidth="1"/>
    <col min="2566" max="2566" width="9.140625" style="143"/>
    <col min="2567" max="2567" width="11.42578125" style="143" customWidth="1"/>
    <col min="2568" max="2572" width="9.140625" style="143"/>
    <col min="2573" max="2573" width="2.7109375" style="143" customWidth="1"/>
    <col min="2574" max="2806" width="9.140625" style="143"/>
    <col min="2807" max="2807" width="2.7109375" style="143" customWidth="1"/>
    <col min="2808" max="2808" width="8.28515625" style="143" customWidth="1"/>
    <col min="2809" max="2809" width="7.140625" style="143" customWidth="1"/>
    <col min="2810" max="2810" width="4.42578125" style="143" customWidth="1"/>
    <col min="2811" max="2813" width="9.140625" style="143"/>
    <col min="2814" max="2814" width="11.28515625" style="143" customWidth="1"/>
    <col min="2815" max="2817" width="9.140625" style="143"/>
    <col min="2818" max="2818" width="2.7109375" style="143" customWidth="1"/>
    <col min="2819" max="2819" width="8.28515625" style="143" customWidth="1"/>
    <col min="2820" max="2820" width="7.42578125" style="143" customWidth="1"/>
    <col min="2821" max="2821" width="4.28515625" style="143" customWidth="1"/>
    <col min="2822" max="2822" width="9.140625" style="143"/>
    <col min="2823" max="2823" width="11.42578125" style="143" customWidth="1"/>
    <col min="2824" max="2828" width="9.140625" style="143"/>
    <col min="2829" max="2829" width="2.7109375" style="143" customWidth="1"/>
    <col min="2830" max="3062" width="9.140625" style="143"/>
    <col min="3063" max="3063" width="2.7109375" style="143" customWidth="1"/>
    <col min="3064" max="3064" width="8.28515625" style="143" customWidth="1"/>
    <col min="3065" max="3065" width="7.140625" style="143" customWidth="1"/>
    <col min="3066" max="3066" width="4.42578125" style="143" customWidth="1"/>
    <col min="3067" max="3069" width="9.140625" style="143"/>
    <col min="3070" max="3070" width="11.28515625" style="143" customWidth="1"/>
    <col min="3071" max="3073" width="9.140625" style="143"/>
    <col min="3074" max="3074" width="2.7109375" style="143" customWidth="1"/>
    <col min="3075" max="3075" width="8.28515625" style="143" customWidth="1"/>
    <col min="3076" max="3076" width="7.42578125" style="143" customWidth="1"/>
    <col min="3077" max="3077" width="4.28515625" style="143" customWidth="1"/>
    <col min="3078" max="3078" width="9.140625" style="143"/>
    <col min="3079" max="3079" width="11.42578125" style="143" customWidth="1"/>
    <col min="3080" max="3084" width="9.140625" style="143"/>
    <col min="3085" max="3085" width="2.7109375" style="143" customWidth="1"/>
    <col min="3086" max="3318" width="9.140625" style="143"/>
    <col min="3319" max="3319" width="2.7109375" style="143" customWidth="1"/>
    <col min="3320" max="3320" width="8.28515625" style="143" customWidth="1"/>
    <col min="3321" max="3321" width="7.140625" style="143" customWidth="1"/>
    <col min="3322" max="3322" width="4.42578125" style="143" customWidth="1"/>
    <col min="3323" max="3325" width="9.140625" style="143"/>
    <col min="3326" max="3326" width="11.28515625" style="143" customWidth="1"/>
    <col min="3327" max="3329" width="9.140625" style="143"/>
    <col min="3330" max="3330" width="2.7109375" style="143" customWidth="1"/>
    <col min="3331" max="3331" width="8.28515625" style="143" customWidth="1"/>
    <col min="3332" max="3332" width="7.42578125" style="143" customWidth="1"/>
    <col min="3333" max="3333" width="4.28515625" style="143" customWidth="1"/>
    <col min="3334" max="3334" width="9.140625" style="143"/>
    <col min="3335" max="3335" width="11.42578125" style="143" customWidth="1"/>
    <col min="3336" max="3340" width="9.140625" style="143"/>
    <col min="3341" max="3341" width="2.7109375" style="143" customWidth="1"/>
    <col min="3342" max="3574" width="9.140625" style="143"/>
    <col min="3575" max="3575" width="2.7109375" style="143" customWidth="1"/>
    <col min="3576" max="3576" width="8.28515625" style="143" customWidth="1"/>
    <col min="3577" max="3577" width="7.140625" style="143" customWidth="1"/>
    <col min="3578" max="3578" width="4.42578125" style="143" customWidth="1"/>
    <col min="3579" max="3581" width="9.140625" style="143"/>
    <col min="3582" max="3582" width="11.28515625" style="143" customWidth="1"/>
    <col min="3583" max="3585" width="9.140625" style="143"/>
    <col min="3586" max="3586" width="2.7109375" style="143" customWidth="1"/>
    <col min="3587" max="3587" width="8.28515625" style="143" customWidth="1"/>
    <col min="3588" max="3588" width="7.42578125" style="143" customWidth="1"/>
    <col min="3589" max="3589" width="4.28515625" style="143" customWidth="1"/>
    <col min="3590" max="3590" width="9.140625" style="143"/>
    <col min="3591" max="3591" width="11.42578125" style="143" customWidth="1"/>
    <col min="3592" max="3596" width="9.140625" style="143"/>
    <col min="3597" max="3597" width="2.7109375" style="143" customWidth="1"/>
    <col min="3598" max="3830" width="9.140625" style="143"/>
    <col min="3831" max="3831" width="2.7109375" style="143" customWidth="1"/>
    <col min="3832" max="3832" width="8.28515625" style="143" customWidth="1"/>
    <col min="3833" max="3833" width="7.140625" style="143" customWidth="1"/>
    <col min="3834" max="3834" width="4.42578125" style="143" customWidth="1"/>
    <col min="3835" max="3837" width="9.140625" style="143"/>
    <col min="3838" max="3838" width="11.28515625" style="143" customWidth="1"/>
    <col min="3839" max="3841" width="9.140625" style="143"/>
    <col min="3842" max="3842" width="2.7109375" style="143" customWidth="1"/>
    <col min="3843" max="3843" width="8.28515625" style="143" customWidth="1"/>
    <col min="3844" max="3844" width="7.42578125" style="143" customWidth="1"/>
    <col min="3845" max="3845" width="4.28515625" style="143" customWidth="1"/>
    <col min="3846" max="3846" width="9.140625" style="143"/>
    <col min="3847" max="3847" width="11.42578125" style="143" customWidth="1"/>
    <col min="3848" max="3852" width="9.140625" style="143"/>
    <col min="3853" max="3853" width="2.7109375" style="143" customWidth="1"/>
    <col min="3854" max="4086" width="9.140625" style="143"/>
    <col min="4087" max="4087" width="2.7109375" style="143" customWidth="1"/>
    <col min="4088" max="4088" width="8.28515625" style="143" customWidth="1"/>
    <col min="4089" max="4089" width="7.140625" style="143" customWidth="1"/>
    <col min="4090" max="4090" width="4.42578125" style="143" customWidth="1"/>
    <col min="4091" max="4093" width="9.140625" style="143"/>
    <col min="4094" max="4094" width="11.28515625" style="143" customWidth="1"/>
    <col min="4095" max="4097" width="9.140625" style="143"/>
    <col min="4098" max="4098" width="2.7109375" style="143" customWidth="1"/>
    <col min="4099" max="4099" width="8.28515625" style="143" customWidth="1"/>
    <col min="4100" max="4100" width="7.42578125" style="143" customWidth="1"/>
    <col min="4101" max="4101" width="4.28515625" style="143" customWidth="1"/>
    <col min="4102" max="4102" width="9.140625" style="143"/>
    <col min="4103" max="4103" width="11.42578125" style="143" customWidth="1"/>
    <col min="4104" max="4108" width="9.140625" style="143"/>
    <col min="4109" max="4109" width="2.7109375" style="143" customWidth="1"/>
    <col min="4110" max="4342" width="9.140625" style="143"/>
    <col min="4343" max="4343" width="2.7109375" style="143" customWidth="1"/>
    <col min="4344" max="4344" width="8.28515625" style="143" customWidth="1"/>
    <col min="4345" max="4345" width="7.140625" style="143" customWidth="1"/>
    <col min="4346" max="4346" width="4.42578125" style="143" customWidth="1"/>
    <col min="4347" max="4349" width="9.140625" style="143"/>
    <col min="4350" max="4350" width="11.28515625" style="143" customWidth="1"/>
    <col min="4351" max="4353" width="9.140625" style="143"/>
    <col min="4354" max="4354" width="2.7109375" style="143" customWidth="1"/>
    <col min="4355" max="4355" width="8.28515625" style="143" customWidth="1"/>
    <col min="4356" max="4356" width="7.42578125" style="143" customWidth="1"/>
    <col min="4357" max="4357" width="4.28515625" style="143" customWidth="1"/>
    <col min="4358" max="4358" width="9.140625" style="143"/>
    <col min="4359" max="4359" width="11.42578125" style="143" customWidth="1"/>
    <col min="4360" max="4364" width="9.140625" style="143"/>
    <col min="4365" max="4365" width="2.7109375" style="143" customWidth="1"/>
    <col min="4366" max="4598" width="9.140625" style="143"/>
    <col min="4599" max="4599" width="2.7109375" style="143" customWidth="1"/>
    <col min="4600" max="4600" width="8.28515625" style="143" customWidth="1"/>
    <col min="4601" max="4601" width="7.140625" style="143" customWidth="1"/>
    <col min="4602" max="4602" width="4.42578125" style="143" customWidth="1"/>
    <col min="4603" max="4605" width="9.140625" style="143"/>
    <col min="4606" max="4606" width="11.28515625" style="143" customWidth="1"/>
    <col min="4607" max="4609" width="9.140625" style="143"/>
    <col min="4610" max="4610" width="2.7109375" style="143" customWidth="1"/>
    <col min="4611" max="4611" width="8.28515625" style="143" customWidth="1"/>
    <col min="4612" max="4612" width="7.42578125" style="143" customWidth="1"/>
    <col min="4613" max="4613" width="4.28515625" style="143" customWidth="1"/>
    <col min="4614" max="4614" width="9.140625" style="143"/>
    <col min="4615" max="4615" width="11.42578125" style="143" customWidth="1"/>
    <col min="4616" max="4620" width="9.140625" style="143"/>
    <col min="4621" max="4621" width="2.7109375" style="143" customWidth="1"/>
    <col min="4622" max="4854" width="9.140625" style="143"/>
    <col min="4855" max="4855" width="2.7109375" style="143" customWidth="1"/>
    <col min="4856" max="4856" width="8.28515625" style="143" customWidth="1"/>
    <col min="4857" max="4857" width="7.140625" style="143" customWidth="1"/>
    <col min="4858" max="4858" width="4.42578125" style="143" customWidth="1"/>
    <col min="4859" max="4861" width="9.140625" style="143"/>
    <col min="4862" max="4862" width="11.28515625" style="143" customWidth="1"/>
    <col min="4863" max="4865" width="9.140625" style="143"/>
    <col min="4866" max="4866" width="2.7109375" style="143" customWidth="1"/>
    <col min="4867" max="4867" width="8.28515625" style="143" customWidth="1"/>
    <col min="4868" max="4868" width="7.42578125" style="143" customWidth="1"/>
    <col min="4869" max="4869" width="4.28515625" style="143" customWidth="1"/>
    <col min="4870" max="4870" width="9.140625" style="143"/>
    <col min="4871" max="4871" width="11.42578125" style="143" customWidth="1"/>
    <col min="4872" max="4876" width="9.140625" style="143"/>
    <col min="4877" max="4877" width="2.7109375" style="143" customWidth="1"/>
    <col min="4878" max="5110" width="9.140625" style="143"/>
    <col min="5111" max="5111" width="2.7109375" style="143" customWidth="1"/>
    <col min="5112" max="5112" width="8.28515625" style="143" customWidth="1"/>
    <col min="5113" max="5113" width="7.140625" style="143" customWidth="1"/>
    <col min="5114" max="5114" width="4.42578125" style="143" customWidth="1"/>
    <col min="5115" max="5117" width="9.140625" style="143"/>
    <col min="5118" max="5118" width="11.28515625" style="143" customWidth="1"/>
    <col min="5119" max="5121" width="9.140625" style="143"/>
    <col min="5122" max="5122" width="2.7109375" style="143" customWidth="1"/>
    <col min="5123" max="5123" width="8.28515625" style="143" customWidth="1"/>
    <col min="5124" max="5124" width="7.42578125" style="143" customWidth="1"/>
    <col min="5125" max="5125" width="4.28515625" style="143" customWidth="1"/>
    <col min="5126" max="5126" width="9.140625" style="143"/>
    <col min="5127" max="5127" width="11.42578125" style="143" customWidth="1"/>
    <col min="5128" max="5132" width="9.140625" style="143"/>
    <col min="5133" max="5133" width="2.7109375" style="143" customWidth="1"/>
    <col min="5134" max="5366" width="9.140625" style="143"/>
    <col min="5367" max="5367" width="2.7109375" style="143" customWidth="1"/>
    <col min="5368" max="5368" width="8.28515625" style="143" customWidth="1"/>
    <col min="5369" max="5369" width="7.140625" style="143" customWidth="1"/>
    <col min="5370" max="5370" width="4.42578125" style="143" customWidth="1"/>
    <col min="5371" max="5373" width="9.140625" style="143"/>
    <col min="5374" max="5374" width="11.28515625" style="143" customWidth="1"/>
    <col min="5375" max="5377" width="9.140625" style="143"/>
    <col min="5378" max="5378" width="2.7109375" style="143" customWidth="1"/>
    <col min="5379" max="5379" width="8.28515625" style="143" customWidth="1"/>
    <col min="5380" max="5380" width="7.42578125" style="143" customWidth="1"/>
    <col min="5381" max="5381" width="4.28515625" style="143" customWidth="1"/>
    <col min="5382" max="5382" width="9.140625" style="143"/>
    <col min="5383" max="5383" width="11.42578125" style="143" customWidth="1"/>
    <col min="5384" max="5388" width="9.140625" style="143"/>
    <col min="5389" max="5389" width="2.7109375" style="143" customWidth="1"/>
    <col min="5390" max="5622" width="9.140625" style="143"/>
    <col min="5623" max="5623" width="2.7109375" style="143" customWidth="1"/>
    <col min="5624" max="5624" width="8.28515625" style="143" customWidth="1"/>
    <col min="5625" max="5625" width="7.140625" style="143" customWidth="1"/>
    <col min="5626" max="5626" width="4.42578125" style="143" customWidth="1"/>
    <col min="5627" max="5629" width="9.140625" style="143"/>
    <col min="5630" max="5630" width="11.28515625" style="143" customWidth="1"/>
    <col min="5631" max="5633" width="9.140625" style="143"/>
    <col min="5634" max="5634" width="2.7109375" style="143" customWidth="1"/>
    <col min="5635" max="5635" width="8.28515625" style="143" customWidth="1"/>
    <col min="5636" max="5636" width="7.42578125" style="143" customWidth="1"/>
    <col min="5637" max="5637" width="4.28515625" style="143" customWidth="1"/>
    <col min="5638" max="5638" width="9.140625" style="143"/>
    <col min="5639" max="5639" width="11.42578125" style="143" customWidth="1"/>
    <col min="5640" max="5644" width="9.140625" style="143"/>
    <col min="5645" max="5645" width="2.7109375" style="143" customWidth="1"/>
    <col min="5646" max="5878" width="9.140625" style="143"/>
    <col min="5879" max="5879" width="2.7109375" style="143" customWidth="1"/>
    <col min="5880" max="5880" width="8.28515625" style="143" customWidth="1"/>
    <col min="5881" max="5881" width="7.140625" style="143" customWidth="1"/>
    <col min="5882" max="5882" width="4.42578125" style="143" customWidth="1"/>
    <col min="5883" max="5885" width="9.140625" style="143"/>
    <col min="5886" max="5886" width="11.28515625" style="143" customWidth="1"/>
    <col min="5887" max="5889" width="9.140625" style="143"/>
    <col min="5890" max="5890" width="2.7109375" style="143" customWidth="1"/>
    <col min="5891" max="5891" width="8.28515625" style="143" customWidth="1"/>
    <col min="5892" max="5892" width="7.42578125" style="143" customWidth="1"/>
    <col min="5893" max="5893" width="4.28515625" style="143" customWidth="1"/>
    <col min="5894" max="5894" width="9.140625" style="143"/>
    <col min="5895" max="5895" width="11.42578125" style="143" customWidth="1"/>
    <col min="5896" max="5900" width="9.140625" style="143"/>
    <col min="5901" max="5901" width="2.7109375" style="143" customWidth="1"/>
    <col min="5902" max="6134" width="9.140625" style="143"/>
    <col min="6135" max="6135" width="2.7109375" style="143" customWidth="1"/>
    <col min="6136" max="6136" width="8.28515625" style="143" customWidth="1"/>
    <col min="6137" max="6137" width="7.140625" style="143" customWidth="1"/>
    <col min="6138" max="6138" width="4.42578125" style="143" customWidth="1"/>
    <col min="6139" max="6141" width="9.140625" style="143"/>
    <col min="6142" max="6142" width="11.28515625" style="143" customWidth="1"/>
    <col min="6143" max="6145" width="9.140625" style="143"/>
    <col min="6146" max="6146" width="2.7109375" style="143" customWidth="1"/>
    <col min="6147" max="6147" width="8.28515625" style="143" customWidth="1"/>
    <col min="6148" max="6148" width="7.42578125" style="143" customWidth="1"/>
    <col min="6149" max="6149" width="4.28515625" style="143" customWidth="1"/>
    <col min="6150" max="6150" width="9.140625" style="143"/>
    <col min="6151" max="6151" width="11.42578125" style="143" customWidth="1"/>
    <col min="6152" max="6156" width="9.140625" style="143"/>
    <col min="6157" max="6157" width="2.7109375" style="143" customWidth="1"/>
    <col min="6158" max="6390" width="9.140625" style="143"/>
    <col min="6391" max="6391" width="2.7109375" style="143" customWidth="1"/>
    <col min="6392" max="6392" width="8.28515625" style="143" customWidth="1"/>
    <col min="6393" max="6393" width="7.140625" style="143" customWidth="1"/>
    <col min="6394" max="6394" width="4.42578125" style="143" customWidth="1"/>
    <col min="6395" max="6397" width="9.140625" style="143"/>
    <col min="6398" max="6398" width="11.28515625" style="143" customWidth="1"/>
    <col min="6399" max="6401" width="9.140625" style="143"/>
    <col min="6402" max="6402" width="2.7109375" style="143" customWidth="1"/>
    <col min="6403" max="6403" width="8.28515625" style="143" customWidth="1"/>
    <col min="6404" max="6404" width="7.42578125" style="143" customWidth="1"/>
    <col min="6405" max="6405" width="4.28515625" style="143" customWidth="1"/>
    <col min="6406" max="6406" width="9.140625" style="143"/>
    <col min="6407" max="6407" width="11.42578125" style="143" customWidth="1"/>
    <col min="6408" max="6412" width="9.140625" style="143"/>
    <col min="6413" max="6413" width="2.7109375" style="143" customWidth="1"/>
    <col min="6414" max="6646" width="9.140625" style="143"/>
    <col min="6647" max="6647" width="2.7109375" style="143" customWidth="1"/>
    <col min="6648" max="6648" width="8.28515625" style="143" customWidth="1"/>
    <col min="6649" max="6649" width="7.140625" style="143" customWidth="1"/>
    <col min="6650" max="6650" width="4.42578125" style="143" customWidth="1"/>
    <col min="6651" max="6653" width="9.140625" style="143"/>
    <col min="6654" max="6654" width="11.28515625" style="143" customWidth="1"/>
    <col min="6655" max="6657" width="9.140625" style="143"/>
    <col min="6658" max="6658" width="2.7109375" style="143" customWidth="1"/>
    <col min="6659" max="6659" width="8.28515625" style="143" customWidth="1"/>
    <col min="6660" max="6660" width="7.42578125" style="143" customWidth="1"/>
    <col min="6661" max="6661" width="4.28515625" style="143" customWidth="1"/>
    <col min="6662" max="6662" width="9.140625" style="143"/>
    <col min="6663" max="6663" width="11.42578125" style="143" customWidth="1"/>
    <col min="6664" max="6668" width="9.140625" style="143"/>
    <col min="6669" max="6669" width="2.7109375" style="143" customWidth="1"/>
    <col min="6670" max="6902" width="9.140625" style="143"/>
    <col min="6903" max="6903" width="2.7109375" style="143" customWidth="1"/>
    <col min="6904" max="6904" width="8.28515625" style="143" customWidth="1"/>
    <col min="6905" max="6905" width="7.140625" style="143" customWidth="1"/>
    <col min="6906" max="6906" width="4.42578125" style="143" customWidth="1"/>
    <col min="6907" max="6909" width="9.140625" style="143"/>
    <col min="6910" max="6910" width="11.28515625" style="143" customWidth="1"/>
    <col min="6911" max="6913" width="9.140625" style="143"/>
    <col min="6914" max="6914" width="2.7109375" style="143" customWidth="1"/>
    <col min="6915" max="6915" width="8.28515625" style="143" customWidth="1"/>
    <col min="6916" max="6916" width="7.42578125" style="143" customWidth="1"/>
    <col min="6917" max="6917" width="4.28515625" style="143" customWidth="1"/>
    <col min="6918" max="6918" width="9.140625" style="143"/>
    <col min="6919" max="6919" width="11.42578125" style="143" customWidth="1"/>
    <col min="6920" max="6924" width="9.140625" style="143"/>
    <col min="6925" max="6925" width="2.7109375" style="143" customWidth="1"/>
    <col min="6926" max="7158" width="9.140625" style="143"/>
    <col min="7159" max="7159" width="2.7109375" style="143" customWidth="1"/>
    <col min="7160" max="7160" width="8.28515625" style="143" customWidth="1"/>
    <col min="7161" max="7161" width="7.140625" style="143" customWidth="1"/>
    <col min="7162" max="7162" width="4.42578125" style="143" customWidth="1"/>
    <col min="7163" max="7165" width="9.140625" style="143"/>
    <col min="7166" max="7166" width="11.28515625" style="143" customWidth="1"/>
    <col min="7167" max="7169" width="9.140625" style="143"/>
    <col min="7170" max="7170" width="2.7109375" style="143" customWidth="1"/>
    <col min="7171" max="7171" width="8.28515625" style="143" customWidth="1"/>
    <col min="7172" max="7172" width="7.42578125" style="143" customWidth="1"/>
    <col min="7173" max="7173" width="4.28515625" style="143" customWidth="1"/>
    <col min="7174" max="7174" width="9.140625" style="143"/>
    <col min="7175" max="7175" width="11.42578125" style="143" customWidth="1"/>
    <col min="7176" max="7180" width="9.140625" style="143"/>
    <col min="7181" max="7181" width="2.7109375" style="143" customWidth="1"/>
    <col min="7182" max="7414" width="9.140625" style="143"/>
    <col min="7415" max="7415" width="2.7109375" style="143" customWidth="1"/>
    <col min="7416" max="7416" width="8.28515625" style="143" customWidth="1"/>
    <col min="7417" max="7417" width="7.140625" style="143" customWidth="1"/>
    <col min="7418" max="7418" width="4.42578125" style="143" customWidth="1"/>
    <col min="7419" max="7421" width="9.140625" style="143"/>
    <col min="7422" max="7422" width="11.28515625" style="143" customWidth="1"/>
    <col min="7423" max="7425" width="9.140625" style="143"/>
    <col min="7426" max="7426" width="2.7109375" style="143" customWidth="1"/>
    <col min="7427" max="7427" width="8.28515625" style="143" customWidth="1"/>
    <col min="7428" max="7428" width="7.42578125" style="143" customWidth="1"/>
    <col min="7429" max="7429" width="4.28515625" style="143" customWidth="1"/>
    <col min="7430" max="7430" width="9.140625" style="143"/>
    <col min="7431" max="7431" width="11.42578125" style="143" customWidth="1"/>
    <col min="7432" max="7436" width="9.140625" style="143"/>
    <col min="7437" max="7437" width="2.7109375" style="143" customWidth="1"/>
    <col min="7438" max="7670" width="9.140625" style="143"/>
    <col min="7671" max="7671" width="2.7109375" style="143" customWidth="1"/>
    <col min="7672" max="7672" width="8.28515625" style="143" customWidth="1"/>
    <col min="7673" max="7673" width="7.140625" style="143" customWidth="1"/>
    <col min="7674" max="7674" width="4.42578125" style="143" customWidth="1"/>
    <col min="7675" max="7677" width="9.140625" style="143"/>
    <col min="7678" max="7678" width="11.28515625" style="143" customWidth="1"/>
    <col min="7679" max="7681" width="9.140625" style="143"/>
    <col min="7682" max="7682" width="2.7109375" style="143" customWidth="1"/>
    <col min="7683" max="7683" width="8.28515625" style="143" customWidth="1"/>
    <col min="7684" max="7684" width="7.42578125" style="143" customWidth="1"/>
    <col min="7685" max="7685" width="4.28515625" style="143" customWidth="1"/>
    <col min="7686" max="7686" width="9.140625" style="143"/>
    <col min="7687" max="7687" width="11.42578125" style="143" customWidth="1"/>
    <col min="7688" max="7692" width="9.140625" style="143"/>
    <col min="7693" max="7693" width="2.7109375" style="143" customWidth="1"/>
    <col min="7694" max="7926" width="9.140625" style="143"/>
    <col min="7927" max="7927" width="2.7109375" style="143" customWidth="1"/>
    <col min="7928" max="7928" width="8.28515625" style="143" customWidth="1"/>
    <col min="7929" max="7929" width="7.140625" style="143" customWidth="1"/>
    <col min="7930" max="7930" width="4.42578125" style="143" customWidth="1"/>
    <col min="7931" max="7933" width="9.140625" style="143"/>
    <col min="7934" max="7934" width="11.28515625" style="143" customWidth="1"/>
    <col min="7935" max="7937" width="9.140625" style="143"/>
    <col min="7938" max="7938" width="2.7109375" style="143" customWidth="1"/>
    <col min="7939" max="7939" width="8.28515625" style="143" customWidth="1"/>
    <col min="7940" max="7940" width="7.42578125" style="143" customWidth="1"/>
    <col min="7941" max="7941" width="4.28515625" style="143" customWidth="1"/>
    <col min="7942" max="7942" width="9.140625" style="143"/>
    <col min="7943" max="7943" width="11.42578125" style="143" customWidth="1"/>
    <col min="7944" max="7948" width="9.140625" style="143"/>
    <col min="7949" max="7949" width="2.7109375" style="143" customWidth="1"/>
    <col min="7950" max="8182" width="9.140625" style="143"/>
    <col min="8183" max="8183" width="2.7109375" style="143" customWidth="1"/>
    <col min="8184" max="8184" width="8.28515625" style="143" customWidth="1"/>
    <col min="8185" max="8185" width="7.140625" style="143" customWidth="1"/>
    <col min="8186" max="8186" width="4.42578125" style="143" customWidth="1"/>
    <col min="8187" max="8189" width="9.140625" style="143"/>
    <col min="8190" max="8190" width="11.28515625" style="143" customWidth="1"/>
    <col min="8191" max="8193" width="9.140625" style="143"/>
    <col min="8194" max="8194" width="2.7109375" style="143" customWidth="1"/>
    <col min="8195" max="8195" width="8.28515625" style="143" customWidth="1"/>
    <col min="8196" max="8196" width="7.42578125" style="143" customWidth="1"/>
    <col min="8197" max="8197" width="4.28515625" style="143" customWidth="1"/>
    <col min="8198" max="8198" width="9.140625" style="143"/>
    <col min="8199" max="8199" width="11.42578125" style="143" customWidth="1"/>
    <col min="8200" max="8204" width="9.140625" style="143"/>
    <col min="8205" max="8205" width="2.7109375" style="143" customWidth="1"/>
    <col min="8206" max="8438" width="9.140625" style="143"/>
    <col min="8439" max="8439" width="2.7109375" style="143" customWidth="1"/>
    <col min="8440" max="8440" width="8.28515625" style="143" customWidth="1"/>
    <col min="8441" max="8441" width="7.140625" style="143" customWidth="1"/>
    <col min="8442" max="8442" width="4.42578125" style="143" customWidth="1"/>
    <col min="8443" max="8445" width="9.140625" style="143"/>
    <col min="8446" max="8446" width="11.28515625" style="143" customWidth="1"/>
    <col min="8447" max="8449" width="9.140625" style="143"/>
    <col min="8450" max="8450" width="2.7109375" style="143" customWidth="1"/>
    <col min="8451" max="8451" width="8.28515625" style="143" customWidth="1"/>
    <col min="8452" max="8452" width="7.42578125" style="143" customWidth="1"/>
    <col min="8453" max="8453" width="4.28515625" style="143" customWidth="1"/>
    <col min="8454" max="8454" width="9.140625" style="143"/>
    <col min="8455" max="8455" width="11.42578125" style="143" customWidth="1"/>
    <col min="8456" max="8460" width="9.140625" style="143"/>
    <col min="8461" max="8461" width="2.7109375" style="143" customWidth="1"/>
    <col min="8462" max="8694" width="9.140625" style="143"/>
    <col min="8695" max="8695" width="2.7109375" style="143" customWidth="1"/>
    <col min="8696" max="8696" width="8.28515625" style="143" customWidth="1"/>
    <col min="8697" max="8697" width="7.140625" style="143" customWidth="1"/>
    <col min="8698" max="8698" width="4.42578125" style="143" customWidth="1"/>
    <col min="8699" max="8701" width="9.140625" style="143"/>
    <col min="8702" max="8702" width="11.28515625" style="143" customWidth="1"/>
    <col min="8703" max="8705" width="9.140625" style="143"/>
    <col min="8706" max="8706" width="2.7109375" style="143" customWidth="1"/>
    <col min="8707" max="8707" width="8.28515625" style="143" customWidth="1"/>
    <col min="8708" max="8708" width="7.42578125" style="143" customWidth="1"/>
    <col min="8709" max="8709" width="4.28515625" style="143" customWidth="1"/>
    <col min="8710" max="8710" width="9.140625" style="143"/>
    <col min="8711" max="8711" width="11.42578125" style="143" customWidth="1"/>
    <col min="8712" max="8716" width="9.140625" style="143"/>
    <col min="8717" max="8717" width="2.7109375" style="143" customWidth="1"/>
    <col min="8718" max="8950" width="9.140625" style="143"/>
    <col min="8951" max="8951" width="2.7109375" style="143" customWidth="1"/>
    <col min="8952" max="8952" width="8.28515625" style="143" customWidth="1"/>
    <col min="8953" max="8953" width="7.140625" style="143" customWidth="1"/>
    <col min="8954" max="8954" width="4.42578125" style="143" customWidth="1"/>
    <col min="8955" max="8957" width="9.140625" style="143"/>
    <col min="8958" max="8958" width="11.28515625" style="143" customWidth="1"/>
    <col min="8959" max="8961" width="9.140625" style="143"/>
    <col min="8962" max="8962" width="2.7109375" style="143" customWidth="1"/>
    <col min="8963" max="8963" width="8.28515625" style="143" customWidth="1"/>
    <col min="8964" max="8964" width="7.42578125" style="143" customWidth="1"/>
    <col min="8965" max="8965" width="4.28515625" style="143" customWidth="1"/>
    <col min="8966" max="8966" width="9.140625" style="143"/>
    <col min="8967" max="8967" width="11.42578125" style="143" customWidth="1"/>
    <col min="8968" max="8972" width="9.140625" style="143"/>
    <col min="8973" max="8973" width="2.7109375" style="143" customWidth="1"/>
    <col min="8974" max="9206" width="9.140625" style="143"/>
    <col min="9207" max="9207" width="2.7109375" style="143" customWidth="1"/>
    <col min="9208" max="9208" width="8.28515625" style="143" customWidth="1"/>
    <col min="9209" max="9209" width="7.140625" style="143" customWidth="1"/>
    <col min="9210" max="9210" width="4.42578125" style="143" customWidth="1"/>
    <col min="9211" max="9213" width="9.140625" style="143"/>
    <col min="9214" max="9214" width="11.28515625" style="143" customWidth="1"/>
    <col min="9215" max="9217" width="9.140625" style="143"/>
    <col min="9218" max="9218" width="2.7109375" style="143" customWidth="1"/>
    <col min="9219" max="9219" width="8.28515625" style="143" customWidth="1"/>
    <col min="9220" max="9220" width="7.42578125" style="143" customWidth="1"/>
    <col min="9221" max="9221" width="4.28515625" style="143" customWidth="1"/>
    <col min="9222" max="9222" width="9.140625" style="143"/>
    <col min="9223" max="9223" width="11.42578125" style="143" customWidth="1"/>
    <col min="9224" max="9228" width="9.140625" style="143"/>
    <col min="9229" max="9229" width="2.7109375" style="143" customWidth="1"/>
    <col min="9230" max="9462" width="9.140625" style="143"/>
    <col min="9463" max="9463" width="2.7109375" style="143" customWidth="1"/>
    <col min="9464" max="9464" width="8.28515625" style="143" customWidth="1"/>
    <col min="9465" max="9465" width="7.140625" style="143" customWidth="1"/>
    <col min="9466" max="9466" width="4.42578125" style="143" customWidth="1"/>
    <col min="9467" max="9469" width="9.140625" style="143"/>
    <col min="9470" max="9470" width="11.28515625" style="143" customWidth="1"/>
    <col min="9471" max="9473" width="9.140625" style="143"/>
    <col min="9474" max="9474" width="2.7109375" style="143" customWidth="1"/>
    <col min="9475" max="9475" width="8.28515625" style="143" customWidth="1"/>
    <col min="9476" max="9476" width="7.42578125" style="143" customWidth="1"/>
    <col min="9477" max="9477" width="4.28515625" style="143" customWidth="1"/>
    <col min="9478" max="9478" width="9.140625" style="143"/>
    <col min="9479" max="9479" width="11.42578125" style="143" customWidth="1"/>
    <col min="9480" max="9484" width="9.140625" style="143"/>
    <col min="9485" max="9485" width="2.7109375" style="143" customWidth="1"/>
    <col min="9486" max="9718" width="9.140625" style="143"/>
    <col min="9719" max="9719" width="2.7109375" style="143" customWidth="1"/>
    <col min="9720" max="9720" width="8.28515625" style="143" customWidth="1"/>
    <col min="9721" max="9721" width="7.140625" style="143" customWidth="1"/>
    <col min="9722" max="9722" width="4.42578125" style="143" customWidth="1"/>
    <col min="9723" max="9725" width="9.140625" style="143"/>
    <col min="9726" max="9726" width="11.28515625" style="143" customWidth="1"/>
    <col min="9727" max="9729" width="9.140625" style="143"/>
    <col min="9730" max="9730" width="2.7109375" style="143" customWidth="1"/>
    <col min="9731" max="9731" width="8.28515625" style="143" customWidth="1"/>
    <col min="9732" max="9732" width="7.42578125" style="143" customWidth="1"/>
    <col min="9733" max="9733" width="4.28515625" style="143" customWidth="1"/>
    <col min="9734" max="9734" width="9.140625" style="143"/>
    <col min="9735" max="9735" width="11.42578125" style="143" customWidth="1"/>
    <col min="9736" max="9740" width="9.140625" style="143"/>
    <col min="9741" max="9741" width="2.7109375" style="143" customWidth="1"/>
    <col min="9742" max="9974" width="9.140625" style="143"/>
    <col min="9975" max="9975" width="2.7109375" style="143" customWidth="1"/>
    <col min="9976" max="9976" width="8.28515625" style="143" customWidth="1"/>
    <col min="9977" max="9977" width="7.140625" style="143" customWidth="1"/>
    <col min="9978" max="9978" width="4.42578125" style="143" customWidth="1"/>
    <col min="9979" max="9981" width="9.140625" style="143"/>
    <col min="9982" max="9982" width="11.28515625" style="143" customWidth="1"/>
    <col min="9983" max="9985" width="9.140625" style="143"/>
    <col min="9986" max="9986" width="2.7109375" style="143" customWidth="1"/>
    <col min="9987" max="9987" width="8.28515625" style="143" customWidth="1"/>
    <col min="9988" max="9988" width="7.42578125" style="143" customWidth="1"/>
    <col min="9989" max="9989" width="4.28515625" style="143" customWidth="1"/>
    <col min="9990" max="9990" width="9.140625" style="143"/>
    <col min="9991" max="9991" width="11.42578125" style="143" customWidth="1"/>
    <col min="9992" max="9996" width="9.140625" style="143"/>
    <col min="9997" max="9997" width="2.7109375" style="143" customWidth="1"/>
    <col min="9998" max="10230" width="9.140625" style="143"/>
    <col min="10231" max="10231" width="2.7109375" style="143" customWidth="1"/>
    <col min="10232" max="10232" width="8.28515625" style="143" customWidth="1"/>
    <col min="10233" max="10233" width="7.140625" style="143" customWidth="1"/>
    <col min="10234" max="10234" width="4.42578125" style="143" customWidth="1"/>
    <col min="10235" max="10237" width="9.140625" style="143"/>
    <col min="10238" max="10238" width="11.28515625" style="143" customWidth="1"/>
    <col min="10239" max="10241" width="9.140625" style="143"/>
    <col min="10242" max="10242" width="2.7109375" style="143" customWidth="1"/>
    <col min="10243" max="10243" width="8.28515625" style="143" customWidth="1"/>
    <col min="10244" max="10244" width="7.42578125" style="143" customWidth="1"/>
    <col min="10245" max="10245" width="4.28515625" style="143" customWidth="1"/>
    <col min="10246" max="10246" width="9.140625" style="143"/>
    <col min="10247" max="10247" width="11.42578125" style="143" customWidth="1"/>
    <col min="10248" max="10252" width="9.140625" style="143"/>
    <col min="10253" max="10253" width="2.7109375" style="143" customWidth="1"/>
    <col min="10254" max="10486" width="9.140625" style="143"/>
    <col min="10487" max="10487" width="2.7109375" style="143" customWidth="1"/>
    <col min="10488" max="10488" width="8.28515625" style="143" customWidth="1"/>
    <col min="10489" max="10489" width="7.140625" style="143" customWidth="1"/>
    <col min="10490" max="10490" width="4.42578125" style="143" customWidth="1"/>
    <col min="10491" max="10493" width="9.140625" style="143"/>
    <col min="10494" max="10494" width="11.28515625" style="143" customWidth="1"/>
    <col min="10495" max="10497" width="9.140625" style="143"/>
    <col min="10498" max="10498" width="2.7109375" style="143" customWidth="1"/>
    <col min="10499" max="10499" width="8.28515625" style="143" customWidth="1"/>
    <col min="10500" max="10500" width="7.42578125" style="143" customWidth="1"/>
    <col min="10501" max="10501" width="4.28515625" style="143" customWidth="1"/>
    <col min="10502" max="10502" width="9.140625" style="143"/>
    <col min="10503" max="10503" width="11.42578125" style="143" customWidth="1"/>
    <col min="10504" max="10508" width="9.140625" style="143"/>
    <col min="10509" max="10509" width="2.7109375" style="143" customWidth="1"/>
    <col min="10510" max="10742" width="9.140625" style="143"/>
    <col min="10743" max="10743" width="2.7109375" style="143" customWidth="1"/>
    <col min="10744" max="10744" width="8.28515625" style="143" customWidth="1"/>
    <col min="10745" max="10745" width="7.140625" style="143" customWidth="1"/>
    <col min="10746" max="10746" width="4.42578125" style="143" customWidth="1"/>
    <col min="10747" max="10749" width="9.140625" style="143"/>
    <col min="10750" max="10750" width="11.28515625" style="143" customWidth="1"/>
    <col min="10751" max="10753" width="9.140625" style="143"/>
    <col min="10754" max="10754" width="2.7109375" style="143" customWidth="1"/>
    <col min="10755" max="10755" width="8.28515625" style="143" customWidth="1"/>
    <col min="10756" max="10756" width="7.42578125" style="143" customWidth="1"/>
    <col min="10757" max="10757" width="4.28515625" style="143" customWidth="1"/>
    <col min="10758" max="10758" width="9.140625" style="143"/>
    <col min="10759" max="10759" width="11.42578125" style="143" customWidth="1"/>
    <col min="10760" max="10764" width="9.140625" style="143"/>
    <col min="10765" max="10765" width="2.7109375" style="143" customWidth="1"/>
    <col min="10766" max="10998" width="9.140625" style="143"/>
    <col min="10999" max="10999" width="2.7109375" style="143" customWidth="1"/>
    <col min="11000" max="11000" width="8.28515625" style="143" customWidth="1"/>
    <col min="11001" max="11001" width="7.140625" style="143" customWidth="1"/>
    <col min="11002" max="11002" width="4.42578125" style="143" customWidth="1"/>
    <col min="11003" max="11005" width="9.140625" style="143"/>
    <col min="11006" max="11006" width="11.28515625" style="143" customWidth="1"/>
    <col min="11007" max="11009" width="9.140625" style="143"/>
    <col min="11010" max="11010" width="2.7109375" style="143" customWidth="1"/>
    <col min="11011" max="11011" width="8.28515625" style="143" customWidth="1"/>
    <col min="11012" max="11012" width="7.42578125" style="143" customWidth="1"/>
    <col min="11013" max="11013" width="4.28515625" style="143" customWidth="1"/>
    <col min="11014" max="11014" width="9.140625" style="143"/>
    <col min="11015" max="11015" width="11.42578125" style="143" customWidth="1"/>
    <col min="11016" max="11020" width="9.140625" style="143"/>
    <col min="11021" max="11021" width="2.7109375" style="143" customWidth="1"/>
    <col min="11022" max="11254" width="9.140625" style="143"/>
    <col min="11255" max="11255" width="2.7109375" style="143" customWidth="1"/>
    <col min="11256" max="11256" width="8.28515625" style="143" customWidth="1"/>
    <col min="11257" max="11257" width="7.140625" style="143" customWidth="1"/>
    <col min="11258" max="11258" width="4.42578125" style="143" customWidth="1"/>
    <col min="11259" max="11261" width="9.140625" style="143"/>
    <col min="11262" max="11262" width="11.28515625" style="143" customWidth="1"/>
    <col min="11263" max="11265" width="9.140625" style="143"/>
    <col min="11266" max="11266" width="2.7109375" style="143" customWidth="1"/>
    <col min="11267" max="11267" width="8.28515625" style="143" customWidth="1"/>
    <col min="11268" max="11268" width="7.42578125" style="143" customWidth="1"/>
    <col min="11269" max="11269" width="4.28515625" style="143" customWidth="1"/>
    <col min="11270" max="11270" width="9.140625" style="143"/>
    <col min="11271" max="11271" width="11.42578125" style="143" customWidth="1"/>
    <col min="11272" max="11276" width="9.140625" style="143"/>
    <col min="11277" max="11277" width="2.7109375" style="143" customWidth="1"/>
    <col min="11278" max="11510" width="9.140625" style="143"/>
    <col min="11511" max="11511" width="2.7109375" style="143" customWidth="1"/>
    <col min="11512" max="11512" width="8.28515625" style="143" customWidth="1"/>
    <col min="11513" max="11513" width="7.140625" style="143" customWidth="1"/>
    <col min="11514" max="11514" width="4.42578125" style="143" customWidth="1"/>
    <col min="11515" max="11517" width="9.140625" style="143"/>
    <col min="11518" max="11518" width="11.28515625" style="143" customWidth="1"/>
    <col min="11519" max="11521" width="9.140625" style="143"/>
    <col min="11522" max="11522" width="2.7109375" style="143" customWidth="1"/>
    <col min="11523" max="11523" width="8.28515625" style="143" customWidth="1"/>
    <col min="11524" max="11524" width="7.42578125" style="143" customWidth="1"/>
    <col min="11525" max="11525" width="4.28515625" style="143" customWidth="1"/>
    <col min="11526" max="11526" width="9.140625" style="143"/>
    <col min="11527" max="11527" width="11.42578125" style="143" customWidth="1"/>
    <col min="11528" max="11532" width="9.140625" style="143"/>
    <col min="11533" max="11533" width="2.7109375" style="143" customWidth="1"/>
    <col min="11534" max="11766" width="9.140625" style="143"/>
    <col min="11767" max="11767" width="2.7109375" style="143" customWidth="1"/>
    <col min="11768" max="11768" width="8.28515625" style="143" customWidth="1"/>
    <col min="11769" max="11769" width="7.140625" style="143" customWidth="1"/>
    <col min="11770" max="11770" width="4.42578125" style="143" customWidth="1"/>
    <col min="11771" max="11773" width="9.140625" style="143"/>
    <col min="11774" max="11774" width="11.28515625" style="143" customWidth="1"/>
    <col min="11775" max="11777" width="9.140625" style="143"/>
    <col min="11778" max="11778" width="2.7109375" style="143" customWidth="1"/>
    <col min="11779" max="11779" width="8.28515625" style="143" customWidth="1"/>
    <col min="11780" max="11780" width="7.42578125" style="143" customWidth="1"/>
    <col min="11781" max="11781" width="4.28515625" style="143" customWidth="1"/>
    <col min="11782" max="11782" width="9.140625" style="143"/>
    <col min="11783" max="11783" width="11.42578125" style="143" customWidth="1"/>
    <col min="11784" max="11788" width="9.140625" style="143"/>
    <col min="11789" max="11789" width="2.7109375" style="143" customWidth="1"/>
    <col min="11790" max="12022" width="9.140625" style="143"/>
    <col min="12023" max="12023" width="2.7109375" style="143" customWidth="1"/>
    <col min="12024" max="12024" width="8.28515625" style="143" customWidth="1"/>
    <col min="12025" max="12025" width="7.140625" style="143" customWidth="1"/>
    <col min="12026" max="12026" width="4.42578125" style="143" customWidth="1"/>
    <col min="12027" max="12029" width="9.140625" style="143"/>
    <col min="12030" max="12030" width="11.28515625" style="143" customWidth="1"/>
    <col min="12031" max="12033" width="9.140625" style="143"/>
    <col min="12034" max="12034" width="2.7109375" style="143" customWidth="1"/>
    <col min="12035" max="12035" width="8.28515625" style="143" customWidth="1"/>
    <col min="12036" max="12036" width="7.42578125" style="143" customWidth="1"/>
    <col min="12037" max="12037" width="4.28515625" style="143" customWidth="1"/>
    <col min="12038" max="12038" width="9.140625" style="143"/>
    <col min="12039" max="12039" width="11.42578125" style="143" customWidth="1"/>
    <col min="12040" max="12044" width="9.140625" style="143"/>
    <col min="12045" max="12045" width="2.7109375" style="143" customWidth="1"/>
    <col min="12046" max="12278" width="9.140625" style="143"/>
    <col min="12279" max="12279" width="2.7109375" style="143" customWidth="1"/>
    <col min="12280" max="12280" width="8.28515625" style="143" customWidth="1"/>
    <col min="12281" max="12281" width="7.140625" style="143" customWidth="1"/>
    <col min="12282" max="12282" width="4.42578125" style="143" customWidth="1"/>
    <col min="12283" max="12285" width="9.140625" style="143"/>
    <col min="12286" max="12286" width="11.28515625" style="143" customWidth="1"/>
    <col min="12287" max="12289" width="9.140625" style="143"/>
    <col min="12290" max="12290" width="2.7109375" style="143" customWidth="1"/>
    <col min="12291" max="12291" width="8.28515625" style="143" customWidth="1"/>
    <col min="12292" max="12292" width="7.42578125" style="143" customWidth="1"/>
    <col min="12293" max="12293" width="4.28515625" style="143" customWidth="1"/>
    <col min="12294" max="12294" width="9.140625" style="143"/>
    <col min="12295" max="12295" width="11.42578125" style="143" customWidth="1"/>
    <col min="12296" max="12300" width="9.140625" style="143"/>
    <col min="12301" max="12301" width="2.7109375" style="143" customWidth="1"/>
    <col min="12302" max="12534" width="9.140625" style="143"/>
    <col min="12535" max="12535" width="2.7109375" style="143" customWidth="1"/>
    <col min="12536" max="12536" width="8.28515625" style="143" customWidth="1"/>
    <col min="12537" max="12537" width="7.140625" style="143" customWidth="1"/>
    <col min="12538" max="12538" width="4.42578125" style="143" customWidth="1"/>
    <col min="12539" max="12541" width="9.140625" style="143"/>
    <col min="12542" max="12542" width="11.28515625" style="143" customWidth="1"/>
    <col min="12543" max="12545" width="9.140625" style="143"/>
    <col min="12546" max="12546" width="2.7109375" style="143" customWidth="1"/>
    <col min="12547" max="12547" width="8.28515625" style="143" customWidth="1"/>
    <col min="12548" max="12548" width="7.42578125" style="143" customWidth="1"/>
    <col min="12549" max="12549" width="4.28515625" style="143" customWidth="1"/>
    <col min="12550" max="12550" width="9.140625" style="143"/>
    <col min="12551" max="12551" width="11.42578125" style="143" customWidth="1"/>
    <col min="12552" max="12556" width="9.140625" style="143"/>
    <col min="12557" max="12557" width="2.7109375" style="143" customWidth="1"/>
    <col min="12558" max="12790" width="9.140625" style="143"/>
    <col min="12791" max="12791" width="2.7109375" style="143" customWidth="1"/>
    <col min="12792" max="12792" width="8.28515625" style="143" customWidth="1"/>
    <col min="12793" max="12793" width="7.140625" style="143" customWidth="1"/>
    <col min="12794" max="12794" width="4.42578125" style="143" customWidth="1"/>
    <col min="12795" max="12797" width="9.140625" style="143"/>
    <col min="12798" max="12798" width="11.28515625" style="143" customWidth="1"/>
    <col min="12799" max="12801" width="9.140625" style="143"/>
    <col min="12802" max="12802" width="2.7109375" style="143" customWidth="1"/>
    <col min="12803" max="12803" width="8.28515625" style="143" customWidth="1"/>
    <col min="12804" max="12804" width="7.42578125" style="143" customWidth="1"/>
    <col min="12805" max="12805" width="4.28515625" style="143" customWidth="1"/>
    <col min="12806" max="12806" width="9.140625" style="143"/>
    <col min="12807" max="12807" width="11.42578125" style="143" customWidth="1"/>
    <col min="12808" max="12812" width="9.140625" style="143"/>
    <col min="12813" max="12813" width="2.7109375" style="143" customWidth="1"/>
    <col min="12814" max="13046" width="9.140625" style="143"/>
    <col min="13047" max="13047" width="2.7109375" style="143" customWidth="1"/>
    <col min="13048" max="13048" width="8.28515625" style="143" customWidth="1"/>
    <col min="13049" max="13049" width="7.140625" style="143" customWidth="1"/>
    <col min="13050" max="13050" width="4.42578125" style="143" customWidth="1"/>
    <col min="13051" max="13053" width="9.140625" style="143"/>
    <col min="13054" max="13054" width="11.28515625" style="143" customWidth="1"/>
    <col min="13055" max="13057" width="9.140625" style="143"/>
    <col min="13058" max="13058" width="2.7109375" style="143" customWidth="1"/>
    <col min="13059" max="13059" width="8.28515625" style="143" customWidth="1"/>
    <col min="13060" max="13060" width="7.42578125" style="143" customWidth="1"/>
    <col min="13061" max="13061" width="4.28515625" style="143" customWidth="1"/>
    <col min="13062" max="13062" width="9.140625" style="143"/>
    <col min="13063" max="13063" width="11.42578125" style="143" customWidth="1"/>
    <col min="13064" max="13068" width="9.140625" style="143"/>
    <col min="13069" max="13069" width="2.7109375" style="143" customWidth="1"/>
    <col min="13070" max="13302" width="9.140625" style="143"/>
    <col min="13303" max="13303" width="2.7109375" style="143" customWidth="1"/>
    <col min="13304" max="13304" width="8.28515625" style="143" customWidth="1"/>
    <col min="13305" max="13305" width="7.140625" style="143" customWidth="1"/>
    <col min="13306" max="13306" width="4.42578125" style="143" customWidth="1"/>
    <col min="13307" max="13309" width="9.140625" style="143"/>
    <col min="13310" max="13310" width="11.28515625" style="143" customWidth="1"/>
    <col min="13311" max="13313" width="9.140625" style="143"/>
    <col min="13314" max="13314" width="2.7109375" style="143" customWidth="1"/>
    <col min="13315" max="13315" width="8.28515625" style="143" customWidth="1"/>
    <col min="13316" max="13316" width="7.42578125" style="143" customWidth="1"/>
    <col min="13317" max="13317" width="4.28515625" style="143" customWidth="1"/>
    <col min="13318" max="13318" width="9.140625" style="143"/>
    <col min="13319" max="13319" width="11.42578125" style="143" customWidth="1"/>
    <col min="13320" max="13324" width="9.140625" style="143"/>
    <col min="13325" max="13325" width="2.7109375" style="143" customWidth="1"/>
    <col min="13326" max="13558" width="9.140625" style="143"/>
    <col min="13559" max="13559" width="2.7109375" style="143" customWidth="1"/>
    <col min="13560" max="13560" width="8.28515625" style="143" customWidth="1"/>
    <col min="13561" max="13561" width="7.140625" style="143" customWidth="1"/>
    <col min="13562" max="13562" width="4.42578125" style="143" customWidth="1"/>
    <col min="13563" max="13565" width="9.140625" style="143"/>
    <col min="13566" max="13566" width="11.28515625" style="143" customWidth="1"/>
    <col min="13567" max="13569" width="9.140625" style="143"/>
    <col min="13570" max="13570" width="2.7109375" style="143" customWidth="1"/>
    <col min="13571" max="13571" width="8.28515625" style="143" customWidth="1"/>
    <col min="13572" max="13572" width="7.42578125" style="143" customWidth="1"/>
    <col min="13573" max="13573" width="4.28515625" style="143" customWidth="1"/>
    <col min="13574" max="13574" width="9.140625" style="143"/>
    <col min="13575" max="13575" width="11.42578125" style="143" customWidth="1"/>
    <col min="13576" max="13580" width="9.140625" style="143"/>
    <col min="13581" max="13581" width="2.7109375" style="143" customWidth="1"/>
    <col min="13582" max="13814" width="9.140625" style="143"/>
    <col min="13815" max="13815" width="2.7109375" style="143" customWidth="1"/>
    <col min="13816" max="13816" width="8.28515625" style="143" customWidth="1"/>
    <col min="13817" max="13817" width="7.140625" style="143" customWidth="1"/>
    <col min="13818" max="13818" width="4.42578125" style="143" customWidth="1"/>
    <col min="13819" max="13821" width="9.140625" style="143"/>
    <col min="13822" max="13822" width="11.28515625" style="143" customWidth="1"/>
    <col min="13823" max="13825" width="9.140625" style="143"/>
    <col min="13826" max="13826" width="2.7109375" style="143" customWidth="1"/>
    <col min="13827" max="13827" width="8.28515625" style="143" customWidth="1"/>
    <col min="13828" max="13828" width="7.42578125" style="143" customWidth="1"/>
    <col min="13829" max="13829" width="4.28515625" style="143" customWidth="1"/>
    <col min="13830" max="13830" width="9.140625" style="143"/>
    <col min="13831" max="13831" width="11.42578125" style="143" customWidth="1"/>
    <col min="13832" max="13836" width="9.140625" style="143"/>
    <col min="13837" max="13837" width="2.7109375" style="143" customWidth="1"/>
    <col min="13838" max="14070" width="9.140625" style="143"/>
    <col min="14071" max="14071" width="2.7109375" style="143" customWidth="1"/>
    <col min="14072" max="14072" width="8.28515625" style="143" customWidth="1"/>
    <col min="14073" max="14073" width="7.140625" style="143" customWidth="1"/>
    <col min="14074" max="14074" width="4.42578125" style="143" customWidth="1"/>
    <col min="14075" max="14077" width="9.140625" style="143"/>
    <col min="14078" max="14078" width="11.28515625" style="143" customWidth="1"/>
    <col min="14079" max="14081" width="9.140625" style="143"/>
    <col min="14082" max="14082" width="2.7109375" style="143" customWidth="1"/>
    <col min="14083" max="14083" width="8.28515625" style="143" customWidth="1"/>
    <col min="14084" max="14084" width="7.42578125" style="143" customWidth="1"/>
    <col min="14085" max="14085" width="4.28515625" style="143" customWidth="1"/>
    <col min="14086" max="14086" width="9.140625" style="143"/>
    <col min="14087" max="14087" width="11.42578125" style="143" customWidth="1"/>
    <col min="14088" max="14092" width="9.140625" style="143"/>
    <col min="14093" max="14093" width="2.7109375" style="143" customWidth="1"/>
    <col min="14094" max="14326" width="9.140625" style="143"/>
    <col min="14327" max="14327" width="2.7109375" style="143" customWidth="1"/>
    <col min="14328" max="14328" width="8.28515625" style="143" customWidth="1"/>
    <col min="14329" max="14329" width="7.140625" style="143" customWidth="1"/>
    <col min="14330" max="14330" width="4.42578125" style="143" customWidth="1"/>
    <col min="14331" max="14333" width="9.140625" style="143"/>
    <col min="14334" max="14334" width="11.28515625" style="143" customWidth="1"/>
    <col min="14335" max="14337" width="9.140625" style="143"/>
    <col min="14338" max="14338" width="2.7109375" style="143" customWidth="1"/>
    <col min="14339" max="14339" width="8.28515625" style="143" customWidth="1"/>
    <col min="14340" max="14340" width="7.42578125" style="143" customWidth="1"/>
    <col min="14341" max="14341" width="4.28515625" style="143" customWidth="1"/>
    <col min="14342" max="14342" width="9.140625" style="143"/>
    <col min="14343" max="14343" width="11.42578125" style="143" customWidth="1"/>
    <col min="14344" max="14348" width="9.140625" style="143"/>
    <col min="14349" max="14349" width="2.7109375" style="143" customWidth="1"/>
    <col min="14350" max="14582" width="9.140625" style="143"/>
    <col min="14583" max="14583" width="2.7109375" style="143" customWidth="1"/>
    <col min="14584" max="14584" width="8.28515625" style="143" customWidth="1"/>
    <col min="14585" max="14585" width="7.140625" style="143" customWidth="1"/>
    <col min="14586" max="14586" width="4.42578125" style="143" customWidth="1"/>
    <col min="14587" max="14589" width="9.140625" style="143"/>
    <col min="14590" max="14590" width="11.28515625" style="143" customWidth="1"/>
    <col min="14591" max="14593" width="9.140625" style="143"/>
    <col min="14594" max="14594" width="2.7109375" style="143" customWidth="1"/>
    <col min="14595" max="14595" width="8.28515625" style="143" customWidth="1"/>
    <col min="14596" max="14596" width="7.42578125" style="143" customWidth="1"/>
    <col min="14597" max="14597" width="4.28515625" style="143" customWidth="1"/>
    <col min="14598" max="14598" width="9.140625" style="143"/>
    <col min="14599" max="14599" width="11.42578125" style="143" customWidth="1"/>
    <col min="14600" max="14604" width="9.140625" style="143"/>
    <col min="14605" max="14605" width="2.7109375" style="143" customWidth="1"/>
    <col min="14606" max="14838" width="9.140625" style="143"/>
    <col min="14839" max="14839" width="2.7109375" style="143" customWidth="1"/>
    <col min="14840" max="14840" width="8.28515625" style="143" customWidth="1"/>
    <col min="14841" max="14841" width="7.140625" style="143" customWidth="1"/>
    <col min="14842" max="14842" width="4.42578125" style="143" customWidth="1"/>
    <col min="14843" max="14845" width="9.140625" style="143"/>
    <col min="14846" max="14846" width="11.28515625" style="143" customWidth="1"/>
    <col min="14847" max="14849" width="9.140625" style="143"/>
    <col min="14850" max="14850" width="2.7109375" style="143" customWidth="1"/>
    <col min="14851" max="14851" width="8.28515625" style="143" customWidth="1"/>
    <col min="14852" max="14852" width="7.42578125" style="143" customWidth="1"/>
    <col min="14853" max="14853" width="4.28515625" style="143" customWidth="1"/>
    <col min="14854" max="14854" width="9.140625" style="143"/>
    <col min="14855" max="14855" width="11.42578125" style="143" customWidth="1"/>
    <col min="14856" max="14860" width="9.140625" style="143"/>
    <col min="14861" max="14861" width="2.7109375" style="143" customWidth="1"/>
    <col min="14862" max="15094" width="9.140625" style="143"/>
    <col min="15095" max="15095" width="2.7109375" style="143" customWidth="1"/>
    <col min="15096" max="15096" width="8.28515625" style="143" customWidth="1"/>
    <col min="15097" max="15097" width="7.140625" style="143" customWidth="1"/>
    <col min="15098" max="15098" width="4.42578125" style="143" customWidth="1"/>
    <col min="15099" max="15101" width="9.140625" style="143"/>
    <col min="15102" max="15102" width="11.28515625" style="143" customWidth="1"/>
    <col min="15103" max="15105" width="9.140625" style="143"/>
    <col min="15106" max="15106" width="2.7109375" style="143" customWidth="1"/>
    <col min="15107" max="15107" width="8.28515625" style="143" customWidth="1"/>
    <col min="15108" max="15108" width="7.42578125" style="143" customWidth="1"/>
    <col min="15109" max="15109" width="4.28515625" style="143" customWidth="1"/>
    <col min="15110" max="15110" width="9.140625" style="143"/>
    <col min="15111" max="15111" width="11.42578125" style="143" customWidth="1"/>
    <col min="15112" max="15116" width="9.140625" style="143"/>
    <col min="15117" max="15117" width="2.7109375" style="143" customWidth="1"/>
    <col min="15118" max="15350" width="9.140625" style="143"/>
    <col min="15351" max="15351" width="2.7109375" style="143" customWidth="1"/>
    <col min="15352" max="15352" width="8.28515625" style="143" customWidth="1"/>
    <col min="15353" max="15353" width="7.140625" style="143" customWidth="1"/>
    <col min="15354" max="15354" width="4.42578125" style="143" customWidth="1"/>
    <col min="15355" max="15357" width="9.140625" style="143"/>
    <col min="15358" max="15358" width="11.28515625" style="143" customWidth="1"/>
    <col min="15359" max="15361" width="9.140625" style="143"/>
    <col min="15362" max="15362" width="2.7109375" style="143" customWidth="1"/>
    <col min="15363" max="15363" width="8.28515625" style="143" customWidth="1"/>
    <col min="15364" max="15364" width="7.42578125" style="143" customWidth="1"/>
    <col min="15365" max="15365" width="4.28515625" style="143" customWidth="1"/>
    <col min="15366" max="15366" width="9.140625" style="143"/>
    <col min="15367" max="15367" width="11.42578125" style="143" customWidth="1"/>
    <col min="15368" max="15372" width="9.140625" style="143"/>
    <col min="15373" max="15373" width="2.7109375" style="143" customWidth="1"/>
    <col min="15374" max="15606" width="9.140625" style="143"/>
    <col min="15607" max="15607" width="2.7109375" style="143" customWidth="1"/>
    <col min="15608" max="15608" width="8.28515625" style="143" customWidth="1"/>
    <col min="15609" max="15609" width="7.140625" style="143" customWidth="1"/>
    <col min="15610" max="15610" width="4.42578125" style="143" customWidth="1"/>
    <col min="15611" max="15613" width="9.140625" style="143"/>
    <col min="15614" max="15614" width="11.28515625" style="143" customWidth="1"/>
    <col min="15615" max="15617" width="9.140625" style="143"/>
    <col min="15618" max="15618" width="2.7109375" style="143" customWidth="1"/>
    <col min="15619" max="15619" width="8.28515625" style="143" customWidth="1"/>
    <col min="15620" max="15620" width="7.42578125" style="143" customWidth="1"/>
    <col min="15621" max="15621" width="4.28515625" style="143" customWidth="1"/>
    <col min="15622" max="15622" width="9.140625" style="143"/>
    <col min="15623" max="15623" width="11.42578125" style="143" customWidth="1"/>
    <col min="15624" max="15628" width="9.140625" style="143"/>
    <col min="15629" max="15629" width="2.7109375" style="143" customWidth="1"/>
    <col min="15630" max="15862" width="9.140625" style="143"/>
    <col min="15863" max="15863" width="2.7109375" style="143" customWidth="1"/>
    <col min="15864" max="15864" width="8.28515625" style="143" customWidth="1"/>
    <col min="15865" max="15865" width="7.140625" style="143" customWidth="1"/>
    <col min="15866" max="15866" width="4.42578125" style="143" customWidth="1"/>
    <col min="15867" max="15869" width="9.140625" style="143"/>
    <col min="15870" max="15870" width="11.28515625" style="143" customWidth="1"/>
    <col min="15871" max="15873" width="9.140625" style="143"/>
    <col min="15874" max="15874" width="2.7109375" style="143" customWidth="1"/>
    <col min="15875" max="15875" width="8.28515625" style="143" customWidth="1"/>
    <col min="15876" max="15876" width="7.42578125" style="143" customWidth="1"/>
    <col min="15877" max="15877" width="4.28515625" style="143" customWidth="1"/>
    <col min="15878" max="15878" width="9.140625" style="143"/>
    <col min="15879" max="15879" width="11.42578125" style="143" customWidth="1"/>
    <col min="15880" max="15884" width="9.140625" style="143"/>
    <col min="15885" max="15885" width="2.7109375" style="143" customWidth="1"/>
    <col min="15886" max="16118" width="9.140625" style="143"/>
    <col min="16119" max="16119" width="2.7109375" style="143" customWidth="1"/>
    <col min="16120" max="16120" width="8.28515625" style="143" customWidth="1"/>
    <col min="16121" max="16121" width="7.140625" style="143" customWidth="1"/>
    <col min="16122" max="16122" width="4.42578125" style="143" customWidth="1"/>
    <col min="16123" max="16125" width="9.140625" style="143"/>
    <col min="16126" max="16126" width="11.28515625" style="143" customWidth="1"/>
    <col min="16127" max="16129" width="9.140625" style="143"/>
    <col min="16130" max="16130" width="2.7109375" style="143" customWidth="1"/>
    <col min="16131" max="16131" width="8.28515625" style="143" customWidth="1"/>
    <col min="16132" max="16132" width="7.42578125" style="143" customWidth="1"/>
    <col min="16133" max="16133" width="4.28515625" style="143" customWidth="1"/>
    <col min="16134" max="16134" width="9.140625" style="143"/>
    <col min="16135" max="16135" width="11.42578125" style="143" customWidth="1"/>
    <col min="16136" max="16140" width="9.140625" style="143"/>
    <col min="16141" max="16141" width="2.7109375" style="143" customWidth="1"/>
    <col min="16142" max="16384" width="9.140625" style="143"/>
  </cols>
  <sheetData>
    <row r="1" spans="1:19" ht="20.25" customHeight="1">
      <c r="A1" s="176" t="s">
        <v>31</v>
      </c>
      <c r="B1" s="235"/>
      <c r="C1" s="236"/>
      <c r="D1" s="236"/>
      <c r="E1" s="236"/>
      <c r="F1" s="236"/>
      <c r="G1" s="236"/>
      <c r="H1" s="236"/>
      <c r="I1" s="236"/>
      <c r="J1" s="236"/>
      <c r="K1" s="236"/>
      <c r="L1" s="143"/>
      <c r="N1" s="145"/>
      <c r="O1" s="145"/>
    </row>
    <row r="2" spans="1:19" ht="20.25" customHeight="1">
      <c r="A2" s="176" t="s">
        <v>232</v>
      </c>
      <c r="B2" s="235"/>
      <c r="C2" s="236"/>
      <c r="D2" s="236"/>
      <c r="E2" s="236"/>
      <c r="L2" s="143"/>
      <c r="N2" s="145"/>
      <c r="O2" s="145"/>
    </row>
    <row r="3" spans="1:19" s="140" customFormat="1" ht="12.75" customHeight="1">
      <c r="A3" s="104"/>
      <c r="B3" s="238"/>
      <c r="C3" s="239"/>
      <c r="D3" s="232"/>
      <c r="E3" s="232"/>
      <c r="F3" s="232"/>
      <c r="G3" s="232"/>
      <c r="H3" s="232"/>
      <c r="I3" s="232"/>
      <c r="J3" s="232"/>
      <c r="K3" s="232"/>
      <c r="L3" s="184"/>
      <c r="P3" s="178"/>
      <c r="Q3" s="178"/>
      <c r="R3" s="178"/>
    </row>
    <row r="4" spans="1:19" ht="11.25" customHeight="1">
      <c r="A4" s="107"/>
      <c r="B4" s="240"/>
      <c r="C4" s="232"/>
      <c r="D4" s="116"/>
      <c r="E4" s="116"/>
      <c r="F4" s="232"/>
      <c r="G4" s="232"/>
      <c r="H4" s="232"/>
      <c r="I4" s="232"/>
      <c r="J4" s="232"/>
      <c r="K4" s="232"/>
      <c r="M4" s="149"/>
      <c r="N4" s="145"/>
      <c r="O4" s="145"/>
      <c r="P4" s="178"/>
      <c r="Q4" s="178"/>
      <c r="R4" s="178"/>
    </row>
    <row r="5" spans="1:19" ht="33" customHeight="1" thickBot="1">
      <c r="A5" s="108">
        <v>5</v>
      </c>
      <c r="B5" s="478" t="s">
        <v>13</v>
      </c>
      <c r="C5" s="485"/>
      <c r="D5" s="86"/>
      <c r="E5" s="86"/>
      <c r="F5" s="241"/>
      <c r="G5" s="241"/>
      <c r="H5" s="241"/>
      <c r="I5" s="241"/>
      <c r="J5" s="241"/>
      <c r="K5" s="241"/>
      <c r="L5" s="225"/>
      <c r="M5" s="151"/>
      <c r="N5" s="152"/>
      <c r="O5" s="152"/>
      <c r="P5" s="225"/>
      <c r="Q5" s="225"/>
      <c r="R5" s="225"/>
      <c r="S5" s="225"/>
    </row>
    <row r="6" spans="1:19">
      <c r="A6" s="125"/>
      <c r="B6" s="232"/>
      <c r="C6" s="126"/>
      <c r="D6" s="124"/>
      <c r="E6" s="124"/>
      <c r="F6" s="232"/>
      <c r="G6" s="232"/>
      <c r="H6" s="232"/>
      <c r="I6" s="232"/>
      <c r="J6" s="232"/>
      <c r="K6" s="232"/>
      <c r="M6" s="149"/>
      <c r="N6" s="145"/>
      <c r="O6" s="145"/>
      <c r="P6" s="178"/>
      <c r="Q6" s="178"/>
      <c r="R6" s="178"/>
    </row>
    <row r="7" spans="1:19">
      <c r="A7" s="125"/>
      <c r="B7" s="662" t="s">
        <v>71</v>
      </c>
      <c r="C7" s="663"/>
      <c r="D7" s="663"/>
      <c r="E7" s="663"/>
      <c r="F7" s="663"/>
      <c r="G7" s="663"/>
      <c r="H7" s="663"/>
      <c r="I7" s="663"/>
      <c r="J7" s="664"/>
      <c r="K7" s="232"/>
      <c r="M7" s="149"/>
      <c r="N7" s="145"/>
      <c r="O7" s="145"/>
      <c r="P7" s="178"/>
      <c r="Q7" s="178"/>
      <c r="R7" s="178"/>
    </row>
    <row r="8" spans="1:19" ht="25.5">
      <c r="A8" s="125"/>
      <c r="B8" s="526" t="s">
        <v>165</v>
      </c>
      <c r="C8" s="527" t="s">
        <v>166</v>
      </c>
      <c r="D8" s="527" t="s">
        <v>167</v>
      </c>
      <c r="E8" s="527" t="s">
        <v>168</v>
      </c>
      <c r="F8" s="527" t="s">
        <v>169</v>
      </c>
      <c r="G8" s="527" t="s">
        <v>170</v>
      </c>
      <c r="H8" s="320" t="s">
        <v>180</v>
      </c>
      <c r="I8" s="320" t="s">
        <v>193</v>
      </c>
      <c r="J8" s="584" t="s">
        <v>234</v>
      </c>
      <c r="K8" s="232"/>
      <c r="M8" s="149"/>
      <c r="N8" s="145"/>
      <c r="O8" s="145"/>
      <c r="P8" s="178"/>
      <c r="Q8" s="178"/>
      <c r="R8" s="178"/>
    </row>
    <row r="9" spans="1:19">
      <c r="A9" s="121" t="s">
        <v>66</v>
      </c>
      <c r="B9" s="259">
        <v>250</v>
      </c>
      <c r="C9" s="260">
        <v>234</v>
      </c>
      <c r="D9" s="260">
        <v>223.90927099999999</v>
      </c>
      <c r="E9" s="261">
        <v>232.87373600000001</v>
      </c>
      <c r="F9" s="261">
        <v>231.85727899999924</v>
      </c>
      <c r="G9" s="261">
        <v>229.94629799999947</v>
      </c>
      <c r="H9" s="261">
        <v>234.7333289999994</v>
      </c>
      <c r="I9" s="261">
        <v>240.15871099999882</v>
      </c>
      <c r="J9" s="579">
        <v>242.67374199999935</v>
      </c>
      <c r="M9" s="149"/>
      <c r="N9" s="145"/>
      <c r="O9" s="145"/>
      <c r="P9" s="178"/>
      <c r="Q9" s="178"/>
      <c r="R9" s="178"/>
    </row>
    <row r="10" spans="1:19">
      <c r="A10" s="122" t="s">
        <v>64</v>
      </c>
      <c r="B10" s="262">
        <v>867</v>
      </c>
      <c r="C10" s="263">
        <v>823</v>
      </c>
      <c r="D10" s="263">
        <v>803.99971000000005</v>
      </c>
      <c r="E10" s="264">
        <v>848.41888100000006</v>
      </c>
      <c r="F10" s="264">
        <v>869.23191300000224</v>
      </c>
      <c r="G10" s="264">
        <v>871.97985500000334</v>
      </c>
      <c r="H10" s="264">
        <v>840.3202900000025</v>
      </c>
      <c r="I10" s="264">
        <v>855.91481300000191</v>
      </c>
      <c r="J10" s="265">
        <v>870.96140700000342</v>
      </c>
      <c r="M10" s="149"/>
      <c r="N10" s="145"/>
      <c r="O10" s="145"/>
      <c r="P10" s="178"/>
      <c r="Q10" s="178"/>
      <c r="R10" s="178"/>
    </row>
    <row r="11" spans="1:19">
      <c r="A11" s="122" t="s">
        <v>65</v>
      </c>
      <c r="B11" s="262">
        <v>597</v>
      </c>
      <c r="C11" s="263">
        <v>576</v>
      </c>
      <c r="D11" s="263">
        <v>556.16683599999999</v>
      </c>
      <c r="E11" s="264">
        <v>588.69423700000004</v>
      </c>
      <c r="F11" s="264">
        <v>613.21550900000148</v>
      </c>
      <c r="G11" s="264">
        <v>603.36892100000182</v>
      </c>
      <c r="H11" s="264">
        <v>591.2600400000016</v>
      </c>
      <c r="I11" s="264">
        <v>603.52923300000077</v>
      </c>
      <c r="J11" s="265">
        <v>597.29566200000079</v>
      </c>
      <c r="M11" s="149"/>
      <c r="N11" s="145"/>
      <c r="O11" s="145"/>
      <c r="P11" s="178"/>
      <c r="Q11" s="178"/>
      <c r="R11" s="178"/>
    </row>
    <row r="12" spans="1:19">
      <c r="A12" s="122" t="s">
        <v>69</v>
      </c>
      <c r="B12" s="262">
        <v>66</v>
      </c>
      <c r="C12" s="263">
        <v>36</v>
      </c>
      <c r="D12" s="263">
        <v>20.498581999999999</v>
      </c>
      <c r="E12" s="264">
        <v>11.761625</v>
      </c>
      <c r="F12" s="264">
        <v>7.5013580000000015</v>
      </c>
      <c r="G12" s="264">
        <v>6.0082080000000015</v>
      </c>
      <c r="H12" s="264">
        <v>10.008206999999999</v>
      </c>
      <c r="I12" s="264">
        <v>7.0246460000000033</v>
      </c>
      <c r="J12" s="265">
        <v>9.3034119999999998</v>
      </c>
      <c r="M12" s="149"/>
      <c r="N12" s="145"/>
      <c r="O12" s="145"/>
      <c r="P12" s="178"/>
      <c r="Q12" s="178"/>
      <c r="R12" s="178"/>
    </row>
    <row r="13" spans="1:19">
      <c r="A13" s="122" t="s">
        <v>68</v>
      </c>
      <c r="B13" s="262">
        <v>13</v>
      </c>
      <c r="C13" s="263">
        <v>17</v>
      </c>
      <c r="D13" s="263">
        <v>21.071176000000001</v>
      </c>
      <c r="E13" s="264">
        <v>21.454751999999999</v>
      </c>
      <c r="F13" s="264">
        <v>16.380790999999995</v>
      </c>
      <c r="G13" s="264">
        <v>15.997219999999992</v>
      </c>
      <c r="H13" s="264">
        <v>12.010934999999995</v>
      </c>
      <c r="I13" s="264">
        <v>13.693814999999994</v>
      </c>
      <c r="J13" s="265">
        <v>18.495171999999993</v>
      </c>
      <c r="M13" s="149"/>
      <c r="N13" s="145"/>
      <c r="O13" s="145"/>
      <c r="P13" s="178"/>
      <c r="Q13" s="178"/>
      <c r="R13" s="178"/>
    </row>
    <row r="14" spans="1:19">
      <c r="A14" s="122" t="s">
        <v>72</v>
      </c>
      <c r="B14" s="262">
        <v>3958</v>
      </c>
      <c r="C14" s="263">
        <v>3665</v>
      </c>
      <c r="D14" s="263">
        <v>3606.6736679999999</v>
      </c>
      <c r="E14" s="264">
        <v>3924.062692</v>
      </c>
      <c r="F14" s="264">
        <v>4178.1147620000011</v>
      </c>
      <c r="G14" s="264">
        <v>3899.6106529999975</v>
      </c>
      <c r="H14" s="264">
        <v>3642.714786</v>
      </c>
      <c r="I14" s="264">
        <v>3700.9209589999987</v>
      </c>
      <c r="J14" s="265">
        <v>3731.3195780000024</v>
      </c>
      <c r="M14" s="149"/>
      <c r="N14" s="145"/>
      <c r="O14" s="145"/>
      <c r="P14" s="178"/>
      <c r="Q14" s="178"/>
      <c r="R14" s="178"/>
    </row>
    <row r="15" spans="1:19">
      <c r="A15" s="122" t="s">
        <v>67</v>
      </c>
      <c r="B15" s="262">
        <v>98</v>
      </c>
      <c r="C15" s="263">
        <v>111</v>
      </c>
      <c r="D15" s="263">
        <v>102</v>
      </c>
      <c r="E15" s="264">
        <v>113.532776</v>
      </c>
      <c r="F15" s="264">
        <v>135.70604999999998</v>
      </c>
      <c r="G15" s="264">
        <v>162.26287599999981</v>
      </c>
      <c r="H15" s="264">
        <v>156.2820819999996</v>
      </c>
      <c r="I15" s="264">
        <v>157.31223199999951</v>
      </c>
      <c r="J15" s="265">
        <v>161.12933999999976</v>
      </c>
      <c r="M15" s="149"/>
      <c r="N15" s="145"/>
      <c r="O15" s="145"/>
      <c r="P15" s="178"/>
      <c r="Q15" s="178"/>
      <c r="R15" s="178"/>
    </row>
    <row r="16" spans="1:19">
      <c r="A16" s="122" t="s">
        <v>10</v>
      </c>
      <c r="B16" s="262">
        <v>188</v>
      </c>
      <c r="C16" s="263">
        <v>277</v>
      </c>
      <c r="D16" s="263">
        <v>358</v>
      </c>
      <c r="E16" s="264">
        <v>221.90671499999999</v>
      </c>
      <c r="F16" s="264">
        <v>79.28826200000006</v>
      </c>
      <c r="G16" s="264">
        <v>62.725935000000042</v>
      </c>
      <c r="H16" s="264">
        <v>75.794432000000043</v>
      </c>
      <c r="I16" s="264">
        <v>66.564325000000053</v>
      </c>
      <c r="J16" s="265">
        <v>98.531413999999998</v>
      </c>
      <c r="M16" s="149"/>
      <c r="N16" s="145"/>
      <c r="O16" s="145"/>
      <c r="P16" s="178"/>
      <c r="Q16" s="178"/>
      <c r="R16" s="178"/>
    </row>
    <row r="17" spans="1:18">
      <c r="A17" s="567" t="s">
        <v>1</v>
      </c>
      <c r="B17" s="266">
        <f>SUM(B9:B16)</f>
        <v>6037</v>
      </c>
      <c r="C17" s="267">
        <f>SUM(C9:C16)</f>
        <v>5739</v>
      </c>
      <c r="D17" s="267">
        <f t="shared" ref="D17:I17" si="0">SUM(D9:D16)</f>
        <v>5692.3192429999999</v>
      </c>
      <c r="E17" s="267">
        <f t="shared" si="0"/>
        <v>5962.7054140000009</v>
      </c>
      <c r="F17" s="267">
        <f t="shared" si="0"/>
        <v>6131.2959240000037</v>
      </c>
      <c r="G17" s="267">
        <f t="shared" si="0"/>
        <v>5851.8999660000018</v>
      </c>
      <c r="H17" s="267">
        <f t="shared" si="0"/>
        <v>5563.1241010000031</v>
      </c>
      <c r="I17" s="267">
        <f t="shared" si="0"/>
        <v>5645.1187339999997</v>
      </c>
      <c r="J17" s="268">
        <f t="shared" ref="J17" si="1">SUM(J9:J16)</f>
        <v>5729.7097270000049</v>
      </c>
      <c r="K17" s="232"/>
      <c r="M17" s="149"/>
      <c r="N17" s="145"/>
      <c r="O17" s="145"/>
      <c r="P17" s="178"/>
      <c r="Q17" s="178"/>
      <c r="R17" s="178"/>
    </row>
    <row r="18" spans="1:18">
      <c r="A18" s="111" t="s">
        <v>2</v>
      </c>
      <c r="B18" s="253"/>
      <c r="C18" s="254">
        <f t="shared" ref="C18:J18" si="2">(C17-B17)/B17</f>
        <v>-4.9362266026171941E-2</v>
      </c>
      <c r="D18" s="254">
        <f t="shared" si="2"/>
        <v>-8.1339531277226148E-3</v>
      </c>
      <c r="E18" s="254">
        <f t="shared" si="2"/>
        <v>4.7500176897580411E-2</v>
      </c>
      <c r="F18" s="254">
        <f t="shared" si="2"/>
        <v>2.8274163872688461E-2</v>
      </c>
      <c r="G18" s="254">
        <f t="shared" si="2"/>
        <v>-4.5568826144298448E-2</v>
      </c>
      <c r="H18" s="254">
        <f t="shared" si="2"/>
        <v>-4.9347368662794842E-2</v>
      </c>
      <c r="I18" s="254">
        <f t="shared" si="2"/>
        <v>1.4738954499551361E-2</v>
      </c>
      <c r="J18" s="302">
        <f t="shared" si="2"/>
        <v>1.4984803152238756E-2</v>
      </c>
      <c r="K18" s="232"/>
      <c r="M18" s="149"/>
      <c r="N18" s="145"/>
      <c r="O18" s="145"/>
      <c r="P18" s="178"/>
      <c r="Q18" s="178"/>
      <c r="R18" s="178"/>
    </row>
    <row r="19" spans="1:18">
      <c r="A19" s="125"/>
      <c r="B19" s="232"/>
      <c r="C19" s="126"/>
      <c r="D19" s="124"/>
      <c r="E19" s="124"/>
      <c r="F19" s="232"/>
      <c r="G19" s="232"/>
      <c r="H19" s="232"/>
      <c r="I19" s="232"/>
      <c r="J19" s="232"/>
      <c r="K19" s="232"/>
      <c r="M19" s="149"/>
      <c r="N19" s="145"/>
      <c r="O19" s="145"/>
      <c r="P19" s="178"/>
      <c r="Q19" s="178"/>
      <c r="R19" s="178"/>
    </row>
    <row r="20" spans="1:18">
      <c r="A20" s="125"/>
      <c r="B20" s="662" t="s">
        <v>70</v>
      </c>
      <c r="C20" s="663"/>
      <c r="D20" s="663"/>
      <c r="E20" s="663"/>
      <c r="F20" s="663"/>
      <c r="G20" s="663"/>
      <c r="H20" s="663"/>
      <c r="I20" s="663"/>
      <c r="J20" s="664"/>
      <c r="K20" s="232"/>
      <c r="L20" s="184"/>
      <c r="M20" s="184"/>
      <c r="N20" s="184"/>
      <c r="O20" s="184"/>
      <c r="P20" s="184"/>
      <c r="Q20" s="184"/>
      <c r="R20" s="184"/>
    </row>
    <row r="21" spans="1:18" ht="25.5">
      <c r="A21" s="125"/>
      <c r="B21" s="526" t="s">
        <v>165</v>
      </c>
      <c r="C21" s="527" t="s">
        <v>166</v>
      </c>
      <c r="D21" s="527" t="s">
        <v>167</v>
      </c>
      <c r="E21" s="527" t="s">
        <v>168</v>
      </c>
      <c r="F21" s="527" t="s">
        <v>169</v>
      </c>
      <c r="G21" s="527" t="s">
        <v>170</v>
      </c>
      <c r="H21" s="320" t="s">
        <v>180</v>
      </c>
      <c r="I21" s="320" t="s">
        <v>193</v>
      </c>
      <c r="J21" s="584" t="s">
        <v>234</v>
      </c>
      <c r="K21" s="232"/>
      <c r="M21" s="149"/>
      <c r="N21" s="145"/>
      <c r="O21" s="145"/>
      <c r="P21" s="178"/>
      <c r="Q21" s="178"/>
      <c r="R21" s="178"/>
    </row>
    <row r="22" spans="1:18">
      <c r="A22" s="561" t="s">
        <v>66</v>
      </c>
      <c r="B22" s="242">
        <v>204.31</v>
      </c>
      <c r="C22" s="243">
        <v>188.77</v>
      </c>
      <c r="D22" s="243">
        <v>180.86</v>
      </c>
      <c r="E22" s="244">
        <v>209.03444791782107</v>
      </c>
      <c r="F22" s="244">
        <v>229.44780622585498</v>
      </c>
      <c r="G22" s="244">
        <v>254.2311380903117</v>
      </c>
      <c r="H22" s="244">
        <v>266.66520107376601</v>
      </c>
      <c r="I22" s="244">
        <v>264.70343570060714</v>
      </c>
      <c r="J22" s="419">
        <v>267.44356804379373</v>
      </c>
      <c r="K22" s="232"/>
      <c r="M22" s="149"/>
      <c r="N22" s="145"/>
      <c r="O22" s="145"/>
      <c r="P22" s="178"/>
      <c r="Q22" s="178"/>
      <c r="R22" s="178"/>
    </row>
    <row r="23" spans="1:18">
      <c r="A23" s="562" t="s">
        <v>64</v>
      </c>
      <c r="B23" s="246">
        <v>2260.77</v>
      </c>
      <c r="C23" s="247">
        <v>2132.48</v>
      </c>
      <c r="D23" s="247">
        <v>2502.0500000000002</v>
      </c>
      <c r="E23" s="248">
        <v>2470.4054029802628</v>
      </c>
      <c r="F23" s="248">
        <v>2653.6904601213332</v>
      </c>
      <c r="G23" s="248">
        <v>2862.2309210843791</v>
      </c>
      <c r="H23" s="248">
        <v>2754.1611042775226</v>
      </c>
      <c r="I23" s="248">
        <v>2742.1042397316846</v>
      </c>
      <c r="J23" s="249">
        <v>2737.9879665152516</v>
      </c>
      <c r="K23" s="232"/>
      <c r="M23" s="149"/>
      <c r="N23" s="145"/>
      <c r="O23" s="145"/>
      <c r="P23" s="178"/>
      <c r="Q23" s="178"/>
      <c r="R23" s="178"/>
    </row>
    <row r="24" spans="1:18">
      <c r="A24" s="562" t="s">
        <v>65</v>
      </c>
      <c r="B24" s="246">
        <v>765.35</v>
      </c>
      <c r="C24" s="247">
        <v>736.11</v>
      </c>
      <c r="D24" s="247">
        <v>734.21</v>
      </c>
      <c r="E24" s="248">
        <v>785.63649128367774</v>
      </c>
      <c r="F24" s="248">
        <v>846.06584575692739</v>
      </c>
      <c r="G24" s="248">
        <v>899.56998244044951</v>
      </c>
      <c r="H24" s="248">
        <v>898.4216123319577</v>
      </c>
      <c r="I24" s="248">
        <v>932.30090761333724</v>
      </c>
      <c r="J24" s="249">
        <v>857.08326482050654</v>
      </c>
      <c r="K24" s="232"/>
      <c r="M24" s="149"/>
      <c r="N24" s="145"/>
      <c r="O24" s="145"/>
      <c r="P24" s="178"/>
      <c r="Q24" s="178"/>
      <c r="R24" s="178"/>
    </row>
    <row r="25" spans="1:18">
      <c r="A25" s="562" t="s">
        <v>69</v>
      </c>
      <c r="B25" s="246">
        <v>11.84</v>
      </c>
      <c r="C25" s="247">
        <v>10.15</v>
      </c>
      <c r="D25" s="247">
        <v>7.21</v>
      </c>
      <c r="E25" s="248">
        <v>5.1095575855572877</v>
      </c>
      <c r="F25" s="248">
        <v>9.1179577551020277</v>
      </c>
      <c r="G25" s="248">
        <v>6.7604879999999925</v>
      </c>
      <c r="H25" s="248">
        <v>22.223713</v>
      </c>
      <c r="I25" s="248">
        <v>10.116785</v>
      </c>
      <c r="J25" s="249">
        <v>15.594082</v>
      </c>
      <c r="K25" s="232"/>
      <c r="M25" s="149"/>
      <c r="N25" s="145"/>
      <c r="O25" s="145"/>
      <c r="P25" s="178"/>
      <c r="Q25" s="178"/>
      <c r="R25" s="178"/>
    </row>
    <row r="26" spans="1:18">
      <c r="A26" s="562" t="s">
        <v>68</v>
      </c>
      <c r="B26" s="246">
        <v>16.8</v>
      </c>
      <c r="C26" s="247">
        <v>13.64</v>
      </c>
      <c r="D26" s="247">
        <v>17.61</v>
      </c>
      <c r="E26" s="248">
        <v>31.119202374803745</v>
      </c>
      <c r="F26" s="248">
        <v>19.614956086734672</v>
      </c>
      <c r="G26" s="248">
        <v>14.894416356340265</v>
      </c>
      <c r="H26" s="248">
        <v>11.408691561797751</v>
      </c>
      <c r="I26" s="248">
        <v>14.540462224719102</v>
      </c>
      <c r="J26" s="249">
        <v>17.540879256054929</v>
      </c>
      <c r="K26" s="232"/>
      <c r="M26" s="149"/>
      <c r="N26" s="145"/>
      <c r="O26" s="145"/>
      <c r="P26" s="178"/>
      <c r="Q26" s="178"/>
      <c r="R26" s="178"/>
    </row>
    <row r="27" spans="1:18">
      <c r="A27" s="562" t="s">
        <v>72</v>
      </c>
      <c r="B27" s="246">
        <v>720.27</v>
      </c>
      <c r="C27" s="247">
        <v>701.94</v>
      </c>
      <c r="D27" s="247">
        <v>796.11</v>
      </c>
      <c r="E27" s="248">
        <v>880.52248514434746</v>
      </c>
      <c r="F27" s="248">
        <v>984.3647336997625</v>
      </c>
      <c r="G27" s="248">
        <v>969.50359268403508</v>
      </c>
      <c r="H27" s="248">
        <v>1072.9133053586863</v>
      </c>
      <c r="I27" s="248">
        <v>1190.5688144729265</v>
      </c>
      <c r="J27" s="249">
        <v>1188.0585010663979</v>
      </c>
      <c r="K27" s="232"/>
      <c r="M27" s="149"/>
      <c r="N27" s="145"/>
      <c r="O27" s="145"/>
      <c r="P27" s="178"/>
      <c r="Q27" s="178"/>
      <c r="R27" s="178"/>
    </row>
    <row r="28" spans="1:18">
      <c r="A28" s="562" t="s">
        <v>67</v>
      </c>
      <c r="B28" s="246">
        <v>401.42</v>
      </c>
      <c r="C28" s="247">
        <v>427.1</v>
      </c>
      <c r="D28" s="247">
        <v>621.83000000000004</v>
      </c>
      <c r="E28" s="248">
        <v>966.44774770336483</v>
      </c>
      <c r="F28" s="248">
        <v>1289.496066972051</v>
      </c>
      <c r="G28" s="248">
        <v>1720.0956562695881</v>
      </c>
      <c r="H28" s="248">
        <v>2246.4142938047958</v>
      </c>
      <c r="I28" s="248">
        <v>1875.5967004041258</v>
      </c>
      <c r="J28" s="249">
        <v>2383.5176437204973</v>
      </c>
      <c r="K28" s="232"/>
      <c r="M28" s="149"/>
      <c r="N28" s="145"/>
      <c r="O28" s="145"/>
      <c r="P28" s="178"/>
      <c r="Q28" s="178"/>
      <c r="R28" s="178"/>
    </row>
    <row r="29" spans="1:18">
      <c r="A29" s="562" t="s">
        <v>10</v>
      </c>
      <c r="B29" s="246">
        <v>45.32</v>
      </c>
      <c r="C29" s="247">
        <v>62.28</v>
      </c>
      <c r="D29" s="247">
        <v>82.14</v>
      </c>
      <c r="E29" s="248">
        <v>52.585851883307079</v>
      </c>
      <c r="F29" s="248">
        <v>31.301785981923061</v>
      </c>
      <c r="G29" s="248">
        <v>37.27635986516848</v>
      </c>
      <c r="H29" s="248">
        <v>38.916369460674161</v>
      </c>
      <c r="I29" s="248">
        <v>40.842703900624223</v>
      </c>
      <c r="J29" s="249">
        <v>54.175062748813978</v>
      </c>
      <c r="K29" s="232"/>
      <c r="M29" s="149"/>
      <c r="N29" s="145"/>
      <c r="O29" s="145"/>
      <c r="P29" s="178"/>
      <c r="Q29" s="178"/>
      <c r="R29" s="178"/>
    </row>
    <row r="30" spans="1:18">
      <c r="A30" s="567" t="s">
        <v>1</v>
      </c>
      <c r="B30" s="250">
        <f>SUM(B22:B29)</f>
        <v>4426.08</v>
      </c>
      <c r="C30" s="251">
        <f>SUM(C22:C29)</f>
        <v>4272.47</v>
      </c>
      <c r="D30" s="251">
        <f t="shared" ref="D30:I30" si="3">SUM(D22:D29)</f>
        <v>4942.0200000000004</v>
      </c>
      <c r="E30" s="251">
        <f t="shared" si="3"/>
        <v>5400.8611868731432</v>
      </c>
      <c r="F30" s="251">
        <f t="shared" si="3"/>
        <v>6063.099612599689</v>
      </c>
      <c r="G30" s="251">
        <f t="shared" si="3"/>
        <v>6764.5625547902719</v>
      </c>
      <c r="H30" s="251">
        <f t="shared" si="3"/>
        <v>7311.1242908692002</v>
      </c>
      <c r="I30" s="251">
        <f t="shared" si="3"/>
        <v>7070.7740490480255</v>
      </c>
      <c r="J30" s="252">
        <f t="shared" ref="J30" si="4">SUM(J22:J29)</f>
        <v>7521.4009681713151</v>
      </c>
      <c r="K30" s="232"/>
      <c r="M30" s="149"/>
      <c r="N30" s="145"/>
      <c r="O30" s="145"/>
      <c r="P30" s="178"/>
      <c r="Q30" s="178"/>
      <c r="R30" s="178"/>
    </row>
    <row r="31" spans="1:18">
      <c r="A31" s="111" t="s">
        <v>2</v>
      </c>
      <c r="B31" s="253"/>
      <c r="C31" s="254">
        <f t="shared" ref="C31:J31" si="5">(C30-B30)/B30</f>
        <v>-3.4705653761341791E-2</v>
      </c>
      <c r="D31" s="254">
        <f t="shared" si="5"/>
        <v>0.15671262759012938</v>
      </c>
      <c r="E31" s="254">
        <f t="shared" si="5"/>
        <v>9.284486644593562E-2</v>
      </c>
      <c r="F31" s="254">
        <f t="shared" si="5"/>
        <v>0.12261719063176889</v>
      </c>
      <c r="G31" s="254">
        <f t="shared" si="5"/>
        <v>0.11569378486424291</v>
      </c>
      <c r="H31" s="254">
        <f t="shared" si="5"/>
        <v>8.0797794632246386E-2</v>
      </c>
      <c r="I31" s="254">
        <f t="shared" si="5"/>
        <v>-3.2874593873523122E-2</v>
      </c>
      <c r="J31" s="302">
        <f t="shared" si="5"/>
        <v>6.3730917718118812E-2</v>
      </c>
      <c r="K31" s="232"/>
      <c r="M31" s="149"/>
      <c r="N31" s="145"/>
      <c r="O31" s="145"/>
      <c r="P31" s="178"/>
      <c r="Q31" s="178"/>
      <c r="R31" s="178"/>
    </row>
    <row r="32" spans="1:18">
      <c r="A32" s="125"/>
      <c r="B32" s="232"/>
      <c r="C32" s="126"/>
      <c r="D32" s="124"/>
      <c r="E32" s="124"/>
      <c r="F32" s="232"/>
      <c r="G32" s="232"/>
      <c r="H32" s="232"/>
      <c r="I32" s="232"/>
      <c r="J32" s="232"/>
      <c r="K32" s="232"/>
      <c r="M32" s="149"/>
      <c r="N32" s="145"/>
      <c r="O32" s="145"/>
      <c r="P32" s="178"/>
      <c r="Q32" s="178"/>
      <c r="R32" s="178"/>
    </row>
    <row r="33" spans="1:18">
      <c r="A33" s="125"/>
      <c r="B33" s="662" t="s">
        <v>73</v>
      </c>
      <c r="C33" s="663"/>
      <c r="D33" s="663"/>
      <c r="E33" s="663"/>
      <c r="F33" s="663"/>
      <c r="G33" s="663"/>
      <c r="H33" s="663"/>
      <c r="I33" s="663"/>
      <c r="J33" s="664"/>
      <c r="K33" s="232"/>
      <c r="M33" s="149"/>
      <c r="N33" s="145"/>
      <c r="O33" s="145"/>
      <c r="P33" s="178"/>
      <c r="Q33" s="178"/>
      <c r="R33" s="178"/>
    </row>
    <row r="34" spans="1:18" ht="25.5">
      <c r="A34" s="125"/>
      <c r="B34" s="526" t="s">
        <v>165</v>
      </c>
      <c r="C34" s="527" t="s">
        <v>166</v>
      </c>
      <c r="D34" s="527" t="s">
        <v>167</v>
      </c>
      <c r="E34" s="527" t="s">
        <v>168</v>
      </c>
      <c r="F34" s="527" t="s">
        <v>169</v>
      </c>
      <c r="G34" s="527" t="s">
        <v>170</v>
      </c>
      <c r="H34" s="320" t="s">
        <v>180</v>
      </c>
      <c r="I34" s="320" t="s">
        <v>193</v>
      </c>
      <c r="J34" s="584" t="s">
        <v>234</v>
      </c>
      <c r="K34" s="232"/>
      <c r="M34" s="149"/>
      <c r="N34" s="145"/>
      <c r="O34" s="145"/>
      <c r="P34" s="178"/>
      <c r="Q34" s="178"/>
      <c r="R34" s="178"/>
    </row>
    <row r="35" spans="1:18">
      <c r="A35" s="561" t="s">
        <v>66</v>
      </c>
      <c r="B35" s="242">
        <v>37.799999999999997</v>
      </c>
      <c r="C35" s="243">
        <v>35.92</v>
      </c>
      <c r="D35" s="243">
        <v>37.086539006872115</v>
      </c>
      <c r="E35" s="244">
        <v>44.164954999999999</v>
      </c>
      <c r="F35" s="244">
        <v>49.429746999999999</v>
      </c>
      <c r="G35" s="244">
        <v>49.852148</v>
      </c>
      <c r="H35" s="244">
        <v>48.664124240794088</v>
      </c>
      <c r="I35" s="244">
        <v>56.425539699315358</v>
      </c>
      <c r="J35" s="419">
        <v>59.504576929885843</v>
      </c>
      <c r="K35" s="232"/>
      <c r="M35" s="149"/>
      <c r="N35" s="145"/>
      <c r="O35" s="145"/>
      <c r="P35" s="178"/>
      <c r="Q35" s="178"/>
      <c r="R35" s="178"/>
    </row>
    <row r="36" spans="1:18">
      <c r="A36" s="562" t="s">
        <v>64</v>
      </c>
      <c r="B36" s="246">
        <v>321.72000000000003</v>
      </c>
      <c r="C36" s="247">
        <v>286.85000000000002</v>
      </c>
      <c r="D36" s="247">
        <v>314.09540568033651</v>
      </c>
      <c r="E36" s="248">
        <v>307.75674900000001</v>
      </c>
      <c r="F36" s="248">
        <v>343.37888800000002</v>
      </c>
      <c r="G36" s="248">
        <v>349.65530000000001</v>
      </c>
      <c r="H36" s="248">
        <v>386.44885198797544</v>
      </c>
      <c r="I36" s="248">
        <v>348.73416481073792</v>
      </c>
      <c r="J36" s="249">
        <v>354.60022075009806</v>
      </c>
      <c r="K36" s="232"/>
      <c r="M36" s="149"/>
      <c r="N36" s="145"/>
      <c r="O36" s="145"/>
      <c r="P36" s="178"/>
      <c r="Q36" s="178"/>
      <c r="R36" s="178"/>
    </row>
    <row r="37" spans="1:18">
      <c r="A37" s="562" t="s">
        <v>65</v>
      </c>
      <c r="B37" s="246">
        <v>148.85</v>
      </c>
      <c r="C37" s="247">
        <v>144.85</v>
      </c>
      <c r="D37" s="247">
        <v>143.00132191312827</v>
      </c>
      <c r="E37" s="248">
        <v>155.45902100000001</v>
      </c>
      <c r="F37" s="248">
        <v>184.49532400000001</v>
      </c>
      <c r="G37" s="248">
        <v>189.18313800000001</v>
      </c>
      <c r="H37" s="248">
        <v>206.40422289009649</v>
      </c>
      <c r="I37" s="248">
        <v>203.67317322244256</v>
      </c>
      <c r="J37" s="249">
        <v>180.65223521178598</v>
      </c>
      <c r="K37" s="232"/>
      <c r="M37" s="149"/>
      <c r="N37" s="145"/>
      <c r="O37" s="145"/>
      <c r="P37" s="178"/>
      <c r="Q37" s="178"/>
      <c r="R37" s="178"/>
    </row>
    <row r="38" spans="1:18">
      <c r="A38" s="562" t="s">
        <v>69</v>
      </c>
      <c r="B38" s="246">
        <v>2.75</v>
      </c>
      <c r="C38" s="247">
        <v>2.17</v>
      </c>
      <c r="D38" s="247">
        <v>2.0305693736263728</v>
      </c>
      <c r="E38" s="248">
        <v>1.326713</v>
      </c>
      <c r="F38" s="248">
        <v>2.148488</v>
      </c>
      <c r="G38" s="248">
        <v>1.862209</v>
      </c>
      <c r="H38" s="248">
        <v>3.737619</v>
      </c>
      <c r="I38" s="248">
        <v>2.721292</v>
      </c>
      <c r="J38" s="249">
        <v>1.169224</v>
      </c>
      <c r="K38" s="232"/>
      <c r="M38" s="149"/>
      <c r="N38" s="145"/>
      <c r="O38" s="145"/>
      <c r="P38" s="178"/>
      <c r="Q38" s="178"/>
      <c r="R38" s="178"/>
    </row>
    <row r="39" spans="1:18">
      <c r="A39" s="562" t="s">
        <v>68</v>
      </c>
      <c r="B39" s="246">
        <v>3.54</v>
      </c>
      <c r="C39" s="247">
        <v>2.58</v>
      </c>
      <c r="D39" s="247">
        <v>2.9972576135531139</v>
      </c>
      <c r="E39" s="248">
        <v>7.3378800000000002</v>
      </c>
      <c r="F39" s="248">
        <v>2.9472860000000001</v>
      </c>
      <c r="G39" s="248">
        <v>0.44270300000000001</v>
      </c>
      <c r="H39" s="248">
        <v>2.2672714606741571</v>
      </c>
      <c r="I39" s="248">
        <v>2.9980014382022468</v>
      </c>
      <c r="J39" s="249">
        <v>2.7825094006242188</v>
      </c>
      <c r="K39" s="232"/>
      <c r="M39" s="149"/>
      <c r="N39" s="145"/>
      <c r="O39" s="145"/>
      <c r="P39" s="178"/>
      <c r="Q39" s="178"/>
      <c r="R39" s="178"/>
    </row>
    <row r="40" spans="1:18">
      <c r="A40" s="562" t="s">
        <v>72</v>
      </c>
      <c r="B40" s="246">
        <v>101.36</v>
      </c>
      <c r="C40" s="247">
        <v>98.66</v>
      </c>
      <c r="D40" s="247">
        <v>107.26143191450143</v>
      </c>
      <c r="E40" s="248">
        <v>121.290592</v>
      </c>
      <c r="F40" s="248">
        <v>131.61611199999999</v>
      </c>
      <c r="G40" s="248">
        <v>135.836905</v>
      </c>
      <c r="H40" s="248">
        <v>141.80380904294356</v>
      </c>
      <c r="I40" s="248">
        <v>158.03296499688028</v>
      </c>
      <c r="J40" s="249">
        <v>164.5431063684282</v>
      </c>
      <c r="K40" s="232"/>
      <c r="M40" s="149"/>
      <c r="N40" s="145"/>
      <c r="O40" s="145"/>
      <c r="P40" s="178"/>
      <c r="Q40" s="178"/>
      <c r="R40" s="178"/>
    </row>
    <row r="41" spans="1:18">
      <c r="A41" s="562" t="s">
        <v>67</v>
      </c>
      <c r="B41" s="246">
        <v>67.12</v>
      </c>
      <c r="C41" s="247">
        <v>54.89</v>
      </c>
      <c r="D41" s="247">
        <v>59.069883518423858</v>
      </c>
      <c r="E41" s="248">
        <v>98.411569999999998</v>
      </c>
      <c r="F41" s="248">
        <v>105.630916</v>
      </c>
      <c r="G41" s="248">
        <v>219.661348</v>
      </c>
      <c r="H41" s="248">
        <v>195.07120402138216</v>
      </c>
      <c r="I41" s="248">
        <v>23.285094127793553</v>
      </c>
      <c r="J41" s="249">
        <v>186.17768339101781</v>
      </c>
      <c r="K41" s="232"/>
      <c r="M41" s="149"/>
      <c r="N41" s="145"/>
      <c r="O41" s="145"/>
      <c r="P41" s="178"/>
      <c r="Q41" s="178"/>
      <c r="R41" s="178"/>
    </row>
    <row r="42" spans="1:18">
      <c r="A42" s="562" t="s">
        <v>10</v>
      </c>
      <c r="B42" s="246">
        <v>9.14</v>
      </c>
      <c r="C42" s="247">
        <v>9.4600000000000009</v>
      </c>
      <c r="D42" s="247">
        <v>12.883330880036626</v>
      </c>
      <c r="E42" s="248">
        <v>8.1115949999999994</v>
      </c>
      <c r="F42" s="248">
        <v>5.5854590000000002</v>
      </c>
      <c r="G42" s="248">
        <v>8.6783190000000001</v>
      </c>
      <c r="H42" s="248">
        <v>6.8747897977528085</v>
      </c>
      <c r="I42" s="248">
        <v>7.0915288836454442</v>
      </c>
      <c r="J42" s="249">
        <v>7.4398340916354542</v>
      </c>
      <c r="K42" s="232"/>
      <c r="M42" s="149"/>
      <c r="N42" s="145"/>
      <c r="O42" s="145"/>
      <c r="P42" s="178"/>
      <c r="Q42" s="178"/>
      <c r="R42" s="178"/>
    </row>
    <row r="43" spans="1:18">
      <c r="A43" s="567" t="s">
        <v>1</v>
      </c>
      <c r="B43" s="250">
        <f t="shared" ref="B43:I43" si="6">SUM(B35:B42)</f>
        <v>692.28</v>
      </c>
      <c r="C43" s="251">
        <f t="shared" si="6"/>
        <v>635.38</v>
      </c>
      <c r="D43" s="251">
        <f t="shared" si="6"/>
        <v>678.42573990047822</v>
      </c>
      <c r="E43" s="251">
        <f t="shared" si="6"/>
        <v>743.85907499999996</v>
      </c>
      <c r="F43" s="251">
        <f t="shared" si="6"/>
        <v>825.2322200000001</v>
      </c>
      <c r="G43" s="251">
        <f t="shared" si="6"/>
        <v>955.17207000000008</v>
      </c>
      <c r="H43" s="251">
        <f t="shared" si="6"/>
        <v>991.27189244161866</v>
      </c>
      <c r="I43" s="251">
        <f t="shared" si="6"/>
        <v>802.96175917901724</v>
      </c>
      <c r="J43" s="252">
        <f t="shared" ref="J43" si="7">SUM(J35:J42)</f>
        <v>956.86939014347558</v>
      </c>
      <c r="K43" s="232"/>
      <c r="M43" s="149"/>
      <c r="N43" s="145"/>
      <c r="O43" s="145"/>
      <c r="P43" s="178"/>
      <c r="Q43" s="178"/>
      <c r="R43" s="178"/>
    </row>
    <row r="44" spans="1:18">
      <c r="A44" s="111" t="s">
        <v>2</v>
      </c>
      <c r="B44" s="253"/>
      <c r="C44" s="254">
        <f>(C43-B43)/B43</f>
        <v>-8.2192176575951903E-2</v>
      </c>
      <c r="D44" s="254">
        <f t="shared" ref="D44:J44" si="8">(D43-C43)/C43</f>
        <v>6.7748024647420801E-2</v>
      </c>
      <c r="E44" s="254">
        <f t="shared" si="8"/>
        <v>9.6448780243981444E-2</v>
      </c>
      <c r="F44" s="254">
        <f t="shared" si="8"/>
        <v>0.1093932274739004</v>
      </c>
      <c r="G44" s="254">
        <f t="shared" si="8"/>
        <v>0.15745852724945708</v>
      </c>
      <c r="H44" s="254">
        <f t="shared" si="8"/>
        <v>3.7794051538398293E-2</v>
      </c>
      <c r="I44" s="254">
        <f t="shared" si="8"/>
        <v>-0.1899681961109293</v>
      </c>
      <c r="J44" s="302">
        <f t="shared" si="8"/>
        <v>0.19167492001340158</v>
      </c>
      <c r="K44" s="232"/>
      <c r="M44" s="149"/>
      <c r="N44" s="145"/>
      <c r="O44" s="145"/>
      <c r="P44" s="178"/>
      <c r="Q44" s="178"/>
      <c r="R44" s="178"/>
    </row>
    <row r="45" spans="1:18">
      <c r="A45" s="125"/>
      <c r="B45" s="232"/>
      <c r="C45" s="126"/>
      <c r="D45" s="124"/>
      <c r="E45" s="124"/>
      <c r="F45" s="232"/>
      <c r="G45" s="232"/>
      <c r="H45" s="232"/>
      <c r="I45" s="232"/>
      <c r="J45" s="232"/>
      <c r="K45" s="232"/>
      <c r="M45" s="149"/>
      <c r="N45" s="145"/>
      <c r="O45" s="145"/>
      <c r="P45" s="178"/>
      <c r="Q45" s="178"/>
      <c r="R45" s="178"/>
    </row>
    <row r="46" spans="1:18">
      <c r="A46" s="125"/>
      <c r="B46" s="662" t="s">
        <v>74</v>
      </c>
      <c r="C46" s="663"/>
      <c r="D46" s="663"/>
      <c r="E46" s="663"/>
      <c r="F46" s="663"/>
      <c r="G46" s="663"/>
      <c r="H46" s="663"/>
      <c r="I46" s="663"/>
      <c r="J46" s="664"/>
      <c r="K46" s="232"/>
      <c r="M46" s="149"/>
      <c r="N46" s="145"/>
      <c r="O46" s="145"/>
      <c r="P46" s="178"/>
      <c r="Q46" s="178"/>
      <c r="R46" s="178"/>
    </row>
    <row r="47" spans="1:18" ht="25.5">
      <c r="A47" s="125"/>
      <c r="B47" s="526" t="s">
        <v>165</v>
      </c>
      <c r="C47" s="527" t="s">
        <v>166</v>
      </c>
      <c r="D47" s="527" t="s">
        <v>167</v>
      </c>
      <c r="E47" s="527" t="s">
        <v>168</v>
      </c>
      <c r="F47" s="527" t="s">
        <v>169</v>
      </c>
      <c r="G47" s="527" t="s">
        <v>170</v>
      </c>
      <c r="H47" s="320" t="s">
        <v>180</v>
      </c>
      <c r="I47" s="320" t="s">
        <v>193</v>
      </c>
      <c r="J47" s="584" t="s">
        <v>234</v>
      </c>
      <c r="K47" s="232"/>
      <c r="M47" s="149"/>
      <c r="N47" s="145"/>
      <c r="O47" s="145"/>
      <c r="P47" s="178"/>
      <c r="Q47" s="178"/>
      <c r="R47" s="178"/>
    </row>
    <row r="48" spans="1:18">
      <c r="A48" s="561" t="s">
        <v>60</v>
      </c>
      <c r="B48" s="259">
        <v>2477</v>
      </c>
      <c r="C48" s="260">
        <v>2499</v>
      </c>
      <c r="D48" s="260">
        <v>2603</v>
      </c>
      <c r="E48" s="261">
        <v>2787.700977</v>
      </c>
      <c r="F48" s="261">
        <v>2675.4735289999999</v>
      </c>
      <c r="G48" s="261">
        <v>2656.9427370000021</v>
      </c>
      <c r="H48" s="261">
        <v>2630.4928099999952</v>
      </c>
      <c r="I48" s="261">
        <v>2780.2202349999989</v>
      </c>
      <c r="J48" s="265">
        <v>2978.9955419999965</v>
      </c>
      <c r="K48" s="232"/>
      <c r="M48" s="149"/>
      <c r="N48" s="145"/>
      <c r="O48" s="145"/>
      <c r="P48" s="178"/>
      <c r="Q48" s="178"/>
      <c r="R48" s="178"/>
    </row>
    <row r="49" spans="1:18">
      <c r="A49" s="562" t="s">
        <v>51</v>
      </c>
      <c r="B49" s="262">
        <v>45</v>
      </c>
      <c r="C49" s="263">
        <v>43</v>
      </c>
      <c r="D49" s="263">
        <v>30</v>
      </c>
      <c r="E49" s="264">
        <v>56.279423000000001</v>
      </c>
      <c r="F49" s="264">
        <v>110.835556</v>
      </c>
      <c r="G49" s="264">
        <v>175.14511599999983</v>
      </c>
      <c r="H49" s="264">
        <v>169.11566899999997</v>
      </c>
      <c r="I49" s="264">
        <v>194.90676999999991</v>
      </c>
      <c r="J49" s="265">
        <v>190.53894599999987</v>
      </c>
      <c r="K49" s="232"/>
      <c r="M49" s="149"/>
      <c r="N49" s="145"/>
      <c r="O49" s="145"/>
      <c r="P49" s="178"/>
      <c r="Q49" s="178"/>
      <c r="R49" s="178"/>
    </row>
    <row r="50" spans="1:18">
      <c r="A50" s="562" t="s">
        <v>50</v>
      </c>
      <c r="B50" s="262">
        <v>5</v>
      </c>
      <c r="C50" s="263">
        <v>6</v>
      </c>
      <c r="D50" s="263">
        <v>4</v>
      </c>
      <c r="E50" s="264">
        <v>10.758901</v>
      </c>
      <c r="F50" s="264">
        <v>8.991776999999999</v>
      </c>
      <c r="G50" s="264">
        <v>14.410270000000001</v>
      </c>
      <c r="H50" s="264">
        <v>4.0904100000000003</v>
      </c>
      <c r="I50" s="264">
        <v>0.252054</v>
      </c>
      <c r="J50" s="265">
        <v>0.74520500000000001</v>
      </c>
      <c r="K50" s="232"/>
      <c r="M50" s="149"/>
      <c r="N50" s="145"/>
      <c r="O50" s="145"/>
      <c r="P50" s="178"/>
      <c r="Q50" s="178"/>
      <c r="R50" s="178"/>
    </row>
    <row r="51" spans="1:18">
      <c r="A51" s="567" t="s">
        <v>1</v>
      </c>
      <c r="B51" s="266">
        <f t="shared" ref="B51:H51" si="9">SUM(B48:B50)</f>
        <v>2527</v>
      </c>
      <c r="C51" s="267">
        <f t="shared" si="9"/>
        <v>2548</v>
      </c>
      <c r="D51" s="267">
        <f t="shared" si="9"/>
        <v>2637</v>
      </c>
      <c r="E51" s="267">
        <f t="shared" si="9"/>
        <v>2854.7393010000001</v>
      </c>
      <c r="F51" s="267">
        <f t="shared" si="9"/>
        <v>2795.3008620000001</v>
      </c>
      <c r="G51" s="267">
        <f t="shared" si="9"/>
        <v>2846.4981230000017</v>
      </c>
      <c r="H51" s="267">
        <f t="shared" si="9"/>
        <v>2803.6988889999948</v>
      </c>
      <c r="I51" s="267">
        <f>SUM(I48:I50)</f>
        <v>2975.379058999999</v>
      </c>
      <c r="J51" s="268">
        <f>SUM(J48:J50)</f>
        <v>3170.2796929999963</v>
      </c>
      <c r="K51" s="232"/>
      <c r="M51" s="149"/>
      <c r="N51" s="145"/>
      <c r="O51" s="145"/>
      <c r="P51" s="178"/>
      <c r="Q51" s="178"/>
      <c r="R51" s="178"/>
    </row>
    <row r="52" spans="1:18">
      <c r="A52" s="111" t="s">
        <v>2</v>
      </c>
      <c r="B52" s="253"/>
      <c r="C52" s="254">
        <f t="shared" ref="C52:J52" si="10">(C51-B51)/B51</f>
        <v>8.3102493074792248E-3</v>
      </c>
      <c r="D52" s="254">
        <f t="shared" si="10"/>
        <v>3.4929356357927786E-2</v>
      </c>
      <c r="E52" s="254">
        <f t="shared" si="10"/>
        <v>8.2570838452787287E-2</v>
      </c>
      <c r="F52" s="254">
        <f t="shared" si="10"/>
        <v>-2.0820969178929595E-2</v>
      </c>
      <c r="G52" s="254">
        <f t="shared" si="10"/>
        <v>1.8315474264681001E-2</v>
      </c>
      <c r="H52" s="254">
        <f t="shared" si="10"/>
        <v>-1.5035749946288254E-2</v>
      </c>
      <c r="I52" s="254">
        <f t="shared" si="10"/>
        <v>6.1233455088052613E-2</v>
      </c>
      <c r="J52" s="302">
        <f t="shared" si="10"/>
        <v>6.5504471912732315E-2</v>
      </c>
      <c r="K52" s="232"/>
      <c r="M52" s="149"/>
      <c r="N52" s="145"/>
      <c r="O52" s="145"/>
      <c r="P52" s="178"/>
      <c r="Q52" s="178"/>
      <c r="R52" s="178"/>
    </row>
    <row r="53" spans="1:18">
      <c r="A53" s="125"/>
      <c r="B53" s="232"/>
      <c r="C53" s="126"/>
      <c r="D53" s="124"/>
      <c r="E53" s="124"/>
      <c r="F53" s="232"/>
      <c r="G53" s="232"/>
      <c r="H53" s="232"/>
      <c r="I53" s="232"/>
      <c r="J53" s="232"/>
      <c r="K53" s="232"/>
      <c r="L53" s="224"/>
      <c r="M53" s="205"/>
      <c r="N53" s="205"/>
      <c r="O53" s="205"/>
      <c r="P53" s="205"/>
      <c r="Q53" s="205"/>
      <c r="R53" s="205"/>
    </row>
    <row r="54" spans="1:18">
      <c r="A54" s="125"/>
      <c r="B54" s="662" t="s">
        <v>219</v>
      </c>
      <c r="C54" s="663"/>
      <c r="D54" s="663"/>
      <c r="E54" s="663"/>
      <c r="F54" s="663"/>
      <c r="G54" s="663"/>
      <c r="H54" s="663"/>
      <c r="I54" s="663"/>
      <c r="J54" s="664"/>
      <c r="K54" s="232"/>
      <c r="L54" s="205"/>
      <c r="M54" s="205"/>
      <c r="N54" s="205"/>
      <c r="O54" s="205"/>
      <c r="P54" s="205"/>
      <c r="Q54" s="205"/>
      <c r="R54" s="205"/>
    </row>
    <row r="55" spans="1:18" ht="25.5">
      <c r="A55" s="125"/>
      <c r="B55" s="526" t="s">
        <v>165</v>
      </c>
      <c r="C55" s="527" t="s">
        <v>166</v>
      </c>
      <c r="D55" s="527" t="s">
        <v>167</v>
      </c>
      <c r="E55" s="527" t="s">
        <v>168</v>
      </c>
      <c r="F55" s="527" t="s">
        <v>169</v>
      </c>
      <c r="G55" s="527" t="s">
        <v>170</v>
      </c>
      <c r="H55" s="320" t="s">
        <v>180</v>
      </c>
      <c r="I55" s="320" t="s">
        <v>193</v>
      </c>
      <c r="J55" s="584" t="s">
        <v>234</v>
      </c>
      <c r="K55" s="232"/>
      <c r="L55" s="205"/>
      <c r="M55" s="205"/>
      <c r="N55" s="205"/>
      <c r="O55" s="205"/>
      <c r="P55" s="205"/>
      <c r="Q55" s="205"/>
      <c r="R55" s="205"/>
    </row>
    <row r="56" spans="1:18">
      <c r="A56" s="561" t="s">
        <v>60</v>
      </c>
      <c r="B56" s="242">
        <v>103.09</v>
      </c>
      <c r="C56" s="243">
        <v>114.69</v>
      </c>
      <c r="D56" s="243">
        <v>117.67</v>
      </c>
      <c r="E56" s="244">
        <v>126.27449960236997</v>
      </c>
      <c r="F56" s="244">
        <v>130.11205001476614</v>
      </c>
      <c r="G56" s="244">
        <v>145.87830645657485</v>
      </c>
      <c r="H56" s="244">
        <v>157.49592724515375</v>
      </c>
      <c r="I56" s="244">
        <v>179.07350738729886</v>
      </c>
      <c r="J56" s="249">
        <v>192.26981792821616</v>
      </c>
      <c r="K56" s="232"/>
      <c r="L56" s="205"/>
      <c r="M56" s="205"/>
      <c r="N56" s="205"/>
      <c r="O56" s="205"/>
      <c r="P56" s="205"/>
      <c r="Q56" s="205"/>
      <c r="R56" s="205"/>
    </row>
    <row r="57" spans="1:18">
      <c r="A57" s="562" t="s">
        <v>51</v>
      </c>
      <c r="B57" s="246">
        <v>0.75</v>
      </c>
      <c r="C57" s="247">
        <v>0.98</v>
      </c>
      <c r="D57" s="247">
        <v>1.26</v>
      </c>
      <c r="E57" s="248">
        <v>2.5005482401883516</v>
      </c>
      <c r="F57" s="248">
        <v>5.7120322103610022</v>
      </c>
      <c r="G57" s="248">
        <v>9.5618376469933839</v>
      </c>
      <c r="H57" s="248">
        <v>10.840447757130507</v>
      </c>
      <c r="I57" s="248">
        <v>16.310557037145877</v>
      </c>
      <c r="J57" s="249">
        <v>14.356128492524453</v>
      </c>
      <c r="K57" s="232"/>
      <c r="L57" s="205"/>
      <c r="M57" s="205"/>
      <c r="N57" s="205"/>
      <c r="O57" s="205"/>
      <c r="P57" s="205"/>
      <c r="Q57" s="205"/>
      <c r="R57" s="205"/>
    </row>
    <row r="58" spans="1:18">
      <c r="A58" s="562" t="s">
        <v>50</v>
      </c>
      <c r="B58" s="246">
        <v>0.05</v>
      </c>
      <c r="C58" s="247">
        <v>0.08</v>
      </c>
      <c r="D58" s="247">
        <v>7.0000000000000007E-2</v>
      </c>
      <c r="E58" s="248">
        <v>0.16852499999999798</v>
      </c>
      <c r="F58" s="248">
        <v>0.35466599999999898</v>
      </c>
      <c r="G58" s="248">
        <v>0.45160876404493894</v>
      </c>
      <c r="H58" s="248">
        <v>0.180397235955056</v>
      </c>
      <c r="I58" s="248">
        <v>1.0711E-2</v>
      </c>
      <c r="J58" s="249">
        <v>4.1978000000000001E-2</v>
      </c>
      <c r="K58" s="232"/>
      <c r="L58" s="205"/>
      <c r="M58" s="205"/>
      <c r="N58" s="205"/>
      <c r="O58" s="205"/>
      <c r="P58" s="205"/>
      <c r="Q58" s="205"/>
      <c r="R58" s="205"/>
    </row>
    <row r="59" spans="1:18">
      <c r="A59" s="567" t="s">
        <v>1</v>
      </c>
      <c r="B59" s="250">
        <f t="shared" ref="B59:H59" si="11">SUM(B56:B58)</f>
        <v>103.89</v>
      </c>
      <c r="C59" s="251">
        <f t="shared" si="11"/>
        <v>115.75</v>
      </c>
      <c r="D59" s="251">
        <f t="shared" si="11"/>
        <v>119</v>
      </c>
      <c r="E59" s="251">
        <f t="shared" si="11"/>
        <v>128.94357284255832</v>
      </c>
      <c r="F59" s="251">
        <f t="shared" si="11"/>
        <v>136.17874822512715</v>
      </c>
      <c r="G59" s="251">
        <f t="shared" si="11"/>
        <v>155.89175286761318</v>
      </c>
      <c r="H59" s="251">
        <f t="shared" si="11"/>
        <v>168.51677223823933</v>
      </c>
      <c r="I59" s="251">
        <f>SUM(I56:I58)</f>
        <v>195.39477542444473</v>
      </c>
      <c r="J59" s="252">
        <f>SUM(J56:J58)</f>
        <v>206.6679244207406</v>
      </c>
      <c r="K59" s="232"/>
      <c r="L59" s="205"/>
      <c r="M59" s="205"/>
      <c r="N59" s="205"/>
      <c r="O59" s="205"/>
      <c r="P59" s="205"/>
      <c r="Q59" s="205"/>
      <c r="R59" s="205"/>
    </row>
    <row r="60" spans="1:18">
      <c r="A60" s="111" t="s">
        <v>2</v>
      </c>
      <c r="B60" s="253"/>
      <c r="C60" s="254">
        <f t="shared" ref="C60:J60" si="12">(C59-B59)/B59</f>
        <v>0.11415920685340263</v>
      </c>
      <c r="D60" s="254">
        <f t="shared" si="12"/>
        <v>2.8077753779697623E-2</v>
      </c>
      <c r="E60" s="254">
        <f t="shared" si="12"/>
        <v>8.3559435651750627E-2</v>
      </c>
      <c r="F60" s="254">
        <f t="shared" si="12"/>
        <v>5.611117501298854E-2</v>
      </c>
      <c r="G60" s="254">
        <f t="shared" si="12"/>
        <v>0.1447583040629585</v>
      </c>
      <c r="H60" s="254">
        <f t="shared" si="12"/>
        <v>8.0985806743398434E-2</v>
      </c>
      <c r="I60" s="254">
        <f t="shared" si="12"/>
        <v>0.15949749588252751</v>
      </c>
      <c r="J60" s="302">
        <f t="shared" si="12"/>
        <v>5.7694219161223047E-2</v>
      </c>
      <c r="K60" s="232"/>
      <c r="L60" s="205"/>
      <c r="M60" s="205"/>
      <c r="N60" s="205"/>
      <c r="O60" s="205"/>
      <c r="P60" s="205"/>
      <c r="Q60" s="205"/>
      <c r="R60" s="205"/>
    </row>
    <row r="61" spans="1:18">
      <c r="A61" s="125"/>
      <c r="B61" s="232"/>
      <c r="C61" s="126"/>
      <c r="D61" s="124"/>
      <c r="E61" s="124"/>
      <c r="F61" s="232"/>
      <c r="G61" s="232"/>
      <c r="H61" s="232"/>
      <c r="I61" s="232"/>
      <c r="J61" s="232"/>
      <c r="K61" s="232"/>
      <c r="L61" s="205"/>
      <c r="M61" s="205"/>
      <c r="N61" s="205"/>
      <c r="O61" s="205"/>
      <c r="P61" s="205"/>
      <c r="Q61" s="205"/>
      <c r="R61" s="205"/>
    </row>
    <row r="62" spans="1:18">
      <c r="A62" s="178"/>
      <c r="B62" s="662" t="s">
        <v>249</v>
      </c>
      <c r="C62" s="663"/>
      <c r="D62" s="663"/>
      <c r="E62" s="663"/>
      <c r="F62" s="663"/>
      <c r="G62" s="663"/>
      <c r="H62" s="663"/>
      <c r="I62" s="663"/>
      <c r="J62" s="664"/>
      <c r="K62" s="232"/>
      <c r="L62" s="205"/>
      <c r="M62" s="205"/>
      <c r="N62" s="205"/>
      <c r="O62" s="205"/>
      <c r="P62" s="205"/>
      <c r="Q62" s="205"/>
      <c r="R62" s="205"/>
    </row>
    <row r="63" spans="1:18" ht="25.5">
      <c r="A63" s="178"/>
      <c r="B63" s="526" t="s">
        <v>165</v>
      </c>
      <c r="C63" s="527" t="s">
        <v>166</v>
      </c>
      <c r="D63" s="527" t="s">
        <v>167</v>
      </c>
      <c r="E63" s="527" t="s">
        <v>168</v>
      </c>
      <c r="F63" s="527" t="s">
        <v>169</v>
      </c>
      <c r="G63" s="527" t="s">
        <v>170</v>
      </c>
      <c r="H63" s="320" t="s">
        <v>180</v>
      </c>
      <c r="I63" s="320" t="s">
        <v>193</v>
      </c>
      <c r="J63" s="584" t="s">
        <v>234</v>
      </c>
      <c r="K63" s="232"/>
      <c r="L63" s="205"/>
      <c r="M63" s="205"/>
      <c r="N63" s="205"/>
      <c r="O63" s="205"/>
      <c r="P63" s="205"/>
      <c r="Q63" s="205"/>
      <c r="R63" s="205"/>
    </row>
    <row r="64" spans="1:18">
      <c r="A64" s="93" t="s">
        <v>171</v>
      </c>
      <c r="B64" s="619">
        <f t="shared" ref="B64:J64" si="13">B43</f>
        <v>692.28</v>
      </c>
      <c r="C64" s="244">
        <f t="shared" si="13"/>
        <v>635.38</v>
      </c>
      <c r="D64" s="244">
        <f t="shared" si="13"/>
        <v>678.42573990047822</v>
      </c>
      <c r="E64" s="244">
        <f t="shared" si="13"/>
        <v>743.85907499999996</v>
      </c>
      <c r="F64" s="244">
        <f t="shared" si="13"/>
        <v>825.2322200000001</v>
      </c>
      <c r="G64" s="244">
        <f t="shared" si="13"/>
        <v>955.17207000000008</v>
      </c>
      <c r="H64" s="244">
        <f t="shared" si="13"/>
        <v>991.27189244161866</v>
      </c>
      <c r="I64" s="244">
        <f t="shared" si="13"/>
        <v>802.96175917901724</v>
      </c>
      <c r="J64" s="419">
        <f t="shared" si="13"/>
        <v>956.86939014347558</v>
      </c>
      <c r="K64" s="232"/>
      <c r="L64" s="205"/>
      <c r="M64" s="205"/>
      <c r="N64" s="205"/>
      <c r="O64" s="205"/>
      <c r="P64" s="205"/>
      <c r="Q64" s="205"/>
      <c r="R64" s="205"/>
    </row>
    <row r="65" spans="1:18">
      <c r="A65" s="94" t="s">
        <v>111</v>
      </c>
      <c r="B65" s="620">
        <f t="shared" ref="B65:D65" si="14">B59</f>
        <v>103.89</v>
      </c>
      <c r="C65" s="248">
        <f t="shared" si="14"/>
        <v>115.75</v>
      </c>
      <c r="D65" s="248">
        <f t="shared" si="14"/>
        <v>119</v>
      </c>
      <c r="E65" s="248">
        <f t="shared" ref="E65:F65" si="15">E59</f>
        <v>128.94357284255832</v>
      </c>
      <c r="F65" s="248">
        <f t="shared" si="15"/>
        <v>136.17874822512715</v>
      </c>
      <c r="G65" s="248">
        <f t="shared" ref="G65:H65" si="16">G59</f>
        <v>155.89175286761318</v>
      </c>
      <c r="H65" s="248">
        <f t="shared" si="16"/>
        <v>168.51677223823933</v>
      </c>
      <c r="I65" s="248">
        <f>I59</f>
        <v>195.39477542444473</v>
      </c>
      <c r="J65" s="249">
        <f>J59</f>
        <v>206.6679244207406</v>
      </c>
      <c r="K65" s="232"/>
      <c r="L65" s="205"/>
      <c r="M65" s="205"/>
      <c r="N65" s="205"/>
      <c r="O65" s="205"/>
      <c r="P65" s="205"/>
      <c r="Q65" s="205"/>
      <c r="R65" s="205"/>
    </row>
    <row r="66" spans="1:18">
      <c r="A66" s="221" t="s">
        <v>1</v>
      </c>
      <c r="B66" s="250">
        <f>SUM(B64:B65)</f>
        <v>796.17</v>
      </c>
      <c r="C66" s="251">
        <f t="shared" ref="C66:H66" si="17">SUM(C64:C65)</f>
        <v>751.13</v>
      </c>
      <c r="D66" s="251">
        <f t="shared" si="17"/>
        <v>797.42573990047822</v>
      </c>
      <c r="E66" s="251">
        <f t="shared" si="17"/>
        <v>872.80264784255826</v>
      </c>
      <c r="F66" s="251">
        <f t="shared" si="17"/>
        <v>961.41096822512725</v>
      </c>
      <c r="G66" s="251">
        <f t="shared" si="17"/>
        <v>1111.0638228676132</v>
      </c>
      <c r="H66" s="251">
        <f t="shared" si="17"/>
        <v>1159.7886646798579</v>
      </c>
      <c r="I66" s="251">
        <f>SUM(I64:I65)</f>
        <v>998.35653460346202</v>
      </c>
      <c r="J66" s="252">
        <f>SUM(J64:J65)</f>
        <v>1163.5373145642161</v>
      </c>
      <c r="K66" s="232"/>
      <c r="L66" s="205"/>
      <c r="M66" s="205"/>
      <c r="N66" s="205"/>
      <c r="O66" s="205"/>
      <c r="P66" s="205"/>
      <c r="Q66" s="205"/>
      <c r="R66" s="205"/>
    </row>
    <row r="67" spans="1:18">
      <c r="A67" s="44" t="s">
        <v>2</v>
      </c>
      <c r="B67" s="253"/>
      <c r="C67" s="254">
        <f t="shared" ref="C67" si="18">(C66-B66)/B66</f>
        <v>-5.6570832862328356E-2</v>
      </c>
      <c r="D67" s="254">
        <f t="shared" ref="D67" si="19">(D66-C66)/C66</f>
        <v>6.1634790116861564E-2</v>
      </c>
      <c r="E67" s="254">
        <f t="shared" ref="E67" si="20">(E66-D66)/D66</f>
        <v>9.4525300815455696E-2</v>
      </c>
      <c r="F67" s="254">
        <f t="shared" ref="F67" si="21">(F66-E66)/E66</f>
        <v>0.10152159895664378</v>
      </c>
      <c r="G67" s="254">
        <f t="shared" ref="G67" si="22">(G66-F66)/F66</f>
        <v>0.15565960820975652</v>
      </c>
      <c r="H67" s="254">
        <f t="shared" ref="H67" si="23">(H66-G66)/G66</f>
        <v>4.3854224041322595E-2</v>
      </c>
      <c r="I67" s="254">
        <f t="shared" ref="I67:J67" si="24">(I66-H66)/H66</f>
        <v>-0.13919098797275861</v>
      </c>
      <c r="J67" s="302">
        <f t="shared" si="24"/>
        <v>0.1654526957409683</v>
      </c>
      <c r="K67" s="232"/>
      <c r="L67" s="205"/>
      <c r="M67" s="205"/>
      <c r="N67" s="205"/>
      <c r="O67" s="205"/>
      <c r="P67" s="205"/>
      <c r="Q67" s="205"/>
      <c r="R67" s="205"/>
    </row>
    <row r="68" spans="1:18">
      <c r="A68" s="125"/>
      <c r="B68" s="232"/>
      <c r="C68" s="126"/>
      <c r="D68" s="124"/>
      <c r="E68" s="124"/>
      <c r="F68" s="232"/>
      <c r="G68" s="232"/>
      <c r="H68" s="232"/>
      <c r="I68" s="232"/>
      <c r="J68" s="232"/>
      <c r="K68" s="232"/>
      <c r="L68" s="205"/>
      <c r="M68" s="205"/>
      <c r="N68" s="205"/>
      <c r="O68" s="205"/>
      <c r="P68" s="205"/>
      <c r="Q68" s="205"/>
      <c r="R68" s="205"/>
    </row>
    <row r="69" spans="1:18">
      <c r="B69" s="669" t="s">
        <v>75</v>
      </c>
      <c r="C69" s="669"/>
      <c r="D69" s="669"/>
      <c r="E69" s="669"/>
      <c r="F69" s="669"/>
      <c r="G69" s="669"/>
      <c r="H69" s="669"/>
      <c r="I69" s="669"/>
      <c r="J69" s="669"/>
      <c r="K69" s="669"/>
      <c r="L69" s="205"/>
      <c r="M69" s="205"/>
      <c r="N69" s="205"/>
      <c r="O69" s="205"/>
      <c r="P69" s="205"/>
      <c r="Q69" s="205"/>
      <c r="R69" s="205"/>
    </row>
    <row r="70" spans="1:18" ht="25.5">
      <c r="A70" s="127"/>
      <c r="B70" s="526" t="s">
        <v>46</v>
      </c>
      <c r="C70" s="527" t="s">
        <v>45</v>
      </c>
      <c r="D70" s="527" t="s">
        <v>44</v>
      </c>
      <c r="E70" s="527" t="s">
        <v>43</v>
      </c>
      <c r="F70" s="527" t="s">
        <v>42</v>
      </c>
      <c r="G70" s="527" t="s">
        <v>41</v>
      </c>
      <c r="H70" s="527" t="s">
        <v>40</v>
      </c>
      <c r="I70" s="527" t="s">
        <v>181</v>
      </c>
      <c r="J70" s="527" t="s">
        <v>224</v>
      </c>
      <c r="K70" s="650" t="s">
        <v>238</v>
      </c>
      <c r="L70" s="205"/>
      <c r="M70" s="205"/>
      <c r="N70" s="205"/>
      <c r="O70" s="205"/>
      <c r="P70" s="205"/>
      <c r="Q70" s="205"/>
      <c r="R70" s="205"/>
    </row>
    <row r="71" spans="1:18">
      <c r="A71" s="561" t="s">
        <v>76</v>
      </c>
      <c r="B71" s="259">
        <v>32</v>
      </c>
      <c r="C71" s="260">
        <v>35</v>
      </c>
      <c r="D71" s="260">
        <v>37</v>
      </c>
      <c r="E71" s="261">
        <v>36</v>
      </c>
      <c r="F71" s="261">
        <v>38</v>
      </c>
      <c r="G71" s="260">
        <v>63</v>
      </c>
      <c r="H71" s="261">
        <v>63</v>
      </c>
      <c r="I71" s="261">
        <v>63</v>
      </c>
      <c r="J71" s="261">
        <v>61</v>
      </c>
      <c r="K71" s="579">
        <v>63</v>
      </c>
      <c r="L71" s="205"/>
      <c r="M71" s="205"/>
      <c r="N71" s="205"/>
      <c r="O71" s="205"/>
      <c r="P71" s="205"/>
      <c r="Q71" s="205"/>
      <c r="R71" s="205"/>
    </row>
    <row r="72" spans="1:18">
      <c r="A72" s="562" t="s">
        <v>77</v>
      </c>
      <c r="B72" s="262">
        <v>45</v>
      </c>
      <c r="C72" s="263">
        <v>44</v>
      </c>
      <c r="D72" s="263">
        <v>46</v>
      </c>
      <c r="E72" s="264">
        <v>44</v>
      </c>
      <c r="F72" s="264">
        <v>42</v>
      </c>
      <c r="G72" s="263">
        <v>41</v>
      </c>
      <c r="H72" s="264">
        <v>41</v>
      </c>
      <c r="I72" s="264">
        <v>41</v>
      </c>
      <c r="J72" s="264">
        <v>42</v>
      </c>
      <c r="K72" s="265">
        <v>41</v>
      </c>
      <c r="L72" s="205"/>
      <c r="M72" s="205"/>
      <c r="N72" s="205"/>
      <c r="O72" s="205"/>
      <c r="P72" s="205"/>
      <c r="Q72" s="205"/>
      <c r="R72" s="205"/>
    </row>
    <row r="73" spans="1:18">
      <c r="A73" s="562" t="s">
        <v>79</v>
      </c>
      <c r="B73" s="262">
        <v>28</v>
      </c>
      <c r="C73" s="263">
        <v>25</v>
      </c>
      <c r="D73" s="263">
        <v>27</v>
      </c>
      <c r="E73" s="264">
        <v>28</v>
      </c>
      <c r="F73" s="264">
        <v>27</v>
      </c>
      <c r="G73" s="263">
        <v>32</v>
      </c>
      <c r="H73" s="264">
        <v>33</v>
      </c>
      <c r="I73" s="264">
        <v>31</v>
      </c>
      <c r="J73" s="264">
        <v>27</v>
      </c>
      <c r="K73" s="265">
        <v>27</v>
      </c>
      <c r="L73" s="205"/>
      <c r="M73" s="205"/>
      <c r="N73" s="205"/>
      <c r="O73" s="205"/>
      <c r="P73" s="205"/>
      <c r="Q73" s="205"/>
      <c r="R73" s="205"/>
    </row>
    <row r="74" spans="1:18">
      <c r="A74" s="562" t="s">
        <v>81</v>
      </c>
      <c r="B74" s="262">
        <v>11</v>
      </c>
      <c r="C74" s="263">
        <v>10</v>
      </c>
      <c r="D74" s="263">
        <v>11</v>
      </c>
      <c r="E74" s="264">
        <v>10</v>
      </c>
      <c r="F74" s="264">
        <v>11</v>
      </c>
      <c r="G74" s="263">
        <v>9</v>
      </c>
      <c r="H74" s="264">
        <v>9</v>
      </c>
      <c r="I74" s="264">
        <v>9</v>
      </c>
      <c r="J74" s="264">
        <v>9</v>
      </c>
      <c r="K74" s="265">
        <v>9</v>
      </c>
      <c r="L74" s="205"/>
      <c r="M74" s="205"/>
      <c r="N74" s="205"/>
      <c r="O74" s="205"/>
      <c r="P74" s="205"/>
      <c r="Q74" s="205"/>
      <c r="R74" s="205"/>
    </row>
    <row r="75" spans="1:18">
      <c r="A75" s="562" t="s">
        <v>80</v>
      </c>
      <c r="B75" s="262">
        <v>0</v>
      </c>
      <c r="C75" s="263">
        <v>0</v>
      </c>
      <c r="D75" s="263">
        <v>0</v>
      </c>
      <c r="E75" s="264" t="s">
        <v>82</v>
      </c>
      <c r="F75" s="264">
        <v>1</v>
      </c>
      <c r="G75" s="263">
        <v>2</v>
      </c>
      <c r="H75" s="264">
        <v>2</v>
      </c>
      <c r="I75" s="264">
        <v>4</v>
      </c>
      <c r="J75" s="264">
        <v>6</v>
      </c>
      <c r="K75" s="265">
        <v>6</v>
      </c>
      <c r="L75" s="205"/>
      <c r="M75" s="205"/>
      <c r="N75" s="205"/>
      <c r="O75" s="205"/>
      <c r="P75" s="205"/>
      <c r="Q75" s="205"/>
      <c r="R75" s="205"/>
    </row>
    <row r="76" spans="1:18">
      <c r="A76" s="562" t="s">
        <v>78</v>
      </c>
      <c r="B76" s="262">
        <v>27</v>
      </c>
      <c r="C76" s="263">
        <v>27</v>
      </c>
      <c r="D76" s="263">
        <v>28</v>
      </c>
      <c r="E76" s="264">
        <v>27</v>
      </c>
      <c r="F76" s="264">
        <v>25</v>
      </c>
      <c r="G76" s="263">
        <v>0</v>
      </c>
      <c r="H76" s="264">
        <v>0</v>
      </c>
      <c r="I76" s="264">
        <v>0</v>
      </c>
      <c r="J76" s="264">
        <v>0</v>
      </c>
      <c r="K76" s="265">
        <v>0</v>
      </c>
      <c r="L76" s="205"/>
      <c r="M76" s="205"/>
      <c r="N76" s="205"/>
      <c r="O76" s="205"/>
      <c r="P76" s="205"/>
      <c r="Q76" s="205"/>
      <c r="R76" s="205"/>
    </row>
    <row r="77" spans="1:18">
      <c r="A77" s="567" t="s">
        <v>1</v>
      </c>
      <c r="B77" s="266">
        <f t="shared" ref="B77:I77" si="25">SUM(B71:B76)</f>
        <v>143</v>
      </c>
      <c r="C77" s="267">
        <f t="shared" si="25"/>
        <v>141</v>
      </c>
      <c r="D77" s="267">
        <f t="shared" si="25"/>
        <v>149</v>
      </c>
      <c r="E77" s="267">
        <f t="shared" si="25"/>
        <v>145</v>
      </c>
      <c r="F77" s="267">
        <f t="shared" si="25"/>
        <v>144</v>
      </c>
      <c r="G77" s="267">
        <f t="shared" si="25"/>
        <v>147</v>
      </c>
      <c r="H77" s="267">
        <f t="shared" si="25"/>
        <v>148</v>
      </c>
      <c r="I77" s="267">
        <f t="shared" si="25"/>
        <v>148</v>
      </c>
      <c r="J77" s="267">
        <f t="shared" ref="J77:K77" si="26">SUM(J71:J76)</f>
        <v>145</v>
      </c>
      <c r="K77" s="268">
        <f t="shared" si="26"/>
        <v>146</v>
      </c>
      <c r="L77" s="205"/>
      <c r="M77" s="205"/>
      <c r="N77" s="205"/>
      <c r="O77" s="205"/>
      <c r="P77" s="205"/>
      <c r="Q77" s="205"/>
      <c r="R77" s="205"/>
    </row>
    <row r="78" spans="1:18">
      <c r="A78" s="111" t="s">
        <v>2</v>
      </c>
      <c r="B78" s="253"/>
      <c r="C78" s="254">
        <f t="shared" ref="C78:K78" si="27">(C77-B77)/B77</f>
        <v>-1.3986013986013986E-2</v>
      </c>
      <c r="D78" s="254">
        <f t="shared" si="27"/>
        <v>5.6737588652482268E-2</v>
      </c>
      <c r="E78" s="254">
        <f t="shared" si="27"/>
        <v>-2.6845637583892617E-2</v>
      </c>
      <c r="F78" s="254">
        <f t="shared" si="27"/>
        <v>-6.8965517241379309E-3</v>
      </c>
      <c r="G78" s="254">
        <f t="shared" si="27"/>
        <v>2.0833333333333332E-2</v>
      </c>
      <c r="H78" s="254">
        <f t="shared" si="27"/>
        <v>6.8027210884353739E-3</v>
      </c>
      <c r="I78" s="254">
        <f t="shared" si="27"/>
        <v>0</v>
      </c>
      <c r="J78" s="254">
        <f t="shared" si="27"/>
        <v>-2.0270270270270271E-2</v>
      </c>
      <c r="K78" s="302">
        <f t="shared" si="27"/>
        <v>6.8965517241379309E-3</v>
      </c>
      <c r="L78" s="205"/>
      <c r="M78" s="205"/>
      <c r="N78" s="205"/>
      <c r="O78" s="205"/>
      <c r="P78" s="205"/>
      <c r="Q78" s="205"/>
      <c r="R78" s="205"/>
    </row>
    <row r="79" spans="1:18">
      <c r="L79" s="205"/>
      <c r="M79" s="205"/>
      <c r="N79" s="205"/>
      <c r="O79" s="205"/>
      <c r="P79" s="205"/>
      <c r="Q79" s="205"/>
      <c r="R79" s="205"/>
    </row>
    <row r="80" spans="1:18">
      <c r="B80" s="662" t="s">
        <v>21</v>
      </c>
      <c r="C80" s="663"/>
      <c r="D80" s="663"/>
      <c r="E80" s="663"/>
      <c r="F80" s="663"/>
      <c r="G80" s="663"/>
      <c r="H80" s="663"/>
      <c r="I80" s="663"/>
      <c r="J80" s="664"/>
      <c r="L80" s="205"/>
      <c r="M80" s="205"/>
      <c r="N80" s="205"/>
      <c r="O80" s="205"/>
      <c r="P80" s="205"/>
      <c r="Q80" s="205"/>
      <c r="R80" s="205"/>
    </row>
    <row r="81" spans="1:18" ht="25.5">
      <c r="A81" s="178"/>
      <c r="B81" s="526" t="s">
        <v>46</v>
      </c>
      <c r="C81" s="527" t="s">
        <v>45</v>
      </c>
      <c r="D81" s="527" t="s">
        <v>44</v>
      </c>
      <c r="E81" s="527" t="s">
        <v>43</v>
      </c>
      <c r="F81" s="527" t="s">
        <v>42</v>
      </c>
      <c r="G81" s="527" t="s">
        <v>41</v>
      </c>
      <c r="H81" s="527" t="s">
        <v>40</v>
      </c>
      <c r="I81" s="527" t="s">
        <v>181</v>
      </c>
      <c r="J81" s="420" t="s">
        <v>224</v>
      </c>
      <c r="L81" s="205"/>
      <c r="M81" s="205"/>
      <c r="N81" s="205"/>
      <c r="O81" s="205"/>
      <c r="P81" s="205"/>
      <c r="Q81" s="205"/>
      <c r="R81" s="205"/>
    </row>
    <row r="82" spans="1:18">
      <c r="A82" s="52" t="s">
        <v>21</v>
      </c>
      <c r="B82" s="306" t="s">
        <v>0</v>
      </c>
      <c r="C82" s="307">
        <v>17529</v>
      </c>
      <c r="D82" s="307">
        <v>13949</v>
      </c>
      <c r="E82" s="307">
        <v>14701</v>
      </c>
      <c r="F82" s="563">
        <v>15010</v>
      </c>
      <c r="G82" s="563">
        <v>15611</v>
      </c>
      <c r="H82" s="563">
        <v>15569</v>
      </c>
      <c r="I82" s="563">
        <v>16350</v>
      </c>
      <c r="J82" s="564">
        <v>16417</v>
      </c>
      <c r="K82" s="128"/>
      <c r="L82" s="205"/>
      <c r="M82" s="205"/>
      <c r="N82" s="205"/>
      <c r="O82" s="205"/>
      <c r="P82" s="205"/>
      <c r="Q82" s="205"/>
      <c r="R82" s="205"/>
    </row>
    <row r="83" spans="1:18">
      <c r="B83" s="546"/>
      <c r="C83" s="547"/>
      <c r="D83" s="547"/>
      <c r="E83" s="547"/>
      <c r="F83" s="547"/>
      <c r="G83" s="547"/>
      <c r="H83" s="547"/>
      <c r="I83" s="547"/>
      <c r="J83" s="547"/>
      <c r="K83" s="470"/>
      <c r="L83" s="205"/>
      <c r="M83" s="205"/>
      <c r="N83" s="205"/>
      <c r="O83" s="205"/>
      <c r="P83" s="205"/>
      <c r="Q83" s="205"/>
      <c r="R83" s="205"/>
    </row>
    <row r="84" spans="1:18">
      <c r="B84" s="662" t="s">
        <v>20</v>
      </c>
      <c r="C84" s="663"/>
      <c r="D84" s="663"/>
      <c r="E84" s="663"/>
      <c r="F84" s="663"/>
      <c r="G84" s="663"/>
      <c r="H84" s="663"/>
      <c r="I84" s="663"/>
      <c r="J84" s="664"/>
      <c r="K84" s="547"/>
      <c r="L84" s="205"/>
      <c r="M84" s="205"/>
      <c r="N84" s="205"/>
      <c r="O84" s="205"/>
      <c r="P84" s="205"/>
      <c r="Q84" s="205"/>
      <c r="R84" s="205"/>
    </row>
    <row r="85" spans="1:18" ht="25.5">
      <c r="A85" s="47"/>
      <c r="B85" s="526" t="s">
        <v>165</v>
      </c>
      <c r="C85" s="527" t="s">
        <v>166</v>
      </c>
      <c r="D85" s="527" t="s">
        <v>167</v>
      </c>
      <c r="E85" s="527" t="s">
        <v>168</v>
      </c>
      <c r="F85" s="527" t="s">
        <v>169</v>
      </c>
      <c r="G85" s="527" t="s">
        <v>170</v>
      </c>
      <c r="H85" s="320" t="s">
        <v>180</v>
      </c>
      <c r="I85" s="320" t="s">
        <v>193</v>
      </c>
      <c r="J85" s="584" t="s">
        <v>234</v>
      </c>
      <c r="K85" s="547"/>
      <c r="L85" s="205"/>
      <c r="M85" s="205"/>
      <c r="N85" s="205"/>
      <c r="O85" s="205"/>
      <c r="P85" s="205"/>
      <c r="Q85" s="205"/>
      <c r="R85" s="205"/>
    </row>
    <row r="86" spans="1:18">
      <c r="A86" s="557" t="s">
        <v>191</v>
      </c>
      <c r="B86" s="259">
        <v>6081</v>
      </c>
      <c r="C86" s="260">
        <v>6225</v>
      </c>
      <c r="D86" s="260">
        <v>6684</v>
      </c>
      <c r="E86" s="323">
        <v>7434.1891789720003</v>
      </c>
      <c r="F86" s="323">
        <v>7679.9176346949998</v>
      </c>
      <c r="G86" s="260">
        <v>7657.9706382899985</v>
      </c>
      <c r="H86" s="323">
        <v>7566.4817915819858</v>
      </c>
      <c r="I86" s="323">
        <v>7322.0411198869861</v>
      </c>
      <c r="J86" s="598">
        <v>6740.779295002998</v>
      </c>
      <c r="K86" s="565"/>
      <c r="L86" s="205"/>
      <c r="M86" s="205"/>
      <c r="N86" s="205"/>
      <c r="O86" s="205"/>
      <c r="P86" s="205"/>
      <c r="Q86" s="205"/>
      <c r="R86" s="205"/>
    </row>
    <row r="87" spans="1:18">
      <c r="A87" s="557" t="s">
        <v>19</v>
      </c>
      <c r="B87" s="262">
        <v>383</v>
      </c>
      <c r="C87" s="263">
        <v>594</v>
      </c>
      <c r="D87" s="263">
        <v>636</v>
      </c>
      <c r="E87" s="324">
        <v>1000.900524389</v>
      </c>
      <c r="F87" s="324">
        <v>931.00723923500004</v>
      </c>
      <c r="G87" s="263">
        <v>899.03247310300026</v>
      </c>
      <c r="H87" s="324">
        <v>1069.3041115880005</v>
      </c>
      <c r="I87" s="324">
        <v>2005.9828373450005</v>
      </c>
      <c r="J87" s="325">
        <v>3293.9886058780007</v>
      </c>
      <c r="K87" s="128"/>
      <c r="L87" s="205"/>
      <c r="M87" s="205"/>
      <c r="N87" s="205"/>
      <c r="O87" s="205"/>
      <c r="P87" s="205"/>
      <c r="Q87" s="205"/>
      <c r="R87" s="205"/>
    </row>
    <row r="88" spans="1:18" ht="38.25">
      <c r="A88" s="557" t="s">
        <v>18</v>
      </c>
      <c r="B88" s="262">
        <v>868</v>
      </c>
      <c r="C88" s="263">
        <v>1326</v>
      </c>
      <c r="D88" s="263">
        <v>1448</v>
      </c>
      <c r="E88" s="324">
        <v>1480.1933030350001</v>
      </c>
      <c r="F88" s="324">
        <v>2015.133938293</v>
      </c>
      <c r="G88" s="263">
        <v>2324.15942705</v>
      </c>
      <c r="H88" s="324">
        <v>3084.3098777180007</v>
      </c>
      <c r="I88" s="324">
        <v>3016.6348519950002</v>
      </c>
      <c r="J88" s="325">
        <v>3980.4691398230002</v>
      </c>
      <c r="K88" s="337"/>
      <c r="L88" s="205"/>
      <c r="M88" s="205"/>
      <c r="N88" s="205"/>
      <c r="O88" s="205"/>
      <c r="P88" s="205"/>
      <c r="Q88" s="205"/>
      <c r="R88" s="205"/>
    </row>
    <row r="89" spans="1:18" ht="25.5">
      <c r="A89" s="557" t="s">
        <v>32</v>
      </c>
      <c r="B89" s="262">
        <v>41</v>
      </c>
      <c r="C89" s="263">
        <v>80</v>
      </c>
      <c r="D89" s="263">
        <v>90</v>
      </c>
      <c r="E89" s="324">
        <v>129.41648732199999</v>
      </c>
      <c r="F89" s="324">
        <v>118.187074821</v>
      </c>
      <c r="G89" s="263">
        <v>123</v>
      </c>
      <c r="H89" s="324">
        <v>114.66292133399996</v>
      </c>
      <c r="I89" s="324">
        <v>119.67415728599995</v>
      </c>
      <c r="J89" s="325">
        <v>109.98876402800002</v>
      </c>
      <c r="K89" s="337"/>
      <c r="L89" s="205"/>
      <c r="M89" s="205"/>
      <c r="N89" s="205"/>
      <c r="O89" s="205"/>
      <c r="P89" s="205"/>
      <c r="Q89" s="205"/>
      <c r="R89" s="205"/>
    </row>
    <row r="90" spans="1:18" ht="25.5">
      <c r="A90" s="557" t="s">
        <v>17</v>
      </c>
      <c r="B90" s="262">
        <v>9</v>
      </c>
      <c r="C90" s="263">
        <v>31</v>
      </c>
      <c r="D90" s="263">
        <v>28</v>
      </c>
      <c r="E90" s="324"/>
      <c r="F90" s="324"/>
      <c r="G90" s="263"/>
      <c r="H90" s="324"/>
      <c r="I90" s="324"/>
      <c r="J90" s="325"/>
      <c r="K90" s="337"/>
      <c r="L90" s="205"/>
      <c r="M90" s="205"/>
      <c r="N90" s="205"/>
      <c r="O90" s="205"/>
      <c r="P90" s="205"/>
      <c r="Q90" s="205"/>
      <c r="R90" s="205"/>
    </row>
    <row r="91" spans="1:18" ht="25.5">
      <c r="A91" s="557" t="s">
        <v>16</v>
      </c>
      <c r="B91" s="321"/>
      <c r="C91" s="322"/>
      <c r="D91" s="322"/>
      <c r="E91" s="326">
        <v>32.570251169999999</v>
      </c>
      <c r="F91" s="326">
        <v>25.877551016000002</v>
      </c>
      <c r="G91" s="322">
        <v>19</v>
      </c>
      <c r="H91" s="326">
        <v>25.999999994</v>
      </c>
      <c r="I91" s="326">
        <v>33.999999993000003</v>
      </c>
      <c r="J91" s="327">
        <v>20.999999997</v>
      </c>
      <c r="K91" s="337"/>
      <c r="L91" s="205"/>
      <c r="M91" s="205"/>
      <c r="N91" s="205"/>
      <c r="O91" s="205"/>
      <c r="P91" s="205"/>
      <c r="Q91" s="205"/>
      <c r="R91" s="205"/>
    </row>
    <row r="92" spans="1:18">
      <c r="B92" s="566"/>
      <c r="C92" s="546"/>
      <c r="D92" s="547"/>
      <c r="E92" s="547"/>
      <c r="F92" s="547"/>
      <c r="G92" s="555"/>
      <c r="H92" s="547"/>
      <c r="I92" s="547"/>
      <c r="J92" s="547"/>
      <c r="K92" s="337"/>
      <c r="L92" s="205"/>
      <c r="M92" s="205"/>
      <c r="N92" s="205"/>
      <c r="O92" s="205"/>
      <c r="P92" s="205"/>
      <c r="Q92" s="205"/>
      <c r="R92" s="205"/>
    </row>
    <row r="93" spans="1:18">
      <c r="K93" s="337"/>
      <c r="L93" s="205"/>
      <c r="M93" s="205"/>
      <c r="N93" s="205"/>
      <c r="O93" s="205"/>
      <c r="P93" s="205"/>
      <c r="Q93" s="205"/>
      <c r="R93" s="205"/>
    </row>
    <row r="94" spans="1:18">
      <c r="K94" s="547"/>
      <c r="L94" s="550"/>
    </row>
  </sheetData>
  <sortState ref="A35:I42">
    <sortCondition ref="A38"/>
  </sortState>
  <mergeCells count="9">
    <mergeCell ref="B20:J20"/>
    <mergeCell ref="B7:J7"/>
    <mergeCell ref="B80:J80"/>
    <mergeCell ref="B84:J84"/>
    <mergeCell ref="B62:J62"/>
    <mergeCell ref="B54:J54"/>
    <mergeCell ref="B46:J46"/>
    <mergeCell ref="B33:J33"/>
    <mergeCell ref="B69:K69"/>
  </mergeCells>
  <pageMargins left="0.7" right="0.7" top="0.75" bottom="0.75" header="0.3" footer="0.3"/>
  <pageSetup paperSize="9" scale="41" orientation="portrait" r:id="rId1"/>
  <ignoredErrors>
    <ignoredError sqref="H78" evalError="1"/>
  </ignoredError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autoPageBreaks="0" fitToPage="1"/>
  </sheetPr>
  <dimension ref="A1:AA87"/>
  <sheetViews>
    <sheetView showGridLines="0" topLeftCell="A43" zoomScale="80" zoomScaleNormal="80" workbookViewId="0">
      <selection activeCell="B65" sqref="B65:J65"/>
    </sheetView>
  </sheetViews>
  <sheetFormatPr defaultRowHeight="12.75"/>
  <cols>
    <col min="1" max="1" width="28.28515625" style="69" customWidth="1"/>
    <col min="2" max="8" width="10.140625" style="237" customWidth="1"/>
    <col min="9" max="10" width="10.42578125" style="237" customWidth="1"/>
    <col min="11" max="11" width="11.7109375" style="143" customWidth="1"/>
    <col min="12" max="12" width="8" style="69" customWidth="1"/>
    <col min="13" max="14" width="17.5703125" style="69" bestFit="1" customWidth="1"/>
    <col min="15" max="15" width="13.42578125" style="69" bestFit="1" customWidth="1"/>
    <col min="16" max="240" width="9.140625" style="69"/>
    <col min="241" max="241" width="2.7109375" style="69" customWidth="1"/>
    <col min="242" max="242" width="8.28515625" style="69" customWidth="1"/>
    <col min="243" max="243" width="7.140625" style="69" customWidth="1"/>
    <col min="244" max="244" width="4.42578125" style="69" customWidth="1"/>
    <col min="245" max="247" width="9.140625" style="69"/>
    <col min="248" max="248" width="11.28515625" style="69" customWidth="1"/>
    <col min="249" max="251" width="9.140625" style="69"/>
    <col min="252" max="252" width="2.7109375" style="69" customWidth="1"/>
    <col min="253" max="253" width="8.28515625" style="69" customWidth="1"/>
    <col min="254" max="254" width="7.42578125" style="69" customWidth="1"/>
    <col min="255" max="255" width="4.28515625" style="69" customWidth="1"/>
    <col min="256" max="256" width="9.140625" style="69"/>
    <col min="257" max="257" width="11.42578125" style="69" customWidth="1"/>
    <col min="258" max="262" width="9.140625" style="69"/>
    <col min="263" max="263" width="2.7109375" style="69" customWidth="1"/>
    <col min="264" max="496" width="9.140625" style="69"/>
    <col min="497" max="497" width="2.7109375" style="69" customWidth="1"/>
    <col min="498" max="498" width="8.28515625" style="69" customWidth="1"/>
    <col min="499" max="499" width="7.140625" style="69" customWidth="1"/>
    <col min="500" max="500" width="4.42578125" style="69" customWidth="1"/>
    <col min="501" max="503" width="9.140625" style="69"/>
    <col min="504" max="504" width="11.28515625" style="69" customWidth="1"/>
    <col min="505" max="507" width="9.140625" style="69"/>
    <col min="508" max="508" width="2.7109375" style="69" customWidth="1"/>
    <col min="509" max="509" width="8.28515625" style="69" customWidth="1"/>
    <col min="510" max="510" width="7.42578125" style="69" customWidth="1"/>
    <col min="511" max="511" width="4.28515625" style="69" customWidth="1"/>
    <col min="512" max="512" width="9.140625" style="69"/>
    <col min="513" max="513" width="11.42578125" style="69" customWidth="1"/>
    <col min="514" max="518" width="9.140625" style="69"/>
    <col min="519" max="519" width="2.7109375" style="69" customWidth="1"/>
    <col min="520" max="752" width="9.140625" style="69"/>
    <col min="753" max="753" width="2.7109375" style="69" customWidth="1"/>
    <col min="754" max="754" width="8.28515625" style="69" customWidth="1"/>
    <col min="755" max="755" width="7.140625" style="69" customWidth="1"/>
    <col min="756" max="756" width="4.42578125" style="69" customWidth="1"/>
    <col min="757" max="759" width="9.140625" style="69"/>
    <col min="760" max="760" width="11.28515625" style="69" customWidth="1"/>
    <col min="761" max="763" width="9.140625" style="69"/>
    <col min="764" max="764" width="2.7109375" style="69" customWidth="1"/>
    <col min="765" max="765" width="8.28515625" style="69" customWidth="1"/>
    <col min="766" max="766" width="7.42578125" style="69" customWidth="1"/>
    <col min="767" max="767" width="4.28515625" style="69" customWidth="1"/>
    <col min="768" max="768" width="9.140625" style="69"/>
    <col min="769" max="769" width="11.42578125" style="69" customWidth="1"/>
    <col min="770" max="774" width="9.140625" style="69"/>
    <col min="775" max="775" width="2.7109375" style="69" customWidth="1"/>
    <col min="776" max="1008" width="9.140625" style="69"/>
    <col min="1009" max="1009" width="2.7109375" style="69" customWidth="1"/>
    <col min="1010" max="1010" width="8.28515625" style="69" customWidth="1"/>
    <col min="1011" max="1011" width="7.140625" style="69" customWidth="1"/>
    <col min="1012" max="1012" width="4.42578125" style="69" customWidth="1"/>
    <col min="1013" max="1015" width="9.140625" style="69"/>
    <col min="1016" max="1016" width="11.28515625" style="69" customWidth="1"/>
    <col min="1017" max="1019" width="9.140625" style="69"/>
    <col min="1020" max="1020" width="2.7109375" style="69" customWidth="1"/>
    <col min="1021" max="1021" width="8.28515625" style="69" customWidth="1"/>
    <col min="1022" max="1022" width="7.42578125" style="69" customWidth="1"/>
    <col min="1023" max="1023" width="4.28515625" style="69" customWidth="1"/>
    <col min="1024" max="1024" width="9.140625" style="69"/>
    <col min="1025" max="1025" width="11.42578125" style="69" customWidth="1"/>
    <col min="1026" max="1030" width="9.140625" style="69"/>
    <col min="1031" max="1031" width="2.7109375" style="69" customWidth="1"/>
    <col min="1032" max="1264" width="9.140625" style="69"/>
    <col min="1265" max="1265" width="2.7109375" style="69" customWidth="1"/>
    <col min="1266" max="1266" width="8.28515625" style="69" customWidth="1"/>
    <col min="1267" max="1267" width="7.140625" style="69" customWidth="1"/>
    <col min="1268" max="1268" width="4.42578125" style="69" customWidth="1"/>
    <col min="1269" max="1271" width="9.140625" style="69"/>
    <col min="1272" max="1272" width="11.28515625" style="69" customWidth="1"/>
    <col min="1273" max="1275" width="9.140625" style="69"/>
    <col min="1276" max="1276" width="2.7109375" style="69" customWidth="1"/>
    <col min="1277" max="1277" width="8.28515625" style="69" customWidth="1"/>
    <col min="1278" max="1278" width="7.42578125" style="69" customWidth="1"/>
    <col min="1279" max="1279" width="4.28515625" style="69" customWidth="1"/>
    <col min="1280" max="1280" width="9.140625" style="69"/>
    <col min="1281" max="1281" width="11.42578125" style="69" customWidth="1"/>
    <col min="1282" max="1286" width="9.140625" style="69"/>
    <col min="1287" max="1287" width="2.7109375" style="69" customWidth="1"/>
    <col min="1288" max="1520" width="9.140625" style="69"/>
    <col min="1521" max="1521" width="2.7109375" style="69" customWidth="1"/>
    <col min="1522" max="1522" width="8.28515625" style="69" customWidth="1"/>
    <col min="1523" max="1523" width="7.140625" style="69" customWidth="1"/>
    <col min="1524" max="1524" width="4.42578125" style="69" customWidth="1"/>
    <col min="1525" max="1527" width="9.140625" style="69"/>
    <col min="1528" max="1528" width="11.28515625" style="69" customWidth="1"/>
    <col min="1529" max="1531" width="9.140625" style="69"/>
    <col min="1532" max="1532" width="2.7109375" style="69" customWidth="1"/>
    <col min="1533" max="1533" width="8.28515625" style="69" customWidth="1"/>
    <col min="1534" max="1534" width="7.42578125" style="69" customWidth="1"/>
    <col min="1535" max="1535" width="4.28515625" style="69" customWidth="1"/>
    <col min="1536" max="1536" width="9.140625" style="69"/>
    <col min="1537" max="1537" width="11.42578125" style="69" customWidth="1"/>
    <col min="1538" max="1542" width="9.140625" style="69"/>
    <col min="1543" max="1543" width="2.7109375" style="69" customWidth="1"/>
    <col min="1544" max="1776" width="9.140625" style="69"/>
    <col min="1777" max="1777" width="2.7109375" style="69" customWidth="1"/>
    <col min="1778" max="1778" width="8.28515625" style="69" customWidth="1"/>
    <col min="1779" max="1779" width="7.140625" style="69" customWidth="1"/>
    <col min="1780" max="1780" width="4.42578125" style="69" customWidth="1"/>
    <col min="1781" max="1783" width="9.140625" style="69"/>
    <col min="1784" max="1784" width="11.28515625" style="69" customWidth="1"/>
    <col min="1785" max="1787" width="9.140625" style="69"/>
    <col min="1788" max="1788" width="2.7109375" style="69" customWidth="1"/>
    <col min="1789" max="1789" width="8.28515625" style="69" customWidth="1"/>
    <col min="1790" max="1790" width="7.42578125" style="69" customWidth="1"/>
    <col min="1791" max="1791" width="4.28515625" style="69" customWidth="1"/>
    <col min="1792" max="1792" width="9.140625" style="69"/>
    <col min="1793" max="1793" width="11.42578125" style="69" customWidth="1"/>
    <col min="1794" max="1798" width="9.140625" style="69"/>
    <col min="1799" max="1799" width="2.7109375" style="69" customWidth="1"/>
    <col min="1800" max="2032" width="9.140625" style="69"/>
    <col min="2033" max="2033" width="2.7109375" style="69" customWidth="1"/>
    <col min="2034" max="2034" width="8.28515625" style="69" customWidth="1"/>
    <col min="2035" max="2035" width="7.140625" style="69" customWidth="1"/>
    <col min="2036" max="2036" width="4.42578125" style="69" customWidth="1"/>
    <col min="2037" max="2039" width="9.140625" style="69"/>
    <col min="2040" max="2040" width="11.28515625" style="69" customWidth="1"/>
    <col min="2041" max="2043" width="9.140625" style="69"/>
    <col min="2044" max="2044" width="2.7109375" style="69" customWidth="1"/>
    <col min="2045" max="2045" width="8.28515625" style="69" customWidth="1"/>
    <col min="2046" max="2046" width="7.42578125" style="69" customWidth="1"/>
    <col min="2047" max="2047" width="4.28515625" style="69" customWidth="1"/>
    <col min="2048" max="2048" width="9.140625" style="69"/>
    <col min="2049" max="2049" width="11.42578125" style="69" customWidth="1"/>
    <col min="2050" max="2054" width="9.140625" style="69"/>
    <col min="2055" max="2055" width="2.7109375" style="69" customWidth="1"/>
    <col min="2056" max="2288" width="9.140625" style="69"/>
    <col min="2289" max="2289" width="2.7109375" style="69" customWidth="1"/>
    <col min="2290" max="2290" width="8.28515625" style="69" customWidth="1"/>
    <col min="2291" max="2291" width="7.140625" style="69" customWidth="1"/>
    <col min="2292" max="2292" width="4.42578125" style="69" customWidth="1"/>
    <col min="2293" max="2295" width="9.140625" style="69"/>
    <col min="2296" max="2296" width="11.28515625" style="69" customWidth="1"/>
    <col min="2297" max="2299" width="9.140625" style="69"/>
    <col min="2300" max="2300" width="2.7109375" style="69" customWidth="1"/>
    <col min="2301" max="2301" width="8.28515625" style="69" customWidth="1"/>
    <col min="2302" max="2302" width="7.42578125" style="69" customWidth="1"/>
    <col min="2303" max="2303" width="4.28515625" style="69" customWidth="1"/>
    <col min="2304" max="2304" width="9.140625" style="69"/>
    <col min="2305" max="2305" width="11.42578125" style="69" customWidth="1"/>
    <col min="2306" max="2310" width="9.140625" style="69"/>
    <col min="2311" max="2311" width="2.7109375" style="69" customWidth="1"/>
    <col min="2312" max="2544" width="9.140625" style="69"/>
    <col min="2545" max="2545" width="2.7109375" style="69" customWidth="1"/>
    <col min="2546" max="2546" width="8.28515625" style="69" customWidth="1"/>
    <col min="2547" max="2547" width="7.140625" style="69" customWidth="1"/>
    <col min="2548" max="2548" width="4.42578125" style="69" customWidth="1"/>
    <col min="2549" max="2551" width="9.140625" style="69"/>
    <col min="2552" max="2552" width="11.28515625" style="69" customWidth="1"/>
    <col min="2553" max="2555" width="9.140625" style="69"/>
    <col min="2556" max="2556" width="2.7109375" style="69" customWidth="1"/>
    <col min="2557" max="2557" width="8.28515625" style="69" customWidth="1"/>
    <col min="2558" max="2558" width="7.42578125" style="69" customWidth="1"/>
    <col min="2559" max="2559" width="4.28515625" style="69" customWidth="1"/>
    <col min="2560" max="2560" width="9.140625" style="69"/>
    <col min="2561" max="2561" width="11.42578125" style="69" customWidth="1"/>
    <col min="2562" max="2566" width="9.140625" style="69"/>
    <col min="2567" max="2567" width="2.7109375" style="69" customWidth="1"/>
    <col min="2568" max="2800" width="9.140625" style="69"/>
    <col min="2801" max="2801" width="2.7109375" style="69" customWidth="1"/>
    <col min="2802" max="2802" width="8.28515625" style="69" customWidth="1"/>
    <col min="2803" max="2803" width="7.140625" style="69" customWidth="1"/>
    <col min="2804" max="2804" width="4.42578125" style="69" customWidth="1"/>
    <col min="2805" max="2807" width="9.140625" style="69"/>
    <col min="2808" max="2808" width="11.28515625" style="69" customWidth="1"/>
    <col min="2809" max="2811" width="9.140625" style="69"/>
    <col min="2812" max="2812" width="2.7109375" style="69" customWidth="1"/>
    <col min="2813" max="2813" width="8.28515625" style="69" customWidth="1"/>
    <col min="2814" max="2814" width="7.42578125" style="69" customWidth="1"/>
    <col min="2815" max="2815" width="4.28515625" style="69" customWidth="1"/>
    <col min="2816" max="2816" width="9.140625" style="69"/>
    <col min="2817" max="2817" width="11.42578125" style="69" customWidth="1"/>
    <col min="2818" max="2822" width="9.140625" style="69"/>
    <col min="2823" max="2823" width="2.7109375" style="69" customWidth="1"/>
    <col min="2824" max="3056" width="9.140625" style="69"/>
    <col min="3057" max="3057" width="2.7109375" style="69" customWidth="1"/>
    <col min="3058" max="3058" width="8.28515625" style="69" customWidth="1"/>
    <col min="3059" max="3059" width="7.140625" style="69" customWidth="1"/>
    <col min="3060" max="3060" width="4.42578125" style="69" customWidth="1"/>
    <col min="3061" max="3063" width="9.140625" style="69"/>
    <col min="3064" max="3064" width="11.28515625" style="69" customWidth="1"/>
    <col min="3065" max="3067" width="9.140625" style="69"/>
    <col min="3068" max="3068" width="2.7109375" style="69" customWidth="1"/>
    <col min="3069" max="3069" width="8.28515625" style="69" customWidth="1"/>
    <col min="3070" max="3070" width="7.42578125" style="69" customWidth="1"/>
    <col min="3071" max="3071" width="4.28515625" style="69" customWidth="1"/>
    <col min="3072" max="3072" width="9.140625" style="69"/>
    <col min="3073" max="3073" width="11.42578125" style="69" customWidth="1"/>
    <col min="3074" max="3078" width="9.140625" style="69"/>
    <col min="3079" max="3079" width="2.7109375" style="69" customWidth="1"/>
    <col min="3080" max="3312" width="9.140625" style="69"/>
    <col min="3313" max="3313" width="2.7109375" style="69" customWidth="1"/>
    <col min="3314" max="3314" width="8.28515625" style="69" customWidth="1"/>
    <col min="3315" max="3315" width="7.140625" style="69" customWidth="1"/>
    <col min="3316" max="3316" width="4.42578125" style="69" customWidth="1"/>
    <col min="3317" max="3319" width="9.140625" style="69"/>
    <col min="3320" max="3320" width="11.28515625" style="69" customWidth="1"/>
    <col min="3321" max="3323" width="9.140625" style="69"/>
    <col min="3324" max="3324" width="2.7109375" style="69" customWidth="1"/>
    <col min="3325" max="3325" width="8.28515625" style="69" customWidth="1"/>
    <col min="3326" max="3326" width="7.42578125" style="69" customWidth="1"/>
    <col min="3327" max="3327" width="4.28515625" style="69" customWidth="1"/>
    <col min="3328" max="3328" width="9.140625" style="69"/>
    <col min="3329" max="3329" width="11.42578125" style="69" customWidth="1"/>
    <col min="3330" max="3334" width="9.140625" style="69"/>
    <col min="3335" max="3335" width="2.7109375" style="69" customWidth="1"/>
    <col min="3336" max="3568" width="9.140625" style="69"/>
    <col min="3569" max="3569" width="2.7109375" style="69" customWidth="1"/>
    <col min="3570" max="3570" width="8.28515625" style="69" customWidth="1"/>
    <col min="3571" max="3571" width="7.140625" style="69" customWidth="1"/>
    <col min="3572" max="3572" width="4.42578125" style="69" customWidth="1"/>
    <col min="3573" max="3575" width="9.140625" style="69"/>
    <col min="3576" max="3576" width="11.28515625" style="69" customWidth="1"/>
    <col min="3577" max="3579" width="9.140625" style="69"/>
    <col min="3580" max="3580" width="2.7109375" style="69" customWidth="1"/>
    <col min="3581" max="3581" width="8.28515625" style="69" customWidth="1"/>
    <col min="3582" max="3582" width="7.42578125" style="69" customWidth="1"/>
    <col min="3583" max="3583" width="4.28515625" style="69" customWidth="1"/>
    <col min="3584" max="3584" width="9.140625" style="69"/>
    <col min="3585" max="3585" width="11.42578125" style="69" customWidth="1"/>
    <col min="3586" max="3590" width="9.140625" style="69"/>
    <col min="3591" max="3591" width="2.7109375" style="69" customWidth="1"/>
    <col min="3592" max="3824" width="9.140625" style="69"/>
    <col min="3825" max="3825" width="2.7109375" style="69" customWidth="1"/>
    <col min="3826" max="3826" width="8.28515625" style="69" customWidth="1"/>
    <col min="3827" max="3827" width="7.140625" style="69" customWidth="1"/>
    <col min="3828" max="3828" width="4.42578125" style="69" customWidth="1"/>
    <col min="3829" max="3831" width="9.140625" style="69"/>
    <col min="3832" max="3832" width="11.28515625" style="69" customWidth="1"/>
    <col min="3833" max="3835" width="9.140625" style="69"/>
    <col min="3836" max="3836" width="2.7109375" style="69" customWidth="1"/>
    <col min="3837" max="3837" width="8.28515625" style="69" customWidth="1"/>
    <col min="3838" max="3838" width="7.42578125" style="69" customWidth="1"/>
    <col min="3839" max="3839" width="4.28515625" style="69" customWidth="1"/>
    <col min="3840" max="3840" width="9.140625" style="69"/>
    <col min="3841" max="3841" width="11.42578125" style="69" customWidth="1"/>
    <col min="3842" max="3846" width="9.140625" style="69"/>
    <col min="3847" max="3847" width="2.7109375" style="69" customWidth="1"/>
    <col min="3848" max="4080" width="9.140625" style="69"/>
    <col min="4081" max="4081" width="2.7109375" style="69" customWidth="1"/>
    <col min="4082" max="4082" width="8.28515625" style="69" customWidth="1"/>
    <col min="4083" max="4083" width="7.140625" style="69" customWidth="1"/>
    <col min="4084" max="4084" width="4.42578125" style="69" customWidth="1"/>
    <col min="4085" max="4087" width="9.140625" style="69"/>
    <col min="4088" max="4088" width="11.28515625" style="69" customWidth="1"/>
    <col min="4089" max="4091" width="9.140625" style="69"/>
    <col min="4092" max="4092" width="2.7109375" style="69" customWidth="1"/>
    <col min="4093" max="4093" width="8.28515625" style="69" customWidth="1"/>
    <col min="4094" max="4094" width="7.42578125" style="69" customWidth="1"/>
    <col min="4095" max="4095" width="4.28515625" style="69" customWidth="1"/>
    <col min="4096" max="4096" width="9.140625" style="69"/>
    <col min="4097" max="4097" width="11.42578125" style="69" customWidth="1"/>
    <col min="4098" max="4102" width="9.140625" style="69"/>
    <col min="4103" max="4103" width="2.7109375" style="69" customWidth="1"/>
    <col min="4104" max="4336" width="9.140625" style="69"/>
    <col min="4337" max="4337" width="2.7109375" style="69" customWidth="1"/>
    <col min="4338" max="4338" width="8.28515625" style="69" customWidth="1"/>
    <col min="4339" max="4339" width="7.140625" style="69" customWidth="1"/>
    <col min="4340" max="4340" width="4.42578125" style="69" customWidth="1"/>
    <col min="4341" max="4343" width="9.140625" style="69"/>
    <col min="4344" max="4344" width="11.28515625" style="69" customWidth="1"/>
    <col min="4345" max="4347" width="9.140625" style="69"/>
    <col min="4348" max="4348" width="2.7109375" style="69" customWidth="1"/>
    <col min="4349" max="4349" width="8.28515625" style="69" customWidth="1"/>
    <col min="4350" max="4350" width="7.42578125" style="69" customWidth="1"/>
    <col min="4351" max="4351" width="4.28515625" style="69" customWidth="1"/>
    <col min="4352" max="4352" width="9.140625" style="69"/>
    <col min="4353" max="4353" width="11.42578125" style="69" customWidth="1"/>
    <col min="4354" max="4358" width="9.140625" style="69"/>
    <col min="4359" max="4359" width="2.7109375" style="69" customWidth="1"/>
    <col min="4360" max="4592" width="9.140625" style="69"/>
    <col min="4593" max="4593" width="2.7109375" style="69" customWidth="1"/>
    <col min="4594" max="4594" width="8.28515625" style="69" customWidth="1"/>
    <col min="4595" max="4595" width="7.140625" style="69" customWidth="1"/>
    <col min="4596" max="4596" width="4.42578125" style="69" customWidth="1"/>
    <col min="4597" max="4599" width="9.140625" style="69"/>
    <col min="4600" max="4600" width="11.28515625" style="69" customWidth="1"/>
    <col min="4601" max="4603" width="9.140625" style="69"/>
    <col min="4604" max="4604" width="2.7109375" style="69" customWidth="1"/>
    <col min="4605" max="4605" width="8.28515625" style="69" customWidth="1"/>
    <col min="4606" max="4606" width="7.42578125" style="69" customWidth="1"/>
    <col min="4607" max="4607" width="4.28515625" style="69" customWidth="1"/>
    <col min="4608" max="4608" width="9.140625" style="69"/>
    <col min="4609" max="4609" width="11.42578125" style="69" customWidth="1"/>
    <col min="4610" max="4614" width="9.140625" style="69"/>
    <col min="4615" max="4615" width="2.7109375" style="69" customWidth="1"/>
    <col min="4616" max="4848" width="9.140625" style="69"/>
    <col min="4849" max="4849" width="2.7109375" style="69" customWidth="1"/>
    <col min="4850" max="4850" width="8.28515625" style="69" customWidth="1"/>
    <col min="4851" max="4851" width="7.140625" style="69" customWidth="1"/>
    <col min="4852" max="4852" width="4.42578125" style="69" customWidth="1"/>
    <col min="4853" max="4855" width="9.140625" style="69"/>
    <col min="4856" max="4856" width="11.28515625" style="69" customWidth="1"/>
    <col min="4857" max="4859" width="9.140625" style="69"/>
    <col min="4860" max="4860" width="2.7109375" style="69" customWidth="1"/>
    <col min="4861" max="4861" width="8.28515625" style="69" customWidth="1"/>
    <col min="4862" max="4862" width="7.42578125" style="69" customWidth="1"/>
    <col min="4863" max="4863" width="4.28515625" style="69" customWidth="1"/>
    <col min="4864" max="4864" width="9.140625" style="69"/>
    <col min="4865" max="4865" width="11.42578125" style="69" customWidth="1"/>
    <col min="4866" max="4870" width="9.140625" style="69"/>
    <col min="4871" max="4871" width="2.7109375" style="69" customWidth="1"/>
    <col min="4872" max="5104" width="9.140625" style="69"/>
    <col min="5105" max="5105" width="2.7109375" style="69" customWidth="1"/>
    <col min="5106" max="5106" width="8.28515625" style="69" customWidth="1"/>
    <col min="5107" max="5107" width="7.140625" style="69" customWidth="1"/>
    <col min="5108" max="5108" width="4.42578125" style="69" customWidth="1"/>
    <col min="5109" max="5111" width="9.140625" style="69"/>
    <col min="5112" max="5112" width="11.28515625" style="69" customWidth="1"/>
    <col min="5113" max="5115" width="9.140625" style="69"/>
    <col min="5116" max="5116" width="2.7109375" style="69" customWidth="1"/>
    <col min="5117" max="5117" width="8.28515625" style="69" customWidth="1"/>
    <col min="5118" max="5118" width="7.42578125" style="69" customWidth="1"/>
    <col min="5119" max="5119" width="4.28515625" style="69" customWidth="1"/>
    <col min="5120" max="5120" width="9.140625" style="69"/>
    <col min="5121" max="5121" width="11.42578125" style="69" customWidth="1"/>
    <col min="5122" max="5126" width="9.140625" style="69"/>
    <col min="5127" max="5127" width="2.7109375" style="69" customWidth="1"/>
    <col min="5128" max="5360" width="9.140625" style="69"/>
    <col min="5361" max="5361" width="2.7109375" style="69" customWidth="1"/>
    <col min="5362" max="5362" width="8.28515625" style="69" customWidth="1"/>
    <col min="5363" max="5363" width="7.140625" style="69" customWidth="1"/>
    <col min="5364" max="5364" width="4.42578125" style="69" customWidth="1"/>
    <col min="5365" max="5367" width="9.140625" style="69"/>
    <col min="5368" max="5368" width="11.28515625" style="69" customWidth="1"/>
    <col min="5369" max="5371" width="9.140625" style="69"/>
    <col min="5372" max="5372" width="2.7109375" style="69" customWidth="1"/>
    <col min="5373" max="5373" width="8.28515625" style="69" customWidth="1"/>
    <col min="5374" max="5374" width="7.42578125" style="69" customWidth="1"/>
    <col min="5375" max="5375" width="4.28515625" style="69" customWidth="1"/>
    <col min="5376" max="5376" width="9.140625" style="69"/>
    <col min="5377" max="5377" width="11.42578125" style="69" customWidth="1"/>
    <col min="5378" max="5382" width="9.140625" style="69"/>
    <col min="5383" max="5383" width="2.7109375" style="69" customWidth="1"/>
    <col min="5384" max="5616" width="9.140625" style="69"/>
    <col min="5617" max="5617" width="2.7109375" style="69" customWidth="1"/>
    <col min="5618" max="5618" width="8.28515625" style="69" customWidth="1"/>
    <col min="5619" max="5619" width="7.140625" style="69" customWidth="1"/>
    <col min="5620" max="5620" width="4.42578125" style="69" customWidth="1"/>
    <col min="5621" max="5623" width="9.140625" style="69"/>
    <col min="5624" max="5624" width="11.28515625" style="69" customWidth="1"/>
    <col min="5625" max="5627" width="9.140625" style="69"/>
    <col min="5628" max="5628" width="2.7109375" style="69" customWidth="1"/>
    <col min="5629" max="5629" width="8.28515625" style="69" customWidth="1"/>
    <col min="5630" max="5630" width="7.42578125" style="69" customWidth="1"/>
    <col min="5631" max="5631" width="4.28515625" style="69" customWidth="1"/>
    <col min="5632" max="5632" width="9.140625" style="69"/>
    <col min="5633" max="5633" width="11.42578125" style="69" customWidth="1"/>
    <col min="5634" max="5638" width="9.140625" style="69"/>
    <col min="5639" max="5639" width="2.7109375" style="69" customWidth="1"/>
    <col min="5640" max="5872" width="9.140625" style="69"/>
    <col min="5873" max="5873" width="2.7109375" style="69" customWidth="1"/>
    <col min="5874" max="5874" width="8.28515625" style="69" customWidth="1"/>
    <col min="5875" max="5875" width="7.140625" style="69" customWidth="1"/>
    <col min="5876" max="5876" width="4.42578125" style="69" customWidth="1"/>
    <col min="5877" max="5879" width="9.140625" style="69"/>
    <col min="5880" max="5880" width="11.28515625" style="69" customWidth="1"/>
    <col min="5881" max="5883" width="9.140625" style="69"/>
    <col min="5884" max="5884" width="2.7109375" style="69" customWidth="1"/>
    <col min="5885" max="5885" width="8.28515625" style="69" customWidth="1"/>
    <col min="5886" max="5886" width="7.42578125" style="69" customWidth="1"/>
    <col min="5887" max="5887" width="4.28515625" style="69" customWidth="1"/>
    <col min="5888" max="5888" width="9.140625" style="69"/>
    <col min="5889" max="5889" width="11.42578125" style="69" customWidth="1"/>
    <col min="5890" max="5894" width="9.140625" style="69"/>
    <col min="5895" max="5895" width="2.7109375" style="69" customWidth="1"/>
    <col min="5896" max="6128" width="9.140625" style="69"/>
    <col min="6129" max="6129" width="2.7109375" style="69" customWidth="1"/>
    <col min="6130" max="6130" width="8.28515625" style="69" customWidth="1"/>
    <col min="6131" max="6131" width="7.140625" style="69" customWidth="1"/>
    <col min="6132" max="6132" width="4.42578125" style="69" customWidth="1"/>
    <col min="6133" max="6135" width="9.140625" style="69"/>
    <col min="6136" max="6136" width="11.28515625" style="69" customWidth="1"/>
    <col min="6137" max="6139" width="9.140625" style="69"/>
    <col min="6140" max="6140" width="2.7109375" style="69" customWidth="1"/>
    <col min="6141" max="6141" width="8.28515625" style="69" customWidth="1"/>
    <col min="6142" max="6142" width="7.42578125" style="69" customWidth="1"/>
    <col min="6143" max="6143" width="4.28515625" style="69" customWidth="1"/>
    <col min="6144" max="6144" width="9.140625" style="69"/>
    <col min="6145" max="6145" width="11.42578125" style="69" customWidth="1"/>
    <col min="6146" max="6150" width="9.140625" style="69"/>
    <col min="6151" max="6151" width="2.7109375" style="69" customWidth="1"/>
    <col min="6152" max="6384" width="9.140625" style="69"/>
    <col min="6385" max="6385" width="2.7109375" style="69" customWidth="1"/>
    <col min="6386" max="6386" width="8.28515625" style="69" customWidth="1"/>
    <col min="6387" max="6387" width="7.140625" style="69" customWidth="1"/>
    <col min="6388" max="6388" width="4.42578125" style="69" customWidth="1"/>
    <col min="6389" max="6391" width="9.140625" style="69"/>
    <col min="6392" max="6392" width="11.28515625" style="69" customWidth="1"/>
    <col min="6393" max="6395" width="9.140625" style="69"/>
    <col min="6396" max="6396" width="2.7109375" style="69" customWidth="1"/>
    <col min="6397" max="6397" width="8.28515625" style="69" customWidth="1"/>
    <col min="6398" max="6398" width="7.42578125" style="69" customWidth="1"/>
    <col min="6399" max="6399" width="4.28515625" style="69" customWidth="1"/>
    <col min="6400" max="6400" width="9.140625" style="69"/>
    <col min="6401" max="6401" width="11.42578125" style="69" customWidth="1"/>
    <col min="6402" max="6406" width="9.140625" style="69"/>
    <col min="6407" max="6407" width="2.7109375" style="69" customWidth="1"/>
    <col min="6408" max="6640" width="9.140625" style="69"/>
    <col min="6641" max="6641" width="2.7109375" style="69" customWidth="1"/>
    <col min="6642" max="6642" width="8.28515625" style="69" customWidth="1"/>
    <col min="6643" max="6643" width="7.140625" style="69" customWidth="1"/>
    <col min="6644" max="6644" width="4.42578125" style="69" customWidth="1"/>
    <col min="6645" max="6647" width="9.140625" style="69"/>
    <col min="6648" max="6648" width="11.28515625" style="69" customWidth="1"/>
    <col min="6649" max="6651" width="9.140625" style="69"/>
    <col min="6652" max="6652" width="2.7109375" style="69" customWidth="1"/>
    <col min="6653" max="6653" width="8.28515625" style="69" customWidth="1"/>
    <col min="6654" max="6654" width="7.42578125" style="69" customWidth="1"/>
    <col min="6655" max="6655" width="4.28515625" style="69" customWidth="1"/>
    <col min="6656" max="6656" width="9.140625" style="69"/>
    <col min="6657" max="6657" width="11.42578125" style="69" customWidth="1"/>
    <col min="6658" max="6662" width="9.140625" style="69"/>
    <col min="6663" max="6663" width="2.7109375" style="69" customWidth="1"/>
    <col min="6664" max="6896" width="9.140625" style="69"/>
    <col min="6897" max="6897" width="2.7109375" style="69" customWidth="1"/>
    <col min="6898" max="6898" width="8.28515625" style="69" customWidth="1"/>
    <col min="6899" max="6899" width="7.140625" style="69" customWidth="1"/>
    <col min="6900" max="6900" width="4.42578125" style="69" customWidth="1"/>
    <col min="6901" max="6903" width="9.140625" style="69"/>
    <col min="6904" max="6904" width="11.28515625" style="69" customWidth="1"/>
    <col min="6905" max="6907" width="9.140625" style="69"/>
    <col min="6908" max="6908" width="2.7109375" style="69" customWidth="1"/>
    <col min="6909" max="6909" width="8.28515625" style="69" customWidth="1"/>
    <col min="6910" max="6910" width="7.42578125" style="69" customWidth="1"/>
    <col min="6911" max="6911" width="4.28515625" style="69" customWidth="1"/>
    <col min="6912" max="6912" width="9.140625" style="69"/>
    <col min="6913" max="6913" width="11.42578125" style="69" customWidth="1"/>
    <col min="6914" max="6918" width="9.140625" style="69"/>
    <col min="6919" max="6919" width="2.7109375" style="69" customWidth="1"/>
    <col min="6920" max="7152" width="9.140625" style="69"/>
    <col min="7153" max="7153" width="2.7109375" style="69" customWidth="1"/>
    <col min="7154" max="7154" width="8.28515625" style="69" customWidth="1"/>
    <col min="7155" max="7155" width="7.140625" style="69" customWidth="1"/>
    <col min="7156" max="7156" width="4.42578125" style="69" customWidth="1"/>
    <col min="7157" max="7159" width="9.140625" style="69"/>
    <col min="7160" max="7160" width="11.28515625" style="69" customWidth="1"/>
    <col min="7161" max="7163" width="9.140625" style="69"/>
    <col min="7164" max="7164" width="2.7109375" style="69" customWidth="1"/>
    <col min="7165" max="7165" width="8.28515625" style="69" customWidth="1"/>
    <col min="7166" max="7166" width="7.42578125" style="69" customWidth="1"/>
    <col min="7167" max="7167" width="4.28515625" style="69" customWidth="1"/>
    <col min="7168" max="7168" width="9.140625" style="69"/>
    <col min="7169" max="7169" width="11.42578125" style="69" customWidth="1"/>
    <col min="7170" max="7174" width="9.140625" style="69"/>
    <col min="7175" max="7175" width="2.7109375" style="69" customWidth="1"/>
    <col min="7176" max="7408" width="9.140625" style="69"/>
    <col min="7409" max="7409" width="2.7109375" style="69" customWidth="1"/>
    <col min="7410" max="7410" width="8.28515625" style="69" customWidth="1"/>
    <col min="7411" max="7411" width="7.140625" style="69" customWidth="1"/>
    <col min="7412" max="7412" width="4.42578125" style="69" customWidth="1"/>
    <col min="7413" max="7415" width="9.140625" style="69"/>
    <col min="7416" max="7416" width="11.28515625" style="69" customWidth="1"/>
    <col min="7417" max="7419" width="9.140625" style="69"/>
    <col min="7420" max="7420" width="2.7109375" style="69" customWidth="1"/>
    <col min="7421" max="7421" width="8.28515625" style="69" customWidth="1"/>
    <col min="7422" max="7422" width="7.42578125" style="69" customWidth="1"/>
    <col min="7423" max="7423" width="4.28515625" style="69" customWidth="1"/>
    <col min="7424" max="7424" width="9.140625" style="69"/>
    <col min="7425" max="7425" width="11.42578125" style="69" customWidth="1"/>
    <col min="7426" max="7430" width="9.140625" style="69"/>
    <col min="7431" max="7431" width="2.7109375" style="69" customWidth="1"/>
    <col min="7432" max="7664" width="9.140625" style="69"/>
    <col min="7665" max="7665" width="2.7109375" style="69" customWidth="1"/>
    <col min="7666" max="7666" width="8.28515625" style="69" customWidth="1"/>
    <col min="7667" max="7667" width="7.140625" style="69" customWidth="1"/>
    <col min="7668" max="7668" width="4.42578125" style="69" customWidth="1"/>
    <col min="7669" max="7671" width="9.140625" style="69"/>
    <col min="7672" max="7672" width="11.28515625" style="69" customWidth="1"/>
    <col min="7673" max="7675" width="9.140625" style="69"/>
    <col min="7676" max="7676" width="2.7109375" style="69" customWidth="1"/>
    <col min="7677" max="7677" width="8.28515625" style="69" customWidth="1"/>
    <col min="7678" max="7678" width="7.42578125" style="69" customWidth="1"/>
    <col min="7679" max="7679" width="4.28515625" style="69" customWidth="1"/>
    <col min="7680" max="7680" width="9.140625" style="69"/>
    <col min="7681" max="7681" width="11.42578125" style="69" customWidth="1"/>
    <col min="7682" max="7686" width="9.140625" style="69"/>
    <col min="7687" max="7687" width="2.7109375" style="69" customWidth="1"/>
    <col min="7688" max="7920" width="9.140625" style="69"/>
    <col min="7921" max="7921" width="2.7109375" style="69" customWidth="1"/>
    <col min="7922" max="7922" width="8.28515625" style="69" customWidth="1"/>
    <col min="7923" max="7923" width="7.140625" style="69" customWidth="1"/>
    <col min="7924" max="7924" width="4.42578125" style="69" customWidth="1"/>
    <col min="7925" max="7927" width="9.140625" style="69"/>
    <col min="7928" max="7928" width="11.28515625" style="69" customWidth="1"/>
    <col min="7929" max="7931" width="9.140625" style="69"/>
    <col min="7932" max="7932" width="2.7109375" style="69" customWidth="1"/>
    <col min="7933" max="7933" width="8.28515625" style="69" customWidth="1"/>
    <col min="7934" max="7934" width="7.42578125" style="69" customWidth="1"/>
    <col min="7935" max="7935" width="4.28515625" style="69" customWidth="1"/>
    <col min="7936" max="7936" width="9.140625" style="69"/>
    <col min="7937" max="7937" width="11.42578125" style="69" customWidth="1"/>
    <col min="7938" max="7942" width="9.140625" style="69"/>
    <col min="7943" max="7943" width="2.7109375" style="69" customWidth="1"/>
    <col min="7944" max="8176" width="9.140625" style="69"/>
    <col min="8177" max="8177" width="2.7109375" style="69" customWidth="1"/>
    <col min="8178" max="8178" width="8.28515625" style="69" customWidth="1"/>
    <col min="8179" max="8179" width="7.140625" style="69" customWidth="1"/>
    <col min="8180" max="8180" width="4.42578125" style="69" customWidth="1"/>
    <col min="8181" max="8183" width="9.140625" style="69"/>
    <col min="8184" max="8184" width="11.28515625" style="69" customWidth="1"/>
    <col min="8185" max="8187" width="9.140625" style="69"/>
    <col min="8188" max="8188" width="2.7109375" style="69" customWidth="1"/>
    <col min="8189" max="8189" width="8.28515625" style="69" customWidth="1"/>
    <col min="8190" max="8190" width="7.42578125" style="69" customWidth="1"/>
    <col min="8191" max="8191" width="4.28515625" style="69" customWidth="1"/>
    <col min="8192" max="8192" width="9.140625" style="69"/>
    <col min="8193" max="8193" width="11.42578125" style="69" customWidth="1"/>
    <col min="8194" max="8198" width="9.140625" style="69"/>
    <col min="8199" max="8199" width="2.7109375" style="69" customWidth="1"/>
    <col min="8200" max="8432" width="9.140625" style="69"/>
    <col min="8433" max="8433" width="2.7109375" style="69" customWidth="1"/>
    <col min="8434" max="8434" width="8.28515625" style="69" customWidth="1"/>
    <col min="8435" max="8435" width="7.140625" style="69" customWidth="1"/>
    <col min="8436" max="8436" width="4.42578125" style="69" customWidth="1"/>
    <col min="8437" max="8439" width="9.140625" style="69"/>
    <col min="8440" max="8440" width="11.28515625" style="69" customWidth="1"/>
    <col min="8441" max="8443" width="9.140625" style="69"/>
    <col min="8444" max="8444" width="2.7109375" style="69" customWidth="1"/>
    <col min="8445" max="8445" width="8.28515625" style="69" customWidth="1"/>
    <col min="8446" max="8446" width="7.42578125" style="69" customWidth="1"/>
    <col min="8447" max="8447" width="4.28515625" style="69" customWidth="1"/>
    <col min="8448" max="8448" width="9.140625" style="69"/>
    <col min="8449" max="8449" width="11.42578125" style="69" customWidth="1"/>
    <col min="8450" max="8454" width="9.140625" style="69"/>
    <col min="8455" max="8455" width="2.7109375" style="69" customWidth="1"/>
    <col min="8456" max="8688" width="9.140625" style="69"/>
    <col min="8689" max="8689" width="2.7109375" style="69" customWidth="1"/>
    <col min="8690" max="8690" width="8.28515625" style="69" customWidth="1"/>
    <col min="8691" max="8691" width="7.140625" style="69" customWidth="1"/>
    <col min="8692" max="8692" width="4.42578125" style="69" customWidth="1"/>
    <col min="8693" max="8695" width="9.140625" style="69"/>
    <col min="8696" max="8696" width="11.28515625" style="69" customWidth="1"/>
    <col min="8697" max="8699" width="9.140625" style="69"/>
    <col min="8700" max="8700" width="2.7109375" style="69" customWidth="1"/>
    <col min="8701" max="8701" width="8.28515625" style="69" customWidth="1"/>
    <col min="8702" max="8702" width="7.42578125" style="69" customWidth="1"/>
    <col min="8703" max="8703" width="4.28515625" style="69" customWidth="1"/>
    <col min="8704" max="8704" width="9.140625" style="69"/>
    <col min="8705" max="8705" width="11.42578125" style="69" customWidth="1"/>
    <col min="8706" max="8710" width="9.140625" style="69"/>
    <col min="8711" max="8711" width="2.7109375" style="69" customWidth="1"/>
    <col min="8712" max="8944" width="9.140625" style="69"/>
    <col min="8945" max="8945" width="2.7109375" style="69" customWidth="1"/>
    <col min="8946" max="8946" width="8.28515625" style="69" customWidth="1"/>
    <col min="8947" max="8947" width="7.140625" style="69" customWidth="1"/>
    <col min="8948" max="8948" width="4.42578125" style="69" customWidth="1"/>
    <col min="8949" max="8951" width="9.140625" style="69"/>
    <col min="8952" max="8952" width="11.28515625" style="69" customWidth="1"/>
    <col min="8953" max="8955" width="9.140625" style="69"/>
    <col min="8956" max="8956" width="2.7109375" style="69" customWidth="1"/>
    <col min="8957" max="8957" width="8.28515625" style="69" customWidth="1"/>
    <col min="8958" max="8958" width="7.42578125" style="69" customWidth="1"/>
    <col min="8959" max="8959" width="4.28515625" style="69" customWidth="1"/>
    <col min="8960" max="8960" width="9.140625" style="69"/>
    <col min="8961" max="8961" width="11.42578125" style="69" customWidth="1"/>
    <col min="8962" max="8966" width="9.140625" style="69"/>
    <col min="8967" max="8967" width="2.7109375" style="69" customWidth="1"/>
    <col min="8968" max="9200" width="9.140625" style="69"/>
    <col min="9201" max="9201" width="2.7109375" style="69" customWidth="1"/>
    <col min="9202" max="9202" width="8.28515625" style="69" customWidth="1"/>
    <col min="9203" max="9203" width="7.140625" style="69" customWidth="1"/>
    <col min="9204" max="9204" width="4.42578125" style="69" customWidth="1"/>
    <col min="9205" max="9207" width="9.140625" style="69"/>
    <col min="9208" max="9208" width="11.28515625" style="69" customWidth="1"/>
    <col min="9209" max="9211" width="9.140625" style="69"/>
    <col min="9212" max="9212" width="2.7109375" style="69" customWidth="1"/>
    <col min="9213" max="9213" width="8.28515625" style="69" customWidth="1"/>
    <col min="9214" max="9214" width="7.42578125" style="69" customWidth="1"/>
    <col min="9215" max="9215" width="4.28515625" style="69" customWidth="1"/>
    <col min="9216" max="9216" width="9.140625" style="69"/>
    <col min="9217" max="9217" width="11.42578125" style="69" customWidth="1"/>
    <col min="9218" max="9222" width="9.140625" style="69"/>
    <col min="9223" max="9223" width="2.7109375" style="69" customWidth="1"/>
    <col min="9224" max="9456" width="9.140625" style="69"/>
    <col min="9457" max="9457" width="2.7109375" style="69" customWidth="1"/>
    <col min="9458" max="9458" width="8.28515625" style="69" customWidth="1"/>
    <col min="9459" max="9459" width="7.140625" style="69" customWidth="1"/>
    <col min="9460" max="9460" width="4.42578125" style="69" customWidth="1"/>
    <col min="9461" max="9463" width="9.140625" style="69"/>
    <col min="9464" max="9464" width="11.28515625" style="69" customWidth="1"/>
    <col min="9465" max="9467" width="9.140625" style="69"/>
    <col min="9468" max="9468" width="2.7109375" style="69" customWidth="1"/>
    <col min="9469" max="9469" width="8.28515625" style="69" customWidth="1"/>
    <col min="9470" max="9470" width="7.42578125" style="69" customWidth="1"/>
    <col min="9471" max="9471" width="4.28515625" style="69" customWidth="1"/>
    <col min="9472" max="9472" width="9.140625" style="69"/>
    <col min="9473" max="9473" width="11.42578125" style="69" customWidth="1"/>
    <col min="9474" max="9478" width="9.140625" style="69"/>
    <col min="9479" max="9479" width="2.7109375" style="69" customWidth="1"/>
    <col min="9480" max="9712" width="9.140625" style="69"/>
    <col min="9713" max="9713" width="2.7109375" style="69" customWidth="1"/>
    <col min="9714" max="9714" width="8.28515625" style="69" customWidth="1"/>
    <col min="9715" max="9715" width="7.140625" style="69" customWidth="1"/>
    <col min="9716" max="9716" width="4.42578125" style="69" customWidth="1"/>
    <col min="9717" max="9719" width="9.140625" style="69"/>
    <col min="9720" max="9720" width="11.28515625" style="69" customWidth="1"/>
    <col min="9721" max="9723" width="9.140625" style="69"/>
    <col min="9724" max="9724" width="2.7109375" style="69" customWidth="1"/>
    <col min="9725" max="9725" width="8.28515625" style="69" customWidth="1"/>
    <col min="9726" max="9726" width="7.42578125" style="69" customWidth="1"/>
    <col min="9727" max="9727" width="4.28515625" style="69" customWidth="1"/>
    <col min="9728" max="9728" width="9.140625" style="69"/>
    <col min="9729" max="9729" width="11.42578125" style="69" customWidth="1"/>
    <col min="9730" max="9734" width="9.140625" style="69"/>
    <col min="9735" max="9735" width="2.7109375" style="69" customWidth="1"/>
    <col min="9736" max="9968" width="9.140625" style="69"/>
    <col min="9969" max="9969" width="2.7109375" style="69" customWidth="1"/>
    <col min="9970" max="9970" width="8.28515625" style="69" customWidth="1"/>
    <col min="9971" max="9971" width="7.140625" style="69" customWidth="1"/>
    <col min="9972" max="9972" width="4.42578125" style="69" customWidth="1"/>
    <col min="9973" max="9975" width="9.140625" style="69"/>
    <col min="9976" max="9976" width="11.28515625" style="69" customWidth="1"/>
    <col min="9977" max="9979" width="9.140625" style="69"/>
    <col min="9980" max="9980" width="2.7109375" style="69" customWidth="1"/>
    <col min="9981" max="9981" width="8.28515625" style="69" customWidth="1"/>
    <col min="9982" max="9982" width="7.42578125" style="69" customWidth="1"/>
    <col min="9983" max="9983" width="4.28515625" style="69" customWidth="1"/>
    <col min="9984" max="9984" width="9.140625" style="69"/>
    <col min="9985" max="9985" width="11.42578125" style="69" customWidth="1"/>
    <col min="9986" max="9990" width="9.140625" style="69"/>
    <col min="9991" max="9991" width="2.7109375" style="69" customWidth="1"/>
    <col min="9992" max="10224" width="9.140625" style="69"/>
    <col min="10225" max="10225" width="2.7109375" style="69" customWidth="1"/>
    <col min="10226" max="10226" width="8.28515625" style="69" customWidth="1"/>
    <col min="10227" max="10227" width="7.140625" style="69" customWidth="1"/>
    <col min="10228" max="10228" width="4.42578125" style="69" customWidth="1"/>
    <col min="10229" max="10231" width="9.140625" style="69"/>
    <col min="10232" max="10232" width="11.28515625" style="69" customWidth="1"/>
    <col min="10233" max="10235" width="9.140625" style="69"/>
    <col min="10236" max="10236" width="2.7109375" style="69" customWidth="1"/>
    <col min="10237" max="10237" width="8.28515625" style="69" customWidth="1"/>
    <col min="10238" max="10238" width="7.42578125" style="69" customWidth="1"/>
    <col min="10239" max="10239" width="4.28515625" style="69" customWidth="1"/>
    <col min="10240" max="10240" width="9.140625" style="69"/>
    <col min="10241" max="10241" width="11.42578125" style="69" customWidth="1"/>
    <col min="10242" max="10246" width="9.140625" style="69"/>
    <col min="10247" max="10247" width="2.7109375" style="69" customWidth="1"/>
    <col min="10248" max="10480" width="9.140625" style="69"/>
    <col min="10481" max="10481" width="2.7109375" style="69" customWidth="1"/>
    <col min="10482" max="10482" width="8.28515625" style="69" customWidth="1"/>
    <col min="10483" max="10483" width="7.140625" style="69" customWidth="1"/>
    <col min="10484" max="10484" width="4.42578125" style="69" customWidth="1"/>
    <col min="10485" max="10487" width="9.140625" style="69"/>
    <col min="10488" max="10488" width="11.28515625" style="69" customWidth="1"/>
    <col min="10489" max="10491" width="9.140625" style="69"/>
    <col min="10492" max="10492" width="2.7109375" style="69" customWidth="1"/>
    <col min="10493" max="10493" width="8.28515625" style="69" customWidth="1"/>
    <col min="10494" max="10494" width="7.42578125" style="69" customWidth="1"/>
    <col min="10495" max="10495" width="4.28515625" style="69" customWidth="1"/>
    <col min="10496" max="10496" width="9.140625" style="69"/>
    <col min="10497" max="10497" width="11.42578125" style="69" customWidth="1"/>
    <col min="10498" max="10502" width="9.140625" style="69"/>
    <col min="10503" max="10503" width="2.7109375" style="69" customWidth="1"/>
    <col min="10504" max="10736" width="9.140625" style="69"/>
    <col min="10737" max="10737" width="2.7109375" style="69" customWidth="1"/>
    <col min="10738" max="10738" width="8.28515625" style="69" customWidth="1"/>
    <col min="10739" max="10739" width="7.140625" style="69" customWidth="1"/>
    <col min="10740" max="10740" width="4.42578125" style="69" customWidth="1"/>
    <col min="10741" max="10743" width="9.140625" style="69"/>
    <col min="10744" max="10744" width="11.28515625" style="69" customWidth="1"/>
    <col min="10745" max="10747" width="9.140625" style="69"/>
    <col min="10748" max="10748" width="2.7109375" style="69" customWidth="1"/>
    <col min="10749" max="10749" width="8.28515625" style="69" customWidth="1"/>
    <col min="10750" max="10750" width="7.42578125" style="69" customWidth="1"/>
    <col min="10751" max="10751" width="4.28515625" style="69" customWidth="1"/>
    <col min="10752" max="10752" width="9.140625" style="69"/>
    <col min="10753" max="10753" width="11.42578125" style="69" customWidth="1"/>
    <col min="10754" max="10758" width="9.140625" style="69"/>
    <col min="10759" max="10759" width="2.7109375" style="69" customWidth="1"/>
    <col min="10760" max="10992" width="9.140625" style="69"/>
    <col min="10993" max="10993" width="2.7109375" style="69" customWidth="1"/>
    <col min="10994" max="10994" width="8.28515625" style="69" customWidth="1"/>
    <col min="10995" max="10995" width="7.140625" style="69" customWidth="1"/>
    <col min="10996" max="10996" width="4.42578125" style="69" customWidth="1"/>
    <col min="10997" max="10999" width="9.140625" style="69"/>
    <col min="11000" max="11000" width="11.28515625" style="69" customWidth="1"/>
    <col min="11001" max="11003" width="9.140625" style="69"/>
    <col min="11004" max="11004" width="2.7109375" style="69" customWidth="1"/>
    <col min="11005" max="11005" width="8.28515625" style="69" customWidth="1"/>
    <col min="11006" max="11006" width="7.42578125" style="69" customWidth="1"/>
    <col min="11007" max="11007" width="4.28515625" style="69" customWidth="1"/>
    <col min="11008" max="11008" width="9.140625" style="69"/>
    <col min="11009" max="11009" width="11.42578125" style="69" customWidth="1"/>
    <col min="11010" max="11014" width="9.140625" style="69"/>
    <col min="11015" max="11015" width="2.7109375" style="69" customWidth="1"/>
    <col min="11016" max="11248" width="9.140625" style="69"/>
    <col min="11249" max="11249" width="2.7109375" style="69" customWidth="1"/>
    <col min="11250" max="11250" width="8.28515625" style="69" customWidth="1"/>
    <col min="11251" max="11251" width="7.140625" style="69" customWidth="1"/>
    <col min="11252" max="11252" width="4.42578125" style="69" customWidth="1"/>
    <col min="11253" max="11255" width="9.140625" style="69"/>
    <col min="11256" max="11256" width="11.28515625" style="69" customWidth="1"/>
    <col min="11257" max="11259" width="9.140625" style="69"/>
    <col min="11260" max="11260" width="2.7109375" style="69" customWidth="1"/>
    <col min="11261" max="11261" width="8.28515625" style="69" customWidth="1"/>
    <col min="11262" max="11262" width="7.42578125" style="69" customWidth="1"/>
    <col min="11263" max="11263" width="4.28515625" style="69" customWidth="1"/>
    <col min="11264" max="11264" width="9.140625" style="69"/>
    <col min="11265" max="11265" width="11.42578125" style="69" customWidth="1"/>
    <col min="11266" max="11270" width="9.140625" style="69"/>
    <col min="11271" max="11271" width="2.7109375" style="69" customWidth="1"/>
    <col min="11272" max="11504" width="9.140625" style="69"/>
    <col min="11505" max="11505" width="2.7109375" style="69" customWidth="1"/>
    <col min="11506" max="11506" width="8.28515625" style="69" customWidth="1"/>
    <col min="11507" max="11507" width="7.140625" style="69" customWidth="1"/>
    <col min="11508" max="11508" width="4.42578125" style="69" customWidth="1"/>
    <col min="11509" max="11511" width="9.140625" style="69"/>
    <col min="11512" max="11512" width="11.28515625" style="69" customWidth="1"/>
    <col min="11513" max="11515" width="9.140625" style="69"/>
    <col min="11516" max="11516" width="2.7109375" style="69" customWidth="1"/>
    <col min="11517" max="11517" width="8.28515625" style="69" customWidth="1"/>
    <col min="11518" max="11518" width="7.42578125" style="69" customWidth="1"/>
    <col min="11519" max="11519" width="4.28515625" style="69" customWidth="1"/>
    <col min="11520" max="11520" width="9.140625" style="69"/>
    <col min="11521" max="11521" width="11.42578125" style="69" customWidth="1"/>
    <col min="11522" max="11526" width="9.140625" style="69"/>
    <col min="11527" max="11527" width="2.7109375" style="69" customWidth="1"/>
    <col min="11528" max="11760" width="9.140625" style="69"/>
    <col min="11761" max="11761" width="2.7109375" style="69" customWidth="1"/>
    <col min="11762" max="11762" width="8.28515625" style="69" customWidth="1"/>
    <col min="11763" max="11763" width="7.140625" style="69" customWidth="1"/>
    <col min="11764" max="11764" width="4.42578125" style="69" customWidth="1"/>
    <col min="11765" max="11767" width="9.140625" style="69"/>
    <col min="11768" max="11768" width="11.28515625" style="69" customWidth="1"/>
    <col min="11769" max="11771" width="9.140625" style="69"/>
    <col min="11772" max="11772" width="2.7109375" style="69" customWidth="1"/>
    <col min="11773" max="11773" width="8.28515625" style="69" customWidth="1"/>
    <col min="11774" max="11774" width="7.42578125" style="69" customWidth="1"/>
    <col min="11775" max="11775" width="4.28515625" style="69" customWidth="1"/>
    <col min="11776" max="11776" width="9.140625" style="69"/>
    <col min="11777" max="11777" width="11.42578125" style="69" customWidth="1"/>
    <col min="11778" max="11782" width="9.140625" style="69"/>
    <col min="11783" max="11783" width="2.7109375" style="69" customWidth="1"/>
    <col min="11784" max="12016" width="9.140625" style="69"/>
    <col min="12017" max="12017" width="2.7109375" style="69" customWidth="1"/>
    <col min="12018" max="12018" width="8.28515625" style="69" customWidth="1"/>
    <col min="12019" max="12019" width="7.140625" style="69" customWidth="1"/>
    <col min="12020" max="12020" width="4.42578125" style="69" customWidth="1"/>
    <col min="12021" max="12023" width="9.140625" style="69"/>
    <col min="12024" max="12024" width="11.28515625" style="69" customWidth="1"/>
    <col min="12025" max="12027" width="9.140625" style="69"/>
    <col min="12028" max="12028" width="2.7109375" style="69" customWidth="1"/>
    <col min="12029" max="12029" width="8.28515625" style="69" customWidth="1"/>
    <col min="12030" max="12030" width="7.42578125" style="69" customWidth="1"/>
    <col min="12031" max="12031" width="4.28515625" style="69" customWidth="1"/>
    <col min="12032" max="12032" width="9.140625" style="69"/>
    <col min="12033" max="12033" width="11.42578125" style="69" customWidth="1"/>
    <col min="12034" max="12038" width="9.140625" style="69"/>
    <col min="12039" max="12039" width="2.7109375" style="69" customWidth="1"/>
    <col min="12040" max="12272" width="9.140625" style="69"/>
    <col min="12273" max="12273" width="2.7109375" style="69" customWidth="1"/>
    <col min="12274" max="12274" width="8.28515625" style="69" customWidth="1"/>
    <col min="12275" max="12275" width="7.140625" style="69" customWidth="1"/>
    <col min="12276" max="12276" width="4.42578125" style="69" customWidth="1"/>
    <col min="12277" max="12279" width="9.140625" style="69"/>
    <col min="12280" max="12280" width="11.28515625" style="69" customWidth="1"/>
    <col min="12281" max="12283" width="9.140625" style="69"/>
    <col min="12284" max="12284" width="2.7109375" style="69" customWidth="1"/>
    <col min="12285" max="12285" width="8.28515625" style="69" customWidth="1"/>
    <col min="12286" max="12286" width="7.42578125" style="69" customWidth="1"/>
    <col min="12287" max="12287" width="4.28515625" style="69" customWidth="1"/>
    <col min="12288" max="12288" width="9.140625" style="69"/>
    <col min="12289" max="12289" width="11.42578125" style="69" customWidth="1"/>
    <col min="12290" max="12294" width="9.140625" style="69"/>
    <col min="12295" max="12295" width="2.7109375" style="69" customWidth="1"/>
    <col min="12296" max="12528" width="9.140625" style="69"/>
    <col min="12529" max="12529" width="2.7109375" style="69" customWidth="1"/>
    <col min="12530" max="12530" width="8.28515625" style="69" customWidth="1"/>
    <col min="12531" max="12531" width="7.140625" style="69" customWidth="1"/>
    <col min="12532" max="12532" width="4.42578125" style="69" customWidth="1"/>
    <col min="12533" max="12535" width="9.140625" style="69"/>
    <col min="12536" max="12536" width="11.28515625" style="69" customWidth="1"/>
    <col min="12537" max="12539" width="9.140625" style="69"/>
    <col min="12540" max="12540" width="2.7109375" style="69" customWidth="1"/>
    <col min="12541" max="12541" width="8.28515625" style="69" customWidth="1"/>
    <col min="12542" max="12542" width="7.42578125" style="69" customWidth="1"/>
    <col min="12543" max="12543" width="4.28515625" style="69" customWidth="1"/>
    <col min="12544" max="12544" width="9.140625" style="69"/>
    <col min="12545" max="12545" width="11.42578125" style="69" customWidth="1"/>
    <col min="12546" max="12550" width="9.140625" style="69"/>
    <col min="12551" max="12551" width="2.7109375" style="69" customWidth="1"/>
    <col min="12552" max="12784" width="9.140625" style="69"/>
    <col min="12785" max="12785" width="2.7109375" style="69" customWidth="1"/>
    <col min="12786" max="12786" width="8.28515625" style="69" customWidth="1"/>
    <col min="12787" max="12787" width="7.140625" style="69" customWidth="1"/>
    <col min="12788" max="12788" width="4.42578125" style="69" customWidth="1"/>
    <col min="12789" max="12791" width="9.140625" style="69"/>
    <col min="12792" max="12792" width="11.28515625" style="69" customWidth="1"/>
    <col min="12793" max="12795" width="9.140625" style="69"/>
    <col min="12796" max="12796" width="2.7109375" style="69" customWidth="1"/>
    <col min="12797" max="12797" width="8.28515625" style="69" customWidth="1"/>
    <col min="12798" max="12798" width="7.42578125" style="69" customWidth="1"/>
    <col min="12799" max="12799" width="4.28515625" style="69" customWidth="1"/>
    <col min="12800" max="12800" width="9.140625" style="69"/>
    <col min="12801" max="12801" width="11.42578125" style="69" customWidth="1"/>
    <col min="12802" max="12806" width="9.140625" style="69"/>
    <col min="12807" max="12807" width="2.7109375" style="69" customWidth="1"/>
    <col min="12808" max="13040" width="9.140625" style="69"/>
    <col min="13041" max="13041" width="2.7109375" style="69" customWidth="1"/>
    <col min="13042" max="13042" width="8.28515625" style="69" customWidth="1"/>
    <col min="13043" max="13043" width="7.140625" style="69" customWidth="1"/>
    <col min="13044" max="13044" width="4.42578125" style="69" customWidth="1"/>
    <col min="13045" max="13047" width="9.140625" style="69"/>
    <col min="13048" max="13048" width="11.28515625" style="69" customWidth="1"/>
    <col min="13049" max="13051" width="9.140625" style="69"/>
    <col min="13052" max="13052" width="2.7109375" style="69" customWidth="1"/>
    <col min="13053" max="13053" width="8.28515625" style="69" customWidth="1"/>
    <col min="13054" max="13054" width="7.42578125" style="69" customWidth="1"/>
    <col min="13055" max="13055" width="4.28515625" style="69" customWidth="1"/>
    <col min="13056" max="13056" width="9.140625" style="69"/>
    <col min="13057" max="13057" width="11.42578125" style="69" customWidth="1"/>
    <col min="13058" max="13062" width="9.140625" style="69"/>
    <col min="13063" max="13063" width="2.7109375" style="69" customWidth="1"/>
    <col min="13064" max="13296" width="9.140625" style="69"/>
    <col min="13297" max="13297" width="2.7109375" style="69" customWidth="1"/>
    <col min="13298" max="13298" width="8.28515625" style="69" customWidth="1"/>
    <col min="13299" max="13299" width="7.140625" style="69" customWidth="1"/>
    <col min="13300" max="13300" width="4.42578125" style="69" customWidth="1"/>
    <col min="13301" max="13303" width="9.140625" style="69"/>
    <col min="13304" max="13304" width="11.28515625" style="69" customWidth="1"/>
    <col min="13305" max="13307" width="9.140625" style="69"/>
    <col min="13308" max="13308" width="2.7109375" style="69" customWidth="1"/>
    <col min="13309" max="13309" width="8.28515625" style="69" customWidth="1"/>
    <col min="13310" max="13310" width="7.42578125" style="69" customWidth="1"/>
    <col min="13311" max="13311" width="4.28515625" style="69" customWidth="1"/>
    <col min="13312" max="13312" width="9.140625" style="69"/>
    <col min="13313" max="13313" width="11.42578125" style="69" customWidth="1"/>
    <col min="13314" max="13318" width="9.140625" style="69"/>
    <col min="13319" max="13319" width="2.7109375" style="69" customWidth="1"/>
    <col min="13320" max="13552" width="9.140625" style="69"/>
    <col min="13553" max="13553" width="2.7109375" style="69" customWidth="1"/>
    <col min="13554" max="13554" width="8.28515625" style="69" customWidth="1"/>
    <col min="13555" max="13555" width="7.140625" style="69" customWidth="1"/>
    <col min="13556" max="13556" width="4.42578125" style="69" customWidth="1"/>
    <col min="13557" max="13559" width="9.140625" style="69"/>
    <col min="13560" max="13560" width="11.28515625" style="69" customWidth="1"/>
    <col min="13561" max="13563" width="9.140625" style="69"/>
    <col min="13564" max="13564" width="2.7109375" style="69" customWidth="1"/>
    <col min="13565" max="13565" width="8.28515625" style="69" customWidth="1"/>
    <col min="13566" max="13566" width="7.42578125" style="69" customWidth="1"/>
    <col min="13567" max="13567" width="4.28515625" style="69" customWidth="1"/>
    <col min="13568" max="13568" width="9.140625" style="69"/>
    <col min="13569" max="13569" width="11.42578125" style="69" customWidth="1"/>
    <col min="13570" max="13574" width="9.140625" style="69"/>
    <col min="13575" max="13575" width="2.7109375" style="69" customWidth="1"/>
    <col min="13576" max="13808" width="9.140625" style="69"/>
    <col min="13809" max="13809" width="2.7109375" style="69" customWidth="1"/>
    <col min="13810" max="13810" width="8.28515625" style="69" customWidth="1"/>
    <col min="13811" max="13811" width="7.140625" style="69" customWidth="1"/>
    <col min="13812" max="13812" width="4.42578125" style="69" customWidth="1"/>
    <col min="13813" max="13815" width="9.140625" style="69"/>
    <col min="13816" max="13816" width="11.28515625" style="69" customWidth="1"/>
    <col min="13817" max="13819" width="9.140625" style="69"/>
    <col min="13820" max="13820" width="2.7109375" style="69" customWidth="1"/>
    <col min="13821" max="13821" width="8.28515625" style="69" customWidth="1"/>
    <col min="13822" max="13822" width="7.42578125" style="69" customWidth="1"/>
    <col min="13823" max="13823" width="4.28515625" style="69" customWidth="1"/>
    <col min="13824" max="13824" width="9.140625" style="69"/>
    <col min="13825" max="13825" width="11.42578125" style="69" customWidth="1"/>
    <col min="13826" max="13830" width="9.140625" style="69"/>
    <col min="13831" max="13831" width="2.7109375" style="69" customWidth="1"/>
    <col min="13832" max="14064" width="9.140625" style="69"/>
    <col min="14065" max="14065" width="2.7109375" style="69" customWidth="1"/>
    <col min="14066" max="14066" width="8.28515625" style="69" customWidth="1"/>
    <col min="14067" max="14067" width="7.140625" style="69" customWidth="1"/>
    <col min="14068" max="14068" width="4.42578125" style="69" customWidth="1"/>
    <col min="14069" max="14071" width="9.140625" style="69"/>
    <col min="14072" max="14072" width="11.28515625" style="69" customWidth="1"/>
    <col min="14073" max="14075" width="9.140625" style="69"/>
    <col min="14076" max="14076" width="2.7109375" style="69" customWidth="1"/>
    <col min="14077" max="14077" width="8.28515625" style="69" customWidth="1"/>
    <col min="14078" max="14078" width="7.42578125" style="69" customWidth="1"/>
    <col min="14079" max="14079" width="4.28515625" style="69" customWidth="1"/>
    <col min="14080" max="14080" width="9.140625" style="69"/>
    <col min="14081" max="14081" width="11.42578125" style="69" customWidth="1"/>
    <col min="14082" max="14086" width="9.140625" style="69"/>
    <col min="14087" max="14087" width="2.7109375" style="69" customWidth="1"/>
    <col min="14088" max="14320" width="9.140625" style="69"/>
    <col min="14321" max="14321" width="2.7109375" style="69" customWidth="1"/>
    <col min="14322" max="14322" width="8.28515625" style="69" customWidth="1"/>
    <col min="14323" max="14323" width="7.140625" style="69" customWidth="1"/>
    <col min="14324" max="14324" width="4.42578125" style="69" customWidth="1"/>
    <col min="14325" max="14327" width="9.140625" style="69"/>
    <col min="14328" max="14328" width="11.28515625" style="69" customWidth="1"/>
    <col min="14329" max="14331" width="9.140625" style="69"/>
    <col min="14332" max="14332" width="2.7109375" style="69" customWidth="1"/>
    <col min="14333" max="14333" width="8.28515625" style="69" customWidth="1"/>
    <col min="14334" max="14334" width="7.42578125" style="69" customWidth="1"/>
    <col min="14335" max="14335" width="4.28515625" style="69" customWidth="1"/>
    <col min="14336" max="14336" width="9.140625" style="69"/>
    <col min="14337" max="14337" width="11.42578125" style="69" customWidth="1"/>
    <col min="14338" max="14342" width="9.140625" style="69"/>
    <col min="14343" max="14343" width="2.7109375" style="69" customWidth="1"/>
    <col min="14344" max="14576" width="9.140625" style="69"/>
    <col min="14577" max="14577" width="2.7109375" style="69" customWidth="1"/>
    <col min="14578" max="14578" width="8.28515625" style="69" customWidth="1"/>
    <col min="14579" max="14579" width="7.140625" style="69" customWidth="1"/>
    <col min="14580" max="14580" width="4.42578125" style="69" customWidth="1"/>
    <col min="14581" max="14583" width="9.140625" style="69"/>
    <col min="14584" max="14584" width="11.28515625" style="69" customWidth="1"/>
    <col min="14585" max="14587" width="9.140625" style="69"/>
    <col min="14588" max="14588" width="2.7109375" style="69" customWidth="1"/>
    <col min="14589" max="14589" width="8.28515625" style="69" customWidth="1"/>
    <col min="14590" max="14590" width="7.42578125" style="69" customWidth="1"/>
    <col min="14591" max="14591" width="4.28515625" style="69" customWidth="1"/>
    <col min="14592" max="14592" width="9.140625" style="69"/>
    <col min="14593" max="14593" width="11.42578125" style="69" customWidth="1"/>
    <col min="14594" max="14598" width="9.140625" style="69"/>
    <col min="14599" max="14599" width="2.7109375" style="69" customWidth="1"/>
    <col min="14600" max="14832" width="9.140625" style="69"/>
    <col min="14833" max="14833" width="2.7109375" style="69" customWidth="1"/>
    <col min="14834" max="14834" width="8.28515625" style="69" customWidth="1"/>
    <col min="14835" max="14835" width="7.140625" style="69" customWidth="1"/>
    <col min="14836" max="14836" width="4.42578125" style="69" customWidth="1"/>
    <col min="14837" max="14839" width="9.140625" style="69"/>
    <col min="14840" max="14840" width="11.28515625" style="69" customWidth="1"/>
    <col min="14841" max="14843" width="9.140625" style="69"/>
    <col min="14844" max="14844" width="2.7109375" style="69" customWidth="1"/>
    <col min="14845" max="14845" width="8.28515625" style="69" customWidth="1"/>
    <col min="14846" max="14846" width="7.42578125" style="69" customWidth="1"/>
    <col min="14847" max="14847" width="4.28515625" style="69" customWidth="1"/>
    <col min="14848" max="14848" width="9.140625" style="69"/>
    <col min="14849" max="14849" width="11.42578125" style="69" customWidth="1"/>
    <col min="14850" max="14854" width="9.140625" style="69"/>
    <col min="14855" max="14855" width="2.7109375" style="69" customWidth="1"/>
    <col min="14856" max="15088" width="9.140625" style="69"/>
    <col min="15089" max="15089" width="2.7109375" style="69" customWidth="1"/>
    <col min="15090" max="15090" width="8.28515625" style="69" customWidth="1"/>
    <col min="15091" max="15091" width="7.140625" style="69" customWidth="1"/>
    <col min="15092" max="15092" width="4.42578125" style="69" customWidth="1"/>
    <col min="15093" max="15095" width="9.140625" style="69"/>
    <col min="15096" max="15096" width="11.28515625" style="69" customWidth="1"/>
    <col min="15097" max="15099" width="9.140625" style="69"/>
    <col min="15100" max="15100" width="2.7109375" style="69" customWidth="1"/>
    <col min="15101" max="15101" width="8.28515625" style="69" customWidth="1"/>
    <col min="15102" max="15102" width="7.42578125" style="69" customWidth="1"/>
    <col min="15103" max="15103" width="4.28515625" style="69" customWidth="1"/>
    <col min="15104" max="15104" width="9.140625" style="69"/>
    <col min="15105" max="15105" width="11.42578125" style="69" customWidth="1"/>
    <col min="15106" max="15110" width="9.140625" style="69"/>
    <col min="15111" max="15111" width="2.7109375" style="69" customWidth="1"/>
    <col min="15112" max="15344" width="9.140625" style="69"/>
    <col min="15345" max="15345" width="2.7109375" style="69" customWidth="1"/>
    <col min="15346" max="15346" width="8.28515625" style="69" customWidth="1"/>
    <col min="15347" max="15347" width="7.140625" style="69" customWidth="1"/>
    <col min="15348" max="15348" width="4.42578125" style="69" customWidth="1"/>
    <col min="15349" max="15351" width="9.140625" style="69"/>
    <col min="15352" max="15352" width="11.28515625" style="69" customWidth="1"/>
    <col min="15353" max="15355" width="9.140625" style="69"/>
    <col min="15356" max="15356" width="2.7109375" style="69" customWidth="1"/>
    <col min="15357" max="15357" width="8.28515625" style="69" customWidth="1"/>
    <col min="15358" max="15358" width="7.42578125" style="69" customWidth="1"/>
    <col min="15359" max="15359" width="4.28515625" style="69" customWidth="1"/>
    <col min="15360" max="15360" width="9.140625" style="69"/>
    <col min="15361" max="15361" width="11.42578125" style="69" customWidth="1"/>
    <col min="15362" max="15366" width="9.140625" style="69"/>
    <col min="15367" max="15367" width="2.7109375" style="69" customWidth="1"/>
    <col min="15368" max="15600" width="9.140625" style="69"/>
    <col min="15601" max="15601" width="2.7109375" style="69" customWidth="1"/>
    <col min="15602" max="15602" width="8.28515625" style="69" customWidth="1"/>
    <col min="15603" max="15603" width="7.140625" style="69" customWidth="1"/>
    <col min="15604" max="15604" width="4.42578125" style="69" customWidth="1"/>
    <col min="15605" max="15607" width="9.140625" style="69"/>
    <col min="15608" max="15608" width="11.28515625" style="69" customWidth="1"/>
    <col min="15609" max="15611" width="9.140625" style="69"/>
    <col min="15612" max="15612" width="2.7109375" style="69" customWidth="1"/>
    <col min="15613" max="15613" width="8.28515625" style="69" customWidth="1"/>
    <col min="15614" max="15614" width="7.42578125" style="69" customWidth="1"/>
    <col min="15615" max="15615" width="4.28515625" style="69" customWidth="1"/>
    <col min="15616" max="15616" width="9.140625" style="69"/>
    <col min="15617" max="15617" width="11.42578125" style="69" customWidth="1"/>
    <col min="15618" max="15622" width="9.140625" style="69"/>
    <col min="15623" max="15623" width="2.7109375" style="69" customWidth="1"/>
    <col min="15624" max="15856" width="9.140625" style="69"/>
    <col min="15857" max="15857" width="2.7109375" style="69" customWidth="1"/>
    <col min="15858" max="15858" width="8.28515625" style="69" customWidth="1"/>
    <col min="15859" max="15859" width="7.140625" style="69" customWidth="1"/>
    <col min="15860" max="15860" width="4.42578125" style="69" customWidth="1"/>
    <col min="15861" max="15863" width="9.140625" style="69"/>
    <col min="15864" max="15864" width="11.28515625" style="69" customWidth="1"/>
    <col min="15865" max="15867" width="9.140625" style="69"/>
    <col min="15868" max="15868" width="2.7109375" style="69" customWidth="1"/>
    <col min="15869" max="15869" width="8.28515625" style="69" customWidth="1"/>
    <col min="15870" max="15870" width="7.42578125" style="69" customWidth="1"/>
    <col min="15871" max="15871" width="4.28515625" style="69" customWidth="1"/>
    <col min="15872" max="15872" width="9.140625" style="69"/>
    <col min="15873" max="15873" width="11.42578125" style="69" customWidth="1"/>
    <col min="15874" max="15878" width="9.140625" style="69"/>
    <col min="15879" max="15879" width="2.7109375" style="69" customWidth="1"/>
    <col min="15880" max="16112" width="9.140625" style="69"/>
    <col min="16113" max="16113" width="2.7109375" style="69" customWidth="1"/>
    <col min="16114" max="16114" width="8.28515625" style="69" customWidth="1"/>
    <col min="16115" max="16115" width="7.140625" style="69" customWidth="1"/>
    <col min="16116" max="16116" width="4.42578125" style="69" customWidth="1"/>
    <col min="16117" max="16119" width="9.140625" style="69"/>
    <col min="16120" max="16120" width="11.28515625" style="69" customWidth="1"/>
    <col min="16121" max="16123" width="9.140625" style="69"/>
    <col min="16124" max="16124" width="2.7109375" style="69" customWidth="1"/>
    <col min="16125" max="16125" width="8.28515625" style="69" customWidth="1"/>
    <col min="16126" max="16126" width="7.42578125" style="69" customWidth="1"/>
    <col min="16127" max="16127" width="4.28515625" style="69" customWidth="1"/>
    <col min="16128" max="16128" width="9.140625" style="69"/>
    <col min="16129" max="16129" width="11.42578125" style="69" customWidth="1"/>
    <col min="16130" max="16134" width="9.140625" style="69"/>
    <col min="16135" max="16135" width="2.7109375" style="69" customWidth="1"/>
    <col min="16136" max="16384" width="9.140625" style="69"/>
  </cols>
  <sheetData>
    <row r="1" spans="1:27" ht="20.25" customHeight="1">
      <c r="A1" s="68" t="s">
        <v>31</v>
      </c>
      <c r="B1" s="235"/>
      <c r="C1" s="236"/>
      <c r="D1" s="236"/>
      <c r="E1" s="236"/>
      <c r="F1" s="236"/>
      <c r="G1" s="236"/>
      <c r="H1" s="236"/>
      <c r="I1" s="236"/>
      <c r="J1" s="236"/>
      <c r="K1" s="84"/>
      <c r="M1" s="63"/>
      <c r="N1" s="7"/>
      <c r="O1" s="7"/>
    </row>
    <row r="2" spans="1:27" ht="20.25" customHeight="1">
      <c r="A2" s="68" t="s">
        <v>232</v>
      </c>
      <c r="B2" s="235"/>
      <c r="C2" s="236"/>
      <c r="D2" s="236"/>
      <c r="E2" s="236"/>
      <c r="K2" s="140"/>
      <c r="M2" s="63"/>
      <c r="N2" s="7"/>
      <c r="O2" s="7"/>
    </row>
    <row r="3" spans="1:27" s="143" customFormat="1" ht="15.75" customHeight="1">
      <c r="A3" s="176"/>
      <c r="B3" s="235"/>
      <c r="C3" s="236"/>
      <c r="D3" s="236"/>
      <c r="E3" s="236"/>
      <c r="F3" s="237"/>
      <c r="G3" s="237"/>
      <c r="H3" s="237"/>
      <c r="I3" s="237"/>
      <c r="J3" s="237"/>
      <c r="K3" s="140"/>
      <c r="M3" s="178"/>
      <c r="N3" s="145"/>
      <c r="O3" s="145"/>
    </row>
    <row r="4" spans="1:27" s="67" customFormat="1" ht="12.75" customHeight="1">
      <c r="A4" s="104"/>
      <c r="B4" s="238"/>
      <c r="C4" s="239"/>
      <c r="D4" s="232"/>
      <c r="E4" s="232"/>
      <c r="F4" s="232"/>
      <c r="G4" s="232"/>
      <c r="H4" s="232"/>
      <c r="I4" s="232"/>
      <c r="J4" s="232"/>
      <c r="K4" s="184"/>
      <c r="L4" s="70"/>
      <c r="P4" s="63"/>
      <c r="Q4" s="63"/>
      <c r="R4" s="63"/>
    </row>
    <row r="5" spans="1:27" ht="33" customHeight="1" thickBot="1">
      <c r="A5" s="108">
        <v>6</v>
      </c>
      <c r="B5" s="478" t="s">
        <v>57</v>
      </c>
      <c r="C5" s="484"/>
      <c r="D5" s="86"/>
      <c r="E5" s="86"/>
      <c r="F5" s="241"/>
      <c r="G5" s="241"/>
      <c r="H5" s="241"/>
      <c r="I5" s="241"/>
      <c r="J5" s="241"/>
      <c r="K5" s="159"/>
      <c r="L5" s="150"/>
      <c r="M5" s="151"/>
      <c r="N5" s="152"/>
      <c r="O5" s="152"/>
      <c r="P5" s="150"/>
      <c r="Q5" s="150"/>
      <c r="R5" s="225"/>
      <c r="S5" s="225"/>
      <c r="T5" s="63"/>
      <c r="U5" s="63"/>
      <c r="V5" s="63"/>
      <c r="W5" s="63"/>
      <c r="X5" s="63"/>
      <c r="Y5" s="63"/>
      <c r="Z5" s="63"/>
      <c r="AA5" s="63"/>
    </row>
    <row r="6" spans="1:27">
      <c r="L6" s="3"/>
      <c r="M6" s="3"/>
      <c r="N6" s="3"/>
      <c r="O6" s="3"/>
    </row>
    <row r="7" spans="1:27">
      <c r="L7" s="3"/>
      <c r="M7" s="3"/>
      <c r="N7" s="3"/>
      <c r="O7" s="3"/>
    </row>
    <row r="8" spans="1:27">
      <c r="A8" s="178"/>
      <c r="B8" s="662" t="s">
        <v>250</v>
      </c>
      <c r="C8" s="663"/>
      <c r="D8" s="663"/>
      <c r="E8" s="663"/>
      <c r="F8" s="663"/>
      <c r="G8" s="663"/>
      <c r="H8" s="663"/>
      <c r="I8" s="663"/>
      <c r="J8" s="664"/>
      <c r="L8" s="3"/>
      <c r="M8" s="3"/>
      <c r="N8" s="3"/>
      <c r="O8" s="3"/>
      <c r="P8" s="3"/>
    </row>
    <row r="9" spans="1:27" ht="25.5">
      <c r="A9" s="47"/>
      <c r="B9" s="586" t="s">
        <v>165</v>
      </c>
      <c r="C9" s="451" t="s">
        <v>166</v>
      </c>
      <c r="D9" s="451" t="s">
        <v>167</v>
      </c>
      <c r="E9" s="350" t="s">
        <v>168</v>
      </c>
      <c r="F9" s="350" t="s">
        <v>169</v>
      </c>
      <c r="G9" s="451" t="s">
        <v>170</v>
      </c>
      <c r="H9" s="451" t="s">
        <v>180</v>
      </c>
      <c r="I9" s="451" t="s">
        <v>193</v>
      </c>
      <c r="J9" s="584" t="s">
        <v>234</v>
      </c>
      <c r="K9" s="320"/>
      <c r="M9" s="3"/>
      <c r="N9" s="87"/>
      <c r="O9" s="87"/>
      <c r="P9" s="87"/>
    </row>
    <row r="10" spans="1:27" ht="12.75" customHeight="1">
      <c r="A10" s="516" t="s">
        <v>50</v>
      </c>
      <c r="B10" s="280">
        <v>10018</v>
      </c>
      <c r="C10" s="310">
        <v>9399</v>
      </c>
      <c r="D10" s="310">
        <v>8697.826699995001</v>
      </c>
      <c r="E10" s="340">
        <v>8695.0479119020001</v>
      </c>
      <c r="F10" s="340">
        <v>9116.690059770006</v>
      </c>
      <c r="G10" s="340">
        <v>9673.4663896419988</v>
      </c>
      <c r="H10" s="340">
        <v>9773.7553624509983</v>
      </c>
      <c r="I10" s="340">
        <v>10656.217538262998</v>
      </c>
      <c r="J10" s="341">
        <v>11804.977857050986</v>
      </c>
      <c r="M10" s="87"/>
      <c r="N10" s="87"/>
      <c r="O10" s="87"/>
      <c r="P10" s="87"/>
    </row>
    <row r="11" spans="1:27" ht="12.75" customHeight="1">
      <c r="A11" s="517" t="s">
        <v>61</v>
      </c>
      <c r="B11" s="284">
        <v>193</v>
      </c>
      <c r="C11" s="311">
        <v>170</v>
      </c>
      <c r="D11" s="311">
        <v>198.39695865000002</v>
      </c>
      <c r="E11" s="342">
        <v>61.179486162000003</v>
      </c>
      <c r="F11" s="342">
        <v>43.477389400999996</v>
      </c>
      <c r="G11" s="342">
        <v>68.912364144999998</v>
      </c>
      <c r="H11" s="342">
        <v>134.68358485700003</v>
      </c>
      <c r="I11" s="342">
        <v>118.46434399599998</v>
      </c>
      <c r="J11" s="343">
        <v>81.262655457000022</v>
      </c>
      <c r="M11" s="87"/>
      <c r="N11" s="87"/>
      <c r="O11" s="87"/>
      <c r="P11" s="87"/>
    </row>
    <row r="12" spans="1:27" s="143" customFormat="1" ht="12.75" customHeight="1">
      <c r="A12" s="517" t="s">
        <v>49</v>
      </c>
      <c r="B12" s="284">
        <v>42373</v>
      </c>
      <c r="C12" s="311">
        <v>35994</v>
      </c>
      <c r="D12" s="311">
        <v>30989.02218010397</v>
      </c>
      <c r="E12" s="342">
        <v>27389.797342212001</v>
      </c>
      <c r="F12" s="342">
        <v>26035.760856151046</v>
      </c>
      <c r="G12" s="342">
        <v>28181.941036227934</v>
      </c>
      <c r="H12" s="342">
        <v>27685.694250638997</v>
      </c>
      <c r="I12" s="342">
        <v>29576.296710715978</v>
      </c>
      <c r="J12" s="343">
        <v>32296.26552802404</v>
      </c>
      <c r="M12" s="87"/>
      <c r="N12" s="87"/>
      <c r="O12" s="87"/>
      <c r="P12" s="87"/>
    </row>
    <row r="13" spans="1:27" s="143" customFormat="1" ht="12.75" customHeight="1">
      <c r="A13" s="517" t="s">
        <v>62</v>
      </c>
      <c r="B13" s="284">
        <v>19709</v>
      </c>
      <c r="C13" s="311">
        <v>18913</v>
      </c>
      <c r="D13" s="328">
        <v>18611.240468426986</v>
      </c>
      <c r="E13" s="342">
        <v>18453.682307887</v>
      </c>
      <c r="F13" s="342">
        <v>17654.748557834999</v>
      </c>
      <c r="G13" s="342">
        <v>15650.744968739018</v>
      </c>
      <c r="H13" s="342">
        <v>14663.31737484099</v>
      </c>
      <c r="I13" s="342">
        <v>14772.562674117991</v>
      </c>
      <c r="J13" s="343">
        <v>14124.933004452007</v>
      </c>
      <c r="M13" s="87"/>
      <c r="N13" s="87"/>
      <c r="O13" s="87"/>
      <c r="P13" s="87"/>
    </row>
    <row r="14" spans="1:27" ht="12.75" customHeight="1">
      <c r="A14" s="54" t="s">
        <v>1</v>
      </c>
      <c r="B14" s="266">
        <f t="shared" ref="B14:I14" si="0">SUM(B10:B13)</f>
        <v>72293</v>
      </c>
      <c r="C14" s="267">
        <f t="shared" si="0"/>
        <v>64476</v>
      </c>
      <c r="D14" s="267">
        <f t="shared" si="0"/>
        <v>58496.486307175961</v>
      </c>
      <c r="E14" s="267">
        <f t="shared" si="0"/>
        <v>54599.707048163</v>
      </c>
      <c r="F14" s="267">
        <f t="shared" si="0"/>
        <v>52850.676863157045</v>
      </c>
      <c r="G14" s="267">
        <f t="shared" si="0"/>
        <v>53575.06475875395</v>
      </c>
      <c r="H14" s="267">
        <f t="shared" si="0"/>
        <v>52257.450572787988</v>
      </c>
      <c r="I14" s="267">
        <f t="shared" si="0"/>
        <v>55123.541267092965</v>
      </c>
      <c r="J14" s="268">
        <f t="shared" ref="J14" si="1">SUM(J10:J13)</f>
        <v>58307.439044984028</v>
      </c>
      <c r="M14" s="87"/>
      <c r="N14" s="87"/>
      <c r="O14" s="87"/>
      <c r="P14" s="87"/>
    </row>
    <row r="15" spans="1:27" ht="12.75" customHeight="1">
      <c r="A15" s="519" t="s">
        <v>2</v>
      </c>
      <c r="B15" s="288"/>
      <c r="C15" s="254">
        <f>(C14-B14)/B14</f>
        <v>-0.10812941778595438</v>
      </c>
      <c r="D15" s="254">
        <f t="shared" ref="D15:J15" si="2">(D14-C14)/C14</f>
        <v>-9.2740146609964005E-2</v>
      </c>
      <c r="E15" s="254">
        <f t="shared" si="2"/>
        <v>-6.6615612407046915E-2</v>
      </c>
      <c r="F15" s="254">
        <f t="shared" si="2"/>
        <v>-3.2033691746058572E-2</v>
      </c>
      <c r="G15" s="254">
        <f t="shared" si="2"/>
        <v>1.3706312550594521E-2</v>
      </c>
      <c r="H15" s="254">
        <f t="shared" si="2"/>
        <v>-2.4593795488612437E-2</v>
      </c>
      <c r="I15" s="254">
        <f t="shared" si="2"/>
        <v>5.484558972720794E-2</v>
      </c>
      <c r="J15" s="302">
        <f t="shared" si="2"/>
        <v>5.7759311261661464E-2</v>
      </c>
      <c r="M15" s="87"/>
      <c r="N15" s="87"/>
      <c r="O15" s="87"/>
      <c r="P15" s="87"/>
    </row>
    <row r="16" spans="1:27" ht="12.75" customHeight="1">
      <c r="A16" s="63"/>
      <c r="B16" s="318"/>
      <c r="C16" s="337"/>
      <c r="D16" s="344"/>
      <c r="E16" s="337"/>
      <c r="F16" s="337"/>
      <c r="G16" s="337"/>
      <c r="H16" s="337"/>
      <c r="M16" s="87"/>
      <c r="N16" s="87"/>
      <c r="O16" s="87"/>
      <c r="P16" s="87"/>
    </row>
    <row r="17" spans="1:16" ht="12.75" customHeight="1">
      <c r="A17" s="43"/>
      <c r="B17" s="669" t="s">
        <v>220</v>
      </c>
      <c r="C17" s="669"/>
      <c r="D17" s="669"/>
      <c r="E17" s="669"/>
      <c r="F17" s="669"/>
      <c r="G17" s="669"/>
      <c r="H17" s="669"/>
      <c r="I17" s="669"/>
      <c r="J17" s="669"/>
      <c r="M17" s="87"/>
      <c r="N17" s="87"/>
      <c r="O17" s="87"/>
      <c r="P17" s="87"/>
    </row>
    <row r="18" spans="1:16" ht="25.5">
      <c r="A18" s="427"/>
      <c r="B18" s="349" t="s">
        <v>165</v>
      </c>
      <c r="C18" s="350" t="s">
        <v>166</v>
      </c>
      <c r="D18" s="350" t="s">
        <v>167</v>
      </c>
      <c r="E18" s="350" t="s">
        <v>168</v>
      </c>
      <c r="F18" s="350" t="s">
        <v>169</v>
      </c>
      <c r="G18" s="314" t="s">
        <v>170</v>
      </c>
      <c r="H18" s="314" t="s">
        <v>180</v>
      </c>
      <c r="I18" s="451" t="s">
        <v>193</v>
      </c>
      <c r="J18" s="584" t="s">
        <v>234</v>
      </c>
      <c r="K18" s="320"/>
      <c r="M18" s="87"/>
      <c r="N18" s="87"/>
      <c r="O18" s="87"/>
      <c r="P18" s="87"/>
    </row>
    <row r="19" spans="1:16" ht="12.75" customHeight="1">
      <c r="A19" s="82" t="s">
        <v>50</v>
      </c>
      <c r="B19" s="298">
        <v>93.29</v>
      </c>
      <c r="C19" s="330">
        <v>95.91</v>
      </c>
      <c r="D19" s="330">
        <v>100.27425551637148</v>
      </c>
      <c r="E19" s="347">
        <v>113.84509938636769</v>
      </c>
      <c r="F19" s="347">
        <v>124.12150822555247</v>
      </c>
      <c r="G19" s="345">
        <v>144.45760405957503</v>
      </c>
      <c r="H19" s="345">
        <v>155.76305979780139</v>
      </c>
      <c r="I19" s="345">
        <v>175.13025764455196</v>
      </c>
      <c r="J19" s="346">
        <v>193.05836397265819</v>
      </c>
      <c r="M19" s="87"/>
      <c r="N19" s="87"/>
      <c r="O19" s="87"/>
      <c r="P19" s="87"/>
    </row>
    <row r="20" spans="1:16" ht="12.75" customHeight="1">
      <c r="A20" s="82" t="s">
        <v>61</v>
      </c>
      <c r="B20" s="298">
        <v>0.76</v>
      </c>
      <c r="C20" s="330">
        <v>0.56999999999999995</v>
      </c>
      <c r="D20" s="330">
        <v>0.47155767569261897</v>
      </c>
      <c r="E20" s="347">
        <v>0.32305750011380902</v>
      </c>
      <c r="F20" s="347">
        <v>0.29469753902088502</v>
      </c>
      <c r="G20" s="347">
        <v>0.18798193632996998</v>
      </c>
      <c r="H20" s="347">
        <v>0.33666298956044105</v>
      </c>
      <c r="I20" s="347">
        <v>0.383597791208173</v>
      </c>
      <c r="J20" s="597">
        <v>0.28520663111759903</v>
      </c>
      <c r="M20" s="87"/>
      <c r="N20" s="87"/>
      <c r="O20" s="87"/>
      <c r="P20" s="87"/>
    </row>
    <row r="21" spans="1:16" s="143" customFormat="1" ht="12.75" customHeight="1">
      <c r="A21" s="82" t="s">
        <v>49</v>
      </c>
      <c r="B21" s="298">
        <v>99.09</v>
      </c>
      <c r="C21" s="330">
        <v>91.9</v>
      </c>
      <c r="D21" s="331">
        <v>86.019611333638196</v>
      </c>
      <c r="E21" s="347">
        <v>86.021666613770918</v>
      </c>
      <c r="F21" s="347">
        <v>96.230942651232809</v>
      </c>
      <c r="G21" s="347">
        <v>105.40882911319537</v>
      </c>
      <c r="H21" s="347">
        <v>109.62587232728993</v>
      </c>
      <c r="I21" s="347">
        <v>119.71740514037994</v>
      </c>
      <c r="J21" s="348">
        <v>126.48370501412494</v>
      </c>
      <c r="M21" s="87"/>
      <c r="N21" s="87"/>
      <c r="O21" s="87"/>
      <c r="P21" s="87"/>
    </row>
    <row r="22" spans="1:16" ht="12.75" customHeight="1">
      <c r="A22" s="82" t="s">
        <v>62</v>
      </c>
      <c r="B22" s="298">
        <v>39.950000000000003</v>
      </c>
      <c r="C22" s="330">
        <v>24.51</v>
      </c>
      <c r="D22" s="330">
        <v>24.773176528092538</v>
      </c>
      <c r="E22" s="347">
        <v>20.75914003261207</v>
      </c>
      <c r="F22" s="347">
        <v>27.62096192395483</v>
      </c>
      <c r="G22" s="347">
        <v>26.086407661818232</v>
      </c>
      <c r="H22" s="347">
        <v>25.36762505804516</v>
      </c>
      <c r="I22" s="347">
        <v>25.203389748116251</v>
      </c>
      <c r="J22" s="348">
        <v>24.614872939494397</v>
      </c>
      <c r="M22" s="87"/>
      <c r="N22" s="87"/>
      <c r="O22" s="87"/>
      <c r="P22" s="87"/>
    </row>
    <row r="23" spans="1:16" ht="12.75" customHeight="1">
      <c r="A23" s="426" t="s">
        <v>48</v>
      </c>
      <c r="B23" s="298">
        <v>164.78</v>
      </c>
      <c r="C23" s="330">
        <v>165.35</v>
      </c>
      <c r="D23" s="330">
        <v>104.34139916092811</v>
      </c>
      <c r="E23" s="347">
        <v>81.451117079496527</v>
      </c>
      <c r="F23" s="347">
        <v>40.812747819714851</v>
      </c>
      <c r="G23" s="347">
        <v>35.908912094106078</v>
      </c>
      <c r="H23" s="347">
        <v>26.304103991584299</v>
      </c>
      <c r="I23" s="347">
        <v>23.892289016499895</v>
      </c>
      <c r="J23" s="348">
        <v>5.4387289864285249</v>
      </c>
      <c r="M23" s="87"/>
      <c r="N23" s="87"/>
      <c r="O23" s="87"/>
      <c r="P23" s="87"/>
    </row>
    <row r="24" spans="1:16" s="143" customFormat="1">
      <c r="A24" s="54" t="s">
        <v>1</v>
      </c>
      <c r="B24" s="250">
        <f t="shared" ref="B24:I24" si="3">SUM(B19:B23)</f>
        <v>397.87</v>
      </c>
      <c r="C24" s="251">
        <f t="shared" si="3"/>
        <v>378.24</v>
      </c>
      <c r="D24" s="251">
        <f t="shared" si="3"/>
        <v>315.88000021472294</v>
      </c>
      <c r="E24" s="251">
        <f t="shared" si="3"/>
        <v>302.40008061236102</v>
      </c>
      <c r="F24" s="251">
        <f t="shared" si="3"/>
        <v>289.08085815947584</v>
      </c>
      <c r="G24" s="251">
        <f t="shared" si="3"/>
        <v>312.04973486502467</v>
      </c>
      <c r="H24" s="251">
        <f t="shared" si="3"/>
        <v>317.39732416428126</v>
      </c>
      <c r="I24" s="251">
        <f t="shared" si="3"/>
        <v>344.32693934075621</v>
      </c>
      <c r="J24" s="252">
        <f t="shared" ref="J24" si="4">SUM(J19:J23)</f>
        <v>349.88087754382366</v>
      </c>
      <c r="M24" s="87"/>
      <c r="N24" s="120"/>
      <c r="O24" s="120"/>
      <c r="P24" s="120"/>
    </row>
    <row r="25" spans="1:16" s="63" customFormat="1">
      <c r="A25" s="111" t="s">
        <v>2</v>
      </c>
      <c r="B25" s="288"/>
      <c r="C25" s="254">
        <f t="shared" ref="C25:J25" si="5">(C24-B24)/B24</f>
        <v>-4.9337723376982418E-2</v>
      </c>
      <c r="D25" s="254">
        <f t="shared" si="5"/>
        <v>-0.16486886576056753</v>
      </c>
      <c r="E25" s="254">
        <f t="shared" si="5"/>
        <v>-4.2674178780545753E-2</v>
      </c>
      <c r="F25" s="254">
        <f t="shared" si="5"/>
        <v>-4.4045036052615207E-2</v>
      </c>
      <c r="G25" s="254">
        <f t="shared" si="5"/>
        <v>7.9454851669485876E-2</v>
      </c>
      <c r="H25" s="254">
        <f t="shared" si="5"/>
        <v>1.7136977544844421E-2</v>
      </c>
      <c r="I25" s="254">
        <f t="shared" si="5"/>
        <v>8.4845123528944716E-2</v>
      </c>
      <c r="J25" s="302">
        <f t="shared" si="5"/>
        <v>1.6129839314056989E-2</v>
      </c>
      <c r="K25" s="178"/>
      <c r="M25" s="120"/>
      <c r="N25" s="87"/>
      <c r="O25" s="87"/>
      <c r="P25" s="87"/>
    </row>
    <row r="26" spans="1:16">
      <c r="A26" s="178"/>
      <c r="B26" s="318"/>
      <c r="C26" s="337"/>
      <c r="D26" s="344"/>
      <c r="E26" s="337"/>
      <c r="F26" s="337"/>
      <c r="G26" s="337"/>
      <c r="H26" s="337"/>
      <c r="M26" s="87"/>
      <c r="N26" s="87"/>
      <c r="O26" s="87"/>
      <c r="P26" s="87"/>
    </row>
    <row r="27" spans="1:16" ht="12.75" customHeight="1">
      <c r="A27" s="63"/>
      <c r="B27" s="669" t="s">
        <v>251</v>
      </c>
      <c r="C27" s="669"/>
      <c r="D27" s="669"/>
      <c r="E27" s="669"/>
      <c r="F27" s="669"/>
      <c r="G27" s="669"/>
      <c r="H27" s="669"/>
      <c r="I27" s="669"/>
      <c r="J27" s="669"/>
      <c r="M27" s="87"/>
      <c r="N27" s="87"/>
      <c r="O27" s="87"/>
      <c r="P27" s="87"/>
    </row>
    <row r="28" spans="1:16" ht="25.5">
      <c r="A28" s="178"/>
      <c r="B28" s="349" t="s">
        <v>165</v>
      </c>
      <c r="C28" s="350" t="s">
        <v>166</v>
      </c>
      <c r="D28" s="350" t="s">
        <v>167</v>
      </c>
      <c r="E28" s="350" t="s">
        <v>168</v>
      </c>
      <c r="F28" s="350" t="s">
        <v>169</v>
      </c>
      <c r="G28" s="350" t="s">
        <v>170</v>
      </c>
      <c r="H28" s="350" t="s">
        <v>180</v>
      </c>
      <c r="I28" s="451" t="s">
        <v>193</v>
      </c>
      <c r="J28" s="584" t="s">
        <v>234</v>
      </c>
      <c r="K28" s="320"/>
      <c r="M28" s="87"/>
      <c r="N28" s="87"/>
      <c r="O28" s="87"/>
      <c r="P28" s="87"/>
    </row>
    <row r="29" spans="1:16" ht="12.75" customHeight="1">
      <c r="A29" s="81" t="s">
        <v>49</v>
      </c>
      <c r="B29" s="333">
        <v>3491</v>
      </c>
      <c r="C29" s="310">
        <v>3460</v>
      </c>
      <c r="D29" s="333">
        <v>3275.1643505859993</v>
      </c>
      <c r="E29" s="340">
        <v>2469.3987182880001</v>
      </c>
      <c r="F29" s="340">
        <v>2505.6008056760011</v>
      </c>
      <c r="G29" s="340">
        <v>2005.3595787739998</v>
      </c>
      <c r="H29" s="340">
        <v>2279.0447021510004</v>
      </c>
      <c r="I29" s="340">
        <v>2157.9942004249988</v>
      </c>
      <c r="J29" s="585">
        <v>1902.966366566</v>
      </c>
      <c r="L29" s="3"/>
      <c r="M29" s="87"/>
      <c r="N29" s="87"/>
      <c r="O29" s="87"/>
      <c r="P29" s="87"/>
    </row>
    <row r="30" spans="1:16" s="143" customFormat="1" ht="12.75" customHeight="1">
      <c r="A30" s="82" t="s">
        <v>62</v>
      </c>
      <c r="B30" s="328">
        <v>27521</v>
      </c>
      <c r="C30" s="311">
        <v>26785</v>
      </c>
      <c r="D30" s="311">
        <v>26213.501181523974</v>
      </c>
      <c r="E30" s="342">
        <v>28763.509617600001</v>
      </c>
      <c r="F30" s="342">
        <v>28686.91465438902</v>
      </c>
      <c r="G30" s="342">
        <v>27093.247885700966</v>
      </c>
      <c r="H30" s="342">
        <v>23616.421727228</v>
      </c>
      <c r="I30" s="342">
        <v>22106.328487773993</v>
      </c>
      <c r="J30" s="343">
        <v>19823.54638069501</v>
      </c>
      <c r="L30" s="3"/>
      <c r="M30" s="87"/>
      <c r="N30" s="87"/>
      <c r="O30" s="87"/>
      <c r="P30" s="87"/>
    </row>
    <row r="31" spans="1:16" ht="12.75" customHeight="1">
      <c r="A31" s="54" t="s">
        <v>1</v>
      </c>
      <c r="B31" s="267">
        <f t="shared" ref="B31:H31" si="6">SUM(B29:B30)</f>
        <v>31012</v>
      </c>
      <c r="C31" s="267">
        <f t="shared" si="6"/>
        <v>30245</v>
      </c>
      <c r="D31" s="267">
        <f t="shared" si="6"/>
        <v>29488.665532109975</v>
      </c>
      <c r="E31" s="267">
        <f t="shared" si="6"/>
        <v>31232.908335888002</v>
      </c>
      <c r="F31" s="267">
        <f t="shared" si="6"/>
        <v>31192.51546006502</v>
      </c>
      <c r="G31" s="267">
        <f t="shared" si="6"/>
        <v>29098.607464474968</v>
      </c>
      <c r="H31" s="267">
        <f t="shared" si="6"/>
        <v>25895.466429379001</v>
      </c>
      <c r="I31" s="267">
        <f t="shared" ref="I31:J31" si="7">SUM(I29:I30)</f>
        <v>24264.32268819899</v>
      </c>
      <c r="J31" s="268">
        <f t="shared" si="7"/>
        <v>21726.512747261011</v>
      </c>
      <c r="L31" s="3"/>
      <c r="M31" s="87"/>
      <c r="N31" s="87"/>
      <c r="O31" s="87"/>
      <c r="P31" s="87"/>
    </row>
    <row r="32" spans="1:16" ht="12.75" customHeight="1">
      <c r="A32" s="111" t="s">
        <v>2</v>
      </c>
      <c r="B32" s="334"/>
      <c r="C32" s="254">
        <f t="shared" ref="C32:H32" si="8">(C31-B31)/B31</f>
        <v>-2.4732361666451697E-2</v>
      </c>
      <c r="D32" s="254">
        <f t="shared" si="8"/>
        <v>-2.500692570309224E-2</v>
      </c>
      <c r="E32" s="254">
        <f t="shared" si="8"/>
        <v>5.9149601119750032E-2</v>
      </c>
      <c r="F32" s="360">
        <f t="shared" si="8"/>
        <v>-1.2932793638230637E-3</v>
      </c>
      <c r="G32" s="254">
        <f t="shared" si="8"/>
        <v>-6.7128539160967296E-2</v>
      </c>
      <c r="H32" s="254">
        <f t="shared" si="8"/>
        <v>-0.11007884274209757</v>
      </c>
      <c r="I32" s="254">
        <f t="shared" ref="I32" si="9">(I31-H31)/H31</f>
        <v>-6.2989548600269299E-2</v>
      </c>
      <c r="J32" s="302">
        <f t="shared" ref="J32" si="10">(J31-I31)/I31</f>
        <v>-0.10459018261293768</v>
      </c>
      <c r="L32" s="3"/>
      <c r="M32" s="87"/>
      <c r="N32" s="87"/>
      <c r="O32" s="87"/>
      <c r="P32" s="87"/>
    </row>
    <row r="33" spans="1:18">
      <c r="A33" s="63"/>
      <c r="B33" s="318"/>
      <c r="C33" s="337"/>
      <c r="D33" s="338"/>
      <c r="E33" s="337"/>
      <c r="F33" s="337"/>
      <c r="G33" s="337"/>
      <c r="H33" s="337"/>
      <c r="L33" s="3"/>
      <c r="M33" s="87"/>
      <c r="N33" s="87"/>
      <c r="O33" s="87"/>
      <c r="P33" s="87"/>
    </row>
    <row r="34" spans="1:18">
      <c r="A34" s="43"/>
      <c r="B34" s="669" t="s">
        <v>221</v>
      </c>
      <c r="C34" s="669"/>
      <c r="D34" s="669"/>
      <c r="E34" s="669"/>
      <c r="F34" s="669"/>
      <c r="G34" s="669"/>
      <c r="H34" s="669"/>
      <c r="I34" s="669"/>
      <c r="J34" s="669"/>
      <c r="L34" s="3"/>
      <c r="M34" s="87"/>
      <c r="N34" s="87"/>
      <c r="O34" s="87"/>
      <c r="P34" s="87"/>
    </row>
    <row r="35" spans="1:18" ht="25.5">
      <c r="A35" s="43"/>
      <c r="B35" s="349" t="s">
        <v>165</v>
      </c>
      <c r="C35" s="350" t="s">
        <v>166</v>
      </c>
      <c r="D35" s="350" t="s">
        <v>167</v>
      </c>
      <c r="E35" s="350" t="s">
        <v>168</v>
      </c>
      <c r="F35" s="350" t="s">
        <v>169</v>
      </c>
      <c r="G35" s="350" t="s">
        <v>170</v>
      </c>
      <c r="H35" s="350" t="s">
        <v>180</v>
      </c>
      <c r="I35" s="451" t="s">
        <v>193</v>
      </c>
      <c r="J35" s="584" t="s">
        <v>234</v>
      </c>
      <c r="K35" s="320"/>
      <c r="L35" s="3"/>
      <c r="M35" s="87"/>
      <c r="N35" s="87"/>
      <c r="O35" s="87"/>
      <c r="P35" s="87"/>
    </row>
    <row r="36" spans="1:18" s="143" customFormat="1">
      <c r="A36" s="81" t="s">
        <v>49</v>
      </c>
      <c r="B36" s="331">
        <v>5.64</v>
      </c>
      <c r="C36" s="330">
        <v>5.62</v>
      </c>
      <c r="D36" s="331">
        <v>6.3790368215540161</v>
      </c>
      <c r="E36" s="347">
        <v>5.8015769763545446</v>
      </c>
      <c r="F36" s="347">
        <v>4.5789493457188177</v>
      </c>
      <c r="G36" s="345">
        <v>3.4486048807719847</v>
      </c>
      <c r="H36" s="345">
        <v>4.1441847624916042</v>
      </c>
      <c r="I36" s="345">
        <v>3.563136844132734</v>
      </c>
      <c r="J36" s="588">
        <v>3.0346101055837651</v>
      </c>
      <c r="L36" s="3"/>
      <c r="M36" s="87"/>
      <c r="N36" s="87"/>
      <c r="O36" s="87"/>
      <c r="P36" s="87"/>
    </row>
    <row r="37" spans="1:18">
      <c r="A37" s="82" t="s">
        <v>62</v>
      </c>
      <c r="B37" s="331">
        <v>51.23</v>
      </c>
      <c r="C37" s="330">
        <v>57.49</v>
      </c>
      <c r="D37" s="330">
        <v>61.121029459353913</v>
      </c>
      <c r="E37" s="347">
        <v>66.308718730321289</v>
      </c>
      <c r="F37" s="347">
        <v>57.299786597672352</v>
      </c>
      <c r="G37" s="347">
        <v>56.014904880584915</v>
      </c>
      <c r="H37" s="347">
        <v>59.422569250460072</v>
      </c>
      <c r="I37" s="347">
        <v>61.676369004717046</v>
      </c>
      <c r="J37" s="348">
        <v>59.931248807353562</v>
      </c>
      <c r="L37" s="3"/>
      <c r="M37" s="87"/>
      <c r="N37" s="87"/>
      <c r="O37" s="87"/>
      <c r="P37" s="87"/>
    </row>
    <row r="38" spans="1:18" s="143" customFormat="1">
      <c r="A38" s="83" t="s">
        <v>48</v>
      </c>
      <c r="B38" s="298">
        <v>25.61</v>
      </c>
      <c r="C38" s="330">
        <v>14.61</v>
      </c>
      <c r="D38" s="331">
        <v>8.6218466706439401</v>
      </c>
      <c r="E38" s="347">
        <v>6.5463761275253312</v>
      </c>
      <c r="F38" s="347">
        <v>7.7518286607917002</v>
      </c>
      <c r="G38" s="347">
        <v>7.5922116058963356</v>
      </c>
      <c r="H38" s="347">
        <v>6.2583367002545094</v>
      </c>
      <c r="I38" s="347">
        <v>5.5389678256061687</v>
      </c>
      <c r="J38" s="348">
        <v>1.5493786612940461</v>
      </c>
      <c r="L38" s="3"/>
      <c r="M38" s="87"/>
      <c r="N38" s="87"/>
      <c r="O38" s="87"/>
      <c r="P38" s="87"/>
    </row>
    <row r="39" spans="1:18">
      <c r="A39" s="54" t="s">
        <v>1</v>
      </c>
      <c r="B39" s="251">
        <f t="shared" ref="B39:I39" si="11">SUM(B36:B38)</f>
        <v>82.47999999999999</v>
      </c>
      <c r="C39" s="251">
        <f t="shared" si="11"/>
        <v>77.72</v>
      </c>
      <c r="D39" s="251">
        <f t="shared" si="11"/>
        <v>76.121912951551877</v>
      </c>
      <c r="E39" s="251">
        <f t="shared" si="11"/>
        <v>78.656671834201163</v>
      </c>
      <c r="F39" s="251">
        <f t="shared" si="11"/>
        <v>69.630564604182865</v>
      </c>
      <c r="G39" s="251">
        <f t="shared" si="11"/>
        <v>67.055721367253241</v>
      </c>
      <c r="H39" s="251">
        <f t="shared" si="11"/>
        <v>69.82509071320618</v>
      </c>
      <c r="I39" s="251">
        <f t="shared" si="11"/>
        <v>70.778473674455938</v>
      </c>
      <c r="J39" s="252">
        <f t="shared" ref="J39" si="12">SUM(J36:J38)</f>
        <v>64.515237574231378</v>
      </c>
      <c r="L39" s="3"/>
      <c r="M39" s="87"/>
      <c r="N39" s="87"/>
      <c r="O39" s="87"/>
      <c r="P39" s="87"/>
    </row>
    <row r="40" spans="1:18">
      <c r="A40" s="111" t="s">
        <v>2</v>
      </c>
      <c r="B40" s="334"/>
      <c r="C40" s="254">
        <f t="shared" ref="C40:J40" si="13">(C39-B39)/B39</f>
        <v>-5.7710960232783604E-2</v>
      </c>
      <c r="D40" s="254">
        <f t="shared" si="13"/>
        <v>-2.0562108188987668E-2</v>
      </c>
      <c r="E40" s="254">
        <f t="shared" si="13"/>
        <v>3.3298675563533768E-2</v>
      </c>
      <c r="F40" s="254">
        <f t="shared" si="13"/>
        <v>-0.11475323096614423</v>
      </c>
      <c r="G40" s="254">
        <f t="shared" si="13"/>
        <v>-3.6978635051523726E-2</v>
      </c>
      <c r="H40" s="254">
        <f t="shared" si="13"/>
        <v>4.1299523582567318E-2</v>
      </c>
      <c r="I40" s="254">
        <f t="shared" si="13"/>
        <v>1.3653873579135114E-2</v>
      </c>
      <c r="J40" s="302">
        <f t="shared" si="13"/>
        <v>-8.8490691803162921E-2</v>
      </c>
      <c r="L40" s="3"/>
      <c r="M40" s="87"/>
      <c r="N40" s="87"/>
      <c r="O40" s="87"/>
      <c r="P40" s="87"/>
    </row>
    <row r="41" spans="1:18">
      <c r="A41" s="63"/>
      <c r="B41" s="318"/>
      <c r="C41" s="337"/>
      <c r="D41" s="338"/>
      <c r="E41" s="337"/>
      <c r="F41" s="337"/>
      <c r="G41" s="337"/>
      <c r="H41" s="337"/>
      <c r="L41" s="3"/>
      <c r="M41" s="87"/>
    </row>
    <row r="42" spans="1:18">
      <c r="B42" s="669" t="s">
        <v>47</v>
      </c>
      <c r="C42" s="669"/>
      <c r="D42" s="669"/>
      <c r="E42" s="669"/>
      <c r="F42" s="669"/>
      <c r="G42" s="669"/>
      <c r="H42" s="669"/>
      <c r="I42" s="669"/>
      <c r="J42" s="669"/>
      <c r="K42" s="669"/>
    </row>
    <row r="43" spans="1:18" ht="25.5">
      <c r="A43" s="63"/>
      <c r="B43" s="349" t="s">
        <v>46</v>
      </c>
      <c r="C43" s="350" t="s">
        <v>45</v>
      </c>
      <c r="D43" s="350" t="s">
        <v>44</v>
      </c>
      <c r="E43" s="350" t="s">
        <v>43</v>
      </c>
      <c r="F43" s="350" t="s">
        <v>42</v>
      </c>
      <c r="G43" s="350" t="s">
        <v>41</v>
      </c>
      <c r="H43" s="350" t="s">
        <v>40</v>
      </c>
      <c r="I43" s="350" t="s">
        <v>181</v>
      </c>
      <c r="J43" s="350" t="s">
        <v>224</v>
      </c>
      <c r="K43" s="420" t="s">
        <v>238</v>
      </c>
      <c r="L43" s="224"/>
      <c r="M43" s="410"/>
      <c r="N43" s="410"/>
      <c r="O43" s="410"/>
      <c r="P43" s="410"/>
      <c r="Q43" s="410"/>
      <c r="R43" s="410"/>
    </row>
    <row r="44" spans="1:18" ht="12.75" customHeight="1">
      <c r="A44" s="571" t="s">
        <v>127</v>
      </c>
      <c r="B44" s="332" t="s">
        <v>0</v>
      </c>
      <c r="C44" s="329" t="s">
        <v>0</v>
      </c>
      <c r="D44" s="310">
        <v>2103</v>
      </c>
      <c r="E44" s="340">
        <v>2247</v>
      </c>
      <c r="F44" s="340">
        <v>1671</v>
      </c>
      <c r="G44" s="340">
        <v>1642</v>
      </c>
      <c r="H44" s="340">
        <v>1610</v>
      </c>
      <c r="I44" s="340">
        <v>1548</v>
      </c>
      <c r="J44" s="340">
        <v>1550</v>
      </c>
      <c r="K44" s="617">
        <v>1476</v>
      </c>
      <c r="L44" s="410"/>
      <c r="M44" s="410"/>
      <c r="N44" s="410"/>
      <c r="O44" s="410"/>
      <c r="P44" s="410"/>
      <c r="Q44" s="410"/>
      <c r="R44" s="410"/>
    </row>
    <row r="45" spans="1:18" ht="12.75" customHeight="1">
      <c r="A45" s="570" t="s">
        <v>128</v>
      </c>
      <c r="B45" s="331" t="s">
        <v>0</v>
      </c>
      <c r="C45" s="330" t="s">
        <v>0</v>
      </c>
      <c r="D45" s="328">
        <v>293</v>
      </c>
      <c r="E45" s="342">
        <v>295</v>
      </c>
      <c r="F45" s="342">
        <v>362</v>
      </c>
      <c r="G45" s="342">
        <v>389</v>
      </c>
      <c r="H45" s="342">
        <v>331</v>
      </c>
      <c r="I45" s="342">
        <v>322</v>
      </c>
      <c r="J45" s="342">
        <v>295</v>
      </c>
      <c r="K45" s="575">
        <v>274</v>
      </c>
      <c r="L45" s="410"/>
      <c r="M45" s="410"/>
      <c r="N45" s="410"/>
      <c r="O45" s="410"/>
      <c r="P45" s="410"/>
      <c r="Q45" s="410"/>
      <c r="R45" s="410"/>
    </row>
    <row r="46" spans="1:18" ht="12.75" customHeight="1">
      <c r="A46" s="54" t="s">
        <v>1</v>
      </c>
      <c r="B46" s="331" t="s">
        <v>0</v>
      </c>
      <c r="C46" s="330" t="s">
        <v>0</v>
      </c>
      <c r="D46" s="267">
        <f t="shared" ref="D46:I46" si="14">SUM(D44:D45)</f>
        <v>2396</v>
      </c>
      <c r="E46" s="267">
        <f t="shared" si="14"/>
        <v>2542</v>
      </c>
      <c r="F46" s="267">
        <f t="shared" si="14"/>
        <v>2033</v>
      </c>
      <c r="G46" s="267">
        <f t="shared" si="14"/>
        <v>2031</v>
      </c>
      <c r="H46" s="267">
        <f t="shared" si="14"/>
        <v>1941</v>
      </c>
      <c r="I46" s="267">
        <f t="shared" si="14"/>
        <v>1870</v>
      </c>
      <c r="J46" s="267">
        <f t="shared" ref="J46:K46" si="15">SUM(J44:J45)</f>
        <v>1845</v>
      </c>
      <c r="K46" s="268">
        <f t="shared" si="15"/>
        <v>1750</v>
      </c>
      <c r="L46" s="410"/>
      <c r="M46" s="410"/>
      <c r="N46" s="410"/>
      <c r="O46" s="410"/>
      <c r="P46" s="410"/>
      <c r="Q46" s="410"/>
      <c r="R46" s="410"/>
    </row>
    <row r="47" spans="1:18" ht="12.75" customHeight="1">
      <c r="A47" s="111" t="s">
        <v>2</v>
      </c>
      <c r="B47" s="334"/>
      <c r="C47" s="254"/>
      <c r="D47" s="254"/>
      <c r="E47" s="254">
        <f t="shared" ref="E47:I47" si="16">(E46-D46)/D46</f>
        <v>6.0934891485809682E-2</v>
      </c>
      <c r="F47" s="254">
        <f t="shared" si="16"/>
        <v>-0.20023603461841069</v>
      </c>
      <c r="G47" s="254">
        <f t="shared" si="16"/>
        <v>-9.8376783079193305E-4</v>
      </c>
      <c r="H47" s="254">
        <f t="shared" si="16"/>
        <v>-4.4313146233382568E-2</v>
      </c>
      <c r="I47" s="254">
        <f t="shared" si="16"/>
        <v>-3.6579082946934571E-2</v>
      </c>
      <c r="J47" s="254">
        <f>(J46-I46)/I46</f>
        <v>-1.3368983957219251E-2</v>
      </c>
      <c r="K47" s="621">
        <f>(K46-J46)/J46</f>
        <v>-5.1490514905149054E-2</v>
      </c>
      <c r="L47" s="410"/>
      <c r="M47" s="410"/>
      <c r="N47" s="410"/>
      <c r="O47" s="410"/>
      <c r="P47" s="410"/>
      <c r="Q47" s="410"/>
      <c r="R47" s="410"/>
    </row>
    <row r="48" spans="1:18" ht="12.75" customHeight="1">
      <c r="J48" s="143"/>
      <c r="L48" s="410"/>
      <c r="M48" s="410"/>
      <c r="N48" s="410"/>
      <c r="O48" s="410"/>
      <c r="P48" s="410"/>
      <c r="Q48" s="410"/>
      <c r="R48" s="410"/>
    </row>
    <row r="49" spans="1:18" ht="12.75" customHeight="1">
      <c r="B49" s="669" t="s">
        <v>21</v>
      </c>
      <c r="C49" s="669"/>
      <c r="D49" s="669"/>
      <c r="E49" s="669"/>
      <c r="F49" s="669"/>
      <c r="G49" s="669"/>
      <c r="H49" s="669"/>
      <c r="I49" s="669"/>
      <c r="J49" s="669"/>
      <c r="L49" s="410"/>
      <c r="M49" s="410"/>
      <c r="N49" s="410"/>
      <c r="O49" s="410"/>
      <c r="P49" s="410"/>
      <c r="Q49" s="410"/>
      <c r="R49" s="410"/>
    </row>
    <row r="50" spans="1:18" ht="30.75" customHeight="1">
      <c r="A50" s="76"/>
      <c r="B50" s="349" t="s">
        <v>46</v>
      </c>
      <c r="C50" s="350" t="s">
        <v>45</v>
      </c>
      <c r="D50" s="350" t="s">
        <v>44</v>
      </c>
      <c r="E50" s="350" t="s">
        <v>43</v>
      </c>
      <c r="F50" s="350" t="s">
        <v>42</v>
      </c>
      <c r="G50" s="350" t="s">
        <v>41</v>
      </c>
      <c r="H50" s="350" t="s">
        <v>40</v>
      </c>
      <c r="I50" s="451" t="s">
        <v>199</v>
      </c>
      <c r="J50" s="592" t="s">
        <v>236</v>
      </c>
      <c r="L50" s="410"/>
      <c r="M50" s="410"/>
      <c r="N50" s="410"/>
      <c r="O50" s="410"/>
      <c r="P50" s="410"/>
      <c r="Q50" s="410"/>
      <c r="R50" s="410"/>
    </row>
    <row r="51" spans="1:18" ht="12.75" customHeight="1">
      <c r="A51" s="653" t="s">
        <v>127</v>
      </c>
      <c r="B51" s="352">
        <v>22028</v>
      </c>
      <c r="C51" s="353">
        <v>19164</v>
      </c>
      <c r="D51" s="353">
        <v>9697</v>
      </c>
      <c r="E51" s="353">
        <v>10295</v>
      </c>
      <c r="F51" s="340">
        <v>9673</v>
      </c>
      <c r="G51" s="340">
        <v>9992</v>
      </c>
      <c r="H51" s="340">
        <v>9038</v>
      </c>
      <c r="I51" s="340">
        <v>8688</v>
      </c>
      <c r="J51" s="585">
        <v>8142</v>
      </c>
      <c r="L51" s="410"/>
      <c r="M51" s="410"/>
      <c r="N51" s="410"/>
      <c r="O51" s="410"/>
      <c r="P51" s="410"/>
      <c r="Q51" s="410"/>
      <c r="R51" s="410"/>
    </row>
    <row r="52" spans="1:18" ht="12.75" customHeight="1">
      <c r="A52" s="654" t="s">
        <v>128</v>
      </c>
      <c r="B52" s="354">
        <v>7436</v>
      </c>
      <c r="C52" s="355">
        <v>5246</v>
      </c>
      <c r="D52" s="355">
        <v>3147</v>
      </c>
      <c r="E52" s="355">
        <v>2474</v>
      </c>
      <c r="F52" s="356">
        <v>2142</v>
      </c>
      <c r="G52" s="356">
        <v>2083</v>
      </c>
      <c r="H52" s="356">
        <v>1942</v>
      </c>
      <c r="I52" s="356">
        <v>2061</v>
      </c>
      <c r="J52" s="357">
        <v>1928</v>
      </c>
      <c r="L52" s="410"/>
      <c r="M52" s="410"/>
      <c r="N52" s="410"/>
      <c r="O52" s="410"/>
      <c r="P52" s="410"/>
      <c r="Q52" s="410"/>
      <c r="R52" s="410"/>
    </row>
    <row r="53" spans="1:18" ht="15" customHeight="1">
      <c r="A53" s="90"/>
      <c r="B53" s="308"/>
      <c r="C53" s="309"/>
      <c r="D53" s="309"/>
      <c r="E53" s="308"/>
      <c r="F53" s="308"/>
      <c r="G53" s="308"/>
      <c r="H53" s="308"/>
      <c r="I53" s="308"/>
      <c r="J53" s="308"/>
      <c r="L53" s="410"/>
      <c r="M53" s="410"/>
      <c r="N53" s="410"/>
      <c r="O53" s="410"/>
      <c r="P53" s="410"/>
      <c r="Q53" s="410"/>
      <c r="R53" s="410"/>
    </row>
    <row r="54" spans="1:18" ht="15" customHeight="1">
      <c r="B54" s="669" t="s">
        <v>129</v>
      </c>
      <c r="C54" s="669"/>
      <c r="D54" s="669"/>
      <c r="E54" s="669"/>
      <c r="F54" s="669"/>
      <c r="G54" s="669"/>
      <c r="H54" s="669"/>
      <c r="I54" s="669"/>
      <c r="J54" s="669"/>
      <c r="L54" s="410"/>
      <c r="M54" s="410"/>
      <c r="N54" s="410"/>
      <c r="O54" s="410"/>
      <c r="P54" s="410"/>
      <c r="Q54" s="410"/>
      <c r="R54" s="410"/>
    </row>
    <row r="55" spans="1:18" ht="29.25" customHeight="1">
      <c r="A55" s="77"/>
      <c r="B55" s="349" t="s">
        <v>165</v>
      </c>
      <c r="C55" s="350" t="s">
        <v>166</v>
      </c>
      <c r="D55" s="350" t="s">
        <v>167</v>
      </c>
      <c r="E55" s="350" t="s">
        <v>168</v>
      </c>
      <c r="F55" s="350" t="s">
        <v>169</v>
      </c>
      <c r="G55" s="350" t="s">
        <v>170</v>
      </c>
      <c r="H55" s="350" t="s">
        <v>180</v>
      </c>
      <c r="I55" s="451" t="s">
        <v>193</v>
      </c>
      <c r="J55" s="584" t="s">
        <v>234</v>
      </c>
      <c r="K55" s="320"/>
      <c r="L55" s="410"/>
      <c r="M55" s="410"/>
      <c r="N55" s="410"/>
      <c r="O55" s="410"/>
      <c r="P55" s="410"/>
      <c r="Q55" s="410"/>
      <c r="R55" s="410"/>
    </row>
    <row r="56" spans="1:18" ht="15" customHeight="1">
      <c r="A56" s="568" t="s">
        <v>191</v>
      </c>
      <c r="B56" s="280">
        <v>2709</v>
      </c>
      <c r="C56" s="282">
        <v>2985</v>
      </c>
      <c r="D56" s="282">
        <v>2545</v>
      </c>
      <c r="E56" s="282">
        <v>2572</v>
      </c>
      <c r="F56" s="283">
        <v>2644.4799591399988</v>
      </c>
      <c r="G56" s="283">
        <v>2821.7540198450015</v>
      </c>
      <c r="H56" s="283">
        <v>3038.835477219</v>
      </c>
      <c r="I56" s="283">
        <v>2852.7833004710014</v>
      </c>
      <c r="J56" s="595">
        <v>2870.1769057599986</v>
      </c>
      <c r="L56" s="410"/>
      <c r="M56" s="410"/>
      <c r="N56" s="410"/>
      <c r="O56" s="410"/>
      <c r="P56" s="410"/>
      <c r="Q56" s="410"/>
      <c r="R56" s="410"/>
    </row>
    <row r="57" spans="1:18" ht="25.5">
      <c r="A57" s="568" t="s">
        <v>19</v>
      </c>
      <c r="B57" s="284">
        <v>133</v>
      </c>
      <c r="C57" s="285">
        <v>141</v>
      </c>
      <c r="D57" s="285">
        <v>83</v>
      </c>
      <c r="E57" s="285">
        <v>119</v>
      </c>
      <c r="F57" s="233">
        <v>112.84821091500005</v>
      </c>
      <c r="G57" s="233">
        <v>143.07924325099998</v>
      </c>
      <c r="H57" s="233">
        <v>149.21782798299998</v>
      </c>
      <c r="I57" s="233">
        <v>197.76202803100003</v>
      </c>
      <c r="J57" s="234">
        <v>281.06775003799999</v>
      </c>
      <c r="L57" s="410"/>
      <c r="M57" s="410"/>
      <c r="N57" s="410"/>
      <c r="O57" s="410"/>
      <c r="P57" s="410"/>
      <c r="Q57" s="410"/>
      <c r="R57" s="410"/>
    </row>
    <row r="58" spans="1:18" ht="38.25">
      <c r="A58" s="568" t="s">
        <v>18</v>
      </c>
      <c r="B58" s="284">
        <v>675</v>
      </c>
      <c r="C58" s="285">
        <v>823</v>
      </c>
      <c r="D58" s="285">
        <v>720</v>
      </c>
      <c r="E58" s="285">
        <v>748</v>
      </c>
      <c r="F58" s="233">
        <v>773.20324916300092</v>
      </c>
      <c r="G58" s="233">
        <v>794.48682152400124</v>
      </c>
      <c r="H58" s="233">
        <v>783.31805173100042</v>
      </c>
      <c r="I58" s="233">
        <v>717.82963553299999</v>
      </c>
      <c r="J58" s="234">
        <v>647.25762597200082</v>
      </c>
      <c r="L58" s="401"/>
      <c r="M58" s="401"/>
      <c r="N58" s="401"/>
      <c r="O58" s="401"/>
      <c r="P58" s="401"/>
      <c r="Q58" s="401"/>
      <c r="R58" s="401"/>
    </row>
    <row r="59" spans="1:18" ht="25.5">
      <c r="A59" s="569" t="s">
        <v>32</v>
      </c>
      <c r="B59" s="284">
        <v>7440</v>
      </c>
      <c r="C59" s="285">
        <v>12842</v>
      </c>
      <c r="D59" s="328">
        <v>15472</v>
      </c>
      <c r="E59" s="328">
        <v>18829</v>
      </c>
      <c r="F59" s="233">
        <v>19002.924702214001</v>
      </c>
      <c r="G59" s="233">
        <v>22995.009987753994</v>
      </c>
      <c r="H59" s="233">
        <v>27676.334559697993</v>
      </c>
      <c r="I59" s="233">
        <v>32248.897484819943</v>
      </c>
      <c r="J59" s="234">
        <v>38750.588083142997</v>
      </c>
      <c r="L59" s="401"/>
      <c r="M59" s="401"/>
      <c r="N59" s="401"/>
      <c r="O59" s="401"/>
      <c r="P59" s="401"/>
      <c r="Q59" s="401"/>
      <c r="R59" s="401"/>
    </row>
    <row r="60" spans="1:18" ht="25.5">
      <c r="A60" s="568" t="s">
        <v>17</v>
      </c>
      <c r="B60" s="284">
        <v>530</v>
      </c>
      <c r="C60" s="127">
        <v>716</v>
      </c>
      <c r="D60" s="328">
        <v>981</v>
      </c>
      <c r="E60" s="328"/>
      <c r="F60" s="305"/>
      <c r="G60" s="286"/>
      <c r="H60" s="286"/>
      <c r="I60" s="286"/>
      <c r="J60" s="596"/>
      <c r="K60" s="95"/>
      <c r="L60" s="401"/>
      <c r="M60" s="401"/>
      <c r="N60" s="401"/>
      <c r="O60" s="401"/>
      <c r="P60" s="401"/>
      <c r="Q60" s="401"/>
      <c r="R60" s="401"/>
    </row>
    <row r="61" spans="1:18" s="95" customFormat="1" ht="25.5">
      <c r="A61" s="569" t="s">
        <v>16</v>
      </c>
      <c r="B61" s="335"/>
      <c r="C61" s="289"/>
      <c r="D61" s="336"/>
      <c r="E61" s="336">
        <v>1638</v>
      </c>
      <c r="F61" s="622">
        <v>1685.3138386969999</v>
      </c>
      <c r="G61" s="291">
        <v>2328.8996330250006</v>
      </c>
      <c r="H61" s="291">
        <v>2457.6020727010009</v>
      </c>
      <c r="I61" s="291">
        <v>2292.3396996659999</v>
      </c>
      <c r="J61" s="623">
        <v>2134.9526832699994</v>
      </c>
      <c r="K61" s="140"/>
      <c r="L61" s="401"/>
      <c r="M61" s="401"/>
      <c r="N61" s="401"/>
      <c r="O61" s="401"/>
      <c r="P61" s="401"/>
      <c r="Q61" s="401"/>
      <c r="R61" s="401"/>
    </row>
    <row r="62" spans="1:18" s="67" customFormat="1">
      <c r="A62" s="69"/>
      <c r="B62" s="237"/>
      <c r="C62" s="237"/>
      <c r="D62" s="237"/>
      <c r="E62" s="237"/>
      <c r="F62" s="237"/>
      <c r="G62" s="237"/>
      <c r="H62" s="237"/>
      <c r="I62" s="237"/>
      <c r="J62" s="237"/>
      <c r="K62" s="95"/>
      <c r="L62" s="401"/>
      <c r="M62" s="401"/>
      <c r="N62" s="401"/>
      <c r="O62" s="401"/>
      <c r="P62" s="401"/>
      <c r="Q62" s="401"/>
      <c r="R62" s="401"/>
    </row>
    <row r="63" spans="1:18" s="95" customFormat="1">
      <c r="A63" s="79"/>
      <c r="B63" s="669" t="s">
        <v>130</v>
      </c>
      <c r="C63" s="669"/>
      <c r="D63" s="669"/>
      <c r="E63" s="669"/>
      <c r="F63" s="669"/>
      <c r="G63" s="669"/>
      <c r="H63" s="669"/>
      <c r="I63" s="669"/>
      <c r="J63" s="669"/>
      <c r="K63" s="143"/>
      <c r="L63" s="401"/>
      <c r="M63" s="401"/>
      <c r="N63" s="401"/>
      <c r="O63" s="401"/>
      <c r="P63" s="401"/>
      <c r="Q63" s="401"/>
      <c r="R63" s="401"/>
    </row>
    <row r="64" spans="1:18" ht="25.5">
      <c r="A64" s="79"/>
      <c r="B64" s="349" t="s">
        <v>165</v>
      </c>
      <c r="C64" s="350" t="s">
        <v>166</v>
      </c>
      <c r="D64" s="350" t="s">
        <v>167</v>
      </c>
      <c r="E64" s="350" t="s">
        <v>168</v>
      </c>
      <c r="F64" s="350" t="s">
        <v>169</v>
      </c>
      <c r="G64" s="350" t="s">
        <v>170</v>
      </c>
      <c r="H64" s="350" t="s">
        <v>180</v>
      </c>
      <c r="I64" s="451" t="s">
        <v>193</v>
      </c>
      <c r="J64" s="584" t="s">
        <v>234</v>
      </c>
      <c r="K64" s="320"/>
      <c r="L64" s="401"/>
      <c r="M64" s="401"/>
      <c r="N64" s="401"/>
      <c r="O64" s="401"/>
      <c r="P64" s="401"/>
      <c r="Q64" s="401"/>
      <c r="R64" s="401"/>
    </row>
    <row r="65" spans="1:18">
      <c r="A65" s="568" t="s">
        <v>191</v>
      </c>
      <c r="B65" s="280">
        <v>206</v>
      </c>
      <c r="C65" s="282">
        <v>211</v>
      </c>
      <c r="D65" s="282">
        <v>202</v>
      </c>
      <c r="E65" s="282">
        <v>139</v>
      </c>
      <c r="F65" s="283">
        <v>137.34230098000003</v>
      </c>
      <c r="G65" s="283">
        <v>131.33698621900001</v>
      </c>
      <c r="H65" s="283">
        <v>157.27863283000002</v>
      </c>
      <c r="I65" s="283">
        <v>118.44165294899997</v>
      </c>
      <c r="J65" s="595">
        <v>84.17850131900002</v>
      </c>
      <c r="L65" s="224"/>
      <c r="M65" s="224"/>
      <c r="N65" s="224"/>
      <c r="O65" s="224"/>
      <c r="P65" s="224"/>
      <c r="Q65" s="224"/>
      <c r="R65" s="224"/>
    </row>
    <row r="66" spans="1:18" ht="25.5">
      <c r="A66" s="568" t="s">
        <v>19</v>
      </c>
      <c r="B66" s="284">
        <v>10</v>
      </c>
      <c r="C66" s="285">
        <v>17</v>
      </c>
      <c r="D66" s="285">
        <v>51</v>
      </c>
      <c r="E66" s="285">
        <v>43</v>
      </c>
      <c r="F66" s="233">
        <v>11.734935240999999</v>
      </c>
      <c r="G66" s="233">
        <v>15.934246562999999</v>
      </c>
      <c r="H66" s="233">
        <v>10.657302182</v>
      </c>
      <c r="I66" s="233">
        <v>6.4221498559999999</v>
      </c>
      <c r="J66" s="234">
        <v>2.9945355149999999</v>
      </c>
      <c r="L66" s="224"/>
      <c r="M66" s="224"/>
      <c r="N66" s="224"/>
      <c r="O66" s="224"/>
      <c r="P66" s="224"/>
      <c r="Q66" s="224"/>
      <c r="R66" s="224"/>
    </row>
    <row r="67" spans="1:18" ht="38.25">
      <c r="A67" s="568" t="s">
        <v>18</v>
      </c>
      <c r="B67" s="284">
        <v>85</v>
      </c>
      <c r="C67" s="285">
        <v>78</v>
      </c>
      <c r="D67" s="285">
        <v>64</v>
      </c>
      <c r="E67" s="285">
        <v>42</v>
      </c>
      <c r="F67" s="233">
        <v>54.123834077000012</v>
      </c>
      <c r="G67" s="233">
        <v>45.657534207000005</v>
      </c>
      <c r="H67" s="233">
        <v>43.527875224000006</v>
      </c>
      <c r="I67" s="233">
        <v>39.406139216999996</v>
      </c>
      <c r="J67" s="234">
        <v>16.132517377999996</v>
      </c>
      <c r="L67" s="224"/>
      <c r="M67" s="224"/>
      <c r="N67" s="224"/>
      <c r="O67" s="224"/>
      <c r="P67" s="224"/>
      <c r="Q67" s="224"/>
      <c r="R67" s="224"/>
    </row>
    <row r="68" spans="1:18" ht="25.5">
      <c r="A68" s="568" t="s">
        <v>17</v>
      </c>
      <c r="B68" s="284">
        <v>239</v>
      </c>
      <c r="C68" s="285">
        <v>237</v>
      </c>
      <c r="D68" s="328">
        <v>125</v>
      </c>
      <c r="E68" s="328"/>
      <c r="F68" s="233"/>
      <c r="G68" s="233"/>
      <c r="H68" s="233"/>
      <c r="I68" s="233"/>
      <c r="J68" s="234"/>
      <c r="L68" s="205"/>
      <c r="M68" s="205"/>
      <c r="N68" s="205"/>
      <c r="O68" s="205"/>
      <c r="P68" s="205"/>
      <c r="Q68" s="205"/>
    </row>
    <row r="69" spans="1:18" ht="25.5">
      <c r="A69" s="568" t="s">
        <v>16</v>
      </c>
      <c r="B69" s="335"/>
      <c r="C69" s="289"/>
      <c r="D69" s="336"/>
      <c r="E69" s="336">
        <v>352</v>
      </c>
      <c r="F69" s="358">
        <v>165.55015935700007</v>
      </c>
      <c r="G69" s="358">
        <v>111.04950884799999</v>
      </c>
      <c r="H69" s="358">
        <v>108.34469159100003</v>
      </c>
      <c r="I69" s="358">
        <v>116.63469620800001</v>
      </c>
      <c r="J69" s="359">
        <v>69.423497259000001</v>
      </c>
      <c r="L69" s="205"/>
      <c r="M69" s="205"/>
      <c r="N69" s="205"/>
      <c r="O69" s="205"/>
      <c r="P69" s="205"/>
      <c r="Q69" s="205"/>
    </row>
    <row r="70" spans="1:18">
      <c r="A70" s="79"/>
      <c r="B70" s="232"/>
      <c r="C70" s="339"/>
      <c r="D70" s="318"/>
      <c r="E70" s="318"/>
      <c r="F70" s="319"/>
      <c r="G70" s="232"/>
      <c r="H70" s="318"/>
      <c r="L70" s="205"/>
      <c r="M70" s="205"/>
      <c r="N70" s="205"/>
      <c r="O70" s="205"/>
      <c r="P70" s="205"/>
      <c r="Q70" s="205"/>
    </row>
    <row r="71" spans="1:18">
      <c r="A71" s="79"/>
      <c r="B71" s="232"/>
      <c r="C71" s="339"/>
      <c r="D71" s="318"/>
      <c r="E71" s="318"/>
      <c r="F71" s="319"/>
      <c r="G71" s="232"/>
      <c r="H71" s="318"/>
      <c r="L71" s="205"/>
      <c r="M71" s="205"/>
      <c r="N71" s="205"/>
      <c r="O71" s="205"/>
      <c r="P71" s="205"/>
      <c r="Q71" s="205"/>
    </row>
    <row r="72" spans="1:18">
      <c r="B72" s="308"/>
      <c r="C72" s="309"/>
      <c r="D72" s="309"/>
      <c r="E72" s="309"/>
      <c r="L72" s="205"/>
      <c r="M72" s="205"/>
      <c r="N72" s="205"/>
      <c r="O72" s="205"/>
      <c r="P72" s="205"/>
      <c r="Q72" s="205"/>
    </row>
    <row r="73" spans="1:18">
      <c r="B73" s="308"/>
      <c r="C73" s="309"/>
      <c r="D73" s="309"/>
      <c r="E73" s="309"/>
      <c r="L73" s="205"/>
      <c r="M73" s="205"/>
      <c r="N73" s="205"/>
      <c r="O73" s="205"/>
      <c r="P73" s="205"/>
      <c r="Q73" s="205"/>
    </row>
    <row r="74" spans="1:18" ht="14.25" customHeight="1">
      <c r="B74" s="308"/>
      <c r="C74" s="309"/>
      <c r="D74" s="309"/>
      <c r="E74" s="309"/>
      <c r="L74" s="78"/>
    </row>
    <row r="75" spans="1:18" ht="14.25" customHeight="1">
      <c r="B75" s="308"/>
      <c r="C75" s="309"/>
      <c r="D75" s="309"/>
      <c r="E75" s="309"/>
      <c r="L75" s="78"/>
    </row>
    <row r="76" spans="1:18">
      <c r="L76" s="45"/>
    </row>
    <row r="77" spans="1:18">
      <c r="I77" s="309"/>
      <c r="J77" s="309"/>
      <c r="K77" s="87"/>
    </row>
    <row r="87" spans="7:7">
      <c r="G87" s="237" t="s">
        <v>88</v>
      </c>
    </row>
  </sheetData>
  <sortState ref="A37:I39">
    <sortCondition ref="A38"/>
  </sortState>
  <mergeCells count="8">
    <mergeCell ref="B49:J49"/>
    <mergeCell ref="B54:J54"/>
    <mergeCell ref="B63:J63"/>
    <mergeCell ref="B8:J8"/>
    <mergeCell ref="B17:J17"/>
    <mergeCell ref="B27:J27"/>
    <mergeCell ref="B34:J34"/>
    <mergeCell ref="B42:K42"/>
  </mergeCells>
  <pageMargins left="0.7" right="0.7" top="0.75" bottom="0.75" header="0.3" footer="0.3"/>
  <pageSetup paperSize="9" scale="38"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pageSetUpPr fitToPage="1"/>
  </sheetPr>
  <dimension ref="A1:M78"/>
  <sheetViews>
    <sheetView showGridLines="0" workbookViewId="0">
      <selection activeCell="C89" sqref="C89"/>
    </sheetView>
  </sheetViews>
  <sheetFormatPr defaultRowHeight="14.25"/>
  <cols>
    <col min="1" max="1" width="31.85546875" style="136" customWidth="1"/>
    <col min="2" max="3" width="10.28515625" style="383" customWidth="1"/>
    <col min="4" max="4" width="11.140625" style="383" bestFit="1" customWidth="1"/>
    <col min="5" max="5" width="9.28515625" style="449" bestFit="1" customWidth="1"/>
    <col min="6" max="6" width="10.28515625" style="136" bestFit="1" customWidth="1"/>
    <col min="7" max="7" width="6.5703125" style="136" customWidth="1"/>
    <col min="8" max="8" width="28.7109375" style="203" customWidth="1"/>
    <col min="9" max="9" width="10.28515625" style="203" bestFit="1" customWidth="1"/>
    <col min="10" max="10" width="10.28515625" style="203" customWidth="1"/>
    <col min="11" max="11" width="11.28515625" style="203" bestFit="1" customWidth="1"/>
    <col min="12" max="12" width="9.5703125" style="455" bestFit="1" customWidth="1"/>
    <col min="13" max="13" width="10.42578125" style="136" bestFit="1" customWidth="1"/>
    <col min="14" max="16384" width="9.140625" style="136"/>
  </cols>
  <sheetData>
    <row r="1" spans="1:13" s="143" customFormat="1" ht="20.25">
      <c r="A1" s="176" t="s">
        <v>31</v>
      </c>
      <c r="B1" s="378"/>
      <c r="C1" s="378"/>
      <c r="D1" s="378"/>
      <c r="E1" s="445"/>
      <c r="F1" s="177"/>
      <c r="H1" s="200"/>
      <c r="I1" s="200"/>
      <c r="J1" s="200"/>
      <c r="K1" s="200"/>
      <c r="L1" s="454"/>
    </row>
    <row r="2" spans="1:13" s="143" customFormat="1" ht="20.25">
      <c r="A2" s="176" t="s">
        <v>232</v>
      </c>
      <c r="B2" s="378"/>
      <c r="C2" s="378"/>
      <c r="D2" s="378"/>
      <c r="E2" s="446"/>
      <c r="F2" s="140"/>
      <c r="H2" s="200"/>
      <c r="I2" s="200"/>
      <c r="J2" s="200"/>
      <c r="K2" s="200"/>
      <c r="L2" s="454"/>
    </row>
    <row r="3" spans="1:13" s="140" customFormat="1" ht="12.75">
      <c r="A3" s="135"/>
      <c r="B3" s="379"/>
      <c r="C3" s="379"/>
      <c r="D3" s="380"/>
      <c r="E3" s="447"/>
      <c r="F3" s="184"/>
      <c r="H3" s="199"/>
      <c r="I3" s="199"/>
      <c r="J3" s="199"/>
      <c r="K3" s="199"/>
      <c r="L3" s="135"/>
    </row>
    <row r="4" spans="1:13" s="143" customFormat="1" ht="12.75">
      <c r="A4" s="665">
        <v>7</v>
      </c>
      <c r="B4" s="381"/>
      <c r="C4" s="381"/>
      <c r="D4" s="381"/>
      <c r="E4" s="447"/>
      <c r="F4" s="184"/>
      <c r="H4" s="200"/>
      <c r="I4" s="200"/>
      <c r="J4" s="200"/>
      <c r="K4" s="200"/>
      <c r="L4" s="454"/>
    </row>
    <row r="5" spans="1:13" s="143" customFormat="1" ht="18.75" thickBot="1">
      <c r="A5" s="666"/>
      <c r="B5" s="384" t="s">
        <v>152</v>
      </c>
      <c r="C5" s="384"/>
      <c r="D5" s="483"/>
      <c r="E5" s="448"/>
      <c r="F5" s="159"/>
      <c r="G5" s="150"/>
      <c r="H5" s="201"/>
      <c r="I5" s="201"/>
      <c r="J5" s="201"/>
      <c r="K5" s="201"/>
      <c r="L5" s="201"/>
      <c r="M5" s="201"/>
    </row>
    <row r="7" spans="1:13" ht="15" thickBot="1"/>
    <row r="8" spans="1:13" ht="15" thickBot="1">
      <c r="A8" s="673" t="s">
        <v>182</v>
      </c>
      <c r="B8" s="674"/>
      <c r="C8" s="674"/>
      <c r="D8" s="674"/>
      <c r="E8" s="674"/>
      <c r="F8" s="675"/>
      <c r="G8" s="46"/>
      <c r="H8" s="673" t="s">
        <v>201</v>
      </c>
      <c r="I8" s="674"/>
      <c r="J8" s="674"/>
      <c r="K8" s="674"/>
      <c r="L8" s="674"/>
      <c r="M8" s="675"/>
    </row>
    <row r="9" spans="1:13" ht="25.5">
      <c r="A9" s="676" t="s">
        <v>153</v>
      </c>
      <c r="B9" s="615" t="s">
        <v>202</v>
      </c>
      <c r="C9" s="463" t="s">
        <v>193</v>
      </c>
      <c r="D9" s="678" t="s">
        <v>234</v>
      </c>
      <c r="E9" s="679"/>
      <c r="F9" s="680"/>
      <c r="G9" s="46"/>
      <c r="H9" s="676" t="s">
        <v>153</v>
      </c>
      <c r="I9" s="615" t="s">
        <v>202</v>
      </c>
      <c r="J9" s="463" t="s">
        <v>193</v>
      </c>
      <c r="K9" s="678" t="s">
        <v>234</v>
      </c>
      <c r="L9" s="679"/>
      <c r="M9" s="680"/>
    </row>
    <row r="10" spans="1:13" ht="25.5">
      <c r="A10" s="677"/>
      <c r="B10" s="459" t="s">
        <v>1</v>
      </c>
      <c r="C10" s="459" t="s">
        <v>1</v>
      </c>
      <c r="D10" s="460" t="s">
        <v>154</v>
      </c>
      <c r="E10" s="461" t="s">
        <v>159</v>
      </c>
      <c r="F10" s="462" t="s">
        <v>1</v>
      </c>
      <c r="G10" s="46"/>
      <c r="H10" s="677"/>
      <c r="I10" s="459" t="s">
        <v>1</v>
      </c>
      <c r="J10" s="459" t="s">
        <v>1</v>
      </c>
      <c r="K10" s="460" t="s">
        <v>154</v>
      </c>
      <c r="L10" s="461" t="s">
        <v>159</v>
      </c>
      <c r="M10" s="462" t="s">
        <v>1</v>
      </c>
    </row>
    <row r="11" spans="1:13">
      <c r="A11" s="430" t="s">
        <v>11</v>
      </c>
      <c r="B11" s="444">
        <v>5322.8450406368038</v>
      </c>
      <c r="C11" s="444">
        <v>15753.942015348975</v>
      </c>
      <c r="D11" s="432">
        <v>17958.557764433499</v>
      </c>
      <c r="E11" s="450">
        <v>0</v>
      </c>
      <c r="F11" s="433">
        <v>17958.557764433499</v>
      </c>
      <c r="G11" s="46"/>
      <c r="H11" s="430" t="s">
        <v>11</v>
      </c>
      <c r="I11" s="431">
        <v>5460.6428038579816</v>
      </c>
      <c r="J11" s="431">
        <v>16098.627583086234</v>
      </c>
      <c r="K11" s="432">
        <v>18328.638878427453</v>
      </c>
      <c r="L11" s="450">
        <v>0</v>
      </c>
      <c r="M11" s="433">
        <v>18328.638878427453</v>
      </c>
    </row>
    <row r="12" spans="1:13">
      <c r="A12" s="430" t="s">
        <v>12</v>
      </c>
      <c r="B12" s="444">
        <v>330.50841189887637</v>
      </c>
      <c r="C12" s="444">
        <v>757.41013792522347</v>
      </c>
      <c r="D12" s="432">
        <v>710.97043394642844</v>
      </c>
      <c r="E12" s="450">
        <v>0</v>
      </c>
      <c r="F12" s="433">
        <v>710.97043394642844</v>
      </c>
      <c r="G12" s="46"/>
      <c r="H12" s="430" t="s">
        <v>12</v>
      </c>
      <c r="I12" s="431">
        <v>331.20858226966294</v>
      </c>
      <c r="J12" s="431">
        <v>759.01372192522342</v>
      </c>
      <c r="K12" s="432">
        <v>712.38647794642839</v>
      </c>
      <c r="L12" s="450">
        <v>0</v>
      </c>
      <c r="M12" s="433">
        <v>712.38647794642839</v>
      </c>
    </row>
    <row r="13" spans="1:13">
      <c r="A13" s="430" t="s">
        <v>13</v>
      </c>
      <c r="B13" s="444">
        <v>6761.3389692502906</v>
      </c>
      <c r="C13" s="444">
        <v>18340.716651780946</v>
      </c>
      <c r="D13" s="432">
        <v>20453.790453483223</v>
      </c>
      <c r="E13" s="450">
        <v>0</v>
      </c>
      <c r="F13" s="433">
        <v>20453.790453483223</v>
      </c>
      <c r="G13" s="46"/>
      <c r="H13" s="430" t="s">
        <v>13</v>
      </c>
      <c r="I13" s="431">
        <v>7470.5389761123115</v>
      </c>
      <c r="J13" s="431">
        <v>19362.626390879046</v>
      </c>
      <c r="K13" s="432">
        <v>21828.483976885083</v>
      </c>
      <c r="L13" s="450">
        <v>0</v>
      </c>
      <c r="M13" s="433">
        <v>21828.483976885083</v>
      </c>
    </row>
    <row r="14" spans="1:13">
      <c r="A14" s="430" t="s">
        <v>14</v>
      </c>
      <c r="B14" s="444">
        <v>29.542017902869343</v>
      </c>
      <c r="C14" s="444">
        <v>58.928582900918357</v>
      </c>
      <c r="D14" s="432">
        <v>86.815061591005787</v>
      </c>
      <c r="E14" s="450">
        <v>0</v>
      </c>
      <c r="F14" s="433">
        <v>86.815061591005787</v>
      </c>
      <c r="G14" s="46"/>
      <c r="H14" s="430" t="s">
        <v>14</v>
      </c>
      <c r="I14" s="431">
        <v>92.780149808053082</v>
      </c>
      <c r="J14" s="431">
        <v>245.27062189847629</v>
      </c>
      <c r="K14" s="432">
        <v>262.78172709617866</v>
      </c>
      <c r="L14" s="450">
        <v>0</v>
      </c>
      <c r="M14" s="433">
        <v>262.78172709617866</v>
      </c>
    </row>
    <row r="15" spans="1:13" ht="15" thickBot="1">
      <c r="A15" s="603" t="s">
        <v>1</v>
      </c>
      <c r="B15" s="604">
        <v>12444.23443968884</v>
      </c>
      <c r="C15" s="604">
        <v>34910.997387956057</v>
      </c>
      <c r="D15" s="605">
        <v>39210.133713454161</v>
      </c>
      <c r="E15" s="606">
        <v>0</v>
      </c>
      <c r="F15" s="607">
        <v>39210.133713454161</v>
      </c>
      <c r="G15" s="46"/>
      <c r="H15" s="603" t="s">
        <v>1</v>
      </c>
      <c r="I15" s="608">
        <v>13355.170512048009</v>
      </c>
      <c r="J15" s="608">
        <v>36465.538317788982</v>
      </c>
      <c r="K15" s="605">
        <v>41132.291060355143</v>
      </c>
      <c r="L15" s="606">
        <v>0</v>
      </c>
      <c r="M15" s="607">
        <v>41132.291060355143</v>
      </c>
    </row>
    <row r="16" spans="1:13" ht="25.5">
      <c r="A16" s="676" t="s">
        <v>155</v>
      </c>
      <c r="B16" s="615" t="s">
        <v>202</v>
      </c>
      <c r="C16" s="463" t="s">
        <v>193</v>
      </c>
      <c r="D16" s="678" t="s">
        <v>234</v>
      </c>
      <c r="E16" s="679"/>
      <c r="F16" s="680"/>
      <c r="G16" s="434"/>
      <c r="H16" s="676" t="s">
        <v>155</v>
      </c>
      <c r="I16" s="615" t="s">
        <v>202</v>
      </c>
      <c r="J16" s="463" t="s">
        <v>193</v>
      </c>
      <c r="K16" s="678" t="s">
        <v>234</v>
      </c>
      <c r="L16" s="679"/>
      <c r="M16" s="680"/>
    </row>
    <row r="17" spans="1:13" ht="25.5">
      <c r="A17" s="677" t="s">
        <v>155</v>
      </c>
      <c r="B17" s="459" t="s">
        <v>1</v>
      </c>
      <c r="C17" s="459" t="s">
        <v>1</v>
      </c>
      <c r="D17" s="460" t="s">
        <v>154</v>
      </c>
      <c r="E17" s="461" t="s">
        <v>159</v>
      </c>
      <c r="F17" s="462" t="s">
        <v>1</v>
      </c>
      <c r="G17" s="46"/>
      <c r="H17" s="677" t="s">
        <v>155</v>
      </c>
      <c r="I17" s="459" t="s">
        <v>1</v>
      </c>
      <c r="J17" s="459" t="s">
        <v>1</v>
      </c>
      <c r="K17" s="460" t="s">
        <v>154</v>
      </c>
      <c r="L17" s="461" t="s">
        <v>159</v>
      </c>
      <c r="M17" s="462" t="s">
        <v>1</v>
      </c>
    </row>
    <row r="18" spans="1:13">
      <c r="A18" s="430" t="s">
        <v>11</v>
      </c>
      <c r="B18" s="431">
        <v>456.43852942279761</v>
      </c>
      <c r="C18" s="431">
        <v>1557.4274630972627</v>
      </c>
      <c r="D18" s="432">
        <v>1126.683270793895</v>
      </c>
      <c r="E18" s="450">
        <v>609.45033852576944</v>
      </c>
      <c r="F18" s="433">
        <v>1736.1336093196644</v>
      </c>
      <c r="G18" s="46"/>
      <c r="H18" s="430" t="s">
        <v>11</v>
      </c>
      <c r="I18" s="431">
        <v>478.71133734925843</v>
      </c>
      <c r="J18" s="431">
        <v>1601.8670016949691</v>
      </c>
      <c r="K18" s="432">
        <v>1168.8368462477706</v>
      </c>
      <c r="L18" s="450">
        <v>625.05606912127519</v>
      </c>
      <c r="M18" s="433">
        <v>1793.8929153690458</v>
      </c>
    </row>
    <row r="19" spans="1:13">
      <c r="A19" s="430" t="s">
        <v>15</v>
      </c>
      <c r="B19" s="431">
        <v>52.441266166463102</v>
      </c>
      <c r="C19" s="431">
        <v>151.75483678754574</v>
      </c>
      <c r="D19" s="432">
        <v>129.31899619565212</v>
      </c>
      <c r="E19" s="450">
        <v>0</v>
      </c>
      <c r="F19" s="433">
        <v>129.31899619565212</v>
      </c>
      <c r="G19" s="46"/>
      <c r="H19" s="430" t="s">
        <v>15</v>
      </c>
      <c r="I19" s="431">
        <v>56.877393242427914</v>
      </c>
      <c r="J19" s="431">
        <v>171.67522053113549</v>
      </c>
      <c r="K19" s="432">
        <v>142.75043752173912</v>
      </c>
      <c r="L19" s="450">
        <v>0</v>
      </c>
      <c r="M19" s="433">
        <v>142.75043752173912</v>
      </c>
    </row>
    <row r="20" spans="1:13">
      <c r="A20" s="430" t="s">
        <v>12</v>
      </c>
      <c r="B20" s="431">
        <v>66.979264282070702</v>
      </c>
      <c r="C20" s="431">
        <v>150.89322950124949</v>
      </c>
      <c r="D20" s="432">
        <v>57.392618085143567</v>
      </c>
      <c r="E20" s="450">
        <v>104.96376826086684</v>
      </c>
      <c r="F20" s="433">
        <v>162.35638634601042</v>
      </c>
      <c r="G20" s="46"/>
      <c r="H20" s="430" t="s">
        <v>12</v>
      </c>
      <c r="I20" s="431">
        <v>67.589171669056299</v>
      </c>
      <c r="J20" s="431">
        <v>151.78131787853886</v>
      </c>
      <c r="K20" s="432">
        <v>56.635532085143559</v>
      </c>
      <c r="L20" s="450">
        <v>107.21695005091188</v>
      </c>
      <c r="M20" s="433">
        <v>163.85248213605544</v>
      </c>
    </row>
    <row r="21" spans="1:13">
      <c r="A21" s="430" t="s">
        <v>13</v>
      </c>
      <c r="B21" s="431">
        <v>899.79170664431342</v>
      </c>
      <c r="C21" s="431">
        <v>2365.8480146917659</v>
      </c>
      <c r="D21" s="432">
        <v>871.45297060299674</v>
      </c>
      <c r="E21" s="450">
        <v>1748.6728304317862</v>
      </c>
      <c r="F21" s="433">
        <v>2620.1258010347829</v>
      </c>
      <c r="G21" s="46"/>
      <c r="H21" s="430" t="s">
        <v>13</v>
      </c>
      <c r="I21" s="431">
        <v>1042.7006931355227</v>
      </c>
      <c r="J21" s="431">
        <v>2566.7609054376253</v>
      </c>
      <c r="K21" s="432">
        <v>929.96421925556592</v>
      </c>
      <c r="L21" s="450">
        <v>1939.4869144109919</v>
      </c>
      <c r="M21" s="433">
        <v>2869.4511336665578</v>
      </c>
    </row>
    <row r="22" spans="1:13">
      <c r="A22" s="430" t="s">
        <v>14</v>
      </c>
      <c r="B22" s="431">
        <v>9.8216230719879327</v>
      </c>
      <c r="C22" s="431">
        <v>25.898384778109538</v>
      </c>
      <c r="D22" s="432">
        <v>32.318415337711002</v>
      </c>
      <c r="E22" s="450">
        <v>0</v>
      </c>
      <c r="F22" s="433">
        <v>32.318415337711002</v>
      </c>
      <c r="G22" s="46"/>
      <c r="H22" s="430" t="s">
        <v>14</v>
      </c>
      <c r="I22" s="431">
        <v>37.287545367618392</v>
      </c>
      <c r="J22" s="431">
        <v>86.476128044654075</v>
      </c>
      <c r="K22" s="432">
        <v>95.379118156149914</v>
      </c>
      <c r="L22" s="450">
        <v>0</v>
      </c>
      <c r="M22" s="433">
        <v>95.379118156149914</v>
      </c>
    </row>
    <row r="23" spans="1:13" ht="15" thickBot="1">
      <c r="A23" s="603" t="s">
        <v>1</v>
      </c>
      <c r="B23" s="608">
        <v>1485.4723895876327</v>
      </c>
      <c r="C23" s="608">
        <v>4251.821928855933</v>
      </c>
      <c r="D23" s="605">
        <v>2217.1662710153983</v>
      </c>
      <c r="E23" s="606">
        <v>2463.0869372184225</v>
      </c>
      <c r="F23" s="607">
        <v>4680.2532082338203</v>
      </c>
      <c r="G23" s="46"/>
      <c r="H23" s="603" t="s">
        <v>1</v>
      </c>
      <c r="I23" s="608">
        <v>1683.1661407638837</v>
      </c>
      <c r="J23" s="608">
        <v>4578.5605735869221</v>
      </c>
      <c r="K23" s="605">
        <v>2393.5661532663689</v>
      </c>
      <c r="L23" s="606">
        <v>2671.7599335831792</v>
      </c>
      <c r="M23" s="607">
        <v>5065.3260868495481</v>
      </c>
    </row>
    <row r="24" spans="1:13" ht="25.5">
      <c r="A24" s="676" t="s">
        <v>160</v>
      </c>
      <c r="B24" s="615" t="s">
        <v>202</v>
      </c>
      <c r="C24" s="463" t="s">
        <v>193</v>
      </c>
      <c r="D24" s="678" t="s">
        <v>234</v>
      </c>
      <c r="E24" s="679"/>
      <c r="F24" s="680"/>
      <c r="G24" s="46"/>
      <c r="H24" s="676" t="s">
        <v>160</v>
      </c>
      <c r="I24" s="615" t="s">
        <v>202</v>
      </c>
      <c r="J24" s="463" t="s">
        <v>193</v>
      </c>
      <c r="K24" s="678" t="s">
        <v>234</v>
      </c>
      <c r="L24" s="679"/>
      <c r="M24" s="680"/>
    </row>
    <row r="25" spans="1:13" ht="25.5">
      <c r="A25" s="677" t="s">
        <v>160</v>
      </c>
      <c r="B25" s="459" t="s">
        <v>1</v>
      </c>
      <c r="C25" s="459" t="s">
        <v>1</v>
      </c>
      <c r="D25" s="460" t="s">
        <v>154</v>
      </c>
      <c r="E25" s="461" t="s">
        <v>159</v>
      </c>
      <c r="F25" s="462" t="s">
        <v>1</v>
      </c>
      <c r="G25" s="46"/>
      <c r="H25" s="677" t="s">
        <v>160</v>
      </c>
      <c r="I25" s="459" t="s">
        <v>1</v>
      </c>
      <c r="J25" s="459" t="s">
        <v>1</v>
      </c>
      <c r="K25" s="460" t="s">
        <v>154</v>
      </c>
      <c r="L25" s="461" t="s">
        <v>159</v>
      </c>
      <c r="M25" s="462" t="s">
        <v>1</v>
      </c>
    </row>
    <row r="26" spans="1:13">
      <c r="A26" s="430" t="s">
        <v>3</v>
      </c>
      <c r="B26" s="431">
        <v>238.11358253040532</v>
      </c>
      <c r="C26" s="431">
        <v>487.42988109307419</v>
      </c>
      <c r="D26" s="432">
        <v>462.46034062922155</v>
      </c>
      <c r="E26" s="450">
        <v>0</v>
      </c>
      <c r="F26" s="433">
        <v>462.46034062922155</v>
      </c>
      <c r="G26" s="46"/>
      <c r="H26" s="430" t="s">
        <v>3</v>
      </c>
      <c r="I26" s="431">
        <v>240.1746223048313</v>
      </c>
      <c r="J26" s="431">
        <v>493.12550337205977</v>
      </c>
      <c r="K26" s="432">
        <v>467.70173429776088</v>
      </c>
      <c r="L26" s="450">
        <v>0</v>
      </c>
      <c r="M26" s="433">
        <v>467.70173429776088</v>
      </c>
    </row>
    <row r="27" spans="1:13">
      <c r="A27" s="430" t="s">
        <v>4</v>
      </c>
      <c r="B27" s="431">
        <v>86.480155507714258</v>
      </c>
      <c r="C27" s="431">
        <v>283.88827913578041</v>
      </c>
      <c r="D27" s="432">
        <v>406.88262341188181</v>
      </c>
      <c r="E27" s="450">
        <v>0</v>
      </c>
      <c r="F27" s="433">
        <v>406.88262341188181</v>
      </c>
      <c r="G27" s="46"/>
      <c r="H27" s="430" t="s">
        <v>4</v>
      </c>
      <c r="I27" s="431">
        <v>95.748187264797778</v>
      </c>
      <c r="J27" s="431">
        <v>291.95777834592531</v>
      </c>
      <c r="K27" s="432">
        <v>411.24380018362092</v>
      </c>
      <c r="L27" s="450">
        <v>0</v>
      </c>
      <c r="M27" s="433">
        <v>411.24380018362092</v>
      </c>
    </row>
    <row r="28" spans="1:13">
      <c r="A28" s="430" t="s">
        <v>5</v>
      </c>
      <c r="B28" s="431">
        <v>56.500696532608693</v>
      </c>
      <c r="C28" s="431">
        <v>231.80752558964468</v>
      </c>
      <c r="D28" s="432">
        <v>266.11585866739131</v>
      </c>
      <c r="E28" s="450">
        <v>0</v>
      </c>
      <c r="F28" s="433">
        <v>266.11585866739131</v>
      </c>
      <c r="G28" s="46"/>
      <c r="H28" s="430" t="s">
        <v>5</v>
      </c>
      <c r="I28" s="431">
        <v>61.720711282608697</v>
      </c>
      <c r="J28" s="431">
        <v>252.21803160051422</v>
      </c>
      <c r="K28" s="432">
        <v>280.20222463478262</v>
      </c>
      <c r="L28" s="450">
        <v>0</v>
      </c>
      <c r="M28" s="433">
        <v>280.20222463478262</v>
      </c>
    </row>
    <row r="29" spans="1:13">
      <c r="A29" s="430" t="s">
        <v>6</v>
      </c>
      <c r="B29" s="431">
        <v>2119.33040051019</v>
      </c>
      <c r="C29" s="431">
        <v>5844.1240119988406</v>
      </c>
      <c r="D29" s="432">
        <v>7505.8629136320305</v>
      </c>
      <c r="E29" s="450">
        <v>0</v>
      </c>
      <c r="F29" s="433">
        <v>7505.8629136320305</v>
      </c>
      <c r="G29" s="46"/>
      <c r="H29" s="430" t="s">
        <v>6</v>
      </c>
      <c r="I29" s="431">
        <v>2182.8020734010825</v>
      </c>
      <c r="J29" s="431">
        <v>5972.0024460978475</v>
      </c>
      <c r="K29" s="432">
        <v>7639.9559882195417</v>
      </c>
      <c r="L29" s="450">
        <v>0</v>
      </c>
      <c r="M29" s="433">
        <v>7639.9559882195417</v>
      </c>
    </row>
    <row r="30" spans="1:13">
      <c r="A30" s="430" t="s">
        <v>7</v>
      </c>
      <c r="B30" s="431">
        <v>34.92591514382557</v>
      </c>
      <c r="C30" s="431">
        <v>179.78356568240676</v>
      </c>
      <c r="D30" s="432">
        <v>183.30941881557914</v>
      </c>
      <c r="E30" s="450">
        <v>0</v>
      </c>
      <c r="F30" s="433">
        <v>183.30941881557914</v>
      </c>
      <c r="G30" s="46"/>
      <c r="H30" s="430" t="s">
        <v>7</v>
      </c>
      <c r="I30" s="431">
        <v>36.236577751788431</v>
      </c>
      <c r="J30" s="431">
        <v>183.46240065342124</v>
      </c>
      <c r="K30" s="432">
        <v>187.82056284330267</v>
      </c>
      <c r="L30" s="450">
        <v>0</v>
      </c>
      <c r="M30" s="433">
        <v>187.82056284330267</v>
      </c>
    </row>
    <row r="31" spans="1:13">
      <c r="A31" s="430" t="s">
        <v>8</v>
      </c>
      <c r="B31" s="431">
        <v>1631.0132733144317</v>
      </c>
      <c r="C31" s="431">
        <v>5213.7561498766063</v>
      </c>
      <c r="D31" s="432">
        <v>5781.1939891937436</v>
      </c>
      <c r="E31" s="450">
        <v>0</v>
      </c>
      <c r="F31" s="433">
        <v>5781.1939891937436</v>
      </c>
      <c r="G31" s="46"/>
      <c r="H31" s="430" t="s">
        <v>8</v>
      </c>
      <c r="I31" s="431">
        <v>1681.7311472313834</v>
      </c>
      <c r="J31" s="431">
        <v>5333.3299067353009</v>
      </c>
      <c r="K31" s="432">
        <v>5900.3162630534162</v>
      </c>
      <c r="L31" s="450">
        <v>0</v>
      </c>
      <c r="M31" s="433">
        <v>5900.3162630534162</v>
      </c>
    </row>
    <row r="32" spans="1:13">
      <c r="A32" s="430" t="s">
        <v>10</v>
      </c>
      <c r="B32" s="431">
        <v>741.97108195960152</v>
      </c>
      <c r="C32" s="431">
        <v>2114.0691415802075</v>
      </c>
      <c r="D32" s="432">
        <v>2029.9730499570346</v>
      </c>
      <c r="E32" s="450">
        <v>0</v>
      </c>
      <c r="F32" s="433">
        <v>2029.9730499570346</v>
      </c>
      <c r="G32" s="46"/>
      <c r="H32" s="430" t="s">
        <v>10</v>
      </c>
      <c r="I32" s="431">
        <v>804.54906349710393</v>
      </c>
      <c r="J32" s="431">
        <v>2334.044845266742</v>
      </c>
      <c r="K32" s="432">
        <v>2272.7115489561634</v>
      </c>
      <c r="L32" s="450">
        <v>0</v>
      </c>
      <c r="M32" s="433">
        <v>2272.7115489561634</v>
      </c>
    </row>
    <row r="33" spans="1:13">
      <c r="A33" s="430" t="s">
        <v>9</v>
      </c>
      <c r="B33" s="431">
        <v>444.05195304089654</v>
      </c>
      <c r="C33" s="431">
        <v>1458.0120432933354</v>
      </c>
      <c r="D33" s="432">
        <v>1409.5746317176245</v>
      </c>
      <c r="E33" s="450">
        <v>0</v>
      </c>
      <c r="F33" s="433">
        <v>1409.5746317176245</v>
      </c>
      <c r="G33" s="46"/>
      <c r="H33" s="430" t="s">
        <v>9</v>
      </c>
      <c r="I33" s="431">
        <v>450.46057093243849</v>
      </c>
      <c r="J33" s="431">
        <v>1483.7572929129008</v>
      </c>
      <c r="K33" s="432">
        <v>1431.4684833350402</v>
      </c>
      <c r="L33" s="450">
        <v>0</v>
      </c>
      <c r="M33" s="433">
        <v>1431.4684833350402</v>
      </c>
    </row>
    <row r="34" spans="1:13" ht="15" thickBot="1">
      <c r="A34" s="603" t="s">
        <v>1</v>
      </c>
      <c r="B34" s="608">
        <v>5352.3870585396735</v>
      </c>
      <c r="C34" s="608">
        <v>15812.870598249898</v>
      </c>
      <c r="D34" s="605">
        <v>18045.372826024508</v>
      </c>
      <c r="E34" s="606">
        <v>0</v>
      </c>
      <c r="F34" s="607">
        <v>18045.372826024508</v>
      </c>
      <c r="G34" s="46"/>
      <c r="H34" s="603" t="s">
        <v>1</v>
      </c>
      <c r="I34" s="608">
        <v>5553.422953666035</v>
      </c>
      <c r="J34" s="608">
        <v>16343.898204984711</v>
      </c>
      <c r="K34" s="605">
        <v>18591.420605523628</v>
      </c>
      <c r="L34" s="606">
        <v>0</v>
      </c>
      <c r="M34" s="607">
        <v>18591.420605523628</v>
      </c>
    </row>
    <row r="35" spans="1:13" ht="25.5">
      <c r="A35" s="676" t="s">
        <v>161</v>
      </c>
      <c r="B35" s="615" t="s">
        <v>202</v>
      </c>
      <c r="C35" s="463" t="s">
        <v>193</v>
      </c>
      <c r="D35" s="678" t="s">
        <v>234</v>
      </c>
      <c r="E35" s="679"/>
      <c r="F35" s="680"/>
      <c r="G35" s="46"/>
      <c r="H35" s="676" t="s">
        <v>161</v>
      </c>
      <c r="I35" s="615" t="s">
        <v>202</v>
      </c>
      <c r="J35" s="463" t="s">
        <v>193</v>
      </c>
      <c r="K35" s="678" t="s">
        <v>234</v>
      </c>
      <c r="L35" s="679"/>
      <c r="M35" s="680"/>
    </row>
    <row r="36" spans="1:13" ht="25.5">
      <c r="A36" s="677" t="s">
        <v>161</v>
      </c>
      <c r="B36" s="459" t="s">
        <v>1</v>
      </c>
      <c r="C36" s="459" t="s">
        <v>1</v>
      </c>
      <c r="D36" s="460" t="s">
        <v>154</v>
      </c>
      <c r="E36" s="461" t="s">
        <v>159</v>
      </c>
      <c r="F36" s="462" t="s">
        <v>1</v>
      </c>
      <c r="G36" s="46"/>
      <c r="H36" s="677" t="s">
        <v>161</v>
      </c>
      <c r="I36" s="459" t="s">
        <v>1</v>
      </c>
      <c r="J36" s="459" t="s">
        <v>1</v>
      </c>
      <c r="K36" s="460" t="s">
        <v>154</v>
      </c>
      <c r="L36" s="461" t="s">
        <v>159</v>
      </c>
      <c r="M36" s="462" t="s">
        <v>1</v>
      </c>
    </row>
    <row r="37" spans="1:13">
      <c r="A37" s="430" t="s">
        <v>3</v>
      </c>
      <c r="B37" s="431">
        <v>4.2179203680427655</v>
      </c>
      <c r="C37" s="431">
        <v>20.752955781361326</v>
      </c>
      <c r="D37" s="432">
        <v>17.709378882567961</v>
      </c>
      <c r="E37" s="450">
        <v>0</v>
      </c>
      <c r="F37" s="433">
        <v>17.709378882567961</v>
      </c>
      <c r="G37" s="46"/>
      <c r="H37" s="430" t="s">
        <v>3</v>
      </c>
      <c r="I37" s="431">
        <v>4.3069386670168717</v>
      </c>
      <c r="J37" s="431">
        <v>21.560505056723631</v>
      </c>
      <c r="K37" s="432">
        <v>18.053464769353479</v>
      </c>
      <c r="L37" s="450">
        <v>0</v>
      </c>
      <c r="M37" s="433">
        <v>18.053464769353479</v>
      </c>
    </row>
    <row r="38" spans="1:13">
      <c r="A38" s="430" t="s">
        <v>4</v>
      </c>
      <c r="B38" s="431">
        <v>9.0152541499956325</v>
      </c>
      <c r="C38" s="431">
        <v>28.380125374910886</v>
      </c>
      <c r="D38" s="432">
        <v>38.272525666482089</v>
      </c>
      <c r="E38" s="450">
        <v>0</v>
      </c>
      <c r="F38" s="433">
        <v>38.272525666482089</v>
      </c>
      <c r="G38" s="46"/>
      <c r="H38" s="430" t="s">
        <v>4</v>
      </c>
      <c r="I38" s="431">
        <v>10.973216357494403</v>
      </c>
      <c r="J38" s="431">
        <v>30.061718889403625</v>
      </c>
      <c r="K38" s="432">
        <v>38.951786840395123</v>
      </c>
      <c r="L38" s="450">
        <v>0</v>
      </c>
      <c r="M38" s="433">
        <v>38.951786840395123</v>
      </c>
    </row>
    <row r="39" spans="1:13">
      <c r="A39" s="430" t="s">
        <v>5</v>
      </c>
      <c r="B39" s="431">
        <v>3.0951853369565203</v>
      </c>
      <c r="C39" s="431">
        <v>12.455090895511908</v>
      </c>
      <c r="D39" s="432">
        <v>32.095828416425107</v>
      </c>
      <c r="E39" s="450">
        <v>0</v>
      </c>
      <c r="F39" s="433">
        <v>32.095828416425107</v>
      </c>
      <c r="G39" s="46"/>
      <c r="H39" s="430" t="s">
        <v>5</v>
      </c>
      <c r="I39" s="431">
        <v>3.4152424239130403</v>
      </c>
      <c r="J39" s="431">
        <v>13.682572688990167</v>
      </c>
      <c r="K39" s="432">
        <v>32.946402427294665</v>
      </c>
      <c r="L39" s="450">
        <v>0</v>
      </c>
      <c r="M39" s="433">
        <v>32.946402427294665</v>
      </c>
    </row>
    <row r="40" spans="1:13">
      <c r="A40" s="430" t="s">
        <v>6</v>
      </c>
      <c r="B40" s="431">
        <v>160.70647327468046</v>
      </c>
      <c r="C40" s="431">
        <v>577.38388914343011</v>
      </c>
      <c r="D40" s="432">
        <v>592.54076288101987</v>
      </c>
      <c r="E40" s="450">
        <v>0</v>
      </c>
      <c r="F40" s="433">
        <v>592.54076288101987</v>
      </c>
      <c r="G40" s="46"/>
      <c r="H40" s="430" t="s">
        <v>6</v>
      </c>
      <c r="I40" s="431">
        <v>172.16208903008132</v>
      </c>
      <c r="J40" s="431">
        <v>587.32288364511032</v>
      </c>
      <c r="K40" s="432">
        <v>605.59829771870636</v>
      </c>
      <c r="L40" s="450">
        <v>0</v>
      </c>
      <c r="M40" s="433">
        <v>605.59829771870636</v>
      </c>
    </row>
    <row r="41" spans="1:13">
      <c r="A41" s="430" t="s">
        <v>7</v>
      </c>
      <c r="B41" s="431">
        <v>2.6169083290799593</v>
      </c>
      <c r="C41" s="431">
        <v>14.076793357567079</v>
      </c>
      <c r="D41" s="432">
        <v>13.272891711760451</v>
      </c>
      <c r="E41" s="450">
        <v>0</v>
      </c>
      <c r="F41" s="433">
        <v>13.272891711760451</v>
      </c>
      <c r="G41" s="46"/>
      <c r="H41" s="430" t="s">
        <v>7</v>
      </c>
      <c r="I41" s="431">
        <v>2.7311698699934879</v>
      </c>
      <c r="J41" s="431">
        <v>14.348339669161279</v>
      </c>
      <c r="K41" s="432">
        <v>13.762215933914799</v>
      </c>
      <c r="L41" s="450">
        <v>0</v>
      </c>
      <c r="M41" s="433">
        <v>13.762215933914799</v>
      </c>
    </row>
    <row r="42" spans="1:13">
      <c r="A42" s="430" t="s">
        <v>8</v>
      </c>
      <c r="B42" s="431">
        <v>115.46895230454435</v>
      </c>
      <c r="C42" s="431">
        <v>341.81200700148946</v>
      </c>
      <c r="D42" s="432">
        <v>372.8540029349644</v>
      </c>
      <c r="E42" s="450">
        <v>0</v>
      </c>
      <c r="F42" s="433">
        <v>372.8540029349644</v>
      </c>
      <c r="G42" s="46"/>
      <c r="H42" s="430" t="s">
        <v>8</v>
      </c>
      <c r="I42" s="431">
        <v>123.16833920012323</v>
      </c>
      <c r="J42" s="431">
        <v>356.70463183482269</v>
      </c>
      <c r="K42" s="432">
        <v>384.36697699517447</v>
      </c>
      <c r="L42" s="450">
        <v>0</v>
      </c>
      <c r="M42" s="433">
        <v>384.36697699517447</v>
      </c>
    </row>
    <row r="43" spans="1:13">
      <c r="A43" s="430" t="s">
        <v>10</v>
      </c>
      <c r="B43" s="431">
        <v>41.434325509499764</v>
      </c>
      <c r="C43" s="431">
        <v>154.79186110960947</v>
      </c>
      <c r="D43" s="432">
        <v>144.67623523214996</v>
      </c>
      <c r="E43" s="450">
        <v>0</v>
      </c>
      <c r="F43" s="433">
        <v>144.67623523214996</v>
      </c>
      <c r="G43" s="46"/>
      <c r="H43" s="430" t="s">
        <v>10</v>
      </c>
      <c r="I43" s="431">
        <v>70.609942494929996</v>
      </c>
      <c r="J43" s="431">
        <v>238.66651402011806</v>
      </c>
      <c r="K43" s="432">
        <v>234.92223022484657</v>
      </c>
      <c r="L43" s="450">
        <v>0</v>
      </c>
      <c r="M43" s="433">
        <v>234.92223022484657</v>
      </c>
    </row>
    <row r="44" spans="1:13">
      <c r="A44" s="430" t="s">
        <v>9</v>
      </c>
      <c r="B44" s="431">
        <v>22.797890933325924</v>
      </c>
      <c r="C44" s="431">
        <v>71.778823031646454</v>
      </c>
      <c r="D44" s="432">
        <v>76.899056601888489</v>
      </c>
      <c r="E44" s="450">
        <v>0</v>
      </c>
      <c r="F44" s="433">
        <v>76.899056601888489</v>
      </c>
      <c r="G44" s="46"/>
      <c r="H44" s="430" t="s">
        <v>9</v>
      </c>
      <c r="I44" s="431">
        <v>23.679436629582085</v>
      </c>
      <c r="J44" s="431">
        <v>74.282532165704424</v>
      </c>
      <c r="K44" s="432">
        <v>78.36502701597415</v>
      </c>
      <c r="L44" s="450">
        <v>0</v>
      </c>
      <c r="M44" s="433">
        <v>78.36502701597415</v>
      </c>
    </row>
    <row r="45" spans="1:13">
      <c r="A45" s="430" t="s">
        <v>156</v>
      </c>
      <c r="B45" s="431">
        <v>159.34850845512327</v>
      </c>
      <c r="C45" s="431">
        <v>513.64913896739131</v>
      </c>
      <c r="D45" s="432">
        <v>0</v>
      </c>
      <c r="E45" s="450">
        <v>609.45033852576944</v>
      </c>
      <c r="F45" s="433">
        <v>609.45033852576944</v>
      </c>
      <c r="G45" s="46"/>
      <c r="H45" s="430" t="s">
        <v>156</v>
      </c>
      <c r="I45" s="431">
        <v>161.82990128617033</v>
      </c>
      <c r="J45" s="431">
        <v>523.38865230072452</v>
      </c>
      <c r="K45" s="432">
        <v>0</v>
      </c>
      <c r="L45" s="450">
        <v>625.05606912127519</v>
      </c>
      <c r="M45" s="433">
        <v>625.05606912127519</v>
      </c>
    </row>
    <row r="46" spans="1:13" ht="15" thickBot="1">
      <c r="A46" s="603" t="s">
        <v>1</v>
      </c>
      <c r="B46" s="608">
        <v>518.70141866124868</v>
      </c>
      <c r="C46" s="608">
        <v>1735.080684662918</v>
      </c>
      <c r="D46" s="605">
        <v>1288.3206823272585</v>
      </c>
      <c r="E46" s="606">
        <v>609.45033852576944</v>
      </c>
      <c r="F46" s="607">
        <v>1897.7710208530279</v>
      </c>
      <c r="G46" s="46"/>
      <c r="H46" s="603" t="s">
        <v>1</v>
      </c>
      <c r="I46" s="608">
        <v>572.87627595930473</v>
      </c>
      <c r="J46" s="608">
        <v>1860.0183502707587</v>
      </c>
      <c r="K46" s="605">
        <v>1406.9664019256595</v>
      </c>
      <c r="L46" s="606">
        <v>625.05606912127519</v>
      </c>
      <c r="M46" s="607">
        <v>2032.0224710469347</v>
      </c>
    </row>
    <row r="47" spans="1:13" ht="25.5">
      <c r="A47" s="676" t="s">
        <v>162</v>
      </c>
      <c r="B47" s="615" t="s">
        <v>202</v>
      </c>
      <c r="C47" s="463" t="s">
        <v>193</v>
      </c>
      <c r="D47" s="678" t="s">
        <v>234</v>
      </c>
      <c r="E47" s="679"/>
      <c r="F47" s="680"/>
      <c r="G47" s="46"/>
      <c r="H47" s="676" t="s">
        <v>162</v>
      </c>
      <c r="I47" s="615" t="s">
        <v>202</v>
      </c>
      <c r="J47" s="463" t="s">
        <v>193</v>
      </c>
      <c r="K47" s="678" t="s">
        <v>234</v>
      </c>
      <c r="L47" s="679"/>
      <c r="M47" s="680"/>
    </row>
    <row r="48" spans="1:13" ht="25.5">
      <c r="A48" s="677" t="s">
        <v>162</v>
      </c>
      <c r="B48" s="459" t="s">
        <v>1</v>
      </c>
      <c r="C48" s="459" t="s">
        <v>1</v>
      </c>
      <c r="D48" s="460" t="s">
        <v>154</v>
      </c>
      <c r="E48" s="461" t="s">
        <v>159</v>
      </c>
      <c r="F48" s="462" t="s">
        <v>1</v>
      </c>
      <c r="G48" s="46"/>
      <c r="H48" s="677" t="s">
        <v>162</v>
      </c>
      <c r="I48" s="459" t="s">
        <v>1</v>
      </c>
      <c r="J48" s="459" t="s">
        <v>1</v>
      </c>
      <c r="K48" s="460" t="s">
        <v>154</v>
      </c>
      <c r="L48" s="461" t="s">
        <v>159</v>
      </c>
      <c r="M48" s="462" t="s">
        <v>1</v>
      </c>
    </row>
    <row r="49" spans="1:13">
      <c r="A49" s="430" t="s">
        <v>30</v>
      </c>
      <c r="B49" s="431">
        <v>492.80608640251307</v>
      </c>
      <c r="C49" s="431">
        <v>1638.0103792191271</v>
      </c>
      <c r="D49" s="432">
        <v>1641.258219616466</v>
      </c>
      <c r="E49" s="450">
        <v>0</v>
      </c>
      <c r="F49" s="432">
        <v>1641.258219616466</v>
      </c>
      <c r="G49" s="46"/>
      <c r="H49" s="430" t="s">
        <v>30</v>
      </c>
      <c r="I49" s="431">
        <v>544.61726950443472</v>
      </c>
      <c r="J49" s="431">
        <v>1702.6691882952143</v>
      </c>
      <c r="K49" s="432">
        <v>1708.6280576517304</v>
      </c>
      <c r="L49" s="450">
        <v>0</v>
      </c>
      <c r="M49" s="433">
        <v>1708.6280576517304</v>
      </c>
    </row>
    <row r="50" spans="1:13">
      <c r="A50" s="430" t="s">
        <v>10</v>
      </c>
      <c r="B50" s="431">
        <v>223.16322554625614</v>
      </c>
      <c r="C50" s="431">
        <v>781.25784949060369</v>
      </c>
      <c r="D50" s="432">
        <v>1408.0974505301756</v>
      </c>
      <c r="E50" s="450">
        <v>0</v>
      </c>
      <c r="F50" s="432">
        <v>1408.0974505301756</v>
      </c>
      <c r="G50" s="46"/>
      <c r="H50" s="430" t="s">
        <v>10</v>
      </c>
      <c r="I50" s="431">
        <v>243.77388421025768</v>
      </c>
      <c r="J50" s="431">
        <v>882.19586522411998</v>
      </c>
      <c r="K50" s="432">
        <v>1583.4886982794671</v>
      </c>
      <c r="L50" s="450">
        <v>0</v>
      </c>
      <c r="M50" s="433">
        <v>1583.4886982794671</v>
      </c>
    </row>
    <row r="51" spans="1:13">
      <c r="A51" s="430" t="s">
        <v>28</v>
      </c>
      <c r="B51" s="431">
        <v>5171.2316596935561</v>
      </c>
      <c r="C51" s="431">
        <v>13346.162387544018</v>
      </c>
      <c r="D51" s="432">
        <v>14380.674222340987</v>
      </c>
      <c r="E51" s="450">
        <v>0</v>
      </c>
      <c r="F51" s="432">
        <v>14380.674222340987</v>
      </c>
      <c r="G51" s="46"/>
      <c r="H51" s="430" t="s">
        <v>28</v>
      </c>
      <c r="I51" s="431">
        <v>5721.6683135652102</v>
      </c>
      <c r="J51" s="431">
        <v>14118.271821598963</v>
      </c>
      <c r="K51" s="432">
        <v>15395.983470374595</v>
      </c>
      <c r="L51" s="450">
        <v>0</v>
      </c>
      <c r="M51" s="433">
        <v>15395.983470374595</v>
      </c>
    </row>
    <row r="52" spans="1:13">
      <c r="A52" s="430" t="s">
        <v>27</v>
      </c>
      <c r="B52" s="431">
        <v>874.13799760796621</v>
      </c>
      <c r="C52" s="431">
        <v>2575.2860355271937</v>
      </c>
      <c r="D52" s="432">
        <v>3023.7605609956008</v>
      </c>
      <c r="E52" s="450">
        <v>0</v>
      </c>
      <c r="F52" s="432">
        <v>3023.7605609956008</v>
      </c>
      <c r="G52" s="46"/>
      <c r="H52" s="430" t="s">
        <v>27</v>
      </c>
      <c r="I52" s="431">
        <v>960.47950883240765</v>
      </c>
      <c r="J52" s="431">
        <v>2659.4895157607498</v>
      </c>
      <c r="K52" s="432">
        <v>3140.3837505792935</v>
      </c>
      <c r="L52" s="450">
        <v>0</v>
      </c>
      <c r="M52" s="433">
        <v>3140.3837505792935</v>
      </c>
    </row>
    <row r="53" spans="1:13" ht="15" thickBot="1">
      <c r="A53" s="603" t="s">
        <v>1</v>
      </c>
      <c r="B53" s="608">
        <v>6761.3389692502915</v>
      </c>
      <c r="C53" s="608">
        <v>18340.716651780942</v>
      </c>
      <c r="D53" s="605">
        <v>20453.790453483231</v>
      </c>
      <c r="E53" s="606">
        <v>0</v>
      </c>
      <c r="F53" s="605">
        <v>20453.790453483231</v>
      </c>
      <c r="G53" s="46"/>
      <c r="H53" s="603" t="s">
        <v>1</v>
      </c>
      <c r="I53" s="608">
        <v>7470.5389761123097</v>
      </c>
      <c r="J53" s="608">
        <v>19362.626390879046</v>
      </c>
      <c r="K53" s="605">
        <v>21828.483976885087</v>
      </c>
      <c r="L53" s="606">
        <v>0</v>
      </c>
      <c r="M53" s="607">
        <v>21828.483976885087</v>
      </c>
    </row>
    <row r="54" spans="1:13" ht="25.5">
      <c r="A54" s="676" t="s">
        <v>163</v>
      </c>
      <c r="B54" s="615" t="s">
        <v>202</v>
      </c>
      <c r="C54" s="463" t="s">
        <v>193</v>
      </c>
      <c r="D54" s="678" t="s">
        <v>234</v>
      </c>
      <c r="E54" s="679"/>
      <c r="F54" s="680"/>
      <c r="G54" s="46"/>
      <c r="H54" s="676" t="s">
        <v>163</v>
      </c>
      <c r="I54" s="615" t="s">
        <v>202</v>
      </c>
      <c r="J54" s="463" t="s">
        <v>193</v>
      </c>
      <c r="K54" s="678" t="s">
        <v>234</v>
      </c>
      <c r="L54" s="679"/>
      <c r="M54" s="680"/>
    </row>
    <row r="55" spans="1:13" ht="25.5">
      <c r="A55" s="677" t="s">
        <v>163</v>
      </c>
      <c r="B55" s="459" t="s">
        <v>1</v>
      </c>
      <c r="C55" s="459" t="s">
        <v>1</v>
      </c>
      <c r="D55" s="460" t="s">
        <v>154</v>
      </c>
      <c r="E55" s="461" t="s">
        <v>159</v>
      </c>
      <c r="F55" s="462" t="s">
        <v>1</v>
      </c>
      <c r="G55" s="46"/>
      <c r="H55" s="677" t="s">
        <v>163</v>
      </c>
      <c r="I55" s="459" t="s">
        <v>1</v>
      </c>
      <c r="J55" s="459" t="s">
        <v>1</v>
      </c>
      <c r="K55" s="460" t="s">
        <v>154</v>
      </c>
      <c r="L55" s="461" t="s">
        <v>159</v>
      </c>
      <c r="M55" s="462" t="s">
        <v>1</v>
      </c>
    </row>
    <row r="56" spans="1:13">
      <c r="A56" s="430" t="s">
        <v>30</v>
      </c>
      <c r="B56" s="431">
        <v>66.44820465161051</v>
      </c>
      <c r="C56" s="431">
        <v>182.82968601736738</v>
      </c>
      <c r="D56" s="432">
        <v>38.633852504202281</v>
      </c>
      <c r="E56" s="450">
        <v>166.75974428281222</v>
      </c>
      <c r="F56" s="433">
        <v>205.3935967870145</v>
      </c>
      <c r="G56" s="46"/>
      <c r="H56" s="430" t="s">
        <v>30</v>
      </c>
      <c r="I56" s="431">
        <v>71.68138560845513</v>
      </c>
      <c r="J56" s="431">
        <v>192.20801538693254</v>
      </c>
      <c r="K56" s="432">
        <v>40.188730888380782</v>
      </c>
      <c r="L56" s="450">
        <v>170.40001897382345</v>
      </c>
      <c r="M56" s="433">
        <v>210.58874986220422</v>
      </c>
    </row>
    <row r="57" spans="1:13">
      <c r="A57" s="430" t="s">
        <v>10</v>
      </c>
      <c r="B57" s="431">
        <v>59.146412692329207</v>
      </c>
      <c r="C57" s="431">
        <v>131.29894466638785</v>
      </c>
      <c r="D57" s="432">
        <v>47.968728550821616</v>
      </c>
      <c r="E57" s="450">
        <v>160.20503981783912</v>
      </c>
      <c r="F57" s="433">
        <v>208.17376836866075</v>
      </c>
      <c r="G57" s="46"/>
      <c r="H57" s="430" t="s">
        <v>10</v>
      </c>
      <c r="I57" s="431">
        <v>139.192039494971</v>
      </c>
      <c r="J57" s="431">
        <v>211.17132009053972</v>
      </c>
      <c r="K57" s="432">
        <v>61.372768961239281</v>
      </c>
      <c r="L57" s="450">
        <v>223.77116207626605</v>
      </c>
      <c r="M57" s="433">
        <v>285.14393103750535</v>
      </c>
    </row>
    <row r="58" spans="1:13">
      <c r="A58" s="430" t="s">
        <v>29</v>
      </c>
      <c r="B58" s="431">
        <v>43.996122348337884</v>
      </c>
      <c r="C58" s="431">
        <v>98.461881152173859</v>
      </c>
      <c r="D58" s="432">
        <v>71.710310101123568</v>
      </c>
      <c r="E58" s="450">
        <v>29.486550014533425</v>
      </c>
      <c r="F58" s="433">
        <v>101.19686011565699</v>
      </c>
      <c r="G58" s="46"/>
      <c r="H58" s="430" t="s">
        <v>29</v>
      </c>
      <c r="I58" s="431">
        <v>49.442022663621565</v>
      </c>
      <c r="J58" s="431">
        <v>107.9786578188405</v>
      </c>
      <c r="K58" s="432">
        <v>73.36498066292134</v>
      </c>
      <c r="L58" s="450">
        <v>34.443839827186082</v>
      </c>
      <c r="M58" s="433">
        <v>107.80882049010742</v>
      </c>
    </row>
    <row r="59" spans="1:13">
      <c r="A59" s="430" t="s">
        <v>28</v>
      </c>
      <c r="B59" s="431">
        <v>594.31332430527868</v>
      </c>
      <c r="C59" s="431">
        <v>1569.7433837315734</v>
      </c>
      <c r="D59" s="432">
        <v>642.26611616266496</v>
      </c>
      <c r="E59" s="450">
        <v>1048.6208672051864</v>
      </c>
      <c r="F59" s="433">
        <v>1690.8869833678514</v>
      </c>
      <c r="G59" s="46"/>
      <c r="H59" s="430" t="s">
        <v>28</v>
      </c>
      <c r="I59" s="431">
        <v>641.74694582114159</v>
      </c>
      <c r="J59" s="431">
        <v>1660.9059877134177</v>
      </c>
      <c r="K59" s="432">
        <v>681.39275320473689</v>
      </c>
      <c r="L59" s="450">
        <v>1152.0383388035636</v>
      </c>
      <c r="M59" s="433">
        <v>1833.4310920083005</v>
      </c>
    </row>
    <row r="60" spans="1:13">
      <c r="A60" s="430" t="s">
        <v>27</v>
      </c>
      <c r="B60" s="431">
        <v>135.88764264675706</v>
      </c>
      <c r="C60" s="431">
        <v>383.51411912426329</v>
      </c>
      <c r="D60" s="432">
        <v>70.873963284184313</v>
      </c>
      <c r="E60" s="450">
        <v>343.60062911141506</v>
      </c>
      <c r="F60" s="433">
        <v>414.47459239559936</v>
      </c>
      <c r="G60" s="46"/>
      <c r="H60" s="430" t="s">
        <v>27</v>
      </c>
      <c r="I60" s="431">
        <v>140.6382995473333</v>
      </c>
      <c r="J60" s="431">
        <v>394.49692442789438</v>
      </c>
      <c r="K60" s="432">
        <v>73.644985538287571</v>
      </c>
      <c r="L60" s="450">
        <v>358.83355473015257</v>
      </c>
      <c r="M60" s="433">
        <v>432.47854026844016</v>
      </c>
    </row>
    <row r="61" spans="1:13" s="204" customFormat="1" ht="15" thickBot="1">
      <c r="A61" s="603" t="s">
        <v>1</v>
      </c>
      <c r="B61" s="608">
        <v>899.79170664431331</v>
      </c>
      <c r="C61" s="608">
        <v>2365.8480146917659</v>
      </c>
      <c r="D61" s="605">
        <v>871.45297060299686</v>
      </c>
      <c r="E61" s="606">
        <v>1748.6728304317862</v>
      </c>
      <c r="F61" s="607">
        <v>2620.1258010347829</v>
      </c>
      <c r="G61" s="46"/>
      <c r="H61" s="603" t="s">
        <v>1</v>
      </c>
      <c r="I61" s="608">
        <v>1042.7006931355227</v>
      </c>
      <c r="J61" s="608">
        <v>2566.7609054376253</v>
      </c>
      <c r="K61" s="605">
        <v>929.96421925556581</v>
      </c>
      <c r="L61" s="606">
        <v>1939.4869144109919</v>
      </c>
      <c r="M61" s="607">
        <v>2869.4511336665578</v>
      </c>
    </row>
    <row r="62" spans="1:13" ht="15" thickBot="1">
      <c r="A62" s="435"/>
      <c r="B62" s="434"/>
      <c r="C62" s="434"/>
      <c r="D62" s="46"/>
      <c r="E62" s="451"/>
      <c r="F62" s="46"/>
      <c r="G62" s="434"/>
      <c r="H62" s="435"/>
      <c r="I62" s="434"/>
      <c r="J62" s="434"/>
      <c r="K62" s="46"/>
      <c r="L62" s="451"/>
      <c r="M62" s="46"/>
    </row>
    <row r="63" spans="1:13" ht="25.5">
      <c r="A63" s="681" t="s">
        <v>20</v>
      </c>
      <c r="B63" s="682"/>
      <c r="C63" s="683"/>
      <c r="D63" s="615" t="s">
        <v>202</v>
      </c>
      <c r="E63" s="615" t="s">
        <v>193</v>
      </c>
      <c r="F63" s="643" t="s">
        <v>234</v>
      </c>
      <c r="G63" s="46"/>
      <c r="H63" s="684" t="s">
        <v>184</v>
      </c>
      <c r="I63" s="685"/>
      <c r="J63" s="685"/>
      <c r="K63" s="615" t="s">
        <v>202</v>
      </c>
      <c r="L63" s="615" t="s">
        <v>193</v>
      </c>
      <c r="M63" s="643" t="s">
        <v>234</v>
      </c>
    </row>
    <row r="64" spans="1:13">
      <c r="A64" s="634" t="s">
        <v>183</v>
      </c>
      <c r="B64" s="436"/>
      <c r="C64" s="436"/>
      <c r="D64" s="453">
        <v>179142.03665840602</v>
      </c>
      <c r="E64" s="437">
        <v>618736.72814010677</v>
      </c>
      <c r="F64" s="635">
        <v>1148806.0518941567</v>
      </c>
      <c r="G64" s="46"/>
      <c r="H64" s="636" t="s">
        <v>157</v>
      </c>
      <c r="I64" s="436"/>
      <c r="J64" s="436"/>
      <c r="K64" s="432">
        <v>519.07001700000001</v>
      </c>
      <c r="L64" s="432">
        <v>637.62557400000003</v>
      </c>
      <c r="M64" s="433">
        <v>932.14802299999997</v>
      </c>
    </row>
    <row r="65" spans="1:13" ht="15" thickBot="1">
      <c r="A65" s="636" t="s">
        <v>19</v>
      </c>
      <c r="B65" s="436"/>
      <c r="C65" s="436"/>
      <c r="D65" s="453">
        <v>12576.18908484299</v>
      </c>
      <c r="E65" s="437">
        <v>37026.702736975996</v>
      </c>
      <c r="F65" s="635">
        <v>75890.830451754067</v>
      </c>
      <c r="G65" s="46"/>
      <c r="H65" s="631" t="s">
        <v>203</v>
      </c>
      <c r="I65" s="647"/>
      <c r="J65" s="647"/>
      <c r="K65" s="632">
        <v>24.075724000000001</v>
      </c>
      <c r="L65" s="632">
        <v>24.556277999999999</v>
      </c>
      <c r="M65" s="633">
        <v>32.904390999999997</v>
      </c>
    </row>
    <row r="66" spans="1:13" ht="26.25" customHeight="1">
      <c r="A66" s="690" t="s">
        <v>18</v>
      </c>
      <c r="B66" s="691"/>
      <c r="C66" s="692"/>
      <c r="D66" s="453">
        <v>16307.250830266994</v>
      </c>
      <c r="E66" s="437">
        <v>46931.333079645097</v>
      </c>
      <c r="F66" s="635">
        <v>57134.582190131201</v>
      </c>
      <c r="G66" s="46"/>
      <c r="H66" s="438"/>
      <c r="I66" s="616"/>
      <c r="J66" s="616"/>
      <c r="K66" s="616"/>
      <c r="L66" s="456"/>
      <c r="M66" s="439"/>
    </row>
    <row r="67" spans="1:13" ht="15" thickBot="1">
      <c r="A67" s="637" t="s">
        <v>16</v>
      </c>
      <c r="B67" s="639"/>
      <c r="C67" s="639"/>
      <c r="D67" s="644">
        <v>14689.219494132994</v>
      </c>
      <c r="E67" s="640">
        <v>50267.592928130071</v>
      </c>
      <c r="F67" s="641">
        <v>55646.021807578029</v>
      </c>
      <c r="G67" s="46"/>
      <c r="H67" s="438"/>
      <c r="I67" s="616"/>
      <c r="J67" s="616"/>
      <c r="K67" s="616"/>
      <c r="L67" s="456"/>
      <c r="M67" s="439"/>
    </row>
    <row r="68" spans="1:13" ht="25.5">
      <c r="A68" s="681" t="s">
        <v>184</v>
      </c>
      <c r="B68" s="682"/>
      <c r="C68" s="683"/>
      <c r="D68" s="615" t="s">
        <v>202</v>
      </c>
      <c r="E68" s="615" t="s">
        <v>193</v>
      </c>
      <c r="F68" s="643" t="s">
        <v>234</v>
      </c>
      <c r="G68" s="46"/>
      <c r="H68" s="686"/>
      <c r="I68" s="686"/>
      <c r="J68" s="686"/>
      <c r="K68" s="686"/>
      <c r="L68" s="299"/>
      <c r="M68" s="299"/>
    </row>
    <row r="69" spans="1:13">
      <c r="A69" s="634" t="s">
        <v>157</v>
      </c>
      <c r="B69" s="441"/>
      <c r="C69" s="441"/>
      <c r="D69" s="452">
        <v>498.48694799999998</v>
      </c>
      <c r="E69" s="432">
        <v>607.39231199999995</v>
      </c>
      <c r="F69" s="433">
        <v>666.11138600000004</v>
      </c>
      <c r="G69" s="46"/>
      <c r="H69" s="438"/>
      <c r="I69" s="442"/>
      <c r="J69" s="442"/>
      <c r="K69" s="442"/>
      <c r="L69" s="456"/>
      <c r="M69" s="443"/>
    </row>
    <row r="70" spans="1:13">
      <c r="A70" s="636" t="s">
        <v>189</v>
      </c>
      <c r="B70" s="440"/>
      <c r="C70" s="440"/>
      <c r="D70" s="450">
        <v>8.9723566176171481</v>
      </c>
      <c r="E70" s="432">
        <v>24.741574960506906</v>
      </c>
      <c r="F70" s="433">
        <v>31.851163048476682</v>
      </c>
      <c r="G70" s="46"/>
      <c r="H70" s="438"/>
      <c r="I70" s="616"/>
      <c r="J70" s="616"/>
      <c r="K70" s="443"/>
      <c r="L70" s="457"/>
      <c r="M70" s="443"/>
    </row>
    <row r="71" spans="1:13" ht="15" thickBot="1">
      <c r="A71" s="637" t="s">
        <v>203</v>
      </c>
      <c r="B71" s="639"/>
      <c r="C71" s="639"/>
      <c r="D71" s="646">
        <v>21.779135</v>
      </c>
      <c r="E71" s="632">
        <v>23.053919</v>
      </c>
      <c r="F71" s="633">
        <v>28.870645</v>
      </c>
      <c r="G71" s="46"/>
      <c r="H71" s="438"/>
      <c r="I71" s="616"/>
      <c r="J71" s="616"/>
      <c r="K71" s="616"/>
      <c r="L71" s="456"/>
      <c r="M71" s="443"/>
    </row>
    <row r="72" spans="1:13" ht="25.5">
      <c r="A72" s="687" t="s">
        <v>164</v>
      </c>
      <c r="B72" s="688"/>
      <c r="C72" s="689"/>
      <c r="D72" s="464" t="s">
        <v>202</v>
      </c>
      <c r="E72" s="464" t="s">
        <v>193</v>
      </c>
      <c r="F72" s="645" t="s">
        <v>234</v>
      </c>
      <c r="G72" s="46"/>
      <c r="H72" s="686"/>
      <c r="I72" s="686"/>
      <c r="J72" s="686"/>
      <c r="K72" s="686"/>
      <c r="L72" s="299"/>
      <c r="M72" s="299"/>
    </row>
    <row r="73" spans="1:13" ht="15" thickBot="1">
      <c r="A73" s="642" t="s">
        <v>158</v>
      </c>
      <c r="B73" s="638"/>
      <c r="C73" s="638"/>
      <c r="D73" s="644">
        <v>7645</v>
      </c>
      <c r="E73" s="640">
        <v>6364</v>
      </c>
      <c r="F73" s="641">
        <v>7802</v>
      </c>
      <c r="G73" s="46"/>
      <c r="H73" s="438"/>
      <c r="I73" s="616"/>
      <c r="J73" s="616"/>
      <c r="K73" s="616"/>
      <c r="L73" s="458"/>
      <c r="M73" s="439"/>
    </row>
    <row r="78" spans="1:13">
      <c r="D78" s="465"/>
    </row>
  </sheetData>
  <mergeCells count="34">
    <mergeCell ref="H68:K68"/>
    <mergeCell ref="H72:K72"/>
    <mergeCell ref="A68:C68"/>
    <mergeCell ref="A72:C72"/>
    <mergeCell ref="A66:C66"/>
    <mergeCell ref="A54:A55"/>
    <mergeCell ref="D54:F54"/>
    <mergeCell ref="H54:H55"/>
    <mergeCell ref="K54:M54"/>
    <mergeCell ref="A63:C63"/>
    <mergeCell ref="H63:J63"/>
    <mergeCell ref="A35:A36"/>
    <mergeCell ref="D35:F35"/>
    <mergeCell ref="H35:H36"/>
    <mergeCell ref="K35:M35"/>
    <mergeCell ref="A47:A48"/>
    <mergeCell ref="D47:F47"/>
    <mergeCell ref="H47:H48"/>
    <mergeCell ref="K47:M47"/>
    <mergeCell ref="K16:M16"/>
    <mergeCell ref="A24:A25"/>
    <mergeCell ref="D24:F24"/>
    <mergeCell ref="H24:H25"/>
    <mergeCell ref="K24:M24"/>
    <mergeCell ref="A16:A17"/>
    <mergeCell ref="D16:F16"/>
    <mergeCell ref="H16:H17"/>
    <mergeCell ref="A4:A5"/>
    <mergeCell ref="A8:F8"/>
    <mergeCell ref="H8:M8"/>
    <mergeCell ref="A9:A10"/>
    <mergeCell ref="D9:F9"/>
    <mergeCell ref="H9:H10"/>
    <mergeCell ref="K9:M9"/>
  </mergeCells>
  <pageMargins left="0.7" right="0.7" top="0.75" bottom="0.75" header="0.3" footer="0.3"/>
  <pageSetup paperSize="9" scale="48"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pageSetUpPr fitToPage="1"/>
  </sheetPr>
  <dimension ref="A1:J14"/>
  <sheetViews>
    <sheetView showGridLines="0" workbookViewId="0">
      <selection activeCell="I23" sqref="I23"/>
    </sheetView>
  </sheetViews>
  <sheetFormatPr defaultRowHeight="14.25"/>
  <cols>
    <col min="1" max="1" width="26" style="136" customWidth="1"/>
    <col min="2" max="16384" width="9.140625" style="136"/>
  </cols>
  <sheetData>
    <row r="1" spans="1:10" s="143" customFormat="1" ht="20.25">
      <c r="A1" s="176" t="s">
        <v>31</v>
      </c>
      <c r="B1" s="378"/>
      <c r="C1" s="378"/>
      <c r="D1" s="378"/>
      <c r="E1" s="177"/>
      <c r="G1" s="200"/>
      <c r="H1" s="200"/>
      <c r="I1" s="200"/>
    </row>
    <row r="2" spans="1:10" s="143" customFormat="1" ht="20.25">
      <c r="A2" s="176" t="s">
        <v>232</v>
      </c>
      <c r="B2" s="378"/>
      <c r="C2" s="378"/>
      <c r="D2" s="379"/>
      <c r="E2" s="140"/>
      <c r="G2" s="200"/>
      <c r="H2" s="200"/>
      <c r="I2" s="200"/>
    </row>
    <row r="3" spans="1:10" s="140" customFormat="1" ht="12.75">
      <c r="A3" s="135"/>
      <c r="B3" s="379"/>
      <c r="C3" s="380"/>
      <c r="D3" s="380"/>
      <c r="E3" s="184"/>
      <c r="G3" s="199"/>
      <c r="H3" s="199"/>
      <c r="I3" s="199"/>
    </row>
    <row r="4" spans="1:10" s="143" customFormat="1" ht="12.75">
      <c r="A4" s="665">
        <v>8</v>
      </c>
      <c r="B4" s="381"/>
      <c r="C4" s="381"/>
      <c r="D4" s="380"/>
      <c r="E4" s="184"/>
      <c r="G4" s="200"/>
      <c r="H4" s="200"/>
      <c r="I4" s="200"/>
    </row>
    <row r="5" spans="1:10" s="143" customFormat="1" ht="28.5" customHeight="1" thickBot="1">
      <c r="A5" s="666"/>
      <c r="B5" s="384" t="s">
        <v>185</v>
      </c>
      <c r="C5" s="483"/>
      <c r="D5" s="382"/>
      <c r="E5" s="159"/>
      <c r="F5" s="225"/>
      <c r="G5" s="201"/>
      <c r="H5" s="201"/>
      <c r="I5" s="202"/>
      <c r="J5" s="225"/>
    </row>
    <row r="8" spans="1:10">
      <c r="A8" s="143"/>
      <c r="B8" s="662" t="s">
        <v>186</v>
      </c>
      <c r="C8" s="663"/>
      <c r="D8" s="663"/>
      <c r="E8" s="663"/>
      <c r="F8" s="663"/>
      <c r="G8" s="663"/>
      <c r="H8" s="663"/>
      <c r="I8" s="663"/>
      <c r="J8" s="664"/>
    </row>
    <row r="9" spans="1:10" ht="25.5">
      <c r="A9" s="178"/>
      <c r="B9" s="586" t="s">
        <v>165</v>
      </c>
      <c r="C9" s="451" t="s">
        <v>166</v>
      </c>
      <c r="D9" s="451" t="s">
        <v>167</v>
      </c>
      <c r="E9" s="350" t="s">
        <v>168</v>
      </c>
      <c r="F9" s="350" t="s">
        <v>169</v>
      </c>
      <c r="G9" s="451" t="s">
        <v>170</v>
      </c>
      <c r="H9" s="451" t="s">
        <v>180</v>
      </c>
      <c r="I9" s="451" t="s">
        <v>193</v>
      </c>
      <c r="J9" s="592" t="s">
        <v>234</v>
      </c>
    </row>
    <row r="10" spans="1:10">
      <c r="A10" s="93" t="s">
        <v>120</v>
      </c>
      <c r="B10" s="280"/>
      <c r="C10" s="310"/>
      <c r="D10" s="310"/>
      <c r="E10" s="609">
        <v>70.75</v>
      </c>
      <c r="F10" s="609">
        <v>67.327965681191998</v>
      </c>
      <c r="G10" s="500">
        <v>100.75614127353001</v>
      </c>
      <c r="H10" s="500">
        <v>56.867810007825994</v>
      </c>
      <c r="I10" s="500">
        <v>179.64612995963697</v>
      </c>
      <c r="J10" s="593">
        <v>186.06865962048997</v>
      </c>
    </row>
    <row r="11" spans="1:10">
      <c r="A11" s="94" t="s">
        <v>159</v>
      </c>
      <c r="B11" s="284"/>
      <c r="C11" s="311"/>
      <c r="D11" s="328"/>
      <c r="E11" s="609">
        <v>36.46</v>
      </c>
      <c r="F11" s="609">
        <v>37.401588040889003</v>
      </c>
      <c r="G11" s="501">
        <v>46.919799504130005</v>
      </c>
      <c r="H11" s="501">
        <v>145.50428530828304</v>
      </c>
      <c r="I11" s="501">
        <v>355.57542759167478</v>
      </c>
      <c r="J11" s="594">
        <v>383.37318436710996</v>
      </c>
    </row>
    <row r="12" spans="1:10">
      <c r="A12" s="94" t="s">
        <v>10</v>
      </c>
      <c r="B12" s="284"/>
      <c r="C12" s="311"/>
      <c r="D12" s="311"/>
      <c r="E12" s="272"/>
      <c r="F12" s="609">
        <v>0.19489127671199999</v>
      </c>
      <c r="G12" s="501">
        <v>2.6690252328740001</v>
      </c>
      <c r="H12" s="501">
        <v>21.532582862595003</v>
      </c>
      <c r="I12" s="501">
        <v>70.870929940700989</v>
      </c>
      <c r="J12" s="594">
        <v>62.629471443263007</v>
      </c>
    </row>
    <row r="13" spans="1:10">
      <c r="A13" s="221" t="s">
        <v>187</v>
      </c>
      <c r="B13" s="284"/>
      <c r="C13" s="311"/>
      <c r="D13" s="311"/>
      <c r="E13" s="251">
        <f t="shared" ref="E13:I13" si="0">SUM(E10:E12)</f>
        <v>107.21000000000001</v>
      </c>
      <c r="F13" s="251">
        <f t="shared" si="0"/>
        <v>104.92444499879299</v>
      </c>
      <c r="G13" s="251">
        <f t="shared" si="0"/>
        <v>150.34496601053399</v>
      </c>
      <c r="H13" s="251">
        <f t="shared" si="0"/>
        <v>223.90467817870405</v>
      </c>
      <c r="I13" s="251">
        <f t="shared" si="0"/>
        <v>606.09248749201276</v>
      </c>
      <c r="J13" s="252">
        <f t="shared" ref="J13" si="1">SUM(J10:J12)</f>
        <v>632.07131543086291</v>
      </c>
    </row>
    <row r="14" spans="1:10">
      <c r="A14" s="129" t="s">
        <v>188</v>
      </c>
      <c r="B14" s="335"/>
      <c r="C14" s="312"/>
      <c r="D14" s="312"/>
      <c r="E14" s="254"/>
      <c r="F14" s="254">
        <f>SUM(F13-E13)/E13</f>
        <v>-2.131848709268739E-2</v>
      </c>
      <c r="G14" s="254">
        <f t="shared" ref="G14:J14" si="2">SUM(G13-F13)/F13</f>
        <v>0.43288788434633607</v>
      </c>
      <c r="H14" s="254">
        <f t="shared" si="2"/>
        <v>0.48927286440050183</v>
      </c>
      <c r="I14" s="254">
        <f t="shared" si="2"/>
        <v>1.7069219474202986</v>
      </c>
      <c r="J14" s="302">
        <f t="shared" si="2"/>
        <v>4.2862811328266956E-2</v>
      </c>
    </row>
  </sheetData>
  <sortState ref="A10:I12">
    <sortCondition ref="A11"/>
  </sortState>
  <mergeCells count="2">
    <mergeCell ref="A4:A5"/>
    <mergeCell ref="B8:J8"/>
  </mergeCells>
  <pageMargins left="0.7" right="0.7" top="0.75" bottom="0.75" header="0.3" footer="0.3"/>
  <pageSetup paperSize="9" scale="74"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item1.xml><?xml version="1.0" encoding="utf-8"?>
<ct:contentTypeSchema xmlns:ct="http://schemas.microsoft.com/office/2006/metadata/contentType" xmlns:ma="http://schemas.microsoft.com/office/2006/metadata/properties/metaAttributes" ct:_="" ma:_="" ma:contentTypeName="Official Statistics" ma:contentTypeID="0x010100943D46E95D4A1B4FBA60C8AEF611E219020B0100A99F422F43131546AC5477721BDF7D4D" ma:contentTypeVersion="22" ma:contentTypeDescription="" ma:contentTypeScope="" ma:versionID="936ba9dc09f847d119eb5c33f1fc0772">
  <xsd:schema xmlns:xsd="http://www.w3.org/2001/XMLSchema" xmlns:xs="http://www.w3.org/2001/XMLSchema" xmlns:p="http://schemas.microsoft.com/office/2006/metadata/properties" xmlns:ns1="http://schemas.microsoft.com/sharepoint/v3" xmlns:ns2="dcd4d639-de5a-4bad-aded-2c25c5bf9fca" targetNamespace="http://schemas.microsoft.com/office/2006/metadata/properties" ma:root="true" ma:fieldsID="b33f7c03d9175a7df60bdebe800caf08" ns1:_="" ns2:_="">
    <xsd:import namespace="http://schemas.microsoft.com/sharepoint/v3"/>
    <xsd:import namespace="dcd4d639-de5a-4bad-aded-2c25c5bf9fca"/>
    <xsd:element name="properties">
      <xsd:complexType>
        <xsd:sequence>
          <xsd:element name="documentManagement">
            <xsd:complexType>
              <xsd:all>
                <xsd:element ref="ns1:RoutingRuleDescription" minOccurs="0"/>
                <xsd:element ref="ns2:Security_x0020_Classification" minOccurs="0"/>
                <xsd:element ref="ns1:_dlc_ExpireDateSaved" minOccurs="0"/>
                <xsd:element ref="ns1:_dlc_ExpireDate" minOccurs="0"/>
                <xsd:element ref="ns2:TaxKeywordTaxHTField" minOccurs="0"/>
                <xsd:element ref="ns2:TaxCatchAll" minOccurs="0"/>
                <xsd:element ref="ns2:k0cb5e08406545c18344e2142bcf0abc" minOccurs="0"/>
                <xsd:element ref="ns2:TaxCatchAllLabel" minOccurs="0"/>
                <xsd:element ref="ns2:n300bd280aac47c8b25aa7458bf0f8c4" minOccurs="0"/>
                <xsd:element ref="ns2:j67390757fa349cbaf93204f5bf3176a" minOccurs="0"/>
                <xsd:element ref="ns2:Publication_x0020_Type" minOccurs="0"/>
                <xsd:element ref="ns2:Public_x0020_Releas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RoutingRuleDescription" ma:index="2" nillable="true" ma:displayName="Description" ma:description="" ma:internalName="RoutingRuleDescription" ma:readOnly="false">
      <xsd:simpleType>
        <xsd:restriction base="dms:Text">
          <xsd:maxLength value="255"/>
        </xsd:restriction>
      </xsd:simpleType>
    </xsd:element>
    <xsd:element name="_dlc_ExpireDateSaved" ma:index="10" nillable="true" ma:displayName="Original Expiration Date" ma:description="" ma:hidden="true" ma:internalName="_dlc_ExpireDateSaved" ma:readOnly="true">
      <xsd:simpleType>
        <xsd:restriction base="dms:DateTime"/>
      </xsd:simpleType>
    </xsd:element>
    <xsd:element name="_dlc_ExpireDate" ma:index="11" nillable="true" ma:displayName="Expiration Date" ma:description="" ma:hidden="true" ma:internalName="_dlc_ExpireDate" ma:readOnly="tru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dcd4d639-de5a-4bad-aded-2c25c5bf9fca" elementFormDefault="qualified">
    <xsd:import namespace="http://schemas.microsoft.com/office/2006/documentManagement/types"/>
    <xsd:import namespace="http://schemas.microsoft.com/office/infopath/2007/PartnerControls"/>
    <xsd:element name="Security_x0020_Classification" ma:index="6" nillable="true" ma:displayName="Security Classification" ma:default="Official" ma:format="Dropdown" ma:internalName="Security_x0020_Classification">
      <xsd:simpleType>
        <xsd:restriction base="dms:Choice">
          <xsd:enumeration value="Official"/>
          <xsd:enumeration value="Official Sensitive"/>
        </xsd:restriction>
      </xsd:simpleType>
    </xsd:element>
    <xsd:element name="TaxKeywordTaxHTField" ma:index="12" nillable="true" ma:taxonomy="true" ma:internalName="TaxKeywordTaxHTField" ma:taxonomyFieldName="TaxKeyword" ma:displayName="Enterprise Keywords" ma:fieldId="{23f27201-bee3-471e-b2e7-b64fd8b7ca38}" ma:taxonomyMulti="true" ma:sspId="97c85119-18d9-41e7-8c9c-94d8ffdc55dc" ma:termSetId="00000000-0000-0000-0000-000000000000" ma:anchorId="00000000-0000-0000-0000-000000000000" ma:open="true" ma:isKeyword="true">
      <xsd:complexType>
        <xsd:sequence>
          <xsd:element ref="pc:Terms" minOccurs="0" maxOccurs="1"/>
        </xsd:sequence>
      </xsd:complexType>
    </xsd:element>
    <xsd:element name="TaxCatchAll" ma:index="14" nillable="true" ma:displayName="Taxonomy Catch All Column" ma:description="" ma:hidden="true" ma:list="{8c433a5c-3124-47a8-9645-d8cdf6433fde}" ma:internalName="TaxCatchAll" ma:showField="CatchAllData" ma:web="e42df08b-e6ab-4710-bb19-e8cf47f2dcf7">
      <xsd:complexType>
        <xsd:complexContent>
          <xsd:extension base="dms:MultiChoiceLookup">
            <xsd:sequence>
              <xsd:element name="Value" type="dms:Lookup" maxOccurs="unbounded" minOccurs="0" nillable="true"/>
            </xsd:sequence>
          </xsd:extension>
        </xsd:complexContent>
      </xsd:complexType>
    </xsd:element>
    <xsd:element name="k0cb5e08406545c18344e2142bcf0abc" ma:index="15" nillable="true" ma:taxonomy="true" ma:internalName="k0cb5e08406545c18344e2142bcf0abc" ma:taxonomyFieldName="Function" ma:displayName="Function" ma:default="" ma:fieldId="{40cb5e08-4065-45c1-8344-e2142bcf0abc}" ma:sspId="97c85119-18d9-41e7-8c9c-94d8ffdc55dc" ma:termSetId="f0a58393-1f39-42fc-80de-4d5f4ff8b047" ma:anchorId="00000000-0000-0000-0000-000000000000" ma:open="true" ma:isKeyword="false">
      <xsd:complexType>
        <xsd:sequence>
          <xsd:element ref="pc:Terms" minOccurs="0" maxOccurs="1"/>
        </xsd:sequence>
      </xsd:complexType>
    </xsd:element>
    <xsd:element name="TaxCatchAllLabel" ma:index="16" nillable="true" ma:displayName="Taxonomy Catch All Column1" ma:description="" ma:hidden="true" ma:list="{8c433a5c-3124-47a8-9645-d8cdf6433fde}" ma:internalName="TaxCatchAllLabel" ma:readOnly="true" ma:showField="CatchAllDataLabel" ma:web="e42df08b-e6ab-4710-bb19-e8cf47f2dcf7">
      <xsd:complexType>
        <xsd:complexContent>
          <xsd:extension base="dms:MultiChoiceLookup">
            <xsd:sequence>
              <xsd:element name="Value" type="dms:Lookup" maxOccurs="unbounded" minOccurs="0" nillable="true"/>
            </xsd:sequence>
          </xsd:extension>
        </xsd:complexContent>
      </xsd:complexType>
    </xsd:element>
    <xsd:element name="n300bd280aac47c8b25aa7458bf0f8c4" ma:index="17" nillable="true" ma:taxonomy="true" ma:internalName="n300bd280aac47c8b25aa7458bf0f8c4" ma:taxonomyFieldName="Related_x0020_Functions" ma:displayName="Related Functions" ma:default="" ma:fieldId="{7300bd28-0aac-47c8-b25a-a7458bf0f8c4}" ma:taxonomyMulti="true" ma:sspId="97c85119-18d9-41e7-8c9c-94d8ffdc55dc" ma:termSetId="f0a58393-1f39-42fc-80de-4d5f4ff8b047" ma:anchorId="00000000-0000-0000-0000-000000000000" ma:open="true" ma:isKeyword="false">
      <xsd:complexType>
        <xsd:sequence>
          <xsd:element ref="pc:Terms" minOccurs="0" maxOccurs="1"/>
        </xsd:sequence>
      </xsd:complexType>
    </xsd:element>
    <xsd:element name="j67390757fa349cbaf93204f5bf3176a" ma:index="20" nillable="true" ma:taxonomy="true" ma:internalName="j67390757fa349cbaf93204f5bf3176a" ma:taxonomyFieldName="Stakeholder" ma:displayName="Stakeholder" ma:default="" ma:fieldId="{36739075-7fa3-49cb-af93-204f5bf3176a}" ma:sspId="97c85119-18d9-41e7-8c9c-94d8ffdc55dc" ma:termSetId="ce122ced-d9fb-4184-acf0-8fd14c3f7d0b" ma:anchorId="00000000-0000-0000-0000-000000000000" ma:open="false" ma:isKeyword="false">
      <xsd:complexType>
        <xsd:sequence>
          <xsd:element ref="pc:Terms" minOccurs="0" maxOccurs="1"/>
        </xsd:sequence>
      </xsd:complexType>
    </xsd:element>
    <xsd:element name="Publication_x0020_Type" ma:index="22" nillable="true" ma:displayName="Publication Type" ma:format="Dropdown" ma:internalName="Publication_x0020_Type" ma:readOnly="false">
      <xsd:simpleType>
        <xsd:restriction base="dms:Choice">
          <xsd:enumeration value="Advice Notes"/>
          <xsd:enumeration value="All Staff Emails"/>
          <xsd:enumeration value="Annual Reports"/>
          <xsd:enumeration value="Article"/>
          <xsd:enumeration value="Buzz/Hive"/>
          <xsd:enumeration value="Consultation"/>
          <xsd:enumeration value="FAQs"/>
          <xsd:enumeration value="FOIs"/>
          <xsd:enumeration value="GC Website"/>
          <xsd:enumeration value="Guidance"/>
          <xsd:enumeration value="Guidance - industry"/>
          <xsd:enumeration value="Interview Transcripts"/>
          <xsd:enumeration value="Journals"/>
          <xsd:enumeration value="Letter"/>
          <xsd:enumeration value="Newsletters"/>
          <xsd:enumeration value="Posters"/>
          <xsd:enumeration value="Press Cuttings"/>
          <xsd:enumeration value="Press Release"/>
          <xsd:enumeration value="Presentation"/>
          <xsd:enumeration value="Quick Guide"/>
          <xsd:enumeration value="Social Media"/>
          <xsd:enumeration value="Speeches"/>
          <xsd:enumeration value="TEST"/>
        </xsd:restriction>
      </xsd:simpleType>
    </xsd:element>
    <xsd:element name="Public_x0020_Release" ma:index="23" nillable="true" ma:displayName="Public Release" ma:format="Dropdown" ma:internalName="Public_x0020_Release">
      <xsd:simpleType>
        <xsd:restriction base="dms:Choice">
          <xsd:enumeration value="Partial\Extract"/>
          <xsd:enumeration value="Full"/>
          <xsd:enumeration value="Not at all"/>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8"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j67390757fa349cbaf93204f5bf3176a xmlns="dcd4d639-de5a-4bad-aded-2c25c5bf9fca">
      <Terms xmlns="http://schemas.microsoft.com/office/infopath/2007/PartnerControls"/>
    </j67390757fa349cbaf93204f5bf3176a>
    <Security_x0020_Classification xmlns="dcd4d639-de5a-4bad-aded-2c25c5bf9fca">Official</Security_x0020_Classification>
    <Publication_x0020_Type xmlns="dcd4d639-de5a-4bad-aded-2c25c5bf9fca" xsi:nil="true"/>
    <k0cb5e08406545c18344e2142bcf0abc xmlns="dcd4d639-de5a-4bad-aded-2c25c5bf9fca">
      <Terms xmlns="http://schemas.microsoft.com/office/infopath/2007/PartnerControls">
        <TermInfo xmlns="http://schemas.microsoft.com/office/infopath/2007/PartnerControls">
          <TermName xmlns="http://schemas.microsoft.com/office/infopath/2007/PartnerControls">Industry Statistics</TermName>
          <TermId xmlns="http://schemas.microsoft.com/office/infopath/2007/PartnerControls">9d8b8641-cad1-4439-b119-5f30501bb200</TermId>
        </TermInfo>
      </Terms>
    </k0cb5e08406545c18344e2142bcf0abc>
    <TaxKeywordTaxHTField xmlns="dcd4d639-de5a-4bad-aded-2c25c5bf9fca">
      <Terms xmlns="http://schemas.microsoft.com/office/infopath/2007/PartnerControls">
        <TermInfo xmlns="http://schemas.microsoft.com/office/infopath/2007/PartnerControls">
          <TermName xmlns="http://schemas.microsoft.com/office/infopath/2007/PartnerControls">Gambling industry statistics</TermName>
          <TermId xmlns="http://schemas.microsoft.com/office/infopath/2007/PartnerControls">11111111-1111-1111-1111-111111111111</TermId>
        </TermInfo>
      </Terms>
    </TaxKeywordTaxHTField>
    <RoutingRuleDescription xmlns="http://schemas.microsoft.com/sharepoint/v3" xsi:nil="true"/>
    <Public_x0020_Release xmlns="dcd4d639-de5a-4bad-aded-2c25c5bf9fca" xsi:nil="true"/>
    <n300bd280aac47c8b25aa7458bf0f8c4 xmlns="dcd4d639-de5a-4bad-aded-2c25c5bf9fca">
      <Terms xmlns="http://schemas.microsoft.com/office/infopath/2007/PartnerControls"/>
    </n300bd280aac47c8b25aa7458bf0f8c4>
    <TaxCatchAll xmlns="dcd4d639-de5a-4bad-aded-2c25c5bf9fca"/>
  </documentManagement>
</p:properties>
</file>

<file path=customXml/item3.xml><?xml version="1.0" encoding="utf-8"?>
<?mso-contentType ?>
<customXsn xmlns="http://schemas.microsoft.com/office/2006/metadata/customXsn">
  <xsnLocation/>
  <cached>True</cached>
  <openByDefault>True</openByDefault>
  <xsnScope/>
</customXsn>
</file>

<file path=customXml/item4.xml><?xml version="1.0" encoding="utf-8"?>
<?mso-contentType ?>
<FormTemplates xmlns="http://schemas.microsoft.com/sharepoint/v3/contenttype/forms">
  <Display>DocumentLibraryForm</Display>
  <Edit>DocumentLibraryForm</Edit>
  <New>DocumentLibraryForm</New>
</FormTemplates>
</file>

<file path=customXml/item5.xml><?xml version="1.0" encoding="utf-8"?>
<?mso-contentType ?>
<SharedContentType xmlns="Microsoft.SharePoint.Taxonomy.ContentTypeSync" SourceId="97c85119-18d9-41e7-8c9c-94d8ffdc55dc" ContentTypeId="0x010100943D46E95D4A1B4FBA60C8AEF611E219020B01" PreviousValue="false"/>
</file>

<file path=customXml/item6.xml><?xml version="1.0" encoding="utf-8"?>
<?mso-contentType ?>
<spe:Receivers xmlns:spe="http://schemas.microsoft.com/sharepoint/events">
  <Receiver>
    <Name>Microsoft.Office.RecordsManagement.PolicyFeatures.ExpirationEventReceiver</Name>
    <Synchronization>Synchronous</Synchronization>
    <Type>10001</Type>
    <SequenceNumber>101</SequenceNumber>
    <Url/>
    <Assembly>Microsoft.Office.Policy, Version=16.0.0.0,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10002</Type>
    <SequenceNumber>102</SequenceNumber>
    <Url/>
    <Assembly>Microsoft.Office.Policy, Version=16.0.0.0,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10004</Type>
    <SequenceNumber>103</SequenceNumber>
    <Url/>
    <Assembly>Microsoft.Office.Policy, Version=16.0.0.0,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10006</Type>
    <SequenceNumber>104</SequenceNumber>
    <Url/>
    <Assembly>Microsoft.Office.Policy, Version=16.0.0.0,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10009</Type>
    <SequenceNumber>105</SequenceNumber>
    <Url/>
    <Assembly>Microsoft.Office.Policy, Version=16.0.0.0, Culture=neutral, PublicKeyToken=71e9bce111e9429c</Assembly>
    <Class>Microsoft.Office.RecordsManagement.Internal.UpdateExpireDate</Class>
    <Data/>
    <Filter/>
  </Receiver>
</spe:Receivers>
</file>

<file path=customXml/itemProps1.xml><?xml version="1.0" encoding="utf-8"?>
<ds:datastoreItem xmlns:ds="http://schemas.openxmlformats.org/officeDocument/2006/customXml" ds:itemID="{FE0492EF-C35C-4218-911B-DC93BFE1E4E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dcd4d639-de5a-4bad-aded-2c25c5bf9fc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7B5659C2-08B5-48DD-92F1-1C9F2EED8367}">
  <ds:schemaRefs>
    <ds:schemaRef ds:uri="http://schemas.microsoft.com/office/2006/documentManagement/types"/>
    <ds:schemaRef ds:uri="http://purl.org/dc/terms/"/>
    <ds:schemaRef ds:uri="http://schemas.microsoft.com/office/2006/metadata/properties"/>
    <ds:schemaRef ds:uri="http://schemas.microsoft.com/office/infopath/2007/PartnerControls"/>
    <ds:schemaRef ds:uri="http://purl.org/dc/dcmitype/"/>
    <ds:schemaRef ds:uri="http://schemas.microsoft.com/sharepoint/v3"/>
    <ds:schemaRef ds:uri="dcd4d639-de5a-4bad-aded-2c25c5bf9fca"/>
    <ds:schemaRef ds:uri="http://purl.org/dc/elements/1.1/"/>
    <ds:schemaRef ds:uri="http://schemas.openxmlformats.org/package/2006/metadata/core-properties"/>
    <ds:schemaRef ds:uri="http://www.w3.org/XML/1998/namespace"/>
  </ds:schemaRefs>
</ds:datastoreItem>
</file>

<file path=customXml/itemProps3.xml><?xml version="1.0" encoding="utf-8"?>
<ds:datastoreItem xmlns:ds="http://schemas.openxmlformats.org/officeDocument/2006/customXml" ds:itemID="{1E5F8595-2216-47D0-8E92-90B87B8F91D1}">
  <ds:schemaRefs>
    <ds:schemaRef ds:uri="http://schemas.microsoft.com/office/2006/metadata/customXsn"/>
  </ds:schemaRefs>
</ds:datastoreItem>
</file>

<file path=customXml/itemProps4.xml><?xml version="1.0" encoding="utf-8"?>
<ds:datastoreItem xmlns:ds="http://schemas.openxmlformats.org/officeDocument/2006/customXml" ds:itemID="{08EFEA22-873F-48A7-B179-8A0628752AFA}">
  <ds:schemaRefs>
    <ds:schemaRef ds:uri="http://schemas.microsoft.com/sharepoint/v3/contenttype/forms"/>
  </ds:schemaRefs>
</ds:datastoreItem>
</file>

<file path=customXml/itemProps5.xml><?xml version="1.0" encoding="utf-8"?>
<ds:datastoreItem xmlns:ds="http://schemas.openxmlformats.org/officeDocument/2006/customXml" ds:itemID="{2FD0FD16-1F08-4218-BC1D-9C8FA7B44A42}">
  <ds:schemaRefs>
    <ds:schemaRef ds:uri="Microsoft.SharePoint.Taxonomy.ContentTypeSync"/>
  </ds:schemaRefs>
</ds:datastoreItem>
</file>

<file path=customXml/itemProps6.xml><?xml version="1.0" encoding="utf-8"?>
<ds:datastoreItem xmlns:ds="http://schemas.openxmlformats.org/officeDocument/2006/customXml" ds:itemID="{900012DA-FD5B-4BF4-B8D0-A6067409A280}">
  <ds:schemaRefs>
    <ds:schemaRef ds:uri="http://schemas.microsoft.com/sharepoint/event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15</vt:i4>
      </vt:variant>
    </vt:vector>
  </HeadingPairs>
  <TitlesOfParts>
    <vt:vector size="31" baseType="lpstr">
      <vt:lpstr>0</vt:lpstr>
      <vt:lpstr>1</vt:lpstr>
      <vt:lpstr>2</vt:lpstr>
      <vt:lpstr>3</vt:lpstr>
      <vt:lpstr>4</vt:lpstr>
      <vt:lpstr>5</vt:lpstr>
      <vt:lpstr>6</vt:lpstr>
      <vt:lpstr>7</vt:lpstr>
      <vt:lpstr>8</vt:lpstr>
      <vt:lpstr>9</vt:lpstr>
      <vt:lpstr>10</vt:lpstr>
      <vt:lpstr>11</vt:lpstr>
      <vt:lpstr>12</vt:lpstr>
      <vt:lpstr>13</vt:lpstr>
      <vt:lpstr>14</vt:lpstr>
      <vt:lpstr>self exclusions</vt:lpstr>
      <vt:lpstr>'0'!Print_Area</vt:lpstr>
      <vt:lpstr>'1'!Print_Area</vt:lpstr>
      <vt:lpstr>'10'!Print_Area</vt:lpstr>
      <vt:lpstr>'11'!Print_Area</vt:lpstr>
      <vt:lpstr>'12'!Print_Area</vt:lpstr>
      <vt:lpstr>'13'!Print_Area</vt:lpstr>
      <vt:lpstr>'14'!Print_Area</vt:lpstr>
      <vt:lpstr>'2'!Print_Area</vt:lpstr>
      <vt:lpstr>'3'!Print_Area</vt:lpstr>
      <vt:lpstr>'4'!Print_Area</vt:lpstr>
      <vt:lpstr>'5'!Print_Area</vt:lpstr>
      <vt:lpstr>'6'!Print_Area</vt:lpstr>
      <vt:lpstr>'7'!Print_Area</vt:lpstr>
      <vt:lpstr>'8'!Print_Area</vt:lpstr>
      <vt:lpstr>'9'!Print_Area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Gambling industry statistics</dc:title>
  <dc:subject>Gambling industry statistics</dc:subject>
  <dc:creator>Daniel Wainwright</dc:creator>
  <cp:keywords>Gambling industry statistics</cp:keywords>
  <cp:lastModifiedBy>Daniel Wainwright</cp:lastModifiedBy>
  <dcterms:created xsi:type="dcterms:W3CDTF">2017-11-30T14:19:08Z</dcterms:created>
  <dcterms:modified xsi:type="dcterms:W3CDTF">2017-11-30T14:19:08Z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axKeyword">
    <vt:lpwstr/>
  </property>
  <property fmtid="{D5CDD505-2E9C-101B-9397-08002B2CF9AE}" pid="3" name="_dlc_policyId">
    <vt:lpwstr/>
  </property>
  <property fmtid="{D5CDD505-2E9C-101B-9397-08002B2CF9AE}" pid="4" name="Related Functions">
    <vt:lpwstr/>
  </property>
  <property fmtid="{D5CDD505-2E9C-101B-9397-08002B2CF9AE}" pid="5" name="ContentTypeId">
    <vt:lpwstr>0x010100943D46E95D4A1B4FBA60C8AEF611E219020B0100A99F422F43131546AC5477721BDF7D4D</vt:lpwstr>
  </property>
  <property fmtid="{D5CDD505-2E9C-101B-9397-08002B2CF9AE}" pid="6" name="Function">
    <vt:lpwstr>36;#Industry Statistics|9d8b8641-cad1-4439-b119-5f30501bb200</vt:lpwstr>
  </property>
  <property fmtid="{D5CDD505-2E9C-101B-9397-08002B2CF9AE}" pid="7" name="ItemRetentionFormula">
    <vt:lpwstr/>
  </property>
  <property fmtid="{D5CDD505-2E9C-101B-9397-08002B2CF9AE}" pid="8" name="Stakeholder">
    <vt:lpwstr/>
  </property>
</Properties>
</file>