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paul/Downloads/"/>
    </mc:Choice>
  </mc:AlternateContent>
  <xr:revisionPtr revIDLastSave="0" documentId="13_ncr:1_{237D5D05-51CD-8041-B297-28C6BEA988F4}" xr6:coauthVersionLast="47" xr6:coauthVersionMax="47" xr10:uidLastSave="{00000000-0000-0000-0000-000000000000}"/>
  <bookViews>
    <workbookView xWindow="0" yWindow="500" windowWidth="38400" windowHeight="19700" xr2:uid="{00000000-000D-0000-FFFF-FFFF00000000}"/>
  </bookViews>
  <sheets>
    <sheet name="main sheet" sheetId="1" r:id="rId1"/>
    <sheet name="ANALYSIS SHEET" sheetId="2" r:id="rId2"/>
    <sheet name="De-duped sheet" sheetId="3" r:id="rId3"/>
    <sheet name="Market share" sheetId="6" r:id="rId4"/>
    <sheet name="wasteAuthoritiesLookup" sheetId="9" r:id="rId5"/>
    <sheet name="OTHERDATAlookup" sheetId="10" r:id="rId6"/>
    <sheet name="London contract expiries - all " sheetId="11" r:id="rId7"/>
    <sheet name="NLWA" sheetId="12" r:id="rId8"/>
    <sheet name="NOTES" sheetId="13" r:id="rId9"/>
    <sheet name="FOIquestions" sheetId="14" r:id="rId10"/>
  </sheets>
  <definedNames>
    <definedName name="_xlnm._FilterDatabase" localSheetId="2" hidden="1">'De-duped sheet'!$A$1:$BI$1001</definedName>
    <definedName name="_xlnm._FilterDatabase" localSheetId="5" hidden="1">OTHERDATAlookup!$A$1:$C$139</definedName>
    <definedName name="_xlnm._FilterDatabase" localSheetId="4" hidden="1">wasteAuthoritiesLookup!$A$1:$E$40</definedName>
    <definedName name="Z_6A3A2A1F_0AAF_46E1_8F61_35A5B4DBEF9A_.wvu.FilterData" localSheetId="1" hidden="1">'ANALYSIS SHEET'!$A$1:$BI$1010</definedName>
  </definedNames>
  <calcPr calcId="191029"/>
  <customWorkbookViews>
    <customWorkbookView name="London" guid="{6A3A2A1F-0AAF-46E1-8F61-35A5B4DBEF9A}"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7" i="6" l="1"/>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T126" i="3"/>
  <c r="U126" i="3" s="1"/>
  <c r="Y126" i="3" s="1"/>
  <c r="Q126" i="3"/>
  <c r="R126" i="3" s="1"/>
  <c r="Y146" i="2"/>
  <c r="T146" i="2"/>
  <c r="Q146" i="2"/>
  <c r="R146" i="2" s="1"/>
  <c r="B146" i="2" a="1"/>
  <c r="B146" i="2" s="1"/>
  <c r="V145" i="2"/>
  <c r="T145" i="2"/>
  <c r="U145" i="2" s="1"/>
  <c r="Y145" i="2" s="1"/>
  <c r="Q145" i="2"/>
  <c r="R145" i="2" s="1"/>
  <c r="B145" i="2" a="1"/>
  <c r="B145" i="2" s="1"/>
  <c r="V144" i="2"/>
  <c r="T144" i="2"/>
  <c r="U144" i="2" s="1"/>
  <c r="Y144" i="2" s="1"/>
  <c r="Q144" i="2"/>
  <c r="R144" i="2" s="1"/>
  <c r="B144" i="2" a="1"/>
  <c r="B144" i="2" s="1"/>
  <c r="V143" i="2"/>
  <c r="T143" i="2"/>
  <c r="U143" i="2" s="1"/>
  <c r="Y143" i="2" s="1"/>
  <c r="Q143" i="2"/>
  <c r="R143" i="2" s="1"/>
  <c r="B143" i="2" a="1"/>
  <c r="B143" i="2" s="1"/>
  <c r="V142" i="2"/>
  <c r="Q142" i="2"/>
  <c r="U142" i="2" s="1"/>
  <c r="Y142" i="2" s="1"/>
  <c r="B142" i="2" a="1"/>
  <c r="B142" i="2" s="1"/>
  <c r="U141" i="2"/>
  <c r="Y141" i="2" s="1"/>
  <c r="T141" i="2"/>
  <c r="V141" i="2" s="1"/>
  <c r="Q141" i="2"/>
  <c r="R141" i="2" s="1"/>
  <c r="B141" i="2" a="1"/>
  <c r="B141" i="2" s="1"/>
  <c r="U140" i="2"/>
  <c r="Y140" i="2" s="1"/>
  <c r="T140" i="2"/>
  <c r="V140" i="2" s="1"/>
  <c r="Q140" i="2"/>
  <c r="R140" i="2" s="1"/>
  <c r="B140" i="2" a="1"/>
  <c r="B140" i="2" s="1"/>
  <c r="U139" i="2"/>
  <c r="Y139" i="2" s="1"/>
  <c r="T139" i="2"/>
  <c r="V139" i="2" s="1"/>
  <c r="Q139" i="2"/>
  <c r="R139" i="2" s="1"/>
  <c r="B139" i="2" a="1"/>
  <c r="B139" i="2" s="1"/>
  <c r="U138" i="2"/>
  <c r="Y138" i="2" s="1"/>
  <c r="T138" i="2"/>
  <c r="V138" i="2" s="1"/>
  <c r="R138" i="2"/>
  <c r="B138" i="2" a="1"/>
  <c r="B138" i="2" s="1"/>
  <c r="T137" i="2"/>
  <c r="V137" i="2" s="1"/>
  <c r="R137" i="2"/>
  <c r="Q137" i="2"/>
  <c r="B137" i="2" a="1"/>
  <c r="B137" i="2" s="1"/>
  <c r="T136" i="2"/>
  <c r="V136" i="2" s="1"/>
  <c r="R136" i="2"/>
  <c r="Q136" i="2"/>
  <c r="B136" i="2" a="1"/>
  <c r="B136" i="2" s="1"/>
  <c r="T135" i="2"/>
  <c r="V135" i="2" s="1"/>
  <c r="R135" i="2"/>
  <c r="B135" i="2" a="1"/>
  <c r="B135" i="2" s="1"/>
  <c r="T134" i="2"/>
  <c r="V134" i="2" s="1"/>
  <c r="R134" i="2"/>
  <c r="Q134" i="2"/>
  <c r="B134" i="2" a="1"/>
  <c r="B134" i="2" s="1"/>
  <c r="T133" i="2"/>
  <c r="R133" i="2"/>
  <c r="Q133" i="2"/>
  <c r="B133" i="2" a="1"/>
  <c r="B133" i="2" s="1"/>
  <c r="T132" i="2"/>
  <c r="R132" i="2"/>
  <c r="Q132" i="2"/>
  <c r="B132" i="2" a="1"/>
  <c r="B132" i="2" s="1"/>
  <c r="V131" i="2"/>
  <c r="R131" i="2"/>
  <c r="B131" i="2" a="1"/>
  <c r="B131" i="2" s="1"/>
  <c r="T130" i="2"/>
  <c r="V130" i="2" s="1"/>
  <c r="R130" i="2"/>
  <c r="Q130" i="2"/>
  <c r="B130" i="2" a="1"/>
  <c r="B130" i="2" s="1"/>
  <c r="V129" i="2"/>
  <c r="R129" i="2"/>
  <c r="B129" i="2" a="1"/>
  <c r="B129" i="2" s="1"/>
  <c r="T128" i="2"/>
  <c r="R128" i="2"/>
  <c r="Q128" i="2"/>
  <c r="B128" i="2" a="1"/>
  <c r="B128" i="2" s="1"/>
  <c r="T127" i="2"/>
  <c r="R127" i="2"/>
  <c r="Q127" i="2"/>
  <c r="B127" i="2" a="1"/>
  <c r="B127" i="2" s="1"/>
  <c r="T126" i="2"/>
  <c r="R126" i="2"/>
  <c r="Q126" i="2"/>
  <c r="B126" i="2" a="1"/>
  <c r="B126" i="2" s="1"/>
  <c r="T125" i="2"/>
  <c r="R125" i="2"/>
  <c r="Q125" i="2"/>
  <c r="B125" i="2" a="1"/>
  <c r="B125" i="2" s="1"/>
  <c r="T124" i="2"/>
  <c r="R124" i="2"/>
  <c r="Q124" i="2"/>
  <c r="B124" i="2" a="1"/>
  <c r="B124" i="2" s="1"/>
  <c r="T123" i="2"/>
  <c r="R123" i="2"/>
  <c r="Q123" i="2"/>
  <c r="B123" i="2" a="1"/>
  <c r="B123" i="2" s="1"/>
  <c r="T122" i="2"/>
  <c r="R122" i="2"/>
  <c r="Q122" i="2"/>
  <c r="B122" i="2" a="1"/>
  <c r="B122" i="2" s="1"/>
  <c r="T121" i="2"/>
  <c r="R121" i="2"/>
  <c r="B121" i="2" a="1"/>
  <c r="B121" i="2" s="1"/>
  <c r="T120" i="2"/>
  <c r="U120" i="2" s="1"/>
  <c r="Y120" i="2" s="1"/>
  <c r="R120" i="2"/>
  <c r="Q120" i="2"/>
  <c r="B120" i="2" a="1"/>
  <c r="B120" i="2" s="1"/>
  <c r="T119" i="2"/>
  <c r="Q119" i="2"/>
  <c r="R119" i="2" s="1"/>
  <c r="B119" i="2" a="1"/>
  <c r="B119" i="2" s="1"/>
  <c r="T118" i="2"/>
  <c r="U118" i="2" s="1"/>
  <c r="Y118" i="2" s="1"/>
  <c r="R118" i="2"/>
  <c r="Q118" i="2"/>
  <c r="B118" i="2" a="1"/>
  <c r="B118" i="2" s="1"/>
  <c r="T117" i="2"/>
  <c r="U117" i="2" s="1"/>
  <c r="Y117" i="2" s="1"/>
  <c r="R117" i="2"/>
  <c r="B117" i="2" a="1"/>
  <c r="B117" i="2" s="1"/>
  <c r="V116" i="2"/>
  <c r="T116" i="2"/>
  <c r="Q116" i="2"/>
  <c r="B116" i="2" a="1"/>
  <c r="B116" i="2" s="1"/>
  <c r="V115" i="2"/>
  <c r="U115" i="2"/>
  <c r="Y115" i="2" s="1"/>
  <c r="T115" i="2"/>
  <c r="R115" i="2"/>
  <c r="B115" i="2" a="1"/>
  <c r="B115" i="2" s="1"/>
  <c r="T114" i="2"/>
  <c r="V114" i="2" s="1"/>
  <c r="Q114" i="2"/>
  <c r="R114" i="2" s="1"/>
  <c r="B114" i="2" a="1"/>
  <c r="B114" i="2" s="1"/>
  <c r="V113" i="2"/>
  <c r="U113" i="2"/>
  <c r="Y113" i="2" s="1"/>
  <c r="R113" i="2"/>
  <c r="Q113" i="2"/>
  <c r="B113" i="2" a="1"/>
  <c r="B113" i="2" s="1"/>
  <c r="Y112" i="2"/>
  <c r="V112" i="2"/>
  <c r="U112" i="2"/>
  <c r="R112" i="2"/>
  <c r="B112" i="2" a="1"/>
  <c r="B112" i="2" s="1"/>
  <c r="V111" i="2"/>
  <c r="Y110" i="2"/>
  <c r="V110" i="2"/>
  <c r="T110" i="2"/>
  <c r="R110" i="2"/>
  <c r="Q110" i="2"/>
  <c r="U110" i="2" s="1"/>
  <c r="B110" i="2" a="1"/>
  <c r="B110" i="2" s="1"/>
  <c r="Y109" i="2"/>
  <c r="V109" i="2"/>
  <c r="T109" i="2"/>
  <c r="R109" i="2"/>
  <c r="Q109" i="2"/>
  <c r="U109" i="2" s="1"/>
  <c r="B109" i="2" a="1"/>
  <c r="B109" i="2" s="1"/>
  <c r="Y108" i="2"/>
  <c r="V108" i="2"/>
  <c r="T108" i="2"/>
  <c r="R108" i="2"/>
  <c r="Q108" i="2"/>
  <c r="U108" i="2" s="1"/>
  <c r="B108" i="2" a="1"/>
  <c r="B108" i="2" s="1"/>
  <c r="Y107" i="2"/>
  <c r="V107" i="2"/>
  <c r="T107" i="2"/>
  <c r="R107" i="2"/>
  <c r="Q107" i="2"/>
  <c r="U107" i="2" s="1"/>
  <c r="B107" i="2" a="1"/>
  <c r="B107" i="2" s="1"/>
  <c r="V106" i="2"/>
  <c r="T106" i="2"/>
  <c r="R106" i="2"/>
  <c r="Q106" i="2"/>
  <c r="U106" i="2" s="1"/>
  <c r="Y106" i="2" s="1"/>
  <c r="B106" i="2" a="1"/>
  <c r="B106" i="2" s="1"/>
  <c r="V105" i="2"/>
  <c r="T105" i="2"/>
  <c r="R105" i="2"/>
  <c r="Q105" i="2"/>
  <c r="U105" i="2" s="1"/>
  <c r="Y105" i="2" s="1"/>
  <c r="B105" i="2" a="1"/>
  <c r="B105" i="2" s="1"/>
  <c r="V104" i="2"/>
  <c r="T104" i="2"/>
  <c r="R104" i="2"/>
  <c r="Q104" i="2"/>
  <c r="U104" i="2" s="1"/>
  <c r="Y104" i="2" s="1"/>
  <c r="B104" i="2" a="1"/>
  <c r="B104" i="2" s="1"/>
  <c r="V103" i="2"/>
  <c r="T103" i="2"/>
  <c r="R103" i="2"/>
  <c r="Q103" i="2"/>
  <c r="U103" i="2" s="1"/>
  <c r="Y103" i="2" s="1"/>
  <c r="B103" i="2" a="1"/>
  <c r="B103" i="2" s="1"/>
  <c r="Y102" i="2"/>
  <c r="V102" i="2"/>
  <c r="T102" i="2"/>
  <c r="R102" i="2"/>
  <c r="Q102" i="2"/>
  <c r="U102" i="2" s="1"/>
  <c r="B102" i="2" a="1"/>
  <c r="B102" i="2" s="1"/>
  <c r="Y101" i="2"/>
  <c r="V101" i="2"/>
  <c r="T101" i="2"/>
  <c r="R101" i="2"/>
  <c r="Q101" i="2"/>
  <c r="U101" i="2" s="1"/>
  <c r="B101" i="2" a="1"/>
  <c r="B101" i="2" s="1"/>
  <c r="W100" i="2"/>
  <c r="T100" i="2"/>
  <c r="R100" i="2"/>
  <c r="Q100" i="2"/>
  <c r="B100" i="2" a="1"/>
  <c r="B100" i="2" s="1"/>
  <c r="T99" i="2"/>
  <c r="R99" i="2"/>
  <c r="Q99" i="2"/>
  <c r="B99" i="2" a="1"/>
  <c r="B99" i="2" s="1"/>
  <c r="T98" i="2"/>
  <c r="R98" i="2"/>
  <c r="Q98" i="2"/>
  <c r="B98" i="2" a="1"/>
  <c r="B98" i="2" s="1"/>
  <c r="T97" i="2"/>
  <c r="Q97" i="2"/>
  <c r="R97" i="2" s="1"/>
  <c r="B97" i="2" a="1"/>
  <c r="B97" i="2" s="1"/>
  <c r="T96" i="2"/>
  <c r="Q96" i="2"/>
  <c r="R96" i="2" s="1"/>
  <c r="B96" i="2" a="1"/>
  <c r="B96" i="2" s="1"/>
  <c r="T95" i="2"/>
  <c r="Q95" i="2"/>
  <c r="R95" i="2" s="1"/>
  <c r="B95" i="2" a="1"/>
  <c r="B95" i="2" s="1"/>
  <c r="T94" i="2"/>
  <c r="Q94" i="2"/>
  <c r="R94" i="2" s="1"/>
  <c r="B94" i="2" a="1"/>
  <c r="B94" i="2" s="1"/>
  <c r="T93" i="2"/>
  <c r="Q93" i="2"/>
  <c r="R93" i="2" s="1"/>
  <c r="B93" i="2" a="1"/>
  <c r="B93" i="2" s="1"/>
  <c r="T92" i="2"/>
  <c r="Q92" i="2"/>
  <c r="R92" i="2" s="1"/>
  <c r="B92" i="2" a="1"/>
  <c r="B92" i="2" s="1"/>
  <c r="T91" i="2"/>
  <c r="Q91" i="2"/>
  <c r="R91" i="2" s="1"/>
  <c r="B91" i="2" a="1"/>
  <c r="B91" i="2" s="1"/>
  <c r="T90" i="2"/>
  <c r="Q90" i="2"/>
  <c r="R90" i="2" s="1"/>
  <c r="B90" i="2" a="1"/>
  <c r="B90" i="2" s="1"/>
  <c r="V89" i="2"/>
  <c r="R89" i="2"/>
  <c r="Q89" i="2"/>
  <c r="U89" i="2" s="1"/>
  <c r="Y89" i="2" s="1"/>
  <c r="B89" i="2" a="1"/>
  <c r="B89" i="2" s="1"/>
  <c r="Y88" i="2"/>
  <c r="V88" i="2"/>
  <c r="T88" i="2"/>
  <c r="R88" i="2"/>
  <c r="Q88" i="2"/>
  <c r="U88" i="2" s="1"/>
  <c r="B88" i="2" a="1"/>
  <c r="B88" i="2" s="1"/>
  <c r="Y87" i="2"/>
  <c r="V87" i="2"/>
  <c r="T87" i="2"/>
  <c r="R87" i="2"/>
  <c r="Q87" i="2"/>
  <c r="U87" i="2" s="1"/>
  <c r="B87" i="2" a="1"/>
  <c r="B87" i="2" s="1"/>
  <c r="Y86" i="2"/>
  <c r="V86" i="2"/>
  <c r="T86" i="2"/>
  <c r="R86" i="2"/>
  <c r="Q86" i="2"/>
  <c r="U86" i="2" s="1"/>
  <c r="B86" i="2" a="1"/>
  <c r="B86" i="2" s="1"/>
  <c r="Y85" i="2"/>
  <c r="V85" i="2"/>
  <c r="U85" i="2"/>
  <c r="R85" i="2"/>
  <c r="B85" i="2" a="1"/>
  <c r="B85" i="2" s="1"/>
  <c r="U84" i="2"/>
  <c r="Y84" i="2" s="1"/>
  <c r="T84" i="2"/>
  <c r="V84" i="2" s="1"/>
  <c r="R84" i="2"/>
  <c r="Q84" i="2"/>
  <c r="B84" i="2" a="1"/>
  <c r="B84" i="2" s="1"/>
  <c r="W83" i="2"/>
  <c r="V83" i="2"/>
  <c r="T83" i="2"/>
  <c r="Q83" i="2"/>
  <c r="R83" i="2" s="1"/>
  <c r="B83" i="2" a="1"/>
  <c r="B83" i="2" s="1"/>
  <c r="V82" i="2"/>
  <c r="T82" i="2"/>
  <c r="Q82" i="2"/>
  <c r="R82" i="2" s="1"/>
  <c r="B82" i="2" a="1"/>
  <c r="B82" i="2" s="1"/>
  <c r="V81" i="2"/>
  <c r="T81" i="2"/>
  <c r="Q81" i="2"/>
  <c r="B81" i="2" a="1"/>
  <c r="B81" i="2" s="1"/>
  <c r="V80" i="2"/>
  <c r="U80" i="2"/>
  <c r="Y80" i="2" s="1"/>
  <c r="T80" i="2"/>
  <c r="Q80" i="2"/>
  <c r="R80" i="2" s="1"/>
  <c r="B80" i="2" a="1"/>
  <c r="B80" i="2" s="1"/>
  <c r="V79" i="2"/>
  <c r="U79" i="2"/>
  <c r="Y79" i="2" s="1"/>
  <c r="R79" i="2"/>
  <c r="B79" i="2" a="1"/>
  <c r="B79" i="2" s="1"/>
  <c r="T78" i="2"/>
  <c r="U78" i="2" s="1"/>
  <c r="Y78" i="2" s="1"/>
  <c r="R78" i="2"/>
  <c r="Q78" i="2"/>
  <c r="B78" i="2" a="1"/>
  <c r="B78" i="2" s="1"/>
  <c r="V77" i="2"/>
  <c r="T77" i="2"/>
  <c r="U77" i="2" s="1"/>
  <c r="Y77" i="2" s="1"/>
  <c r="R77" i="2"/>
  <c r="Q77" i="2"/>
  <c r="B77" i="2" a="1"/>
  <c r="B77" i="2" s="1"/>
  <c r="T76" i="2"/>
  <c r="U76" i="2" s="1"/>
  <c r="Y76" i="2" s="1"/>
  <c r="R76" i="2"/>
  <c r="Q76" i="2"/>
  <c r="B76" i="2" a="1"/>
  <c r="B76" i="2" s="1"/>
  <c r="T75" i="2"/>
  <c r="U75" i="2" s="1"/>
  <c r="Y75" i="2" s="1"/>
  <c r="R75" i="2"/>
  <c r="Q75" i="2"/>
  <c r="B75" i="2" a="1"/>
  <c r="B75" i="2" s="1"/>
  <c r="T73" i="2"/>
  <c r="U73" i="2" s="1"/>
  <c r="Y73" i="2" s="1"/>
  <c r="R73" i="2"/>
  <c r="Q73" i="2"/>
  <c r="B73" i="2" a="1"/>
  <c r="B73" i="2" s="1"/>
  <c r="V72" i="2"/>
  <c r="T72" i="2"/>
  <c r="U72" i="2" s="1"/>
  <c r="Y72" i="2" s="1"/>
  <c r="R72" i="2"/>
  <c r="Q72" i="2"/>
  <c r="B72" i="2" a="1"/>
  <c r="B72" i="2" s="1"/>
  <c r="T71" i="2"/>
  <c r="U71" i="2" s="1"/>
  <c r="Y71" i="2" s="1"/>
  <c r="R71" i="2"/>
  <c r="B71" i="2" a="1"/>
  <c r="B71" i="2" s="1"/>
  <c r="T70" i="2"/>
  <c r="Q70" i="2"/>
  <c r="R70" i="2" s="1"/>
  <c r="B70" i="2" a="1"/>
  <c r="B70" i="2" s="1"/>
  <c r="V69" i="2"/>
  <c r="T69" i="2"/>
  <c r="U69" i="2" s="1"/>
  <c r="Y69" i="2" s="1"/>
  <c r="R69" i="2"/>
  <c r="Q69" i="2"/>
  <c r="B69" i="2" a="1"/>
  <c r="B69" i="2" s="1"/>
  <c r="V68" i="2"/>
  <c r="T68" i="2"/>
  <c r="Q68" i="2"/>
  <c r="R68" i="2" s="1"/>
  <c r="B68" i="2" a="1"/>
  <c r="B68" i="2" s="1"/>
  <c r="T67" i="2"/>
  <c r="V67" i="2" s="1"/>
  <c r="Q67" i="2"/>
  <c r="R67" i="2" s="1"/>
  <c r="B67" i="2" a="1"/>
  <c r="B67" i="2" s="1"/>
  <c r="V66" i="2"/>
  <c r="Q66" i="2"/>
  <c r="U66" i="2" s="1"/>
  <c r="Y66" i="2" s="1"/>
  <c r="B66" i="2" a="1"/>
  <c r="B66" i="2" s="1"/>
  <c r="T65" i="2"/>
  <c r="V65" i="2" s="1"/>
  <c r="Q65" i="2"/>
  <c r="U65" i="2" s="1"/>
  <c r="Y65" i="2" s="1"/>
  <c r="B65" i="2" a="1"/>
  <c r="B65" i="2" s="1"/>
  <c r="V64" i="2"/>
  <c r="T64" i="2"/>
  <c r="U64" i="2" s="1"/>
  <c r="Y64" i="2" s="1"/>
  <c r="R64" i="2"/>
  <c r="Q64" i="2"/>
  <c r="B64" i="2" a="1"/>
  <c r="B64" i="2" s="1"/>
  <c r="V63" i="2"/>
  <c r="U63" i="2"/>
  <c r="Y63" i="2" s="1"/>
  <c r="R63" i="2"/>
  <c r="B63" i="2" a="1"/>
  <c r="B63" i="2" s="1"/>
  <c r="T62" i="2"/>
  <c r="R62" i="2"/>
  <c r="Q62" i="2"/>
  <c r="B62" i="2" a="1"/>
  <c r="B62" i="2" s="1"/>
  <c r="T61" i="2"/>
  <c r="R61" i="2"/>
  <c r="Q61" i="2"/>
  <c r="B61" i="2" a="1"/>
  <c r="B61" i="2" s="1"/>
  <c r="T60" i="2"/>
  <c r="Q60" i="2"/>
  <c r="R60" i="2" s="1"/>
  <c r="B60" i="2" a="1"/>
  <c r="B60" i="2" s="1"/>
  <c r="T59" i="2"/>
  <c r="Q59" i="2"/>
  <c r="R59" i="2" s="1"/>
  <c r="B59" i="2" a="1"/>
  <c r="B59" i="2" s="1"/>
  <c r="T58" i="2"/>
  <c r="Q58" i="2"/>
  <c r="R58" i="2" s="1"/>
  <c r="B58" i="2" a="1"/>
  <c r="B58" i="2" s="1"/>
  <c r="T57" i="2"/>
  <c r="R57" i="2"/>
  <c r="Q57" i="2"/>
  <c r="B57" i="2" a="1"/>
  <c r="B57" i="2" s="1"/>
  <c r="V56" i="2"/>
  <c r="T56" i="2"/>
  <c r="Q56" i="2"/>
  <c r="R56" i="2" s="1"/>
  <c r="B56" i="2" a="1"/>
  <c r="B56" i="2" s="1"/>
  <c r="T55" i="2"/>
  <c r="U55" i="2" s="1"/>
  <c r="Y55" i="2" s="1"/>
  <c r="Q55" i="2"/>
  <c r="R55" i="2" s="1"/>
  <c r="B55" i="2" a="1"/>
  <c r="B55" i="2" s="1"/>
  <c r="T54" i="2"/>
  <c r="U54" i="2" s="1"/>
  <c r="Y54" i="2" s="1"/>
  <c r="R54" i="2"/>
  <c r="Q54" i="2"/>
  <c r="B54" i="2" a="1"/>
  <c r="B54" i="2" s="1"/>
  <c r="V53" i="2"/>
  <c r="T53" i="2"/>
  <c r="Q53" i="2"/>
  <c r="R53" i="2" s="1"/>
  <c r="B53" i="2" a="1"/>
  <c r="B53" i="2" s="1"/>
  <c r="T52" i="2"/>
  <c r="Q52" i="2"/>
  <c r="R52" i="2" s="1"/>
  <c r="B52" i="2" a="1"/>
  <c r="B52" i="2" s="1"/>
  <c r="V50" i="2"/>
  <c r="T50" i="2"/>
  <c r="R50" i="2"/>
  <c r="Q50" i="2"/>
  <c r="B50" i="2" a="1"/>
  <c r="B50" i="2" s="1"/>
  <c r="Y49" i="2"/>
  <c r="V49" i="2"/>
  <c r="U49" i="2"/>
  <c r="R49" i="2"/>
  <c r="B49" i="2" a="1"/>
  <c r="B49" i="2" s="1"/>
  <c r="V48" i="2"/>
  <c r="T48" i="2"/>
  <c r="Q48" i="2"/>
  <c r="B48" i="2" a="1"/>
  <c r="B48" i="2" s="1"/>
  <c r="V47" i="2"/>
  <c r="U47" i="2"/>
  <c r="Y47" i="2" s="1"/>
  <c r="T47" i="2"/>
  <c r="Q47" i="2"/>
  <c r="R47" i="2" s="1"/>
  <c r="B47" i="2" a="1"/>
  <c r="B47" i="2" s="1"/>
  <c r="Y46" i="2"/>
  <c r="V46" i="2"/>
  <c r="U46" i="2"/>
  <c r="T46" i="2"/>
  <c r="Q46" i="2"/>
  <c r="R46" i="2" s="1"/>
  <c r="B46" i="2" a="1"/>
  <c r="B46" i="2" s="1"/>
  <c r="T45" i="2"/>
  <c r="V45" i="2" s="1"/>
  <c r="Q45" i="2"/>
  <c r="R45" i="2" s="1"/>
  <c r="B45" i="2" a="1"/>
  <c r="B45" i="2" s="1"/>
  <c r="T44" i="2"/>
  <c r="V44" i="2" s="1"/>
  <c r="Q44" i="2"/>
  <c r="R44" i="2" s="1"/>
  <c r="B44" i="2" a="1"/>
  <c r="B44" i="2" s="1"/>
  <c r="V43" i="2"/>
  <c r="T43" i="2"/>
  <c r="U43" i="2" s="1"/>
  <c r="Y43" i="2" s="1"/>
  <c r="Q43" i="2"/>
  <c r="R43" i="2" s="1"/>
  <c r="B43" i="2" a="1"/>
  <c r="B43" i="2" s="1"/>
  <c r="T42" i="2"/>
  <c r="V42" i="2" s="1"/>
  <c r="Q42" i="2"/>
  <c r="R42" i="2" s="1"/>
  <c r="B42" i="2" a="1"/>
  <c r="B42" i="2" s="1"/>
  <c r="T41" i="2"/>
  <c r="Q41" i="2"/>
  <c r="R41" i="2" s="1"/>
  <c r="B41" i="2" a="1"/>
  <c r="B41" i="2" s="1"/>
  <c r="Y40" i="2"/>
  <c r="V40" i="2"/>
  <c r="T40" i="2"/>
  <c r="U40" i="2" s="1"/>
  <c r="Q40" i="2"/>
  <c r="R40" i="2" s="1"/>
  <c r="B40" i="2" a="1"/>
  <c r="B40" i="2" s="1"/>
  <c r="V39" i="2"/>
  <c r="U39" i="2"/>
  <c r="Y39" i="2" s="1"/>
  <c r="T39" i="2"/>
  <c r="Q39" i="2"/>
  <c r="R39" i="2" s="1"/>
  <c r="B39" i="2" a="1"/>
  <c r="B39" i="2" s="1"/>
  <c r="V38" i="2"/>
  <c r="U38" i="2"/>
  <c r="Y38" i="2" s="1"/>
  <c r="R38" i="2"/>
  <c r="B38" i="2" a="1"/>
  <c r="B38" i="2" s="1"/>
  <c r="Y37" i="2"/>
  <c r="V37" i="2"/>
  <c r="R37" i="2"/>
  <c r="B37" i="2" a="1"/>
  <c r="B37" i="2" s="1"/>
  <c r="T36" i="2"/>
  <c r="V36" i="2" s="1"/>
  <c r="R36" i="2"/>
  <c r="Q36" i="2"/>
  <c r="B36" i="2" a="1"/>
  <c r="B36" i="2" s="1"/>
  <c r="T35" i="2"/>
  <c r="V35" i="2" s="1"/>
  <c r="Q35" i="2"/>
  <c r="B35" i="2" a="1"/>
  <c r="B35" i="2" s="1"/>
  <c r="V34" i="2"/>
  <c r="R34" i="2"/>
  <c r="B34" i="2" a="1"/>
  <c r="B34" i="2" s="1"/>
  <c r="T33" i="2"/>
  <c r="U33" i="2" s="1"/>
  <c r="Y33" i="2" s="1"/>
  <c r="R33" i="2"/>
  <c r="Q33" i="2"/>
  <c r="B33" i="2" a="1"/>
  <c r="B33" i="2" s="1"/>
  <c r="T32" i="2"/>
  <c r="Q32" i="2"/>
  <c r="U32" i="2" s="1"/>
  <c r="Y32" i="2" s="1"/>
  <c r="B32" i="2" a="1"/>
  <c r="B32" i="2" s="1"/>
  <c r="U31" i="2"/>
  <c r="Y31" i="2" s="1"/>
  <c r="T31" i="2"/>
  <c r="V31" i="2" s="1"/>
  <c r="Q31" i="2"/>
  <c r="R31" i="2" s="1"/>
  <c r="B31" i="2" a="1"/>
  <c r="B31" i="2" s="1"/>
  <c r="V30" i="2"/>
  <c r="U30" i="2"/>
  <c r="Y30" i="2" s="1"/>
  <c r="R30" i="2"/>
  <c r="B30" i="2" a="1"/>
  <c r="B30" i="2" s="1"/>
  <c r="V29" i="2"/>
  <c r="T29" i="2"/>
  <c r="Q29" i="2"/>
  <c r="R29" i="2" s="1"/>
  <c r="B29" i="2" a="1"/>
  <c r="B29" i="2" s="1"/>
  <c r="V27" i="2"/>
  <c r="U27" i="2"/>
  <c r="Y27" i="2" s="1"/>
  <c r="R27" i="2"/>
  <c r="Q27" i="2"/>
  <c r="B27" i="2" a="1"/>
  <c r="B27" i="2" s="1"/>
  <c r="U26" i="2"/>
  <c r="Y26" i="2" s="1"/>
  <c r="T26" i="2"/>
  <c r="V26" i="2" s="1"/>
  <c r="R26" i="2"/>
  <c r="Q26" i="2"/>
  <c r="B26" i="2" a="1"/>
  <c r="B26" i="2" s="1"/>
  <c r="T25" i="2"/>
  <c r="Q25" i="2"/>
  <c r="R25" i="2" s="1"/>
  <c r="B25" i="2" a="1"/>
  <c r="B25" i="2" s="1"/>
  <c r="T24" i="2"/>
  <c r="Q24" i="2"/>
  <c r="R24" i="2" s="1"/>
  <c r="B24" i="2" a="1"/>
  <c r="B24" i="2" s="1"/>
  <c r="T23" i="2"/>
  <c r="R23" i="2"/>
  <c r="Q23" i="2"/>
  <c r="T22" i="2"/>
  <c r="U22" i="2" s="1"/>
  <c r="Y22" i="2" s="1"/>
  <c r="Q22" i="2"/>
  <c r="R22" i="2" s="1"/>
  <c r="B22" i="2" a="1"/>
  <c r="B22" i="2" s="1"/>
  <c r="T21" i="2"/>
  <c r="V21" i="2" s="1"/>
  <c r="Q21" i="2"/>
  <c r="R21" i="2" s="1"/>
  <c r="B21" i="2" a="1"/>
  <c r="B21" i="2" s="1"/>
  <c r="T20" i="2"/>
  <c r="V20" i="2" s="1"/>
  <c r="Q20" i="2"/>
  <c r="R20" i="2" s="1"/>
  <c r="B20" i="2" a="1"/>
  <c r="B20" i="2" s="1"/>
  <c r="T19" i="2"/>
  <c r="Q19" i="2"/>
  <c r="R19" i="2" s="1"/>
  <c r="B19" i="2" a="1"/>
  <c r="B19" i="2" s="1"/>
  <c r="T18" i="2"/>
  <c r="V18" i="2" s="1"/>
  <c r="Q18" i="2"/>
  <c r="R18" i="2" s="1"/>
  <c r="B18" i="2" a="1"/>
  <c r="B18" i="2" s="1"/>
  <c r="T17" i="2"/>
  <c r="Q17" i="2"/>
  <c r="R17" i="2" s="1"/>
  <c r="B17" i="2" a="1"/>
  <c r="B17" i="2" s="1"/>
  <c r="V16" i="2"/>
  <c r="T16" i="2"/>
  <c r="Q16" i="2"/>
  <c r="R16" i="2" s="1"/>
  <c r="B16" i="2" a="1"/>
  <c r="B16" i="2" s="1"/>
  <c r="V15" i="2"/>
  <c r="U15" i="2"/>
  <c r="Y15" i="2" s="1"/>
  <c r="T15" i="2"/>
  <c r="Q15" i="2"/>
  <c r="R15" i="2" s="1"/>
  <c r="B15" i="2" a="1"/>
  <c r="B15" i="2" s="1"/>
  <c r="T14" i="2"/>
  <c r="V14" i="2" s="1"/>
  <c r="Q14" i="2"/>
  <c r="R14" i="2" s="1"/>
  <c r="B14" i="2" a="1"/>
  <c r="B14" i="2" s="1"/>
  <c r="V13" i="2"/>
  <c r="U13" i="2"/>
  <c r="Y13" i="2" s="1"/>
  <c r="T13" i="2"/>
  <c r="Q13" i="2"/>
  <c r="R13" i="2" s="1"/>
  <c r="B13" i="2" a="1"/>
  <c r="B13" i="2" s="1"/>
  <c r="T12" i="2"/>
  <c r="Q12" i="2"/>
  <c r="R12" i="2" s="1"/>
  <c r="B12" i="2" a="1"/>
  <c r="B12" i="2" s="1"/>
  <c r="T11" i="2"/>
  <c r="U11" i="2" s="1"/>
  <c r="Y11" i="2" s="1"/>
  <c r="Q11" i="2"/>
  <c r="R11" i="2" s="1"/>
  <c r="B11" i="2" a="1"/>
  <c r="B11" i="2" s="1"/>
  <c r="U10" i="2"/>
  <c r="Y10" i="2" s="1"/>
  <c r="T10" i="2"/>
  <c r="V10" i="2" s="1"/>
  <c r="R10" i="2"/>
  <c r="B10" i="2" a="1"/>
  <c r="B10" i="2" s="1"/>
  <c r="T9" i="2"/>
  <c r="R9" i="2"/>
  <c r="Q9" i="2"/>
  <c r="B9" i="2" a="1"/>
  <c r="B9" i="2" s="1"/>
  <c r="T8" i="2"/>
  <c r="R8" i="2"/>
  <c r="Q8" i="2"/>
  <c r="B8" i="2" a="1"/>
  <c r="B8" i="2" s="1"/>
  <c r="T7" i="2"/>
  <c r="R7" i="2"/>
  <c r="Q7" i="2"/>
  <c r="B7" i="2" a="1"/>
  <c r="B7" i="2" s="1"/>
  <c r="T4" i="2"/>
  <c r="R4" i="2"/>
  <c r="Q4" i="2"/>
  <c r="B4" i="2" a="1"/>
  <c r="B4" i="2" s="1"/>
  <c r="Y3" i="2"/>
  <c r="V3" i="2"/>
  <c r="B3" i="2" a="1"/>
  <c r="B3" i="2" s="1"/>
  <c r="Y2" i="2"/>
  <c r="V2" i="2"/>
  <c r="B2" i="2" a="1"/>
  <c r="B2" i="2" s="1"/>
  <c r="T213" i="1"/>
  <c r="P213" i="1"/>
  <c r="N213" i="1"/>
  <c r="T212" i="1"/>
  <c r="P212" i="1"/>
  <c r="N212" i="1"/>
  <c r="Q212" i="1" s="1"/>
  <c r="Q211" i="1"/>
  <c r="T211" i="1" s="1"/>
  <c r="P211" i="1"/>
  <c r="N211" i="1"/>
  <c r="T210" i="1"/>
  <c r="Q210" i="1"/>
  <c r="N210" i="1"/>
  <c r="P209" i="1"/>
  <c r="Q209" i="1" s="1"/>
  <c r="T209" i="1" s="1"/>
  <c r="N209" i="1"/>
  <c r="Q208" i="1"/>
  <c r="T208" i="1" s="1"/>
  <c r="P208" i="1"/>
  <c r="N208" i="1"/>
  <c r="T207" i="1"/>
  <c r="Q207" i="1"/>
  <c r="P207" i="1"/>
  <c r="N207" i="1"/>
  <c r="Q206" i="1"/>
  <c r="T206" i="1" s="1"/>
  <c r="P205" i="1"/>
  <c r="N205" i="1"/>
  <c r="Q204" i="1"/>
  <c r="T204" i="1" s="1"/>
  <c r="P204" i="1"/>
  <c r="N204" i="1"/>
  <c r="P203" i="1"/>
  <c r="N203" i="1"/>
  <c r="P202" i="1"/>
  <c r="Q202" i="1" s="1"/>
  <c r="T202" i="1" s="1"/>
  <c r="N202" i="1"/>
  <c r="P201" i="1"/>
  <c r="Q201" i="1" s="1"/>
  <c r="T201" i="1" s="1"/>
  <c r="N201" i="1"/>
  <c r="P200" i="1"/>
  <c r="N200" i="1"/>
  <c r="P199" i="1"/>
  <c r="N199" i="1"/>
  <c r="P198" i="1"/>
  <c r="Q198" i="1" s="1"/>
  <c r="T198" i="1" s="1"/>
  <c r="N198" i="1"/>
  <c r="P197" i="1"/>
  <c r="N197" i="1"/>
  <c r="T196" i="1"/>
  <c r="P195" i="1"/>
  <c r="Q195" i="1" s="1"/>
  <c r="T195" i="1" s="1"/>
  <c r="N195" i="1"/>
  <c r="Q194" i="1"/>
  <c r="T194" i="1" s="1"/>
  <c r="P194" i="1"/>
  <c r="N194" i="1"/>
  <c r="T193" i="1"/>
  <c r="P193" i="1"/>
  <c r="Q193" i="1" s="1"/>
  <c r="N193" i="1"/>
  <c r="N192" i="1"/>
  <c r="Q192" i="1" s="1"/>
  <c r="T192" i="1" s="1"/>
  <c r="P191" i="1"/>
  <c r="Q191" i="1" s="1"/>
  <c r="T191" i="1" s="1"/>
  <c r="N191" i="1"/>
  <c r="P190" i="1"/>
  <c r="Q190" i="1" s="1"/>
  <c r="T190" i="1" s="1"/>
  <c r="N190" i="1"/>
  <c r="P189" i="1"/>
  <c r="Q189" i="1" s="1"/>
  <c r="T189" i="1" s="1"/>
  <c r="N189" i="1"/>
  <c r="R188" i="1"/>
  <c r="P188" i="1"/>
  <c r="Q188" i="1" s="1"/>
  <c r="N188" i="1"/>
  <c r="P187" i="1"/>
  <c r="N187" i="1"/>
  <c r="Q187" i="1" s="1"/>
  <c r="T187" i="1" s="1"/>
  <c r="P186" i="1"/>
  <c r="Q186" i="1" s="1"/>
  <c r="T186" i="1" s="1"/>
  <c r="N186" i="1"/>
  <c r="Q185" i="1"/>
  <c r="T185" i="1" s="1"/>
  <c r="P185" i="1"/>
  <c r="N185" i="1"/>
  <c r="P184" i="1"/>
  <c r="Q184" i="1" s="1"/>
  <c r="T184" i="1" s="1"/>
  <c r="N184" i="1"/>
  <c r="Q183" i="1"/>
  <c r="T183" i="1" s="1"/>
  <c r="P183" i="1"/>
  <c r="N183" i="1"/>
  <c r="Q182" i="1"/>
  <c r="T182" i="1" s="1"/>
  <c r="P182" i="1"/>
  <c r="N182" i="1"/>
  <c r="P181" i="1"/>
  <c r="N181" i="1"/>
  <c r="Q181" i="1" s="1"/>
  <c r="T181" i="1" s="1"/>
  <c r="P180" i="1"/>
  <c r="Q180" i="1" s="1"/>
  <c r="T180" i="1" s="1"/>
  <c r="N180" i="1"/>
  <c r="Q179" i="1"/>
  <c r="T179" i="1" s="1"/>
  <c r="P178" i="1"/>
  <c r="N178" i="1"/>
  <c r="P177" i="1"/>
  <c r="N177" i="1"/>
  <c r="P176" i="1"/>
  <c r="Q176" i="1" s="1"/>
  <c r="T176" i="1" s="1"/>
  <c r="N176" i="1"/>
  <c r="T175" i="1"/>
  <c r="P175" i="1"/>
  <c r="Q175" i="1" s="1"/>
  <c r="N175" i="1"/>
  <c r="P174" i="1"/>
  <c r="Q174" i="1" s="1"/>
  <c r="T174" i="1" s="1"/>
  <c r="N174" i="1"/>
  <c r="P173" i="1"/>
  <c r="N173" i="1"/>
  <c r="Q172" i="1"/>
  <c r="T172" i="1" s="1"/>
  <c r="P172" i="1"/>
  <c r="N172" i="1"/>
  <c r="P171" i="1"/>
  <c r="N171" i="1"/>
  <c r="Q170" i="1"/>
  <c r="T170" i="1" s="1"/>
  <c r="P169" i="1"/>
  <c r="Q169" i="1" s="1"/>
  <c r="T169" i="1" s="1"/>
  <c r="P168" i="1"/>
  <c r="Q168" i="1" s="1"/>
  <c r="T168" i="1" s="1"/>
  <c r="N168" i="1"/>
  <c r="P167" i="1"/>
  <c r="N167" i="1"/>
  <c r="P166" i="1"/>
  <c r="N166" i="1"/>
  <c r="T165" i="1"/>
  <c r="Q165" i="1"/>
  <c r="Q164" i="1"/>
  <c r="T164" i="1" s="1"/>
  <c r="P164" i="1"/>
  <c r="N164" i="1"/>
  <c r="P163" i="1"/>
  <c r="Q163" i="1" s="1"/>
  <c r="T163" i="1" s="1"/>
  <c r="N163" i="1"/>
  <c r="Q162" i="1"/>
  <c r="T162" i="1" s="1"/>
  <c r="P162" i="1"/>
  <c r="N162" i="1"/>
  <c r="P161" i="1"/>
  <c r="Q161" i="1" s="1"/>
  <c r="T161" i="1" s="1"/>
  <c r="N161" i="1"/>
  <c r="Q160" i="1"/>
  <c r="T160" i="1" s="1"/>
  <c r="P160" i="1"/>
  <c r="N160" i="1"/>
  <c r="P159" i="1"/>
  <c r="Q159" i="1" s="1"/>
  <c r="T159" i="1" s="1"/>
  <c r="N159" i="1"/>
  <c r="Q158" i="1"/>
  <c r="T158" i="1" s="1"/>
  <c r="P158" i="1"/>
  <c r="N158" i="1"/>
  <c r="P157" i="1"/>
  <c r="Q157" i="1" s="1"/>
  <c r="T157" i="1" s="1"/>
  <c r="N157" i="1"/>
  <c r="Q156" i="1"/>
  <c r="T156" i="1" s="1"/>
  <c r="P156" i="1"/>
  <c r="N156" i="1"/>
  <c r="P155" i="1"/>
  <c r="Q155" i="1" s="1"/>
  <c r="T155" i="1" s="1"/>
  <c r="N155" i="1"/>
  <c r="Q154" i="1"/>
  <c r="T154" i="1" s="1"/>
  <c r="P154" i="1"/>
  <c r="N154" i="1"/>
  <c r="P153" i="1"/>
  <c r="Q153" i="1" s="1"/>
  <c r="T153" i="1" s="1"/>
  <c r="N153" i="1"/>
  <c r="Q152" i="1"/>
  <c r="T152" i="1" s="1"/>
  <c r="P152" i="1"/>
  <c r="N152" i="1"/>
  <c r="P151" i="1"/>
  <c r="Q151" i="1" s="1"/>
  <c r="T151" i="1" s="1"/>
  <c r="N151" i="1"/>
  <c r="Q150" i="1"/>
  <c r="T150" i="1" s="1"/>
  <c r="N150" i="1"/>
  <c r="Q149" i="1"/>
  <c r="T149" i="1" s="1"/>
  <c r="P149" i="1"/>
  <c r="N149" i="1"/>
  <c r="P148" i="1"/>
  <c r="Q148" i="1" s="1"/>
  <c r="T148" i="1" s="1"/>
  <c r="N148" i="1"/>
  <c r="P147" i="1"/>
  <c r="Q147" i="1" s="1"/>
  <c r="T147" i="1" s="1"/>
  <c r="N147" i="1"/>
  <c r="Q146" i="1"/>
  <c r="T146" i="1" s="1"/>
  <c r="P146" i="1"/>
  <c r="P145" i="1"/>
  <c r="N145" i="1"/>
  <c r="Q144" i="1"/>
  <c r="T144" i="1" s="1"/>
  <c r="P144" i="1"/>
  <c r="N144" i="1"/>
  <c r="P143" i="1"/>
  <c r="Q143" i="1" s="1"/>
  <c r="T143" i="1" s="1"/>
  <c r="N143" i="1"/>
  <c r="P142" i="1"/>
  <c r="Q142" i="1" s="1"/>
  <c r="T142" i="1" s="1"/>
  <c r="N142" i="1"/>
  <c r="P141" i="1"/>
  <c r="N141" i="1"/>
  <c r="P140" i="1"/>
  <c r="N140" i="1"/>
  <c r="P139" i="1"/>
  <c r="N139" i="1"/>
  <c r="P138" i="1"/>
  <c r="Q138" i="1" s="1"/>
  <c r="T138" i="1" s="1"/>
  <c r="N138" i="1"/>
  <c r="P137" i="1"/>
  <c r="N137" i="1"/>
  <c r="Q136" i="1"/>
  <c r="T136" i="1" s="1"/>
  <c r="P136" i="1"/>
  <c r="P135" i="1"/>
  <c r="Q135" i="1" s="1"/>
  <c r="T135" i="1" s="1"/>
  <c r="N135" i="1"/>
  <c r="P134" i="1"/>
  <c r="Q134" i="1" s="1"/>
  <c r="T134" i="1" s="1"/>
  <c r="N134" i="1"/>
  <c r="P133" i="1"/>
  <c r="N133" i="1"/>
  <c r="P132" i="1"/>
  <c r="N132" i="1"/>
  <c r="P131" i="1"/>
  <c r="N131" i="1"/>
  <c r="P130" i="1"/>
  <c r="N130" i="1"/>
  <c r="P129" i="1"/>
  <c r="Q129" i="1" s="1"/>
  <c r="T129" i="1" s="1"/>
  <c r="N129" i="1"/>
  <c r="P127" i="1"/>
  <c r="N127" i="1"/>
  <c r="Q127" i="1" s="1"/>
  <c r="T127" i="1" s="1"/>
  <c r="P126" i="1"/>
  <c r="N126" i="1"/>
  <c r="P125" i="1"/>
  <c r="Q125" i="1" s="1"/>
  <c r="T125" i="1" s="1"/>
  <c r="N125" i="1"/>
  <c r="P124" i="1"/>
  <c r="N124" i="1"/>
  <c r="P122" i="1"/>
  <c r="Q122" i="1" s="1"/>
  <c r="T122" i="1" s="1"/>
  <c r="N122" i="1"/>
  <c r="P121" i="1"/>
  <c r="N121" i="1"/>
  <c r="Q120" i="1"/>
  <c r="T120" i="1" s="1"/>
  <c r="P120" i="1"/>
  <c r="N120" i="1"/>
  <c r="P119" i="1"/>
  <c r="N119" i="1"/>
  <c r="P118" i="1"/>
  <c r="Q118" i="1" s="1"/>
  <c r="T118" i="1" s="1"/>
  <c r="N118" i="1"/>
  <c r="T117" i="1"/>
  <c r="Q117" i="1"/>
  <c r="P115" i="1"/>
  <c r="N115" i="1"/>
  <c r="Q114" i="1"/>
  <c r="T114" i="1" s="1"/>
  <c r="P114" i="1"/>
  <c r="N114" i="1"/>
  <c r="P113" i="1"/>
  <c r="N113" i="1"/>
  <c r="Q113" i="1" s="1"/>
  <c r="T113" i="1" s="1"/>
  <c r="P112" i="1"/>
  <c r="Q112" i="1" s="1"/>
  <c r="T112" i="1" s="1"/>
  <c r="N112" i="1"/>
  <c r="P111" i="1"/>
  <c r="Q111" i="1" s="1"/>
  <c r="T111" i="1" s="1"/>
  <c r="N111" i="1"/>
  <c r="Q110" i="1"/>
  <c r="T110" i="1" s="1"/>
  <c r="P110" i="1"/>
  <c r="N110" i="1"/>
  <c r="P109" i="1"/>
  <c r="Q109" i="1" s="1"/>
  <c r="T109" i="1" s="1"/>
  <c r="N109" i="1"/>
  <c r="P108" i="1"/>
  <c r="Q108" i="1" s="1"/>
  <c r="T108" i="1" s="1"/>
  <c r="N108" i="1"/>
  <c r="Q107" i="1"/>
  <c r="T107" i="1" s="1"/>
  <c r="P107" i="1"/>
  <c r="N107" i="1"/>
  <c r="P106" i="1"/>
  <c r="Q106" i="1" s="1"/>
  <c r="T106" i="1" s="1"/>
  <c r="N106" i="1"/>
  <c r="P105" i="1"/>
  <c r="Q105" i="1" s="1"/>
  <c r="T105" i="1" s="1"/>
  <c r="N105" i="1"/>
  <c r="Q104" i="1"/>
  <c r="T104" i="1" s="1"/>
  <c r="P104" i="1"/>
  <c r="N104" i="1"/>
  <c r="P103" i="1"/>
  <c r="Q103" i="1" s="1"/>
  <c r="T103" i="1" s="1"/>
  <c r="N103" i="1"/>
  <c r="P102" i="1"/>
  <c r="Q102" i="1" s="1"/>
  <c r="T102" i="1" s="1"/>
  <c r="N102" i="1"/>
  <c r="P101" i="1"/>
  <c r="N101" i="1"/>
  <c r="P100" i="1"/>
  <c r="Q100" i="1" s="1"/>
  <c r="T100" i="1" s="1"/>
  <c r="N100" i="1"/>
  <c r="P99" i="1"/>
  <c r="N99" i="1"/>
  <c r="Q98" i="1"/>
  <c r="T98" i="1" s="1"/>
  <c r="P98" i="1"/>
  <c r="N98" i="1"/>
  <c r="P97" i="1"/>
  <c r="N97" i="1"/>
  <c r="Q97" i="1" s="1"/>
  <c r="T97" i="1" s="1"/>
  <c r="P96" i="1"/>
  <c r="Q96" i="1" s="1"/>
  <c r="T96" i="1" s="1"/>
  <c r="N96" i="1"/>
  <c r="P95" i="1"/>
  <c r="Q95" i="1" s="1"/>
  <c r="T95" i="1" s="1"/>
  <c r="N95" i="1"/>
  <c r="P93" i="1"/>
  <c r="Q93" i="1" s="1"/>
  <c r="T93" i="1" s="1"/>
  <c r="N93" i="1"/>
  <c r="P92" i="1"/>
  <c r="Q92" i="1" s="1"/>
  <c r="T92" i="1" s="1"/>
  <c r="N92" i="1"/>
  <c r="P91" i="1"/>
  <c r="Q91" i="1" s="1"/>
  <c r="T91" i="1" s="1"/>
  <c r="N91" i="1"/>
  <c r="Q90" i="1"/>
  <c r="T90" i="1" s="1"/>
  <c r="P90" i="1"/>
  <c r="N90" i="1"/>
  <c r="P89" i="1"/>
  <c r="Q89" i="1" s="1"/>
  <c r="T89" i="1" s="1"/>
  <c r="N89" i="1"/>
  <c r="P88" i="1"/>
  <c r="Q88" i="1" s="1"/>
  <c r="T88" i="1" s="1"/>
  <c r="N88" i="1"/>
  <c r="Q87" i="1"/>
  <c r="T87" i="1" s="1"/>
  <c r="P87" i="1"/>
  <c r="N87" i="1"/>
  <c r="P86" i="1"/>
  <c r="Q86" i="1" s="1"/>
  <c r="T86" i="1" s="1"/>
  <c r="N86" i="1"/>
  <c r="P85" i="1"/>
  <c r="Q85" i="1" s="1"/>
  <c r="T85" i="1" s="1"/>
  <c r="N85" i="1"/>
  <c r="P84" i="1"/>
  <c r="N84" i="1"/>
  <c r="P83" i="1"/>
  <c r="Q83" i="1" s="1"/>
  <c r="T83" i="1" s="1"/>
  <c r="N83" i="1"/>
  <c r="P82" i="1"/>
  <c r="N82" i="1"/>
  <c r="T81" i="1"/>
  <c r="Q81" i="1"/>
  <c r="P81" i="1"/>
  <c r="P80" i="1"/>
  <c r="N80" i="1"/>
  <c r="P79" i="1"/>
  <c r="N79" i="1"/>
  <c r="P78" i="1"/>
  <c r="Q78" i="1" s="1"/>
  <c r="T78" i="1" s="1"/>
  <c r="N78" i="1"/>
  <c r="P77" i="1"/>
  <c r="N77" i="1"/>
  <c r="Q77" i="1" s="1"/>
  <c r="T77" i="1" s="1"/>
  <c r="P76" i="1"/>
  <c r="N76" i="1"/>
  <c r="P75" i="1"/>
  <c r="Q75" i="1" s="1"/>
  <c r="T75" i="1" s="1"/>
  <c r="N75" i="1"/>
  <c r="P74" i="1"/>
  <c r="N74" i="1"/>
  <c r="P73" i="1"/>
  <c r="Q73" i="1" s="1"/>
  <c r="T73" i="1" s="1"/>
  <c r="N73" i="1"/>
  <c r="P72" i="1"/>
  <c r="N72" i="1"/>
  <c r="P71" i="1"/>
  <c r="Q71" i="1" s="1"/>
  <c r="T71" i="1" s="1"/>
  <c r="N71" i="1"/>
  <c r="P70" i="1"/>
  <c r="Q70" i="1" s="1"/>
  <c r="T70" i="1" s="1"/>
  <c r="N70" i="1"/>
  <c r="Q69" i="1"/>
  <c r="T69" i="1" s="1"/>
  <c r="N69" i="1"/>
  <c r="P68" i="1"/>
  <c r="N68" i="1"/>
  <c r="T67" i="1"/>
  <c r="P67" i="1"/>
  <c r="Q67" i="1" s="1"/>
  <c r="N67" i="1"/>
  <c r="P66" i="1"/>
  <c r="N66" i="1"/>
  <c r="Q65" i="1"/>
  <c r="T65" i="1" s="1"/>
  <c r="P65" i="1"/>
  <c r="N65" i="1"/>
  <c r="P64" i="1"/>
  <c r="N64" i="1"/>
  <c r="P63" i="1"/>
  <c r="Q63" i="1" s="1"/>
  <c r="T63" i="1" s="1"/>
  <c r="N63" i="1"/>
  <c r="P62" i="1"/>
  <c r="Q62" i="1" s="1"/>
  <c r="T62" i="1" s="1"/>
  <c r="N62" i="1"/>
  <c r="P61" i="1"/>
  <c r="Q61" i="1" s="1"/>
  <c r="T61" i="1" s="1"/>
  <c r="N61" i="1"/>
  <c r="P60" i="1"/>
  <c r="N60" i="1"/>
  <c r="P59" i="1"/>
  <c r="N59" i="1"/>
  <c r="P58" i="1"/>
  <c r="N58" i="1"/>
  <c r="P57" i="1"/>
  <c r="N57" i="1"/>
  <c r="P56" i="1"/>
  <c r="Q56" i="1" s="1"/>
  <c r="T56" i="1" s="1"/>
  <c r="N56" i="1"/>
  <c r="P55" i="1"/>
  <c r="N55" i="1"/>
  <c r="Q55" i="1" s="1"/>
  <c r="T55" i="1" s="1"/>
  <c r="P54" i="1"/>
  <c r="N54" i="1"/>
  <c r="P53" i="1"/>
  <c r="Q53" i="1" s="1"/>
  <c r="T53" i="1" s="1"/>
  <c r="Q52" i="1"/>
  <c r="T52" i="1" s="1"/>
  <c r="P52" i="1"/>
  <c r="N52" i="1"/>
  <c r="P51" i="1"/>
  <c r="Q51" i="1" s="1"/>
  <c r="T51" i="1" s="1"/>
  <c r="N51" i="1"/>
  <c r="Q50" i="1"/>
  <c r="T50" i="1" s="1"/>
  <c r="P50" i="1"/>
  <c r="P49" i="1"/>
  <c r="Q49" i="1" s="1"/>
  <c r="T49" i="1" s="1"/>
  <c r="N49" i="1"/>
  <c r="Q48" i="1"/>
  <c r="T48" i="1" s="1"/>
  <c r="P48" i="1"/>
  <c r="N48" i="1"/>
  <c r="N47" i="1"/>
  <c r="Q47" i="1" s="1"/>
  <c r="T47" i="1" s="1"/>
  <c r="P46" i="1"/>
  <c r="Q46" i="1" s="1"/>
  <c r="T46" i="1" s="1"/>
  <c r="N46" i="1"/>
  <c r="P45" i="1"/>
  <c r="N45" i="1"/>
  <c r="P44" i="1"/>
  <c r="Q44" i="1" s="1"/>
  <c r="T44" i="1" s="1"/>
  <c r="N44" i="1"/>
  <c r="P43" i="1"/>
  <c r="N43" i="1"/>
  <c r="T42" i="1"/>
  <c r="P42" i="1"/>
  <c r="Q42" i="1" s="1"/>
  <c r="N42" i="1"/>
  <c r="P41" i="1"/>
  <c r="N41" i="1"/>
  <c r="P40" i="1"/>
  <c r="Q40" i="1" s="1"/>
  <c r="T40" i="1" s="1"/>
  <c r="N40" i="1"/>
  <c r="P39" i="1"/>
  <c r="Q39" i="1" s="1"/>
  <c r="T39" i="1" s="1"/>
  <c r="N39" i="1"/>
  <c r="P38" i="1"/>
  <c r="Q38" i="1" s="1"/>
  <c r="T38" i="1" s="1"/>
  <c r="N38" i="1"/>
  <c r="P37" i="1"/>
  <c r="N37" i="1"/>
  <c r="P36" i="1"/>
  <c r="Q36" i="1" s="1"/>
  <c r="T36" i="1" s="1"/>
  <c r="N36" i="1"/>
  <c r="P35" i="1"/>
  <c r="N35" i="1"/>
  <c r="R34" i="1"/>
  <c r="P34" i="1"/>
  <c r="Q34" i="1" s="1"/>
  <c r="T34" i="1" s="1"/>
  <c r="N34" i="1"/>
  <c r="Q33" i="1"/>
  <c r="T33" i="1" s="1"/>
  <c r="P33" i="1"/>
  <c r="N33" i="1"/>
  <c r="P32" i="1"/>
  <c r="Q32" i="1" s="1"/>
  <c r="T32" i="1" s="1"/>
  <c r="N32" i="1"/>
  <c r="P31" i="1"/>
  <c r="Q31" i="1" s="1"/>
  <c r="T31" i="1" s="1"/>
  <c r="N31" i="1"/>
  <c r="P30" i="1"/>
  <c r="Q30" i="1" s="1"/>
  <c r="T30" i="1" s="1"/>
  <c r="N30" i="1"/>
  <c r="P29" i="1"/>
  <c r="Q29" i="1" s="1"/>
  <c r="T29" i="1" s="1"/>
  <c r="N29" i="1"/>
  <c r="P28" i="1"/>
  <c r="Q28" i="1" s="1"/>
  <c r="T28" i="1" s="1"/>
  <c r="N28" i="1"/>
  <c r="P27" i="1"/>
  <c r="Q27" i="1" s="1"/>
  <c r="T27" i="1" s="1"/>
  <c r="N27" i="1"/>
  <c r="P26" i="1"/>
  <c r="Q26" i="1" s="1"/>
  <c r="T26" i="1" s="1"/>
  <c r="N26" i="1"/>
  <c r="Q25" i="1"/>
  <c r="T25" i="1" s="1"/>
  <c r="Q24" i="1"/>
  <c r="T24" i="1" s="1"/>
  <c r="P24" i="1"/>
  <c r="N24" i="1"/>
  <c r="P23" i="1"/>
  <c r="N23" i="1"/>
  <c r="Q22" i="1"/>
  <c r="T22" i="1" s="1"/>
  <c r="P22" i="1"/>
  <c r="N22" i="1"/>
  <c r="P21" i="1"/>
  <c r="N21" i="1"/>
  <c r="Q20" i="1"/>
  <c r="T20" i="1" s="1"/>
  <c r="P20" i="1"/>
  <c r="N20" i="1"/>
  <c r="P19" i="1"/>
  <c r="N19" i="1"/>
  <c r="Q18" i="1"/>
  <c r="T18" i="1" s="1"/>
  <c r="P18" i="1"/>
  <c r="N18" i="1"/>
  <c r="P17" i="1"/>
  <c r="N17" i="1"/>
  <c r="Q16" i="1"/>
  <c r="T16" i="1" s="1"/>
  <c r="P16" i="1"/>
  <c r="N16" i="1"/>
  <c r="P15" i="1"/>
  <c r="N15" i="1"/>
  <c r="Q14" i="1"/>
  <c r="T14" i="1" s="1"/>
  <c r="P14" i="1"/>
  <c r="N14" i="1"/>
  <c r="P13" i="1"/>
  <c r="N13" i="1"/>
  <c r="Q12" i="1"/>
  <c r="T12" i="1" s="1"/>
  <c r="P12" i="1"/>
  <c r="N12" i="1"/>
  <c r="P11" i="1"/>
  <c r="N11" i="1"/>
  <c r="Q10" i="1"/>
  <c r="T10" i="1" s="1"/>
  <c r="P10" i="1"/>
  <c r="N10" i="1"/>
  <c r="P9" i="1"/>
  <c r="N9" i="1"/>
  <c r="Q8" i="1"/>
  <c r="T8" i="1" s="1"/>
  <c r="P8" i="1"/>
  <c r="N8" i="1"/>
  <c r="P7" i="1"/>
  <c r="N7" i="1"/>
  <c r="Q6" i="1"/>
  <c r="T6" i="1" s="1"/>
  <c r="P6" i="1"/>
  <c r="N6" i="1"/>
  <c r="P5" i="1"/>
  <c r="N5" i="1"/>
  <c r="Q4" i="1"/>
  <c r="T4" i="1" s="1"/>
  <c r="P4" i="1"/>
  <c r="N4" i="1"/>
  <c r="P3" i="1"/>
  <c r="N3" i="1"/>
  <c r="Q2" i="1"/>
  <c r="T2" i="1" s="1"/>
  <c r="P2" i="1"/>
  <c r="N2" i="1"/>
  <c r="Q139" i="1" l="1"/>
  <c r="T139" i="1" s="1"/>
  <c r="V17" i="2"/>
  <c r="U17" i="2"/>
  <c r="Y17" i="2" s="1"/>
  <c r="R35" i="2"/>
  <c r="U35" i="2"/>
  <c r="Y35" i="2" s="1"/>
  <c r="Q79" i="1"/>
  <c r="T79" i="1" s="1"/>
  <c r="Q132" i="1"/>
  <c r="T132" i="1" s="1"/>
  <c r="Q140" i="1"/>
  <c r="T140" i="1" s="1"/>
  <c r="Q5" i="1"/>
  <c r="T5" i="1" s="1"/>
  <c r="Q13" i="1"/>
  <c r="T13" i="1" s="1"/>
  <c r="Q21" i="1"/>
  <c r="T21" i="1" s="1"/>
  <c r="Q124" i="1"/>
  <c r="T124" i="1" s="1"/>
  <c r="Q43" i="1"/>
  <c r="T43" i="1" s="1"/>
  <c r="Q68" i="1"/>
  <c r="T68" i="1" s="1"/>
  <c r="Q11" i="1"/>
  <c r="T11" i="1" s="1"/>
  <c r="Q99" i="1"/>
  <c r="T99" i="1" s="1"/>
  <c r="Q130" i="1"/>
  <c r="T130" i="1" s="1"/>
  <c r="T188" i="1"/>
  <c r="Q167" i="1"/>
  <c r="T167" i="1" s="1"/>
  <c r="Q178" i="1"/>
  <c r="T178" i="1" s="1"/>
  <c r="Q200" i="1"/>
  <c r="T200" i="1" s="1"/>
  <c r="V4" i="2"/>
  <c r="U4" i="2"/>
  <c r="Y4" i="2" s="1"/>
  <c r="Q101" i="1"/>
  <c r="T101" i="1" s="1"/>
  <c r="V12" i="2"/>
  <c r="U12" i="2"/>
  <c r="Y12" i="2" s="1"/>
  <c r="Q59" i="1"/>
  <c r="T59" i="1" s="1"/>
  <c r="Q82" i="1"/>
  <c r="T82" i="1" s="1"/>
  <c r="Q3" i="1"/>
  <c r="T3" i="1" s="1"/>
  <c r="Q19" i="1"/>
  <c r="T19" i="1" s="1"/>
  <c r="Q37" i="1"/>
  <c r="T37" i="1" s="1"/>
  <c r="Q9" i="1"/>
  <c r="T9" i="1" s="1"/>
  <c r="Q17" i="1"/>
  <c r="T17" i="1" s="1"/>
  <c r="Q41" i="1"/>
  <c r="T41" i="1" s="1"/>
  <c r="Q54" i="1"/>
  <c r="T54" i="1" s="1"/>
  <c r="Q57" i="1"/>
  <c r="T57" i="1" s="1"/>
  <c r="Q76" i="1"/>
  <c r="T76" i="1" s="1"/>
  <c r="Q126" i="1"/>
  <c r="T126" i="1" s="1"/>
  <c r="Q35" i="1"/>
  <c r="T35" i="1" s="1"/>
  <c r="Q115" i="1"/>
  <c r="T115" i="1" s="1"/>
  <c r="Q7" i="1"/>
  <c r="T7" i="1" s="1"/>
  <c r="Q15" i="1"/>
  <c r="T15" i="1" s="1"/>
  <c r="Q23" i="1"/>
  <c r="T23" i="1" s="1"/>
  <c r="Q45" i="1"/>
  <c r="T45" i="1" s="1"/>
  <c r="Q84" i="1"/>
  <c r="T84" i="1" s="1"/>
  <c r="V125" i="2"/>
  <c r="U125" i="2"/>
  <c r="Y125" i="2" s="1"/>
  <c r="U45" i="2"/>
  <c r="Y45" i="2" s="1"/>
  <c r="V54" i="2"/>
  <c r="V60" i="2"/>
  <c r="U60" i="2"/>
  <c r="Y60" i="2" s="1"/>
  <c r="R65" i="2"/>
  <c r="R116" i="2"/>
  <c r="U116" i="2"/>
  <c r="Y116" i="2" s="1"/>
  <c r="R48" i="2"/>
  <c r="U48" i="2"/>
  <c r="Y48" i="2" s="1"/>
  <c r="U53" i="2"/>
  <c r="Y53" i="2" s="1"/>
  <c r="U68" i="2"/>
  <c r="Y68" i="2" s="1"/>
  <c r="V71" i="2"/>
  <c r="V76" i="2"/>
  <c r="V91" i="2"/>
  <c r="U91" i="2"/>
  <c r="Y91" i="2" s="1"/>
  <c r="U19" i="2"/>
  <c r="Y19" i="2" s="1"/>
  <c r="Q145" i="1"/>
  <c r="T145" i="1" s="1"/>
  <c r="Q205" i="1"/>
  <c r="T205" i="1" s="1"/>
  <c r="V19" i="2"/>
  <c r="V33" i="2"/>
  <c r="Q64" i="1"/>
  <c r="T64" i="1" s="1"/>
  <c r="Q74" i="1"/>
  <c r="T74" i="1" s="1"/>
  <c r="Q119" i="1"/>
  <c r="T119" i="1" s="1"/>
  <c r="Q171" i="1"/>
  <c r="T171" i="1" s="1"/>
  <c r="V22" i="2"/>
  <c r="U29" i="2"/>
  <c r="Y29" i="2" s="1"/>
  <c r="R32" i="2"/>
  <c r="U44" i="2"/>
  <c r="Y44" i="2" s="1"/>
  <c r="U67" i="2"/>
  <c r="Y67" i="2" s="1"/>
  <c r="V75" i="2"/>
  <c r="U83" i="2"/>
  <c r="Y83" i="2" s="1"/>
  <c r="Q173" i="1"/>
  <c r="T173" i="1" s="1"/>
  <c r="U16" i="2"/>
  <c r="Y16" i="2" s="1"/>
  <c r="Q66" i="1"/>
  <c r="T66" i="1" s="1"/>
  <c r="Q137" i="1"/>
  <c r="T137" i="1" s="1"/>
  <c r="V9" i="2"/>
  <c r="U9" i="2"/>
  <c r="Y9" i="2" s="1"/>
  <c r="V8" i="2"/>
  <c r="U8" i="2"/>
  <c r="Y8" i="2" s="1"/>
  <c r="U21" i="2"/>
  <c r="Y21" i="2" s="1"/>
  <c r="U24" i="2"/>
  <c r="Y24" i="2" s="1"/>
  <c r="V24" i="2"/>
  <c r="V41" i="2"/>
  <c r="U41" i="2"/>
  <c r="Y41" i="2" s="1"/>
  <c r="U52" i="2"/>
  <c r="Y52" i="2" s="1"/>
  <c r="V52" i="2"/>
  <c r="V59" i="2"/>
  <c r="U59" i="2"/>
  <c r="Y59" i="2" s="1"/>
  <c r="V70" i="2"/>
  <c r="U70" i="2"/>
  <c r="Y70" i="2" s="1"/>
  <c r="V96" i="2"/>
  <c r="U96" i="2"/>
  <c r="Y96" i="2" s="1"/>
  <c r="Q121" i="1"/>
  <c r="T121" i="1" s="1"/>
  <c r="U42" i="2"/>
  <c r="Y42" i="2" s="1"/>
  <c r="Q60" i="1"/>
  <c r="T60" i="1" s="1"/>
  <c r="Q72" i="1"/>
  <c r="T72" i="1" s="1"/>
  <c r="Q80" i="1"/>
  <c r="T80" i="1" s="1"/>
  <c r="Q133" i="1"/>
  <c r="T133" i="1" s="1"/>
  <c r="Q177" i="1"/>
  <c r="T177" i="1" s="1"/>
  <c r="V11" i="2"/>
  <c r="U14" i="2"/>
  <c r="Y14" i="2" s="1"/>
  <c r="U18" i="2"/>
  <c r="Y18" i="2" s="1"/>
  <c r="V55" i="2"/>
  <c r="R66" i="2"/>
  <c r="V73" i="2"/>
  <c r="V78" i="2"/>
  <c r="R81" i="2"/>
  <c r="U81" i="2"/>
  <c r="Y81" i="2" s="1"/>
  <c r="V90" i="2"/>
  <c r="U90" i="2"/>
  <c r="Y90" i="2" s="1"/>
  <c r="V100" i="2"/>
  <c r="U100" i="2"/>
  <c r="Y100" i="2" s="1"/>
  <c r="Q58" i="1"/>
  <c r="T58" i="1" s="1"/>
  <c r="Q131" i="1"/>
  <c r="T131" i="1" s="1"/>
  <c r="Q141" i="1"/>
  <c r="T141" i="1" s="1"/>
  <c r="Q166" i="1"/>
  <c r="T166" i="1" s="1"/>
  <c r="V7" i="2"/>
  <c r="U7" i="2"/>
  <c r="Y7" i="2" s="1"/>
  <c r="U20" i="2"/>
  <c r="Y20" i="2" s="1"/>
  <c r="V122" i="2"/>
  <c r="U122" i="2"/>
  <c r="Y122" i="2" s="1"/>
  <c r="V132" i="2"/>
  <c r="U132" i="2"/>
  <c r="Y132" i="2" s="1"/>
  <c r="V93" i="2"/>
  <c r="U93" i="2"/>
  <c r="Y93" i="2" s="1"/>
  <c r="V99" i="2"/>
  <c r="U99" i="2"/>
  <c r="Y99" i="2" s="1"/>
  <c r="V127" i="2"/>
  <c r="U127" i="2"/>
  <c r="Y127" i="2" s="1"/>
  <c r="V124" i="2"/>
  <c r="U124" i="2"/>
  <c r="Y124" i="2" s="1"/>
  <c r="Q203" i="1"/>
  <c r="T203" i="1" s="1"/>
  <c r="U25" i="2"/>
  <c r="Y25" i="2" s="1"/>
  <c r="U50" i="2"/>
  <c r="Y50" i="2" s="1"/>
  <c r="V58" i="2"/>
  <c r="U58" i="2"/>
  <c r="Y58" i="2" s="1"/>
  <c r="V62" i="2"/>
  <c r="U62" i="2"/>
  <c r="Y62" i="2" s="1"/>
  <c r="V95" i="2"/>
  <c r="U95" i="2"/>
  <c r="Y95" i="2" s="1"/>
  <c r="V98" i="2"/>
  <c r="U98" i="2"/>
  <c r="Y98" i="2" s="1"/>
  <c r="V121" i="2"/>
  <c r="U121" i="2"/>
  <c r="Y121" i="2" s="1"/>
  <c r="V92" i="2"/>
  <c r="U92" i="2"/>
  <c r="Y92" i="2" s="1"/>
  <c r="U119" i="2"/>
  <c r="Y119" i="2" s="1"/>
  <c r="V126" i="2"/>
  <c r="U126" i="2"/>
  <c r="Y126" i="2" s="1"/>
  <c r="Q199" i="1"/>
  <c r="T199" i="1" s="1"/>
  <c r="U23" i="2"/>
  <c r="Y23" i="2" s="1"/>
  <c r="V57" i="2"/>
  <c r="U57" i="2"/>
  <c r="Y57" i="2" s="1"/>
  <c r="V61" i="2"/>
  <c r="U61" i="2"/>
  <c r="Y61" i="2" s="1"/>
  <c r="U82" i="2"/>
  <c r="Y82" i="2" s="1"/>
  <c r="V97" i="2"/>
  <c r="U97" i="2"/>
  <c r="Y97" i="2" s="1"/>
  <c r="V123" i="2"/>
  <c r="U123" i="2"/>
  <c r="Y123" i="2" s="1"/>
  <c r="V133" i="2"/>
  <c r="U133" i="2"/>
  <c r="Y133" i="2" s="1"/>
  <c r="Q197" i="1"/>
  <c r="T197" i="1" s="1"/>
  <c r="V23" i="2"/>
  <c r="U36" i="2"/>
  <c r="Y36" i="2" s="1"/>
  <c r="U56" i="2"/>
  <c r="Y56" i="2" s="1"/>
  <c r="V94" i="2"/>
  <c r="U94" i="2"/>
  <c r="Y94" i="2" s="1"/>
  <c r="V128" i="2"/>
  <c r="U128" i="2"/>
  <c r="Y128" i="2" s="1"/>
  <c r="V117" i="2"/>
  <c r="V118" i="2"/>
  <c r="V119" i="2"/>
  <c r="V120" i="2"/>
  <c r="V126" i="3"/>
  <c r="U114" i="2"/>
  <c r="Y114" i="2" s="1"/>
  <c r="U130" i="2"/>
  <c r="Y130" i="2" s="1"/>
  <c r="R142" i="2"/>
  <c r="U135" i="2"/>
  <c r="Y135" i="2" s="1"/>
  <c r="U136" i="2"/>
  <c r="Y136" i="2" s="1"/>
  <c r="U137" i="2"/>
  <c r="Y137" i="2" s="1"/>
  <c r="U134" i="2"/>
  <c r="Y13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69" authorId="0" shapeId="0" xr:uid="{00000000-0006-0000-0000-000001000000}">
      <text>
        <r>
          <rPr>
            <sz val="10"/>
            <color rgb="FF000000"/>
            <rFont val="Arial"/>
            <scheme val="minor"/>
          </rPr>
          <t>GMCA is not a waste collection authority. 6 of the 9 constituent district councils who are
responsible for collection have transitional arrangements agreed with central
Government to 2034 to defer the separate collection of food waste. Please note all 9
GM boroughs in the GMCA waste disposal arrangements already collect food waste
mixed with garden waste.
	-Anonymous</t>
        </r>
      </text>
    </comment>
  </commentList>
</comments>
</file>

<file path=xl/sharedStrings.xml><?xml version="1.0" encoding="utf-8"?>
<sst xmlns="http://schemas.openxmlformats.org/spreadsheetml/2006/main" count="10122" uniqueCount="1534">
  <si>
    <t>Public Authority</t>
  </si>
  <si>
    <t>Foi Email</t>
  </si>
  <si>
    <t>Type</t>
  </si>
  <si>
    <t>Nation</t>
  </si>
  <si>
    <t>status of FOI</t>
  </si>
  <si>
    <t>Q1: Company incineration contract held with</t>
  </si>
  <si>
    <t>Q1: details</t>
  </si>
  <si>
    <t>Q2: minimum calorific value (YES/NO)</t>
  </si>
  <si>
    <t>Q2(b): minimum calorific value (DETAILS)</t>
  </si>
  <si>
    <t>Q3: Clawback arrangements? (YES/NO)</t>
  </si>
  <si>
    <t>Q3(b) Clawback details</t>
  </si>
  <si>
    <t>Q4: Arrangement with gov to delay (YES/NO)</t>
  </si>
  <si>
    <t>Q5: contract term start</t>
  </si>
  <si>
    <t>YEAR START</t>
  </si>
  <si>
    <t>Q5: contract term end</t>
  </si>
  <si>
    <t>YEAR END</t>
  </si>
  <si>
    <t>How many years?</t>
  </si>
  <si>
    <t>Q5: contract value (£m)</t>
  </si>
  <si>
    <t>Q5: Contract details</t>
  </si>
  <si>
    <t>Average annual value</t>
  </si>
  <si>
    <t>Q5: Is PFI?</t>
  </si>
  <si>
    <t>Contract 2 START YEAR</t>
  </si>
  <si>
    <t>Contract 2 END YEAR</t>
  </si>
  <si>
    <t>Contract 2 VALUE</t>
  </si>
  <si>
    <t>Q6: recycling waste sent for incineration (23/24) PARTIAL YEAR</t>
  </si>
  <si>
    <t>Q6: recycling waste sent for incineration (22/23)</t>
  </si>
  <si>
    <t>Q6: recycling waste sent for incineration (21/22)</t>
  </si>
  <si>
    <t>Q7: name of incinerator plant used in 23/24 (1)</t>
  </si>
  <si>
    <t>Q7: location of incinerator plant</t>
  </si>
  <si>
    <t>Q7: tonnes of waste sent in 23/24</t>
  </si>
  <si>
    <t>Q7: name of incinerator plant 2</t>
  </si>
  <si>
    <t>Q7: name of incinerator plant 3</t>
  </si>
  <si>
    <t>Q7: location of incinerator plant 3</t>
  </si>
  <si>
    <t>Q7: name of incinerator plant 4</t>
  </si>
  <si>
    <t>Q7: location of incinerator plant 4</t>
  </si>
  <si>
    <t>Q7: tonnes of waste sent in 23/24 (4)</t>
  </si>
  <si>
    <t>Q7: name of incinerator plant 5</t>
  </si>
  <si>
    <t>Q7: location of incinerator plant 5</t>
  </si>
  <si>
    <t>Q7: tonnes of waste sent in 23/24 (5)</t>
  </si>
  <si>
    <t>Q7: name of incinerator plant 6</t>
  </si>
  <si>
    <t>Q7: location of incinerator plant 6</t>
  </si>
  <si>
    <t>Q7: tonnes of waste sent in 23/24 (6)</t>
  </si>
  <si>
    <t>Q7: name of incinerator plant 7</t>
  </si>
  <si>
    <t>Q7: location of incinerator plant 7</t>
  </si>
  <si>
    <t>Q7: tonnes of waste sent in 23/24 (7)</t>
  </si>
  <si>
    <t>Q7: name of incinerator plant 8</t>
  </si>
  <si>
    <t>Q7: location of incinerator plant 8</t>
  </si>
  <si>
    <t>Q8: Early exit caveats</t>
  </si>
  <si>
    <t>Details</t>
  </si>
  <si>
    <t>Notes</t>
  </si>
  <si>
    <t>Aberdeen City Council</t>
  </si>
  <si>
    <t>foienquiries@aberdeencity.gov.uk</t>
  </si>
  <si>
    <t>Unitary</t>
  </si>
  <si>
    <t>Scotland</t>
  </si>
  <si>
    <t>full</t>
  </si>
  <si>
    <t>EFW NESS Ltd (Acciona)</t>
  </si>
  <si>
    <t>NA</t>
  </si>
  <si>
    <t>NO</t>
  </si>
  <si>
    <t>Refused - commercially sensitive</t>
  </si>
  <si>
    <t>There is no PFI arrangement, the contract was signed in 2019 but became operational in December 2023</t>
  </si>
  <si>
    <t>YES</t>
  </si>
  <si>
    <t>Because we own the Milton Keynes Waste Recovery Park, there are commercial caveats that allow early exit from the contract, but not any caveats specifically for changes in legislation or policy.</t>
  </si>
  <si>
    <t>Aberdeenshire Council</t>
  </si>
  <si>
    <t>foi@aberdeenshire.gov.uk</t>
  </si>
  <si>
    <t>CHASE NEEDED</t>
  </si>
  <si>
    <t>Angus Council</t>
  </si>
  <si>
    <t>legdem@angus.gov.uk</t>
  </si>
  <si>
    <t>partial - challenging</t>
  </si>
  <si>
    <t xml:space="preserve">MVV Environment Baldovie Ltd. </t>
  </si>
  <si>
    <t xml:space="preserve">There is an excess revenue sharing mechanism in place, with the Council benefitting if the Contractor outperforms the assumptions in its business case for third party revenue. Further details cannot be provided as this is considered to be commercially sensitive to the contractor. </t>
  </si>
  <si>
    <t>NA- See Notes</t>
  </si>
  <si>
    <t>PPP and comissioned under a Design Build Finance and Operate Model</t>
  </si>
  <si>
    <t>No</t>
  </si>
  <si>
    <t>A standard Qualifying Change in Law exists. The contract also sets out compensation provisions in the event of early termination.</t>
  </si>
  <si>
    <t xml:space="preserve"> Contract value not given but linked to the annual spending of the council, but the values vary considerable. In 22/23 the spend was 2.165 million in 21/22 it was 1.05 million</t>
  </si>
  <si>
    <t>Argyll &amp; Bute Council</t>
  </si>
  <si>
    <t>foi@argyll-bute.gov.uk</t>
  </si>
  <si>
    <t>NO CONTRACT</t>
  </si>
  <si>
    <t>Barnsley Borough Council</t>
  </si>
  <si>
    <t>informationrequests@barnsley.gov.uk</t>
  </si>
  <si>
    <t>Met District</t>
  </si>
  <si>
    <t>England</t>
  </si>
  <si>
    <t>Partial</t>
  </si>
  <si>
    <t>Renewi UK Services Limited</t>
  </si>
  <si>
    <t>Formerly called Shanks Waste Management</t>
  </si>
  <si>
    <t>nA</t>
  </si>
  <si>
    <t>30/6/2040</t>
  </si>
  <si>
    <t>The Councils entered into a Private Finance Initiative (PFI) contract on 30 March
2012 with their selected contractor. Service delivery commenced on 3 July 2015 and
the contract ends on 30 June 2040 unless the Councils wish to extend by a further
five (5) years. At Financial closure of the procurement process the contract was
forecasted to be circa £750 million over the twenty-five (25) year service period</t>
  </si>
  <si>
    <t>Bath &amp; North East Somerset Council</t>
  </si>
  <si>
    <t>information_governance@bathnes.gov.uk</t>
  </si>
  <si>
    <t>https://procontract.due-north.com/ContractsRegister/ViewContractDetails?contractId=c99109df-b293-ea11-80ff-005056b64545&amp;p=696a9836-1895-e511-8105-000c29c9ba21</t>
  </si>
  <si>
    <t>Hull Energy Works</t>
  </si>
  <si>
    <t>Cleveland Street, HULL, East Yorkshire</t>
  </si>
  <si>
    <t>Baddesley WTE</t>
  </si>
  <si>
    <t>Off Merevale Lane, Baxterly, Warwickshire, England</t>
  </si>
  <si>
    <t>Sapphire Specialised Fuel Plant</t>
  </si>
  <si>
    <t>Tunstead Quarry, Wormhill, Derbyshire</t>
  </si>
  <si>
    <t>Drakelow Energy Generation Facilit</t>
  </si>
  <si>
    <t xml:space="preserve"> Walton Road, Burton upon Trent</t>
  </si>
  <si>
    <t>Facility Outside The UK But Within the EU, Portugal</t>
  </si>
  <si>
    <t>Bedford Borough Council</t>
  </si>
  <si>
    <t>freedomofinformation@bedford.gov.uk</t>
  </si>
  <si>
    <t>Veolia (residual waste)</t>
  </si>
  <si>
    <t>Tradebe (Clinical waste)</t>
  </si>
  <si>
    <t>14/11/2020</t>
  </si>
  <si>
    <t>14/11/2027</t>
  </si>
  <si>
    <t>Veolia – Start Date = 14.11.2020, value = £39,821,960.10, 7 yr initial term plus 2 x 5 year extensions. Not PFI. Tradebe – Start date = 14.11.2023, Value = £277, 718.40, 2 yr initial term plus 2 x 1 yr extensions. Not PFI.</t>
  </si>
  <si>
    <t>Facility Outside The UK But Within the EU</t>
  </si>
  <si>
    <t>Sweden</t>
  </si>
  <si>
    <t>Latvia</t>
  </si>
  <si>
    <t>Rugby Works</t>
  </si>
  <si>
    <t>Warwickshire</t>
  </si>
  <si>
    <t>Birmingham City Council</t>
  </si>
  <si>
    <t>FOI.mailbox@birmingham.gov.uk</t>
  </si>
  <si>
    <t>Veolia</t>
  </si>
  <si>
    <t>Birmingham City Council (BCC) owns the energy from the Waste Plant located in Tyseley. The facility is operated and maintained under contract by Veolia ES Birmingham Ltd, who are responsible for ensuring waste is thermally treated through this plant.</t>
  </si>
  <si>
    <t>The contract with Veolia ES Birmingham Ltd is to operate and maintain the facility and this includes commercial arrangements which cover revenues associated with electricity generation and other associated outputs. They are commercially sensitive.</t>
  </si>
  <si>
    <t>17/01/2024</t>
  </si>
  <si>
    <t>17/01/2034</t>
  </si>
  <si>
    <t>The Council does not have a PFI contract for waste treatment or associated facilities. The waste treatment assets reverted to the Council at the end of the last contract. The Council entered into a new contract with Veolia ES Birmingham Ltd, which commenced on the 17th January 2024 to operate and maintain the waste treatment assets. The contract is for initial term of 10 years with an option to extend for a further 5 years. The overall value of the contract will be around 350 million.</t>
  </si>
  <si>
    <t>Tyseley ERF</t>
  </si>
  <si>
    <t>James Road, Tyseley, Birmingham, West Midlands, B11 2BA</t>
  </si>
  <si>
    <t>Staffordshire ERF</t>
  </si>
  <si>
    <t>The Dell, Enterprise drive, Four Ashes, Wolverhampton WV10 7DF</t>
  </si>
  <si>
    <t>Ardley Fields Farm</t>
  </si>
  <si>
    <t>Ardley, Oxford, OX27 7PH</t>
  </si>
  <si>
    <t>Blackburn with Darwen Borough Council</t>
  </si>
  <si>
    <t>accesstoinformation@blackburn.gov.uk</t>
  </si>
  <si>
    <t>SUEZ</t>
  </si>
  <si>
    <t>Blackpool Council</t>
  </si>
  <si>
    <t>FOI@blackpool.gov.uk</t>
  </si>
  <si>
    <t>Lancashire Waste Recycling Limited/Lancashire Renewable Limited Agreement</t>
  </si>
  <si>
    <t>Blackpool Council has procured an 'Agreement for the Provision of Residual Waste Acceptance &amp; Recovery/Disposal Services' for c.75k TPA outputs. The provider for this contract is Lancashire Waste Recycling Limited (LWRL). All other tonnage is managed via Lancashire Renewable Limited's SLA's/agreements, as listed below:
LWRL
• Viridor Runcorn
• Viridor Atherton
• JWS
• N&amp;P (Hooton)
• CEW
• Envirofuel (SRF) Ltd
• Suez Recycling &amp; Recovery Lancashire Ltd - Redscar
• N+P Hartlepool MRF Ltd
• Subcoal Production TSP Ltd</t>
  </si>
  <si>
    <t>A call-off contract for the "Provision of Residual Waste Recovery/Disposal Services" was awarded to Lancashire Waste Recycling Ltd, following a further competition procedure (compliant with the Public Contracts Regulation 2015) from the Council's Provision of Residual Waste Recovery/Disposal Services framework. The Service Agreement contract period commenced 01 June 2022, and runs until 31 May 2025 with the option to extend by a further period (or periods) up to a maximum of 2 years, provided always that the service agreement contract period shall not exceed 5 years. Estimated value of the three Lots over the full term including any applicable extensions is £39,375,000 (£13,125,000 per Lot).</t>
  </si>
  <si>
    <t>Blaenau Gwent County Borough</t>
  </si>
  <si>
    <t>info@blaenau-gwent.gov.uk</t>
  </si>
  <si>
    <t>Wales</t>
  </si>
  <si>
    <t>Bolton Metropolitan Borough Council</t>
  </si>
  <si>
    <t>freedomofinfo@bolton.gov.uk</t>
  </si>
  <si>
    <t>SEE Greater Manchester Combined Authority</t>
  </si>
  <si>
    <t>Bournemouth Christchuch Poole</t>
  </si>
  <si>
    <t>enquiries@bournemouth.gov.uk</t>
  </si>
  <si>
    <t>Bracknell Forest Council</t>
  </si>
  <si>
    <t>information.compliance-officer@bracknell-forest.gov.uk</t>
  </si>
  <si>
    <t>Lakeside EfW Ltd</t>
  </si>
  <si>
    <t>Bradford Metropolitan Council</t>
  </si>
  <si>
    <t>foi@bradford.gov.uk</t>
  </si>
  <si>
    <t>Associated Waste Management Limited</t>
  </si>
  <si>
    <t>Minimum of 100,000 tonnes which is well below our usual annual tonnage for the district of at least 140,000 tonnes.</t>
  </si>
  <si>
    <t>Yes, gainshare based on achieving thresholds in relation to energy production and sale of recyclable materials removed during processing.</t>
  </si>
  <si>
    <t>Started April 2018 and ends March 2032. Approximate annual value of £18m, subject to demand. Not PFI related.</t>
  </si>
  <si>
    <t>Bridgend County Borough Council</t>
  </si>
  <si>
    <t>foi@bridgend.gov.uk</t>
  </si>
  <si>
    <t>Brighton and Hove City Council</t>
  </si>
  <si>
    <t>freedomofinformation@brighton-hove.gov.uk</t>
  </si>
  <si>
    <t xml:space="preserve">Veolia </t>
  </si>
  <si>
    <t>Response: South Downs Waste Services Limited (part of the Veolia group).</t>
  </si>
  <si>
    <t>The council is entitled to a share of the electricity generation income. Details considered commercially sensitive.</t>
  </si>
  <si>
    <t>31/03/2003</t>
  </si>
  <si>
    <t>31/03/2033</t>
  </si>
  <si>
    <r>
      <rPr>
        <sz val="10"/>
        <rFont val="Arial"/>
        <family val="2"/>
      </rPr>
      <t xml:space="preserve">See PFI register: </t>
    </r>
    <r>
      <rPr>
        <u/>
        <sz val="10"/>
        <color rgb="FF1155CC"/>
        <rFont val="Arial"/>
        <family val="2"/>
      </rPr>
      <t>https://docs.google.com/spreadsheets/d/1FflVhF5J-ERHR6yRW9hu10QWDdKHnPe11PUC0O_J0QQ/edit?usp=sharing</t>
    </r>
  </si>
  <si>
    <t>Newhaven Energy Recovery Facility</t>
  </si>
  <si>
    <t>Newhaven, East Sussex</t>
  </si>
  <si>
    <t>72997(22-23)</t>
  </si>
  <si>
    <t>Biomass Recycling Facility</t>
  </si>
  <si>
    <t>Albourne, East Sussex</t>
  </si>
  <si>
    <t>2879 (2022-23)</t>
  </si>
  <si>
    <t>Ridham Docks Biomass Facility</t>
  </si>
  <si>
    <t>Ridham, Kent</t>
  </si>
  <si>
    <t>Bristol City Council</t>
  </si>
  <si>
    <t>foi@bristol.gov.uk</t>
  </si>
  <si>
    <t>See South Gloucestershire</t>
  </si>
  <si>
    <t>Suez/Viridor</t>
  </si>
  <si>
    <t xml:space="preserve">SUEZ Recycling and Recovery UK, </t>
  </si>
  <si>
    <t>Severnside Energy Recovery Centre, Severn Road, Avonmouth</t>
  </si>
  <si>
    <t>Viridor, Resource Recovery Centre</t>
  </si>
  <si>
    <t>Severn Road, Avonmouth</t>
  </si>
  <si>
    <t>Buckinghamshire County Council</t>
  </si>
  <si>
    <t>https://buckinghamshireportal.icasework.com/resource?id=51670&amp;db=buckinghamshire</t>
  </si>
  <si>
    <t>County</t>
  </si>
  <si>
    <t>FCC Buckinghamshire Ltd</t>
  </si>
  <si>
    <t>The contractor (FCCB) takes all the composition risk under the contract,</t>
  </si>
  <si>
    <t>There is a mechanism whereby FCCB do pass on income once certain performance guarantees have been met for electricity production and sales along with third party waste (gate fee sales). The exact amount of these guarantees is commercially confidential.</t>
  </si>
  <si>
    <t>an option to extend for a further five years. The contract is not a PFI deal, but has a similar structure being a PPP (Public- Private Partnership) deal.</t>
  </si>
  <si>
    <t>Bury Metropolitan Borough Council</t>
  </si>
  <si>
    <t>FORM: https://www.bury.gov.uk/council-and-democracy/requesting-information/freedom-of-information-request#:~:text=You%20can%20submit%20a%20FOI,you%20with%20the%20right%20information.</t>
  </si>
  <si>
    <t>SEE GMC</t>
  </si>
  <si>
    <t>Lancashire Waste (Envirofuel)</t>
  </si>
  <si>
    <t>Old Colliery Yard, Accrington Road, Hapton, Burnley, BB11 5QG</t>
  </si>
  <si>
    <t>Caerphilly County Borough Council</t>
  </si>
  <si>
    <t>foi@caerphilly.gov.uk</t>
  </si>
  <si>
    <t>Viridor Trident Park Ltd</t>
  </si>
  <si>
    <t>https://www.caerphilly.gov.uk/prosiectgwyrdd/pdfs/Final_Business_Case_13.02.07.pdf</t>
  </si>
  <si>
    <t>Trident Park Energy from Waste</t>
  </si>
  <si>
    <t>Glass Avenue, Cardiff, CF24 5EN</t>
  </si>
  <si>
    <t>Suez Malpass Farm</t>
  </si>
  <si>
    <t xml:space="preserve">Parkfield Road, Rugby, Warwickshire, CV21 1EY </t>
  </si>
  <si>
    <t>Cory Belvedere</t>
  </si>
  <si>
    <t xml:space="preserve">Norman Road Belvedere Kent DA17 6JY </t>
  </si>
  <si>
    <t>Calderdale</t>
  </si>
  <si>
    <t>information_management@calderdale.gov.uk</t>
  </si>
  <si>
    <t>CHASE SENT</t>
  </si>
  <si>
    <t>Cambridgeshire County Council</t>
  </si>
  <si>
    <t>foi@cambridgeshire.gov.uk</t>
  </si>
  <si>
    <t>Thalia WB SPV Ltd</t>
  </si>
  <si>
    <t>The council’s Waste Management PFI contract has a guaranteed minimum tonnage for all waste and recyclables handled but no minimum amount of waste for incineration.</t>
  </si>
  <si>
    <t>NA (not in original questions)</t>
  </si>
  <si>
    <t>31/3/2036</t>
  </si>
  <si>
    <t>Head to row 546 on the PFI register here: PFI projects as of March 2023</t>
  </si>
  <si>
    <t>Cardiff Council</t>
  </si>
  <si>
    <t>foi@cardiff.gov.uk</t>
  </si>
  <si>
    <t xml:space="preserve">full </t>
  </si>
  <si>
    <t>Viridor Trident Park Limted</t>
  </si>
  <si>
    <t>The contract contains gain share arrangements between the council and the contractor but the details of the agreements are exempt under Section 43(2)Prejudice to Commercial Interests.</t>
  </si>
  <si>
    <t>2016</t>
  </si>
  <si>
    <t>2041</t>
  </si>
  <si>
    <t>The Prosiect Gwyrdd and Viridor Trident Park Ltd, and that the contract is not PFI but a Public Private Partnership (PPP). Services commenced on 1 April 2016 for a Contract Term of 25 years and there is an option for a 5-year extension.Details of the Prosiect Gwyrdd overall and individual authority Contract Value can be found in the Prosiect Gwyrdd Final Business Case (Page 98), and please access the following link:https://www.caerphilly.gov.uk/prosiectgwyrdd/pdfs/Final_Business_Case_13.02.07.pdf</t>
  </si>
  <si>
    <t>Cardiff</t>
  </si>
  <si>
    <t>There are no provisions in the contract to allow early exit, e.g. in the event of a change in government policy or legislation. These circumstances would be dealt with through change in law clauses that would consider the relevance of the change to the contract, impact, cost, and mitigation, and determine the financial liabilities to be borne by the parties.</t>
  </si>
  <si>
    <t>OCC only incinerates waste that has been collected as residual waste from residents at the kerbside or placed in the residual waste containers at household waste recycling centres. Material that is separately collected as recycling is exceptionally sent for incineration in the event that is becomes contaminated before it is processed at a recycling facility e.g. if a refuse collection vehicle loaded with recycling catches fire (e.g. due to a compacted battery) and the load is no longer suitable for recycling. This happens very occasionally, and the quantity is minimal and not recorded as being a separate waste type.</t>
  </si>
  <si>
    <t>Carmarthenshire County Council</t>
  </si>
  <si>
    <t>foia@carmarthenshire.gov.uk</t>
  </si>
  <si>
    <t>Central Bedfordshire Council</t>
  </si>
  <si>
    <t>accesstoinfo@centralbedfordshire.gov.uk</t>
  </si>
  <si>
    <t>Veolia ES UK Ltd</t>
  </si>
  <si>
    <t>30/09/2027</t>
  </si>
  <si>
    <r>
      <rPr>
        <sz val="10"/>
        <rFont val="Arial"/>
        <family val="2"/>
      </rPr>
      <t xml:space="preserve">The figure I have taken here is a combined contract value of residual waste contracts LOTS 2-4 as detailed here: </t>
    </r>
    <r>
      <rPr>
        <u/>
        <sz val="10"/>
        <color rgb="FF1155CC"/>
        <rFont val="Arial"/>
        <family val="2"/>
      </rPr>
      <t>https://in-tendhost.co.uk/centralbedfordshire/aspx/ViewContractsRegister.aspx?id=f143f830-fbd2-4d5e-9805-62562613921c#</t>
    </r>
    <r>
      <rPr>
        <sz val="10"/>
        <rFont val="Arial"/>
        <family val="2"/>
      </rPr>
      <t xml:space="preserve"> LOT 5 deals with bulky waste disposal. Further information can be found here: </t>
    </r>
    <r>
      <rPr>
        <u/>
        <sz val="10"/>
        <color rgb="FF1155CC"/>
        <rFont val="Arial"/>
        <family val="2"/>
      </rPr>
      <t>https://www.centralbedfordshire.gov.uk/news/article/334/veolia_awarded_new_waste_contract</t>
    </r>
  </si>
  <si>
    <t>The contract can be terminated if there is a contract failure.</t>
  </si>
  <si>
    <t>Ceredigion County Council</t>
  </si>
  <si>
    <t>foi@ceredigion.gov.uk</t>
  </si>
  <si>
    <t>LAS Recycling, DI Evans Cyf &amp; CB Environmental Ltd</t>
  </si>
  <si>
    <t>Residual Waste Contract is with LAS Recycling Ltd, Lampeter. Our Household Waste Site Contracts also dispose MSW through EfW facilities – these contracts are held with LAS Recycling, DI Evans Cyf &amp; CB Environmental Ltd</t>
  </si>
  <si>
    <t xml:space="preserve">A new Energy from Waste Contract for the Transport and Treatment of Residual Waste has commenced on the 1 April 2024 for a period of 3 years with possible 2 x 1 year extension.  The contract value is Commercially sensitive.  It is not part of a PFI deal </t>
  </si>
  <si>
    <t>Parc Adfer</t>
  </si>
  <si>
    <t>Parc Adfer, Deeside. CH5 2LL</t>
  </si>
  <si>
    <t>Javelin Park EfW</t>
  </si>
  <si>
    <t>Gloucestershire. GL10 3ET</t>
  </si>
  <si>
    <t>Dudley EfW Plant</t>
  </si>
  <si>
    <t>Dudley. DY2 8JT</t>
  </si>
  <si>
    <t>Andusia Recovered Fuels (Broker)</t>
  </si>
  <si>
    <t>Northern Europe, Scandinavia</t>
  </si>
  <si>
    <t>AVR Afvalverwerking</t>
  </si>
  <si>
    <t>Rotterdam, Netherlands</t>
  </si>
  <si>
    <t>Cory</t>
  </si>
  <si>
    <t>Belvedere, London</t>
  </si>
  <si>
    <t>Cheshire East</t>
  </si>
  <si>
    <t>foi@cheshireeast.gov.uk</t>
  </si>
  <si>
    <t>Cheshire West and Chester</t>
  </si>
  <si>
    <t>foi@cheshirewestandchester.gov.uk</t>
  </si>
  <si>
    <t>FCC for Waste Treatment</t>
  </si>
  <si>
    <t>17/12/2013</t>
  </si>
  <si>
    <t>Council provided a yearly figure rather than a whole-contract value - of £8.6m in the latest financial year.</t>
  </si>
  <si>
    <t>Severnside Energy Recovery Centre</t>
  </si>
  <si>
    <t>Severn Road, Hallen, Bristol, BS10 7GA.</t>
  </si>
  <si>
    <t>FCC UK Recycling LTD</t>
  </si>
  <si>
    <t>Greatmoor EFW,  Greatmoor Road, Woodham, Aylesbury, Bucks, HP18 0QE</t>
  </si>
  <si>
    <t>Urbaser Environmental Limited</t>
  </si>
  <si>
    <t>Javelin Park Energy Recovery Facility, Haresfield Gloucestershire GL2 7NQ</t>
  </si>
  <si>
    <t>City &amp; County of Swansea</t>
  </si>
  <si>
    <t>freedomofinformation@swansea.gov.uk</t>
  </si>
  <si>
    <t>Germinor</t>
  </si>
  <si>
    <t>https://waste-management-world.com/resource-use/geminor-signs-waste-contract-with-swansea-council/</t>
  </si>
  <si>
    <r>
      <rPr>
        <sz val="10"/>
        <rFont val="Arial"/>
        <family val="2"/>
      </rPr>
      <t xml:space="preserve">Contract details taken from this page: </t>
    </r>
    <r>
      <rPr>
        <u/>
        <sz val="10"/>
        <color rgb="FF1155CC"/>
        <rFont val="Arial"/>
        <family val="2"/>
      </rPr>
      <t>https://waste-management-world.com/resource-use/geminor-signs-waste-contract-with-swansea-council/</t>
    </r>
  </si>
  <si>
    <t>City of Edinburgh</t>
  </si>
  <si>
    <t>informationrights@edinburgh.gov.uk</t>
  </si>
  <si>
    <t>FCC (E &amp; M) Limited</t>
  </si>
  <si>
    <t xml:space="preserve">There is a benefit sharing arrangement with a Third-Party Income (TPI) sharing mechanism between FCC and the City of Edinburgh Council and Midlothian Council.  </t>
  </si>
  <si>
    <t>City of Glasgow</t>
  </si>
  <si>
    <t>foi@glasgow.gov.uk</t>
  </si>
  <si>
    <t>Viridor (Glasgow)</t>
  </si>
  <si>
    <t>Glasgow City Council has a contract with Viridor (Glasgow) Ltd to process residual waste via an Advanced Thermal Treatment (gasification) process within the Glasgow Recycling and Renewable Energy Centre (GRREC) at Polmadie, in the South of Glasgow.</t>
  </si>
  <si>
    <t>The contract includes a Third-Party Income sharing mechanism which can allow the Council to share in an upside in revenue from the sale of recyclables and energy production.</t>
  </si>
  <si>
    <t>Council refused question on contract value on commercial grounds:  section 33(1)(b) of the FOI act. There are various key dates in the development of the GRREC. The award of contract was signed in 2012, waste started being processed (commissioning) on site from 2016, however, the site was fully certified and operational from 28 January 2019. The end of the contract will be January 2044.</t>
  </si>
  <si>
    <t>No caveats in contract for change of Government policy or legislation changes.</t>
  </si>
  <si>
    <t>City of London Corporation</t>
  </si>
  <si>
    <t>information.officer@cityoflondon.gov.uk</t>
  </si>
  <si>
    <t>London Borough</t>
  </si>
  <si>
    <t>partial</t>
  </si>
  <si>
    <t>Cory Environmental Limited</t>
  </si>
  <si>
    <t>The original disposal contract began in 1995 but did not go to incineration until 2011</t>
  </si>
  <si>
    <t>BB11 5QJ</t>
  </si>
  <si>
    <t>Sapphire Energy Recovery Limited</t>
  </si>
  <si>
    <t>SK17 8TG</t>
  </si>
  <si>
    <t>Scwenk</t>
  </si>
  <si>
    <t>LV-3851, Latvia</t>
  </si>
  <si>
    <t>Viridor</t>
  </si>
  <si>
    <t>WA7 4HG</t>
  </si>
  <si>
    <t>Vitali Energi</t>
  </si>
  <si>
    <t>DE15 9NG</t>
  </si>
  <si>
    <t>The Councils standard contract conditions reference Qualifying Change in Law, Change Protocols and Termination.</t>
  </si>
  <si>
    <t>City of Westminster</t>
  </si>
  <si>
    <t>foi@westminster.gov.uk</t>
  </si>
  <si>
    <r>
      <rPr>
        <sz val="10"/>
        <rFont val="Arial"/>
        <family val="2"/>
      </rPr>
      <t xml:space="preserve">See London's waste contracts register: </t>
    </r>
    <r>
      <rPr>
        <u/>
        <sz val="10"/>
        <color rgb="FF1155CC"/>
        <rFont val="Arial"/>
        <family val="2"/>
      </rPr>
      <t>https://data.london.gov.uk/dataset/waste-contracts-register</t>
    </r>
  </si>
  <si>
    <r>
      <rPr>
        <sz val="10"/>
        <rFont val="Arial"/>
        <family val="2"/>
      </rPr>
      <t xml:space="preserve">Council claimed the answers to all questions bar Q3 were in the public domain. From what we can gather from the London waste Contracts regsiter (here: </t>
    </r>
    <r>
      <rPr>
        <u/>
        <sz val="10"/>
        <color rgb="FF1155CC"/>
        <rFont val="Arial"/>
        <family val="2"/>
      </rPr>
      <t>https://data.london.gov.uk/dataset/waste-contracts-register)</t>
    </r>
    <r>
      <rPr>
        <sz val="10"/>
        <rFont val="Arial"/>
        <family val="2"/>
      </rPr>
      <t xml:space="preserve"> This only lists the expiry date of the contract as March 2032. </t>
    </r>
  </si>
  <si>
    <t>Ferrybridge Multifuel 2</t>
  </si>
  <si>
    <t>Stranglands Lane, Knottingley, West Yorkshire, Fryston Lane, WF11 8AJ</t>
  </si>
  <si>
    <t>Greatmoor ERF</t>
  </si>
  <si>
    <t>Edgcott, Aylesbury, Buckinghamshire, HP18 0QN</t>
  </si>
  <si>
    <t>Battlefields ERF</t>
  </si>
  <si>
    <t>Vanguard Way, Shropshire, SY1 3TG</t>
  </si>
  <si>
    <t>Rookery South ERF</t>
  </si>
  <si>
    <t>Green Lane, Stewartby, Bedfordshires MK43 9LY</t>
  </si>
  <si>
    <t>City of York</t>
  </si>
  <si>
    <t>foi@york.gov.uk</t>
  </si>
  <si>
    <t>Clackmannanshire Council</t>
  </si>
  <si>
    <t>foi@clacks.gov.uk</t>
  </si>
  <si>
    <t>Comhairle nan Eilean Siar (Western Isles Council)</t>
  </si>
  <si>
    <t>foi@cne-siar.gov.uk</t>
  </si>
  <si>
    <t>Conwy County Borough Council</t>
  </si>
  <si>
    <t>info-gov.unit@conwy.gov.uk</t>
  </si>
  <si>
    <t>Efinium</t>
  </si>
  <si>
    <t>Enfinium, at the Parc Adfer facility in Deeside Industrial Park.</t>
  </si>
  <si>
    <t>Yes, there are income sharing arrangements with the Councils once total income from Parc Adfer breaches certain values specified in the contract (gain sharing thresholds).</t>
  </si>
  <si>
    <t>The contract was signed on 15 December 2016, and following construction of the facility full Services commenced on 20 December 2019. It expires on 14th October 2044 and has an option to extend for 5 years. It’s overall value over the full contract term is estimated at circa £4-600m, depending on overall tonnages. The contract is a PPP contract, which is based on the standard SOPC4 contract (with some amendments) as implemented under the Welsh Government’s Waste Infrastructure Procurement Programme.</t>
  </si>
  <si>
    <t>Deeside Industrial Park, Conwy CBC</t>
  </si>
  <si>
    <t>Details of Leicester's PFI contract with Biffa https://cabinet.leicester.gov.uk/documents/s94518/Waste%20Management%20Services%20Overview.pdf</t>
  </si>
  <si>
    <t>Cornwall Council</t>
  </si>
  <si>
    <t>foirequests@cornwall.gov.uk</t>
  </si>
  <si>
    <t>Cornwall Energy Recovery Limited (partnership with Suez)</t>
  </si>
  <si>
    <t>1. An electricity sharing mechanism which compares a baseline electricity rate with the actual sale price achieved and 2. An overall contractual sharing mechanism which compares a baseline rate with the actual Contractor’s revenue across the contract.</t>
  </si>
  <si>
    <t>Start date: 2006, end date: 2039, Net Present Value at the time of signature: £433m. This is a PFI contract.</t>
  </si>
  <si>
    <t>Cornwall Energy Recovery Centre.</t>
  </si>
  <si>
    <t>St Dennis, Saint Austell PL26 8DY</t>
  </si>
  <si>
    <t>Council of the Isles of Scilly</t>
  </si>
  <si>
    <t>FOI@scilly.gov.uk</t>
  </si>
  <si>
    <t>Suez</t>
  </si>
  <si>
    <t>The Council Isles Of Scilly is not part of a PFI, the contract runs from 01/04/2022 – 30/03/2025 with a +1 year extension, the value of the contract is estimated as £ £503k + £160k estimated cost for +1yr extension</t>
  </si>
  <si>
    <t>Coventry City Council</t>
  </si>
  <si>
    <t>infogov@coventry.gov.uk</t>
  </si>
  <si>
    <t>Coventry and Solihull Waste Ltd</t>
  </si>
  <si>
    <t>The Council receives dividends from Coventry and Solihull Waste Ltd due to the Council owning it. These dividends are declared in the Council’s published accounts.</t>
  </si>
  <si>
    <t>EFW Disposal Contract. Start Date: 1st April 2011. Expiry Date: 1st April 2041. Projected Value: £129,000,000</t>
  </si>
  <si>
    <t>COVENTRY &amp; SOLIHULL WASTE LTD</t>
  </si>
  <si>
    <t>Bar Road, Coventry,CV3 4AN</t>
  </si>
  <si>
    <t>Cumbria County Council (still active though the council is defunct)</t>
  </si>
  <si>
    <t>information.governance@cumbria.gov.uk</t>
  </si>
  <si>
    <t>Darlington Borough Council</t>
  </si>
  <si>
    <t>freedomofinformation@darlington.gov.uk</t>
  </si>
  <si>
    <t>partial - says it doesn't have details as subcontracted</t>
  </si>
  <si>
    <t>Ashcourt</t>
  </si>
  <si>
    <t>Darlington Borough Council has no direct contracts to dispose of waste through incineration.
All waste is sent to Ashcourt, who now operate the site at Aycliffe Quarry. Some of the waste
is then sent to incinerators but the contracts and terms of service is negotiated directly with
them by Ashcourt.</t>
  </si>
  <si>
    <t>Yes, there are clauses that allow early exit from the contract, but dependent on the circumstances one of the parties may have to be compensated.</t>
  </si>
  <si>
    <t>Denbighshire Council</t>
  </si>
  <si>
    <t>information@denbighshire.gov.uk</t>
  </si>
  <si>
    <t>enfinium</t>
  </si>
  <si>
    <t>enfinium, at the Parc Adfer facility in Deeside Industrial Park.</t>
  </si>
  <si>
    <t>20/12/2019</t>
  </si>
  <si>
    <t>14/10/2044</t>
  </si>
  <si>
    <t xml:space="preserve">The council provided a range of £400-600m and I have taken the lower figure. </t>
  </si>
  <si>
    <t>Council says location data is available on WasteDataFlow</t>
  </si>
  <si>
    <t>Derby City Council</t>
  </si>
  <si>
    <t>foi@derby.gov.uk</t>
  </si>
  <si>
    <t>Associated Waste Management</t>
  </si>
  <si>
    <t>Associated Waste Management have a contract to dispose of our waste, a proportion will be through incineration.</t>
  </si>
  <si>
    <t>Derbyshire County Council</t>
  </si>
  <si>
    <t>access2info@derbyshire.gov.uk</t>
  </si>
  <si>
    <t>The County Council has a contract with Associated Waste Management (AWM), who manage the treatment and disposal of Household Waste on behalf of the County Council.</t>
  </si>
  <si>
    <t>Derbyshire County Council Sub-contract the treatment and disposal of Household Waste to AWM, Derbyshire County Council do not have any required minimum calorific values within the contract.</t>
  </si>
  <si>
    <t>usual force majeur</t>
  </si>
  <si>
    <t>Devon County Council</t>
  </si>
  <si>
    <t>accesstoinformation-mailbox@devon.gov.uk</t>
  </si>
  <si>
    <t>Viridor Exeter Waste Services Ltd.</t>
  </si>
  <si>
    <t>North Devon &amp; Torridge Residual Waste Treatment – contract for provision of a transfer station and disposal of residual waste  2019-2029 SUEZ Recycling and Recovery UK Ltd.</t>
  </si>
  <si>
    <t xml:space="preserve">NO </t>
  </si>
  <si>
    <t>Yes, the contracts for the SWDWP and Exeter ERF contain a mechanism for sharing Third Party Income associated with the Devonport Energy from Waste (EfW) Facility. Details of these arrangements are exempt from disclosure under Regulation 12(5)(e) of the Environmental Information Regulations (Confidentiality of Commercial/Industrial Information).</t>
  </si>
  <si>
    <t>The Exeter ERF contract was entered into on 3rd October 2011 with an operational term of 30 years from 14th July 2014 onwards. The overall estimated worth of the contract is circa £240million. North Devon &amp; Torridge Residual Waste Treatment – contract for provision of a transfer station and disposal of residual waste  2019-31st March 2029 SUEZ Recycling and Recovery UK Ltd. Estimated value £55million. Not PFI.</t>
  </si>
  <si>
    <t>Devonport Energy from Waste, Combined Heat and Power Facility</t>
  </si>
  <si>
    <t>Creek Road, Plymouth PL5 1FL</t>
  </si>
  <si>
    <t>Exeter ERF</t>
  </si>
  <si>
    <t xml:space="preserve">Grace Road West, Exeter, EX2 8QE. </t>
  </si>
  <si>
    <t>Cornwall Energy Recovery Centre</t>
  </si>
  <si>
    <t>St Dennis, St Austell, Cornwall Pl26 8DY.</t>
  </si>
  <si>
    <t xml:space="preserve">Yes there are caveats that allow early exit with no fine.  </t>
  </si>
  <si>
    <t>Doncaster Metropolitan Borough Council</t>
  </si>
  <si>
    <t>foi@doncaster.gov.uk</t>
  </si>
  <si>
    <t>No incinerator contract</t>
  </si>
  <si>
    <t xml:space="preserve">City of Doncaster Council do not hold this information as we do not have a contract to specifically dispose of waste through incineration. There are instances where waste bi-products are sent for incineration however this is arranged via a third party through the current PFI contract. Further details of the PFI contract can be found at: Project Agreement Schedule – BDR Waste Partnership (bdronline.co.uk) </t>
  </si>
  <si>
    <t>Contracts contain a 'change in law' clause, so that any potential changes and their operational and financial impacts can be discussed and an agreement reached. There are no other clauses to allow early exit other than those related to performance breach</t>
  </si>
  <si>
    <t>Dorset Council</t>
  </si>
  <si>
    <t>FORM: https://dorset.disclosure-log.co.uk/new</t>
  </si>
  <si>
    <t>It does not hold an incineration contract. Dorset Council has no contracts with any company for the direct incineration of waste. The contract for the disposal of residual waste collected at the kerbside is with New Earth Solution Ltd. New Earth Solutions employ a mechanical biological treatment process, of which one product is a refuse derived fuel which it sends to energy recovery through its own arrangements.</t>
  </si>
  <si>
    <t>Dorset County Council</t>
  </si>
  <si>
    <t>https://dorset.disclosure-log.co.uk/new</t>
  </si>
  <si>
    <t>Dudley Metropolitan Borough</t>
  </si>
  <si>
    <t>information.governance@dudley.gov.uk</t>
  </si>
  <si>
    <t>Dudley EFW</t>
  </si>
  <si>
    <t>The Council only have one contractor that operates the Energy from Waste plant, at Dudley and they manage and dispose of all residual waste within the Borough. They manage other Energy from Waste facilities, that will process any material not able to be processed at Dudley</t>
  </si>
  <si>
    <t xml:space="preserve">In the tender that was awarded there is a typical calorific value based on the performance criteria of the Energy from Waste plant. There are corrective arrangements in place if the calorific falls below this value. </t>
  </si>
  <si>
    <t>The contract that was entered into on 14th February 2023 wasn’t a PFI contract. The contract was purely for a replacement operational and maintenance contract, lasting for 3 years, with options for 2 x one yearly extensions. The overall value of the contract was publicly disclosed as being worth £9 million in the press on the announcement of the award.</t>
  </si>
  <si>
    <t>Dudley Energy from Waste plant</t>
  </si>
  <si>
    <t xml:space="preserve">Gloucestershire Javelin Park </t>
  </si>
  <si>
    <t>Javelin Park</t>
  </si>
  <si>
    <t>Dumfries and Galloway Council</t>
  </si>
  <si>
    <t>FOI@dumgal.gov.uk</t>
  </si>
  <si>
    <t>Dumfries and Galloway Council currently has no contracts to directly dispose of our waste by incineration.  Any incineration reported is the result of incineration by downstream offtakers of the contractors we used to further process some of the outputs of our own mechanical biological treatment (MBT) plant, which initially treats our residual waste.</t>
  </si>
  <si>
    <t>Dundee City Council</t>
  </si>
  <si>
    <t>foi@dundeecity.gov.uk</t>
  </si>
  <si>
    <t>Durham County Council</t>
  </si>
  <si>
    <t>foi@durham.gov.uk</t>
  </si>
  <si>
    <t>Figs for 23/24 are to Feb</t>
  </si>
  <si>
    <t>East Ayrshire Council</t>
  </si>
  <si>
    <t>FreedomofInformation@east-ayrshire.gov.uk</t>
  </si>
  <si>
    <t>challenged - response received</t>
  </si>
  <si>
    <t>ENVA/Levenseat</t>
  </si>
  <si>
    <t xml:space="preserve">the Council contracts with Enva Scotland Limited for the collection of our waste.  Enva do not carry out an incineration process themselves but instead send the waste to a third party, specifically Levenseat.  Levenseat carry out the incineration process and process the waste into RDF.  As such, the original response is correct in that we do not contract with a company that disposes of our waste through incineration.  The Council’s contract is with Enva who then contract with a third party to carry out the incineration process.  I apologise that a fuller and more detailed response was not provided to you originally.  </t>
  </si>
  <si>
    <t>385 (22-23)</t>
  </si>
  <si>
    <t>East Dunbartonshire Council</t>
  </si>
  <si>
    <t>foi@eastdunbarton.gov.uk</t>
  </si>
  <si>
    <t>Viridor Waste Management</t>
  </si>
  <si>
    <t>Viridor Clyde Valley Residual Waste contract</t>
  </si>
  <si>
    <t xml:space="preserve">Started January 2020, Contract Value approx £700M, contract term 25+5, non-reverting asset but used a kilted WIDP contract style to procure. </t>
  </si>
  <si>
    <t>Dunbar ERF</t>
  </si>
  <si>
    <t>Dunbar</t>
  </si>
  <si>
    <t>Baldovie EfW CHP Facility</t>
  </si>
  <si>
    <t>Dundee</t>
  </si>
  <si>
    <t>Runcorn EfW</t>
  </si>
  <si>
    <t>Runcorn</t>
  </si>
  <si>
    <t>East London Waste Authority</t>
  </si>
  <si>
    <t>foi@eastlondonwaste.gov.uk</t>
  </si>
  <si>
    <t>Combined authority</t>
  </si>
  <si>
    <t>Renewi</t>
  </si>
  <si>
    <t>In 2002 ELWA signed a 25 year PFI contract with Renewi (then Shanks) acting as the Operating Contractor to deliver its integrated waste management strategy. Under this contract, waste is delivered by ELWA’s constituent councils (LB Barking &amp; Dagenham, LB Havering, LB Newham, LB Redbridge) to facilities managed by Renewi. Renewi is then responsible for the treatment and disposal of the waste. As such, ELWA (a statutory Waste Disposal Authority rather than a ‘council’) does not hold contracts for the incineration of waste, although the some of the waste delivered to Renewi under the ELWA contract does ultimately go to Energy from Waste plants.</t>
  </si>
  <si>
    <t>Details taken from PFI data</t>
  </si>
  <si>
    <t>Enfinium</t>
  </si>
  <si>
    <t>Ferrybridge, Yorkshire</t>
  </si>
  <si>
    <t>EEW</t>
  </si>
  <si>
    <t>Delfzijl, Netherlands</t>
  </si>
  <si>
    <t>Malarenergi</t>
  </si>
  <si>
    <t>Vasteras, Sweden</t>
  </si>
  <si>
    <t>East Lothian Council</t>
  </si>
  <si>
    <t>foi@eastlothian.gov.uk</t>
  </si>
  <si>
    <t>REFUSED (COST)</t>
  </si>
  <si>
    <t>East Renfrewshire Council</t>
  </si>
  <si>
    <t>customerservices@eastrenfrewshire.gov.uk</t>
  </si>
  <si>
    <t>Stockholm</t>
  </si>
  <si>
    <t>Sitingbourne - wood</t>
  </si>
  <si>
    <t>Sittinbourne - Residual</t>
  </si>
  <si>
    <t>East Riding of Yorkshire Council</t>
  </si>
  <si>
    <t>foi@eastriding.gov.uk</t>
  </si>
  <si>
    <t>FCC Environment</t>
  </si>
  <si>
    <t>East Riding has a residual waste contract with FCC Environment for residual waste disposal, which is sent for incineration. East Riding has a Household Waste Recycling Contract with FCC Environment, with the residual waste collected at these sites sent for incineration.</t>
  </si>
  <si>
    <t>The Residual waste processing and Household Waste Recycling Site contracts run from 2015 – 2030 which includes extension clauses from 2025-2030 which have been exercised.</t>
  </si>
  <si>
    <t>East Sussex County Council</t>
  </si>
  <si>
    <t>foi@eastsussex.gov.uk</t>
  </si>
  <si>
    <t>South Downs Waste Services Limited (part of the Veolia group).</t>
  </si>
  <si>
    <t>The contract with Veolia is part of a PFI arrangement known as the Integrated Waste Management Services Contract (IWMSC). This
covers a range of disposal services such as residual waste disposal, recycling, composting, transfer stations and household waste
recycling sites. The IWMSC commenced on 31 March 2003 and is due to expire on 31 March 2033. The contract has been extended once by five years</t>
  </si>
  <si>
    <t>The compensation on termination position within the contract generally follows the principles set out in HM Treasury’s “Standardisation of PFI Contracts (Version 4) (SOPC4)”. The compensation principle does not in any circumstance involve the imposition of “fines”, but in each circumstance there is the potential for payments to be made to the Contractor, reflecting the fact that the Contractor has provided significant up-front investment into the facility which reverts to the Authority following a termination (i.e. to ensure the Authority does not receive an unfair windfall gain). In relation to the example of a change in government policy or legislation, there are specific provisions within the contract dealing with such circumstances (again, generally following the principles set out in SOPC4). There is no express right to exit the contract early as a result of such changes, albeit the Authority does have a general right to voluntarily terminate the contract should it wish to do so.</t>
  </si>
  <si>
    <t>Essex County Council</t>
  </si>
  <si>
    <t>yourrighttoknow@essex.gov.uk</t>
  </si>
  <si>
    <t>Rivenhall Holdings Limited</t>
  </si>
  <si>
    <t>for the management of Persistent Organic Pollutants (POPs) Waste.</t>
  </si>
  <si>
    <t>The contract term is 12 months, with the possible extension of up to five years in any number of increments.</t>
  </si>
  <si>
    <t>Falkirk District Council</t>
  </si>
  <si>
    <t>foi@falkirk.gov.uk</t>
  </si>
  <si>
    <t>Cireco/Levenseat</t>
  </si>
  <si>
    <r>
      <rPr>
        <sz val="10"/>
        <color rgb="FF000000"/>
        <rFont val="Arial"/>
        <family val="2"/>
      </rPr>
      <t xml:space="preserve">See: PS/093/23 </t>
    </r>
    <r>
      <rPr>
        <u/>
        <sz val="10"/>
        <color rgb="FF1155CC"/>
        <rFont val="Arial"/>
        <family val="2"/>
      </rPr>
      <t>Contracts register.xlsx (live.com)</t>
    </r>
  </si>
  <si>
    <t>Contracts are tonnage based</t>
  </si>
  <si>
    <r>
      <rPr>
        <sz val="10"/>
        <color rgb="FF000000"/>
        <rFont val="Arial"/>
        <family val="2"/>
      </rPr>
      <t xml:space="preserve">See: PS/093/23 </t>
    </r>
    <r>
      <rPr>
        <u/>
        <sz val="10"/>
        <color rgb="FF1155CC"/>
        <rFont val="Arial"/>
        <family val="2"/>
      </rPr>
      <t>Contracts register.xlsx (live.com)</t>
    </r>
  </si>
  <si>
    <t>Fife Council</t>
  </si>
  <si>
    <t>information.requests@fife.gov.uk</t>
  </si>
  <si>
    <t>Fife Resource Solutions</t>
  </si>
  <si>
    <t>Flintshire County Council</t>
  </si>
  <si>
    <t>foi@flintshire.gov.uk</t>
  </si>
  <si>
    <t xml:space="preserve">Parc Adfer Waste to Energy facility which is located in Deeside and operated by Enfinium. </t>
  </si>
  <si>
    <t>15/12/2016</t>
  </si>
  <si>
    <t xml:space="preserve">Oak Leaf Farm </t>
  </si>
  <si>
    <t>Horton Road, Surrey</t>
  </si>
  <si>
    <t>Yes in common with best practise we can terminate with mutual consent.</t>
  </si>
  <si>
    <t>Gateshead Metropolitan Borough Council</t>
  </si>
  <si>
    <t>informationrights@gateshead.gov.uk</t>
  </si>
  <si>
    <t>full - may be duplicated, needs check</t>
  </si>
  <si>
    <t>South Tyne and Wear Energy Recovery Limited/ Suez</t>
  </si>
  <si>
    <t>There is an agreed waste source, but no direct annual penalty linked to calorific value</t>
  </si>
  <si>
    <t xml:space="preserve">There is a sharing agreement linked to income from energy if it rises above an agreed limit, but the specific details of this arrangement are confidential. </t>
  </si>
  <si>
    <t>22/04/2014</t>
  </si>
  <si>
    <t>The RWTC is a PFI contract and South Tyne and Wear Energy Recovery Limited are the SPV and SUEZ Recover and Recycling the O&amp;M Contractor. The contract commenced on 22 April 2014 and the initial term is for 25 years.</t>
  </si>
  <si>
    <t>Gloucestershire County Council</t>
  </si>
  <si>
    <t>foi@gloucestershire.gov.uk</t>
  </si>
  <si>
    <t>Urbaser</t>
  </si>
  <si>
    <t>https://www.gloucestershire.gov.uk/media/52zga5kj/main-contract.pdf</t>
  </si>
  <si>
    <t>https://www.gloucestershire.gov.uk/media/dmbjysnb/schedule-4.pdf</t>
  </si>
  <si>
    <t>24/10/2019</t>
  </si>
  <si>
    <t>24/10/2044</t>
  </si>
  <si>
    <r>
      <rPr>
        <sz val="10"/>
        <color rgb="FF000000"/>
        <rFont val="Arial"/>
        <family val="2"/>
      </rPr>
      <t>Email provides a different date to the one listed here - I have gone with the email:</t>
    </r>
    <r>
      <rPr>
        <u/>
        <sz val="10"/>
        <color rgb="FF1155CC"/>
        <rFont val="Arial"/>
        <family val="2"/>
      </rPr>
      <t>https://procontract.due-north.com/ContractsRegister/ViewContractDetails?contractId=46cd5391-9d9f-ec11-8112-005056b64545</t>
    </r>
  </si>
  <si>
    <t>NO (though was originally)</t>
  </si>
  <si>
    <t>Gloucestershire Energy from Waste Facility</t>
  </si>
  <si>
    <t>Javelin Park, Bath Road, Haresfield, Stonehouse, Gloucestershire, GL10 3ET.</t>
  </si>
  <si>
    <t>Greater Manchester Combined Auhtority</t>
  </si>
  <si>
    <t xml:space="preserve"> FOI.Officer@greatermanchester-ca.gov.uk  </t>
  </si>
  <si>
    <t>Suez and TPSCO</t>
  </si>
  <si>
    <t>TPSCO - a consortium composed of Viridor and Inovyn</t>
  </si>
  <si>
    <t>Commercially sensitive</t>
  </si>
  <si>
    <t>31/05/2019</t>
  </si>
  <si>
    <t>31/05/2026</t>
  </si>
  <si>
    <t>https://www.suez.co.uk/en-gb/news/press-releases/190531-gmca-appoints-suez-as-new-contractor-for-greater-manchesters-waste-and-resources-management-services</t>
  </si>
  <si>
    <t>Gwynedd Council</t>
  </si>
  <si>
    <t>foi@gwynedd.gov.uk</t>
  </si>
  <si>
    <t>Efinium (Parc Adfer)</t>
  </si>
  <si>
    <t>Yes, but the Guaranteed Minimum Tonnage is shared between the 5 Partnership Authorities rather than a GMT for an individual LA.</t>
  </si>
  <si>
    <t>There is a mechanism in the contract for sharing income from electricity sale.</t>
  </si>
  <si>
    <t>The plant started operating in mid-August 2019. Enfinium operate Parc Adfer over a 25-year period as Public-Private Partnership (PPP) with support from the Welsh Government to serve the five local authorities that make up the North Wales Residual Waste Treatment Partnership. These are Conwy County Borough Council, Denbighshire County Council, Flintshire County Council, Gwynedd Council and the Isle of Anglesey County Council.</t>
  </si>
  <si>
    <t>Halton Borough Council</t>
  </si>
  <si>
    <t>info@halton.gov.uk</t>
  </si>
  <si>
    <t>Hampshire County Council</t>
  </si>
  <si>
    <t>FOI@hants.gov.uk</t>
  </si>
  <si>
    <t>An income share agreement (50/50) for electricity produced for the National Grid between the Authority and Veolia applies from 2024</t>
  </si>
  <si>
    <t>Confirmed after checking - this is 1.98bn</t>
  </si>
  <si>
    <t>Chineham</t>
  </si>
  <si>
    <t>Marchwood</t>
  </si>
  <si>
    <t>Portsmouth</t>
  </si>
  <si>
    <t>Hartlepool Borough Council</t>
  </si>
  <si>
    <t>freedomofinformation@hartlepool.gov.uk</t>
  </si>
  <si>
    <t>SENT</t>
  </si>
  <si>
    <t>Herefordshire Council</t>
  </si>
  <si>
    <t>accesstoinformation@herefordshire.gov.uk</t>
  </si>
  <si>
    <t>Veolia/Viridor/ Indaver/ Cory</t>
  </si>
  <si>
    <t>Up until 31st March 2024 – Veolia, Viridor, London Energy (Indaver under Advanced Services of the April 2024 contract) Post 1st April 2024 – Veolia, Viridor, Indaver, Cory</t>
  </si>
  <si>
    <r>
      <rPr>
        <sz val="10"/>
        <rFont val="Arial"/>
        <family val="2"/>
      </rPr>
      <t xml:space="preserve">Email provides a link to a contract portal - however details on the portal and the email differ. I have included information form the portal. Portal is here: </t>
    </r>
    <r>
      <rPr>
        <u/>
        <sz val="10"/>
        <color rgb="FF1155CC"/>
        <rFont val="Arial"/>
        <family val="2"/>
      </rPr>
      <t>https://www.hertfordshire.gov.uk/contractcatalogue/</t>
    </r>
  </si>
  <si>
    <t>Hertfordshire County Council</t>
  </si>
  <si>
    <t>contact@hertfordshire.gov.uk</t>
  </si>
  <si>
    <t>Veolia, Viridor, Indaver, Cory</t>
  </si>
  <si>
    <t>Veolia, Viridor, London Energy (Indaver under Advanced Services of
the April 2024 contract)
Post 1st April 2024 – Veolia, Viridor, Indaver, Cory</t>
  </si>
  <si>
    <t>31/03/2034</t>
  </si>
  <si>
    <t>https://www.hertfordshire.gov.uk/contractcatalogue/default.aspx?tab=contracts&amp;view=4&amp;type=1091</t>
  </si>
  <si>
    <t>Highland Council</t>
  </si>
  <si>
    <t>foi@highland.gov.uk</t>
  </si>
  <si>
    <t>Viridor Dunbar</t>
  </si>
  <si>
    <t>Hull City Council</t>
  </si>
  <si>
    <t>Information@hullcc.gov.uk</t>
  </si>
  <si>
    <r>
      <rPr>
        <sz val="10"/>
        <rFont val="Arial"/>
        <family val="2"/>
      </rPr>
      <t xml:space="preserve">The Council does not have any direct contracts with any EfW operators.  All residual waste is processed by Geminor UK Ltd into RDF.  RDF is then incinerated at various EfW in the UK and Europe.  End destinations are reported via </t>
    </r>
    <r>
      <rPr>
        <u/>
        <sz val="10"/>
        <color rgb="FF1155CC"/>
        <rFont val="Arial"/>
        <family val="2"/>
      </rPr>
      <t>www.wastedataflow.org</t>
    </r>
  </si>
  <si>
    <t>Yes, the contract has a Clause (Voluntary Termination by Authority), where the Authority may terminate the Contract at any time on or before the Expiry Date. There would be costs arising out of the termination, but not a fine.</t>
  </si>
  <si>
    <t>Inverclyde Council</t>
  </si>
  <si>
    <t>foi@inverclyde.gov.uk</t>
  </si>
  <si>
    <t>Viridor Energy Limited</t>
  </si>
  <si>
    <t>black bag and bulky waste</t>
  </si>
  <si>
    <t>01/012024</t>
  </si>
  <si>
    <t>31/12/2033</t>
  </si>
  <si>
    <t>The Contract duration shall be 1 January 2024 until 31 December 2033 with the option for the Council to extend the Contract for a further three year period from 1 January 2034 until 31 December 2036 and then a final two year period from 1 January 2037 until 31 December 2038 at the sole discretion of the Council and subject always to budget availability and satisfactory performance of the Contract.</t>
  </si>
  <si>
    <t>Glasgow Recycling &amp; Renewable Energy Centre</t>
  </si>
  <si>
    <t>G42 0PJ</t>
  </si>
  <si>
    <t>Bargeddie MRF</t>
  </si>
  <si>
    <t>G69 7RW</t>
  </si>
  <si>
    <t>Isle of Anglessey</t>
  </si>
  <si>
    <t>legalpolicy@anglesey.gov.uk</t>
  </si>
  <si>
    <t>Infinium</t>
  </si>
  <si>
    <t>there are income sharing arrangements with the Councils once total income from Parc Adfer breaches certain values specified in the contract (gain sharing thresholds).</t>
  </si>
  <si>
    <t>14/12/2044</t>
  </si>
  <si>
    <t>has an option to extend for 5 years. It’s overall value over the full contract term is estimated at circa £4-600m, depending on overall tonnages. The contract is a PPP contract, which is based on the standard SOPC4 contract (with some amendments) as implemented under the Welsh Government’s Waste Infrastructure Procurement Programme.</t>
  </si>
  <si>
    <t>Deeside Industrial Park</t>
  </si>
  <si>
    <t>Alexandra Hospital</t>
  </si>
  <si>
    <t>Redditch, B98 7UB</t>
  </si>
  <si>
    <t>Isle of Wight Council</t>
  </si>
  <si>
    <t>information@iow.gov.uk</t>
  </si>
  <si>
    <t>Kent County Council</t>
  </si>
  <si>
    <t>freedomofinformation@kent.gov.uk</t>
  </si>
  <si>
    <t>Kent Enviropower Limited (KEL), Allington Waste Company Limited (AWL) Countrystyle Recycling Ltd (CRL)</t>
  </si>
  <si>
    <t>Council has three contracts - details here include the largest only: the breakdown looks like this: KEL, 18th April 2006 to July 2030 – value at time of contract award - £792 million – not PFI. AWL, 1st March 2017 to July 2030 – value at time of contract award - £23.4 million – not PFI.CRL – 1st September 2023 to 31st August 2026 - value at time of contract award - £12 million - not PFI.</t>
  </si>
  <si>
    <t>Allington</t>
  </si>
  <si>
    <t>Maidstone</t>
  </si>
  <si>
    <t>Belvedere</t>
  </si>
  <si>
    <t>Sittingbourne- bulky</t>
  </si>
  <si>
    <t>Kirklees Metropolitan Borough Council</t>
  </si>
  <si>
    <t>freedom.info@kirklees.gov.uk</t>
  </si>
  <si>
    <t>Incineration is part of the Council’s integrated waste disposal contract which SUEZ hold.</t>
  </si>
  <si>
    <t>The contract specifies a calorific range for waste that is acceptable. Any waste that is not capable of being handled by the Waste to Energy Facility given the design and technical capacility of the incinerator is dealt with on an ad-hoc basis.</t>
  </si>
  <si>
    <t>NA- See Contract Details</t>
  </si>
  <si>
    <t>As incineration is part of the integrated waste disposal contract we are unable to specify the value. The contract start date was 02/04/1998 and is due to end 01/04/2025 after a 2 year extension. The contract was signed as part of a PFI deal.</t>
  </si>
  <si>
    <t>Knowsley Metropolitan Borough</t>
  </si>
  <si>
    <t>foi@knowsley.gov.uk</t>
  </si>
  <si>
    <t>SEE MERSYSIDE RECYCLING AND WASTE AUTHORITY</t>
  </si>
  <si>
    <t>Lancashire County Council</t>
  </si>
  <si>
    <t>freedomofinformation@lancashire.gov.uk</t>
  </si>
  <si>
    <t>No contract held</t>
  </si>
  <si>
    <t>Leeds City Council</t>
  </si>
  <si>
    <t>dpfoi@leeds.gov.uk</t>
  </si>
  <si>
    <t>Veolia Leeds</t>
  </si>
  <si>
    <t>General waste from Household waste sites is sent to AWM (a residual waste MRF) where some of the material that cannot be extracted for recycling goes to an incinerator.  Contamination and rejects from the green kerbside recycling bin are mainly sent for incineration via H W Martins.  Materials containing POPS now has to be incinerated and this is sent for treatment under a contract with AWM.  Various other material collected for recycling at HWRCs have a small proportion that has to be incinerated such as rejects from waste electronics.</t>
  </si>
  <si>
    <t xml:space="preserve">Calorific value is the Contractors risk under the PFI contract, there aren’t any cost impacts for the Council. </t>
  </si>
  <si>
    <t xml:space="preserve">The PFI contract does have sharing mechanisms for energy, third party waste and recyclate income, above the base case. The recycling contracts also have sharing mechanisms for income from recyclates but not from energy generation.  </t>
  </si>
  <si>
    <t>22/10/2015</t>
  </si>
  <si>
    <t>15/4/2041</t>
  </si>
  <si>
    <t>The PFI Contract was signed on 07/11/2012 however it didn’t become operational until October 2015 for commissioning and March 2016 for Full Service Commencement. There is a two year extension period possible at the end of the contract. The estimated value as detailed on the contract register is £465,300,000.00 however this is very much dependent on tonnage delivered over the life of the contract.</t>
  </si>
  <si>
    <t>Leicester City Council</t>
  </si>
  <si>
    <t>info.requests@leicester.gov.uk</t>
  </si>
  <si>
    <t>Biffa</t>
  </si>
  <si>
    <t xml:space="preserve">The council does not have a contract to dispose of waste through incineration. The council has a contract for residual household waste (‘black bin’ waste) to be processed in a mechanical and biological process which extracts organic waste and metals for recycling whereas the light fraction of the remainder of the waste is sent for incineration. </t>
  </si>
  <si>
    <t>Leicestershire County Council</t>
  </si>
  <si>
    <t>foi@leics.gov.uk</t>
  </si>
  <si>
    <t>Biffa Waster Services</t>
  </si>
  <si>
    <t>Leicestershire County Council hold a contract for the treatment of waste through incineration with Biffa Waste Services Ltd. The Council hold a contract for the treatment of clinical waste through incineration with Tradebe Healthcare National Ltd. The Council are also a shareholder in the Coventry and Solihull Waste Disposal Company.</t>
  </si>
  <si>
    <t>Value of Contract: The potential total contract value could vary from between £150,000,000 to £650,000,000 over the potential twenty-five-year period and subject to the total tonnage treated. • Extension(s): The contract has a minimum duration of 8 years but with the option for the Council to extend by periods of one or more years, to a maximum of 25 years.• Contract is not part of a PFI deal.</t>
  </si>
  <si>
    <t>Newhurst Energy Recovery Facility</t>
  </si>
  <si>
    <t>LE12 9BU</t>
  </si>
  <si>
    <t>Ferrybridge, Knottingley, WF11 8DX</t>
  </si>
  <si>
    <t>Coventry and Solihull Waste Disposal Company Energy from Waste Facility</t>
  </si>
  <si>
    <t>CV3 4AN</t>
  </si>
  <si>
    <t>Lincolnshire County Council</t>
  </si>
  <si>
    <t>foi@lincolnshire.gov.uk</t>
  </si>
  <si>
    <t>Cory Riverside</t>
  </si>
  <si>
    <t>Liverpool City Council</t>
  </si>
  <si>
    <t>informationrequests@liverpool.gov.uk</t>
  </si>
  <si>
    <t>London Borough of Barking &amp; Dagenham</t>
  </si>
  <si>
    <t>foi@lbbd.gov.uk</t>
  </si>
  <si>
    <t>SEE EAST LONDON WASTE AUTHORITY</t>
  </si>
  <si>
    <t>Enfinium Yorkshire</t>
  </si>
  <si>
    <t>EEW Delfzijl</t>
  </si>
  <si>
    <t>Netherlands</t>
  </si>
  <si>
    <t>AVR</t>
  </si>
  <si>
    <t>Rotterdam</t>
  </si>
  <si>
    <t>London Borough of Barnet</t>
  </si>
  <si>
    <t>foi@barnet.gov.uk</t>
  </si>
  <si>
    <t>SEE NORTH LONDON WASTE AUTHORITY</t>
  </si>
  <si>
    <t>London Borough of Bexley</t>
  </si>
  <si>
    <t>foi@bexley.gov.uk</t>
  </si>
  <si>
    <t>Yes there are benefits sharing arrangements: the contract includes a fee discount relating to electricity prices and a rebate relating to commercial and industrial waste tonnages. Our view is that further disclosure relating to these arrangements would be adverse to Cory’s legitimate economic interests given the contract is still current and relevant to Cory’s business and competitive position in the market.</t>
  </si>
  <si>
    <t>31/12/2047</t>
  </si>
  <si>
    <t>Cory’s Riverside Resource Recovery facility</t>
  </si>
  <si>
    <t>Norman Road North, Belvedere, DA17 6JY</t>
  </si>
  <si>
    <t>London Borough of Brent</t>
  </si>
  <si>
    <t>foi@brent.gov.uk</t>
  </si>
  <si>
    <t>See WLWA</t>
  </si>
  <si>
    <t>London Borough of Bromley</t>
  </si>
  <si>
    <t>csc@bromley.gov.uk</t>
  </si>
  <si>
    <t>Partial- chase needed</t>
  </si>
  <si>
    <t>London Borough of Camden</t>
  </si>
  <si>
    <t>foi@camden.gov.uk</t>
  </si>
  <si>
    <t>EfW EcoPark Advent Way</t>
  </si>
  <si>
    <t>The Council uses The North London Waste Authority (NLWA) who has a contract with LondonEnergy Ltd (LEL), a company wholly owned by the NLWA. LEL disposes of household black bag waste at the Energy from Waste (EfW) facility at the EcoPark,</t>
  </si>
  <si>
    <t>The income received from energy generation is used to offset LEL’s operating costs and thereby reduce the levy for waste disposal that NLWA must charge its boroughs. As the energy-from-waste facility is wholly publicly owned, NLWA can share any extra income received with the boroughs. In 2022-2023, due to the global rise in energy prices, NLWA was able to provide the boroughs with a £15m rebate.</t>
  </si>
  <si>
    <t>16/12/2014</t>
  </si>
  <si>
    <t>The cost of the services provided under the contract is calculated through a pricing schedule based on quantities of waste treated.</t>
  </si>
  <si>
    <t>If a change in government policy or legislation made it prudent to do so, NLWA would be entitled to terminate the contract with LEL without incurring a fine.</t>
  </si>
  <si>
    <t>London Borough of Croydon</t>
  </si>
  <si>
    <t>information@croydon.gov.uk</t>
  </si>
  <si>
    <t>full - contains details for South London Waste Partnership</t>
  </si>
  <si>
    <t xml:space="preserve">Yes - Croydon council holds a contract with Viridor for the processing of non recyclable waste through the Energy from Waste plant in Beddington. </t>
  </si>
  <si>
    <t>Our contract is based on an annually reviewed gate fee which is charged by ton.</t>
  </si>
  <si>
    <t xml:space="preserve">THIS IS TOTAL CONTRACT VALUE FOR CROYDON, MERTON, SUTTON and RBKT - The Council, along with the London Boroughs of Sutton and Merton and the Royal Borough of Kingston upon Thames, are part of the South London Waste Partnership (SLWP). The SLWP procured a waste treatment contract on behalf of the four Boroughs with Viridor South London Ltd for residual waste to be processed at the Beddington ERF located in Sutton. The contract commenced in 2019 and can run through to 2043. The total contract value at the time of award was £990m. </t>
  </si>
  <si>
    <t>Beddington Energy Recovery Facility (ERF)</t>
  </si>
  <si>
    <t>CR0 4TD</t>
  </si>
  <si>
    <t>43 Devon Street, London</t>
  </si>
  <si>
    <t>Berth 6 Basin 3, Chatham Docks, Gillingham, Kent</t>
  </si>
  <si>
    <t>There is no such clause within the current arrangement.</t>
  </si>
  <si>
    <t>London Borough of Ealing</t>
  </si>
  <si>
    <t>foirequests@ealing.gov.uk</t>
  </si>
  <si>
    <t>London Borough of Enfield</t>
  </si>
  <si>
    <t>enfieldcouncil@maileu.custhelp.com</t>
  </si>
  <si>
    <t>See NLWA</t>
  </si>
  <si>
    <t>London Borough of Greenwich</t>
  </si>
  <si>
    <t>foi@royalgreenwich.gov.uk</t>
  </si>
  <si>
    <t>See Lewisham - Greenwich has joint contract with Lewisham</t>
  </si>
  <si>
    <t>London Borough of Hackney</t>
  </si>
  <si>
    <t>informationmanagement@hackney.gov.uk</t>
  </si>
  <si>
    <t>SEE GREATER LONDON WASTE AUTHORITY</t>
  </si>
  <si>
    <t>Edmonton Eco Park</t>
  </si>
  <si>
    <t>EcoPark, Advent Way, London N18 3AG</t>
  </si>
  <si>
    <t>London Borough of Hammersmith &amp; Fulham</t>
  </si>
  <si>
    <t>handfintouch@lbhf.gov.uk</t>
  </si>
  <si>
    <t>See WRWA</t>
  </si>
  <si>
    <t>London Borough of Haringey</t>
  </si>
  <si>
    <t>foi@haringey.gov.uk</t>
  </si>
  <si>
    <t>London Borough of Harrow</t>
  </si>
  <si>
    <t>harrow@icaseworkmail.com</t>
  </si>
  <si>
    <t>SEE WEST LONDON WASTE AUTHORITY</t>
  </si>
  <si>
    <t>Suez and Virodor</t>
  </si>
  <si>
    <t>WLWA processes waste through Energy from Waste via two separate contracts through Suez and Viridor Waste Management.</t>
  </si>
  <si>
    <t>Suez: The ‘incineration contract’ between WLWA and West London Energy Recovery Ltd (the SPV) provides for sharing on income received in excess of the base case upon which the contract was costed. In any given year, and on a cumulative basis, income received from both inputs into the ‘incinerator’ at SERC from third party commercial sources, as well as income received from the sale of electricity, is assessed against the original modelled income (as adjusted for inflation). Should there be an excess of income, such income is shared on a 60:40 basis between WLWA and the SPV.</t>
  </si>
  <si>
    <t>SUEZ: Severnside Energy Recovery Centre (SERC). The EfW is WLWA’s Residual Waste Services Public Private Partnership Contract with SUEZ UK Limited. Contract term = 2014 – 2041, Annual value approx. £30,000,000. Viridor: Lakeside Energy from Waste, Contract term = 2009 – 2034, Annual value approx. £10,400,000</t>
  </si>
  <si>
    <t>UEZ: Severnside Energy Recovery Centre (SERC)</t>
  </si>
  <si>
    <t>Bristol (waste transported by rail)</t>
  </si>
  <si>
    <t xml:space="preserve">Viridor: Lakeside Energy from Waste </t>
  </si>
  <si>
    <t>Near to Heathrow airport</t>
  </si>
  <si>
    <t>West London Waste Authority</t>
  </si>
  <si>
    <t>London Borough of Havering</t>
  </si>
  <si>
    <t>accessinfo@havering.gov.uk</t>
  </si>
  <si>
    <t>See ELWA</t>
  </si>
  <si>
    <t>London Borough of Hillingdon</t>
  </si>
  <si>
    <t>foi@hillingdon.gov.uk</t>
  </si>
  <si>
    <t>London Borough of Hounslow</t>
  </si>
  <si>
    <t>foi@hounslow.gov.uk</t>
  </si>
  <si>
    <t>London Borough of Islington</t>
  </si>
  <si>
    <t>foia@islington.gov.uk</t>
  </si>
  <si>
    <t>London Borough of Lambeth</t>
  </si>
  <si>
    <t>foi@lambeth.gov.uk</t>
  </si>
  <si>
    <t>London Borough of Lewisham</t>
  </si>
  <si>
    <t>freedom.information@lewisham.gov.uk</t>
  </si>
  <si>
    <t>partial - question on value not answered</t>
  </si>
  <si>
    <t>SELCHP - Veolia</t>
  </si>
  <si>
    <t>Contract was for 30 years and then was extended for 5 years from the start of this year</t>
  </si>
  <si>
    <t>Used to be a requirement though</t>
  </si>
  <si>
    <t>London Borough of Merton</t>
  </si>
  <si>
    <t>foi@merton.gov.uk</t>
  </si>
  <si>
    <t>Viridor South London Ltd</t>
  </si>
  <si>
    <t>Part of the South London Waste Partnership (SWLP) - a voluntary partnership between four boroughs.  As such the Partnership is unable to respond to Freedom of Information (FOI) requests as it is not a public authority as defined by the Freedom of Information Act 2000.</t>
  </si>
  <si>
    <t>There are revenue sharing arrangements in the contract should income from electricity export sales and third-party waste gate fees exceed certain thresholds.</t>
  </si>
  <si>
    <t>NA - see Croydon</t>
  </si>
  <si>
    <t>The Council, along with the London Boroughs of Croydon and Sutton and the Royal Borough of Kingston upon Thames, are part of the South London Waste Partnership (SLWP). The SLWP procured a waste treatment contract on behalf of the four Boroughs with Viridor South London Ltd for residual waste to be processed at the Beddington ERF located in Sutton</t>
  </si>
  <si>
    <t>Beddington ERF</t>
  </si>
  <si>
    <t>105 Beddington Lane. CR0 4TD</t>
  </si>
  <si>
    <t>Response on delaying green waste collection: When Defra consulted on consistency in recycling the BDR Partnership undertook
an options appraisal to determine the carbon and financial benefits of separately
collecting food waste weekly as was proposed in the consultation. As food waste is
already processed through anaerobic digestion at the facility, producing a compost
like output, there were minimal carbon benefits and the costs were high due to both
impacts on long term contract and the need to procure a separate food waste
processing contract. Defra considered the response and have granted Barnsley,
Doncaster and Rotherham Councils transitional arrangements up to the end of the
current contract, which means there is no requirement for food waste to be
separately collected from households in the region at this time.</t>
  </si>
  <si>
    <t>London Borough of Newham</t>
  </si>
  <si>
    <t>information.governance@newham.gov.uk</t>
  </si>
  <si>
    <t>London Borough of Redbridge</t>
  </si>
  <si>
    <t>foi@redbridge.gov.uk</t>
  </si>
  <si>
    <t>London Borough of Richmond upon Thames</t>
  </si>
  <si>
    <t>foi@richmond.gov.uk</t>
  </si>
  <si>
    <t>London Borough of Southwark</t>
  </si>
  <si>
    <t>accessinfo@southwark.gov.uk</t>
  </si>
  <si>
    <t>Partial - needs chasing</t>
  </si>
  <si>
    <t>London Borough of Sutton</t>
  </si>
  <si>
    <t>FOI@sutton.gov.uk</t>
  </si>
  <si>
    <t>Stoke EfW Plant</t>
  </si>
  <si>
    <t>Stoken on Trent, Staffordshire, ST4 4DX</t>
  </si>
  <si>
    <t>CSWDC</t>
  </si>
  <si>
    <t>Coventry, CV3 4AN</t>
  </si>
  <si>
    <t>Hooton Bio PoweR</t>
  </si>
  <si>
    <t>Birkenhead, Ellesmere Port. CH65 1BR</t>
  </si>
  <si>
    <t>South Gloucestershire</t>
  </si>
  <si>
    <t>London Borough of Tower Hamlets</t>
  </si>
  <si>
    <t>foi@towerhamlets.gov.uk</t>
  </si>
  <si>
    <t xml:space="preserve">Partial - needs chasing </t>
  </si>
  <si>
    <t>Na</t>
  </si>
  <si>
    <t>London Borough of Waltham Forest</t>
  </si>
  <si>
    <t>Information.Officer@walthamforest.gov.uk</t>
  </si>
  <si>
    <t>London Borough of Wandsworth</t>
  </si>
  <si>
    <t>foi@wandsworth.gov.uk</t>
  </si>
  <si>
    <t>SEE WESTERN RIVERSIDE WASTE AUTHORITY</t>
  </si>
  <si>
    <t>Luton Borough Council</t>
  </si>
  <si>
    <t>FOI@luton.gov.uk</t>
  </si>
  <si>
    <t>Manchester City Council</t>
  </si>
  <si>
    <t>informationcompliance@manchester.gov.uk</t>
  </si>
  <si>
    <t>SEE GMCA</t>
  </si>
  <si>
    <t>Medway Council</t>
  </si>
  <si>
    <t>customer.relations@medway.gov.uk</t>
  </si>
  <si>
    <t>Medway Council holds a contract with Veolia Environmental Services for the incineration and energy recovery of residual waste. Medway Council holds a contract with Veolia Environmental Services for the treatment of kerbside recycling. As part of this contract ‘rejected waste’ is sent for energy recovery. (Please note that rejected waste refers to material placed in recycling bags by residents that should not have been, for example, nappies, food, wood and other non-target waste materials).</t>
  </si>
  <si>
    <t>Mersyside Recycling and Waste Authority</t>
  </si>
  <si>
    <t>https://www.merseysidewda.gov.uk/general-enquiries-and-requests-for-information/</t>
  </si>
  <si>
    <t>Combined waste authority</t>
  </si>
  <si>
    <t>Merthyr Tydfil Council</t>
  </si>
  <si>
    <t>FOI@merthyr.gov.uk</t>
  </si>
  <si>
    <t>SEE Rhondda Cynon Taf</t>
  </si>
  <si>
    <t>Middlesbrough Borough Council</t>
  </si>
  <si>
    <t>foi@middlesbrough.gov.uk</t>
  </si>
  <si>
    <t>full - see also Hartlepool Borough Council, Redcar &amp; Cleveland Borough Council, Stockton on Tees Borough Council</t>
  </si>
  <si>
    <t>SUEZ Tees Valley</t>
  </si>
  <si>
    <t>Contract with SUEZ Tees Valley, initially with Cleveland County Council (comprising Hartlepool Borough Council, Middlesbrough Council, Redcar &amp; Cleveland Borough Council, Stockton on Tees Borough Council). Cleveland County Council abolished 31 March 1996, contract then managed jointly by individual Tees Valley Councils, comprising Hartlepool Borough Council, Middlesbrough Council, Redcar &amp; Cleveland Borough Council, Stockton on Tees Borough Council</t>
  </si>
  <si>
    <t xml:space="preserve">There is no minimum calorific value to be processed. There is a minimum combined tonnage of 180,000 tonnes per annum between all Authorities. (Comprising Hartlepool Borough Council, Middlesbrough Council, Redcar &amp; Cleveland Borough Council, Stockton on Tees Borough Council). Any shortfall in tonnage must paid at contract rates. </t>
  </si>
  <si>
    <t>The Contract had a NFFO (Non Fossil Fuel Obligation) subsidy in place from the start of the contract. This reduced the gate fee rate by 27%. The NFFO subsidy ended in 2013</t>
  </si>
  <si>
    <t xml:space="preserve">Cleveland County Council Contract Start Date July 1995; Currently (2023-24 contract value is approx. £14.75M per annum). Original Contract Term was 25 years. In relation to the extension, Redcar and Cleveland Borough Council are dealing with the Contract Extension on behalf of the Tees Valley Authorities (Hartlepool BC, Middlesbrough, Redcar &amp; Cleveland and Stockton BC) so you may want to contact them direct. The contract is not part of a PFI deal.    </t>
  </si>
  <si>
    <t>Midlothian Council</t>
  </si>
  <si>
    <t>foi@midlothian.gov.uk</t>
  </si>
  <si>
    <t>NO CONTRACT FOR INCINERATION</t>
  </si>
  <si>
    <t>Milton Keynes Council</t>
  </si>
  <si>
    <t>foia@Milton-keynes.gov.uk</t>
  </si>
  <si>
    <t>Thalia Waste Management</t>
  </si>
  <si>
    <t>Milton Keynes City Council currently owns a Residual Waste Facility which is operated by Thalia Waste Management.  The facility utilises gasification technology, which is not the same as incineration, but is categorised as incineration under DEFRA disposal classifications.  This is the only disposal contract the council uses that utilises energy from waste.</t>
  </si>
  <si>
    <t>The income from the sale of electricity, recyclate and 3rd party waste offsets the council’s disposal cost. The contract includes a 3rd party income mechanism.</t>
  </si>
  <si>
    <t>26/06/2033</t>
  </si>
  <si>
    <t>The council procured a design, build and operate contract which has a capital expenditure value of approximately £140 million and an approximate annual operating cost of £1.5 million (tonnage dependant) across its operational life. The contract was awarded on 26th June 2013 and the design build phase ran until March 2018 before operational service commenced, which is due to run until 2033. The contract is not part of any PFI deal.</t>
  </si>
  <si>
    <t>Monmouthshire Council</t>
  </si>
  <si>
    <t>foi@monmouthshire.gov.uk</t>
  </si>
  <si>
    <t>Moray Council</t>
  </si>
  <si>
    <t>info@moray.gov.uk</t>
  </si>
  <si>
    <t>EFW Ness Ltd (Acciona).</t>
  </si>
  <si>
    <t>5. August 2019, operational for 20 years from December 2023. No PFI.  Total value approx. £370m.</t>
  </si>
  <si>
    <t>Ness Energy Facility, Greenbank Crescent</t>
  </si>
  <si>
    <t>Greenbank Crescent, Aberdeen</t>
  </si>
  <si>
    <t>Neath Port Talbot Council</t>
  </si>
  <si>
    <t>foi@npt.gov.uk</t>
  </si>
  <si>
    <t>Newcastle upon Tyne City Council</t>
  </si>
  <si>
    <t>freedomofinformation@newcastle.gov.uk</t>
  </si>
  <si>
    <t>Suez Recycling and Recovery UK Limited</t>
  </si>
  <si>
    <t>The contract is for processing of residual waste, which can include by incineration. There is no minimum calorific value.</t>
  </si>
  <si>
    <t>Newport Council</t>
  </si>
  <si>
    <t>info@newport.gov.uk</t>
  </si>
  <si>
    <r>
      <rPr>
        <sz val="10"/>
        <rFont val="Arial"/>
        <family val="2"/>
      </rPr>
      <t xml:space="preserve">See p98: </t>
    </r>
    <r>
      <rPr>
        <u/>
        <sz val="10"/>
        <color rgb="FF1155CC"/>
        <rFont val="Arial"/>
        <family val="2"/>
      </rPr>
      <t>https://www.caerphilly.gov.uk/prosiectgwyrdd/pdfs/Final_Business_Case_13.02.07.pdf</t>
    </r>
  </si>
  <si>
    <t>Norfolk County Council</t>
  </si>
  <si>
    <t>information.management@norfolk.gov.uk</t>
  </si>
  <si>
    <t>Veolia ES (UK) Ltd &amp; Suffold County Council</t>
  </si>
  <si>
    <t>An inter-authority agreement with its neighbouring authority, Suffolk County Council, which allows for waste to be delivered into a contract Suffolk County Council have.</t>
  </si>
  <si>
    <t>The Contract with Veolia ES (UK) Ltd commenced 01 April 2021 for an initial term of six years with a possible extension of up to two years. It is not a PFI Contract. Further details of the contract award process including the contract values were set out when the contracts were awarded by the County Council’s Cabinet (see p104 of the relevant Cabinet report)</t>
  </si>
  <si>
    <t>31/03/2027</t>
  </si>
  <si>
    <t>SEE SUFFOLK COUNTY COUNCIL</t>
  </si>
  <si>
    <t>North Ayrshire Council</t>
  </si>
  <si>
    <t>FOI@north-ayrshire.gov.uk</t>
  </si>
  <si>
    <t>SEE CLYDE VALLEY RESIDUAL WASTE PARTNERSHIP</t>
  </si>
  <si>
    <t>North Ayrshire Council is part of the Clyde Valley Residual Waste Partnership which has a contract with Viridor Waste Management to dispose of waste through incineration.</t>
  </si>
  <si>
    <t xml:space="preserve">There is a benefit sharing arrangement within the contract. The standard Waste Infrastructure Delivery Programme (WIDP) document that is used as a template when procuring waste contracts is already publicly available </t>
  </si>
  <si>
    <t>North East Lincolnshire Council</t>
  </si>
  <si>
    <t>FOI@nelincs.gov.uk</t>
  </si>
  <si>
    <t>NEWLINCS</t>
  </si>
  <si>
    <t>NEWLINCS is an in-hose company owned by the council. North East Lincolnshire Council has its own incinerator (EfW Plant).</t>
  </si>
  <si>
    <t>Yes, termination provisions at no cost are embedded within the clauses of the contract.</t>
  </si>
  <si>
    <t>North Lanarkshire Council</t>
  </si>
  <si>
    <t>foirequest@northlan.gov.uk</t>
  </si>
  <si>
    <t>Viridor Waste Management Ltd</t>
  </si>
  <si>
    <t>There is a third-party income share.  The standard waste infrastructure delivery programme document that is used as a template when procuring waste contracts is publicly available via the following link:-</t>
  </si>
  <si>
    <t>The start date of the contract was January 2020 and it is valued at approximately £700m.  The contract has a term of 25 years plus a five-year extension option and is not part of a PFI deal</t>
  </si>
  <si>
    <t>North Lincolnshire Council</t>
  </si>
  <si>
    <t>customerservice@northlincs.gov.uk</t>
  </si>
  <si>
    <t>Transwaste Recycling &amp; Aggregates Ltd</t>
  </si>
  <si>
    <t>Based on this press release: https://www.mrw.co.uk/news/transwaste-renews-65m-council-deal-22-03-2023/#:~:text=Transwaste%20Recycling%20and%20Aggregates%20has,a%20year%20for%2010%20years. The council did not respond to our question</t>
  </si>
  <si>
    <t>North London Waste Authority</t>
  </si>
  <si>
    <r>
      <rPr>
        <sz val="10"/>
        <rFont val="Arial"/>
        <family val="2"/>
      </rPr>
      <t xml:space="preserve">FORM: </t>
    </r>
    <r>
      <rPr>
        <u/>
        <sz val="10"/>
        <color rgb="FF1155CC"/>
        <rFont val="Arial"/>
        <family val="2"/>
      </rPr>
      <t>https://www.nlwa.gov.uk/enquiry</t>
    </r>
  </si>
  <si>
    <t>London Energy Limited</t>
  </si>
  <si>
    <t>NLWA has a contract with LondonEnergy Ltd (LEL), a company wholly owned by the NLWA. LEL disposes of household black bag waste at the Energy from Waste (EfW) facility at the EcoPark, Advent Way, London, N18 3AG. Where surplus waste is received over and above what LEL can process, this is sent by LEL to third party waste disposal companies, who arrange for treatment in other EfW facilities.</t>
  </si>
  <si>
    <t>The contract between NLWA and LEL commenced on 16 December 2014 and is set to expire on 1 December 2025. There are no provisions in the contract to extend the term, although it is expected that NLWA will enter into a new contract with LEL for continuation of the services beyond 2025. The cost of the services provided under the contract is calculated through a pricing schedule based on quantities of waste treated.</t>
  </si>
  <si>
    <t xml:space="preserve"> EfW facility operated by LEL </t>
  </si>
  <si>
    <t>EcoPark, Advent Way, London, N18 3AG</t>
  </si>
  <si>
    <t>Biffa Waste Services Ltd</t>
  </si>
  <si>
    <t>· Attero NV, Afvalverbranding Zuid-Nedrland, Middenweg 34, 4782 PM Moerdijk
· Attero Vamweg 7, 9418 TM Wijster, 7300 AX Apeldoorn</t>
  </si>
  <si>
    <t>Cory Barking Operations Ltd</t>
  </si>
  <si>
    <t>Cory Barking Operations Ltd, Riverside Resource Recovery Energy from Waste facility, Norman Road, Belvedere, Kent, DA17 6JY</t>
  </si>
  <si>
    <t>North Northamptonshire Council</t>
  </si>
  <si>
    <t>datarequests@northnorthants.gov.uk</t>
  </si>
  <si>
    <t>North Somerset Council</t>
  </si>
  <si>
    <t>FoI@n-somerset.gov.uk</t>
  </si>
  <si>
    <t>full - SEE ALSO South Gloucestershire</t>
  </si>
  <si>
    <t>Viridor Waste Management Limited</t>
  </si>
  <si>
    <t>This is North Somerset's spend on the larger West of England waste contractContract with Viridor commenced on 01 April 2020. Initial contract term is for 10 years with an option to extend for a further 10 years.  North Somerset Council spend on the incineration contract is approximately £4 million pounds a year.</t>
  </si>
  <si>
    <t>Avonmouth ERF</t>
  </si>
  <si>
    <t>Sevalco North Site, Chittening, Avonmouth, BS11 0YU</t>
  </si>
  <si>
    <t>North Tyneside Council</t>
  </si>
  <si>
    <t>foiofficer@northtyneside.gov.uk</t>
  </si>
  <si>
    <t>North Yorkshire County Council</t>
  </si>
  <si>
    <t>infogov@northyorks.gov.uk</t>
  </si>
  <si>
    <t xml:space="preserve">Allerton Waste Recovery Park SPV </t>
  </si>
  <si>
    <t>Excess revenue - see notes</t>
  </si>
  <si>
    <t>31/01/2018</t>
  </si>
  <si>
    <t>31/01/2043</t>
  </si>
  <si>
    <t>Allerton Waste Recovery Plant</t>
  </si>
  <si>
    <t>Allerton Park, HG5 0SD</t>
  </si>
  <si>
    <t>Slightly unsual this one - The contract commenced 10th June 2023. The contract term is 12 months, with the possible extension of up to five years in any number of increments. With regards to the location of the plant to which waste is taken, the location at Rivenhall is still under construction and will not be ready for operation for another 18 months, at the earliest. In the interim, Indaver sub-contract the disposal of POPs waste, and that contract - according to ECC - does not permit them to reveal the location of where the waste is disposed. They say "Disposal of POPs waste is currently a new emerging market, and knowing the location used would allow competitors to gain an insight into this new commercial stream. This in turn could affect the value for public money currently spent in this area, which would disadvantage the Public Authority and its residents."</t>
  </si>
  <si>
    <t>Northumberland County Council</t>
  </si>
  <si>
    <t>informationgovernance@northumberland.gov.uk</t>
  </si>
  <si>
    <t>All non-hazardous residual waste is bulked by Suez Recycling and Recovery Limited under a Fully Integrated PFI Contract held between Northumberland Energy Recovery Limited (NERL) and Northumberland County Council that has been in place since 2007 and will run until 2034/35. Under this PFI Contract Suez Recycling and Recovery Limited are required to bulk and transport residual waste collected by Northumberland County Council to the Teesside EFW (Line 3), Haverton Hill Road, BILLINGHAM, Cleveland, TS23 1PY.</t>
  </si>
  <si>
    <t>Acceptable parameters: No less than 8.6MJ/kg or no greater than 9.8MJkg. The calorific value is monitored on a 6-month rolling average period. In the event that NCC fails to deliver the correct requirement, the authority may be required to ensure that the contractor is in a no better or no worse financial position as a result.</t>
  </si>
  <si>
    <t>NCC can gain a percentage of the value of energy sold onto the market above an agreed base case set at the beginning of the contract. There is no guarantee year to year that NCC will receive an income.</t>
  </si>
  <si>
    <t>3103/2025</t>
  </si>
  <si>
    <t>Contract expiry date: 31st March 2035 with the option to extend for up to 5 years after this date. • The overall PFI value varies year to year based on indexation and the tonnage of waste managed by the contract. In 2023/24 the overall contract value for the year was circa £25.6m. This is for the management of all waste not just waste that was sent to EFW.</t>
  </si>
  <si>
    <t>Nottingham City Council</t>
  </si>
  <si>
    <t>foi@nottinghamcity.gov.uk</t>
  </si>
  <si>
    <t>FCC and Nottswaste</t>
  </si>
  <si>
    <t>No, but the contract includes a generic change in law provision enabling the operator to present claims for costs created in consequence to new legislation imposed on parties to the contract. This could include a reduction in plant waste processing capacity in consequence to an increased calorific value of municipal waste delivered by the council caused by the removal of food waste from this residual waste stream for separate collection which creates an increase in unit cost per tonne of waste processed against a fixed operating cost. Any claims for such costs would need to be established based on actual plant performance.</t>
  </si>
  <si>
    <t>The contract for residual waste incineration, Runs from 1972 – June 2030, the nature of the contract at the time specified no overall value, but the spend in 2023-24 was £5.189,172.58 disposal plus maintenance £1,083,933.39.</t>
  </si>
  <si>
    <t>Nottingham Waste Incinerator, WasteNotts (Reclamation) Limited</t>
  </si>
  <si>
    <t>Incinerator Road, Off Cattle Market Road, Nottingham NG2 3JH</t>
  </si>
  <si>
    <t>Nottinghamshire County Council</t>
  </si>
  <si>
    <t>FOI@nottscc.gov.uk</t>
  </si>
  <si>
    <t>FCC and Veolia</t>
  </si>
  <si>
    <t>No. On the Veolia contract, Veolia subcontract these arrangements to third parties and  we have no direct contract with the ERF providers.</t>
  </si>
  <si>
    <t>26/6/2006</t>
  </si>
  <si>
    <t>31/3/2033</t>
  </si>
  <si>
    <t>Notts has two incineration contracts. FCC one is not a PFI, it is a 60 year contract with a start date of 1970, given the amount of time the contract has been operated there was no defined overall contract value. The Veolia contract is a PFI. the figures shown in the sheet are from the terms of the PFI agreement.</t>
  </si>
  <si>
    <t>FCC Eastcroft ,  and Enfinium Multifuel 2 at Ferrybridge.</t>
  </si>
  <si>
    <t>Nottingham</t>
  </si>
  <si>
    <t>Veolia Sheffield Incinerator</t>
  </si>
  <si>
    <t>Sheffield</t>
  </si>
  <si>
    <t>Efinium Multifuel</t>
  </si>
  <si>
    <t>Ferrybridge</t>
  </si>
  <si>
    <t>Orkney Islands Council</t>
  </si>
  <si>
    <t>foi@orkney.gov.uk</t>
  </si>
  <si>
    <t>They just pay a gate fee as an Island when they need to use the incinerator</t>
  </si>
  <si>
    <t>As a remote rural area we are exempt from the requirement to collect food waste</t>
  </si>
  <si>
    <t>Oxfordshire County Council</t>
  </si>
  <si>
    <t>foi@oxfordshire.gov.uk</t>
  </si>
  <si>
    <t>Oxfordshire County Council (OCC) has a contract with Viridor Oxfordshire Ltd for the treatment of residual waste collected by the waste collection authorities and household waste recycling centres in Oxfordshire. Under the contract residual waste is treated by incineration with energy recovery.</t>
  </si>
  <si>
    <t>OCCs residual waste treatment contract was awarded on 11.03.2011. The term is 25 years from 01.02.2015 with up to 10 years extension available. The total value of the contract is £550m. The contract is a PPP contract, not a PFI.</t>
  </si>
  <si>
    <t>See Notes</t>
  </si>
  <si>
    <t>Ardley Energy Recovery Facility</t>
  </si>
  <si>
    <t>Middleton Stoney Road, Ardley, Oxfordshire, OX27 7AA.</t>
  </si>
  <si>
    <t>Pembrokeshire Council</t>
  </si>
  <si>
    <t>FOI@pembrokeshire.gov.uk</t>
  </si>
  <si>
    <t>Trident Park EfW</t>
  </si>
  <si>
    <t>17/12/2018</t>
  </si>
  <si>
    <t>16/12/2026</t>
  </si>
  <si>
    <t>Contract start date 17/12/18. Contract End Date 16/12/26. Unable to disclose commercial data. This is not part of a PFI deal.</t>
  </si>
  <si>
    <t>Glass Avenue, Cardiff, CF24 5EN EfW</t>
  </si>
  <si>
    <t>Newton Road</t>
  </si>
  <si>
    <t>Newton Road, Rumney, Cardiff (for six weeks while Trident park was shut down)</t>
  </si>
  <si>
    <t>Sjohagsvagen</t>
  </si>
  <si>
    <t>23-27, 72103 Vasteras, Sweden</t>
  </si>
  <si>
    <t>Perth &amp; Kinross Council</t>
  </si>
  <si>
    <t>foi@pkc.gov.uk</t>
  </si>
  <si>
    <t>Paprec Energies Binn Ltd.</t>
  </si>
  <si>
    <t>31/07/2033</t>
  </si>
  <si>
    <t xml:space="preserve">The contract is from 01.08.2023 to 31.07.2033 with the option to extend by 3+2 years. The value of the contract is £75 Million. </t>
  </si>
  <si>
    <t>Peterborough City Council</t>
  </si>
  <si>
    <t>foi@peterborough.gov.uk</t>
  </si>
  <si>
    <t xml:space="preserve">Yes, Peterborough City Council receives all the income from the electricity generated. </t>
  </si>
  <si>
    <t>This is not a PFI contract, Peterborough City Council own the facility and funded the capital costs to construct the facility, Viridor operate and maintain the facility over the contract period.</t>
  </si>
  <si>
    <t>CountryStyle Recycling Ltd</t>
  </si>
  <si>
    <t>Enfinium - Kemsley Generating Station, Barge Way, Kemsley, Sittingbourne, Kent, ME10 2TD
FCC, Greatmoor Road off, Creighton Rd, Woodham, Aylesbury HP18 0QE
CountryStyle Recycling, Ridham Docks</t>
  </si>
  <si>
    <t>J O'Doherty Haulage Ltd</t>
  </si>
  <si>
    <t>· LondonEnergy Ltd, LondonEnergy EcoPark, Advent way, London N18 3AG
· Covanta Energy Limited Newhurst Energy Recovery Facility, Newhurst Quarry, Shershed, Leicestershire LE12 9BU
· EEW Energy from Waste - Delfzijl Oosterhorn 38. 9936 HD Farmsum, Netherlands
· EEW Energy from Waste - Hurth EBKW Knapsack Industriestrasse 300, 50354 Hurth, Germany</t>
  </si>
  <si>
    <t>Suez Recycling And Recovery UK Ltd</t>
  </si>
  <si>
    <t>Enfinium - Kemsley Generating Station, Barge Way, Kemsley, Sittingbourne, Kent, ME10 2TD</t>
  </si>
  <si>
    <t xml:space="preserve">As the London Borough of Enfield managed its own recycling contracts in 2021/22 and 2022/23, we do not hold data on waste they collected as recycling in those years.The data for 2023/24 is for the first three quarters of the year only. We have not yet collated the data for the fourth quarter.. </t>
  </si>
  <si>
    <t>Plymouth City Council</t>
  </si>
  <si>
    <t>info@plymouth.gov.uk</t>
  </si>
  <si>
    <t>RBC has the facility of a break clause, available in the event that recycling increases or other tonnage reductions for disposal arise.</t>
  </si>
  <si>
    <t>Portsmouth City Council</t>
  </si>
  <si>
    <t>foi@portsmouthcc.gov.uk</t>
  </si>
  <si>
    <t>Veolia Environmental Solutions</t>
  </si>
  <si>
    <t>Veolia Environmental Services, as co signatory in the contract between Hampshire County Council and Veolia Environmental Services.</t>
  </si>
  <si>
    <t>An income share agreement (50/50) for electricity produced for the National Grid between the Authority and Veolia applies from 2024.</t>
  </si>
  <si>
    <t>31/12/2030</t>
  </si>
  <si>
    <t>Start date 1 January 1997. Initially a 25-year contract with expiry dates linked to delivery of infrastructure, however an extension with a co-terminus expiry date of 31 December 2030 was subsequently agreed in 2014. The Contract is not a PFI.</t>
  </si>
  <si>
    <t>Portsmouth Energy Recovery Facility</t>
  </si>
  <si>
    <t>The contract contains termination provisions that would apply in various different circumstances.</t>
  </si>
  <si>
    <t>(Incinerated recycling) tonnages refer to material that was initially delivered to a recycling facility, but which was rejected as contamination after being sorted. Please note – the 23/24 tonnage was considerably higher than previous years due to temporary contingency arrangements resulting from construction works at one of the two Material Recycling Facilities in the county. The 23/24 tonnage is unaudited and remains subject to change.</t>
  </si>
  <si>
    <t>Powys County Council</t>
  </si>
  <si>
    <t>foi.queries@powys.gov.uk</t>
  </si>
  <si>
    <t>Potters Waste Management</t>
  </si>
  <si>
    <t>31/10/2026</t>
  </si>
  <si>
    <t>Overall contract value is impossible to state as it is dependant on the tonnages collected and amount of hauled loads, which varies. However, the contract spend over 2023/24 will be £2.3million.</t>
  </si>
  <si>
    <t>Reading Borough Council</t>
  </si>
  <si>
    <t>CRT.FOI@reading.gov.uk</t>
  </si>
  <si>
    <t>Lakeside EfW</t>
  </si>
  <si>
    <t xml:space="preserve">Start Dec 2006, 25 years. Estimate value for RBC (inc. up to 2031) £60.911m. </t>
  </si>
  <si>
    <t>Allington EfW</t>
  </si>
  <si>
    <t>Redcar and Cleveland</t>
  </si>
  <si>
    <t>information_security@redcar-cleveland.gov.uk</t>
  </si>
  <si>
    <t>challenging</t>
  </si>
  <si>
    <t>Sita UK LTD</t>
  </si>
  <si>
    <t>https://procontract.due-north.com/ContractsRegister/ViewContractDetails?contractId=13e3beef-561e-e611-8114-000c29c9ba21&amp;p=1c9e782c-541e-e611-8114-000c29c9ba21</t>
  </si>
  <si>
    <t>21/07/1995</t>
  </si>
  <si>
    <t>31/03/2026</t>
  </si>
  <si>
    <t>SUEZ EFW Site</t>
  </si>
  <si>
    <t>Haverton Hill Rd, Stockton-on-Tees, Billingham TS23 1PY.</t>
  </si>
  <si>
    <t>When Defra consulted on consistency in recycling the BDR Partnership undertook an options appraisal to determine the carbon and financial benefits of separately collecting food waste weekly as was proposed in the consultation. As food waste is already processed through anaerobic digestion at the facility, producing a compost like output, there were minimal carbon benefits and the costs were high due to both impacts on long term contract and the need to procure a separate food waste processing contract. Defra considered the response and have granted Barnsley, Doncaster and Rotherham Councils transitional arrangements up to the end of the current contract, which means there is no requirement for food waste to be separately collected from households in the region at this time.</t>
  </si>
  <si>
    <t>Renfrewshire Council</t>
  </si>
  <si>
    <t>foi@renfrewshire.gov.uk</t>
  </si>
  <si>
    <t>Viridor Waste Management, via Clyde Valley agreement.</t>
  </si>
  <si>
    <t>https://webarchive.nationalarchives.gov.uk/ukgwa/20130405030457/http://www.defra.gov.uk/environment/waste/local-authorities/widp/</t>
  </si>
  <si>
    <t>The incineration contract began in January 2020 with an approximate value of £700 million. The contract term is structured as 25 years with an option for a 5 year extension. The contract is not part of a Private Finance Initiative (PFI) but is procured using a non reverting asset model, which follows the format of the kilted WIDP contract.</t>
  </si>
  <si>
    <t>Rhondda Cynon Taf County Borough Council</t>
  </si>
  <si>
    <t>FreedomOfInformation@rhondda-cynon-taff.gov.uk</t>
  </si>
  <si>
    <t xml:space="preserve">Lakeside ERF </t>
  </si>
  <si>
    <t>Lakeside Rd, Slough SL3 0FE</t>
  </si>
  <si>
    <t xml:space="preserve">The contract can only be terminated early by either party by following the contractual early termination provisions.    </t>
  </si>
  <si>
    <t>Rochdale Metropolitan Borough Council</t>
  </si>
  <si>
    <t>FOI@rochdale.gov.uk</t>
  </si>
  <si>
    <t>Rotherham Metropolitan Borough Council</t>
  </si>
  <si>
    <t>freedomofinformation@rotherham.gov.uk</t>
  </si>
  <si>
    <t>partial - challenge partly succesful</t>
  </si>
  <si>
    <t>Renewi UK Services Limited/ S R C L/  KCM Waste Management</t>
  </si>
  <si>
    <r>
      <rPr>
        <sz val="10"/>
        <rFont val="Arial"/>
        <family val="2"/>
      </rPr>
      <t xml:space="preserve">See Renewi in the contracts register here: </t>
    </r>
    <r>
      <rPr>
        <u/>
        <sz val="10"/>
        <color rgb="FF1155CC"/>
        <rFont val="Arial"/>
        <family val="2"/>
      </rPr>
      <t>https://www.rotherham.gov.uk/downloads/download/7/tenders-and-contracts</t>
    </r>
  </si>
  <si>
    <t>24/2/2015</t>
  </si>
  <si>
    <r>
      <rPr>
        <sz val="10"/>
        <rFont val="Arial"/>
        <family val="2"/>
      </rPr>
      <t xml:space="preserve">Contract is a PFI so details can be found here: </t>
    </r>
    <r>
      <rPr>
        <u/>
        <sz val="10"/>
        <color rgb="FF1155CC"/>
        <rFont val="Arial"/>
        <family val="2"/>
      </rPr>
      <t>https://docs.google.com/spreadsheets/d/1FflVhF5J-ERHR6yRW9hu10QWDdKHnPe11PUC0O_J0QQ/edit?usp=sharing</t>
    </r>
    <r>
      <rPr>
        <sz val="10"/>
        <rFont val="Arial"/>
        <family val="2"/>
      </rPr>
      <t xml:space="preserve"> and via the council's contracts register here: </t>
    </r>
    <r>
      <rPr>
        <u/>
        <sz val="10"/>
        <color rgb="FF1155CC"/>
        <rFont val="Arial"/>
        <family val="2"/>
      </rPr>
      <t>https://www.rotherham.gov.uk/downloads/download/7/tenders-and-contracts</t>
    </r>
  </si>
  <si>
    <t>Enfinium Ferrybridge 1</t>
  </si>
  <si>
    <t>Fryston Lane, Knottingley, West Yorkshire, WF11 8DX</t>
  </si>
  <si>
    <t>Enfinium Ferrybridge 2</t>
  </si>
  <si>
    <t>S R C L Leeds Clinical Waste Facility,</t>
  </si>
  <si>
    <t>Knotstrop Treatment Works, Knowsthrope Lane, Leeds LS9 0PJ</t>
  </si>
  <si>
    <t>The contract contains termination provisions for each party. Penalties depend on the reason for termination.</t>
  </si>
  <si>
    <t>Royal Borough of Kensington &amp; Chelsea</t>
  </si>
  <si>
    <t>foi@rbkc.gov.uk</t>
  </si>
  <si>
    <t>SEE Western Riverside Waste Authority</t>
  </si>
  <si>
    <t>Royal Borough of Kingston upon Thames</t>
  </si>
  <si>
    <t>foi@kingston.gov.uk</t>
  </si>
  <si>
    <t>full - see South London Waste Partnership</t>
  </si>
  <si>
    <t>Viridor South London</t>
  </si>
  <si>
    <t xml:space="preserve">There are revenue sharing arrangements in the contract from electricity export sales and third party waste gate fees. </t>
  </si>
  <si>
    <t>The Council, along with the London Boroughs of Croydon Merton and Sutton, are part of the South London Waste Partnership (SLWP). The SLWP procured a waste treatment contract on behalf of the four Boroughs with Viridor South London Ltd for residual waste to be processed at the Beddington Energy Recovery Facility (ERF) located in Sutton. The contract commenced in March 2019 and can run through to 2044 with a potential 3 year extension through to 2047. The total contract value at the time of award was £990m.</t>
  </si>
  <si>
    <t xml:space="preserve">Kemsley ERF </t>
  </si>
  <si>
    <t>at Grovehurst Rd, Kemsley, Sittingbourne ME10 2FP</t>
  </si>
  <si>
    <t xml:space="preserve">FCC Greatmore ERF </t>
  </si>
  <si>
    <t>at Creighton Rd, Woodham, Aylesbury HP18 0QE</t>
  </si>
  <si>
    <t>Royal Borough of Windsor and Maidenhead</t>
  </si>
  <si>
    <t>foi@rbwm.gov.uk</t>
  </si>
  <si>
    <t>The contract is not part of a PFI deal.</t>
  </si>
  <si>
    <t>Rutland County Council</t>
  </si>
  <si>
    <t>foi@rutland.gov.uk</t>
  </si>
  <si>
    <t>Salford City Council</t>
  </si>
  <si>
    <t>infogovernance@salford.gov.uk</t>
  </si>
  <si>
    <t>SEE Greater Manchester Combined</t>
  </si>
  <si>
    <t>Sandwell Metropolitan Borough Council</t>
  </si>
  <si>
    <t>contact@sandwell.gov.uk</t>
  </si>
  <si>
    <t>Scottish Borders Council</t>
  </si>
  <si>
    <t>FOI@scotborders.gov.uk</t>
  </si>
  <si>
    <t>Levenseat Ltd</t>
  </si>
  <si>
    <t>20/06/2019</t>
  </si>
  <si>
    <t>30/06/2029</t>
  </si>
  <si>
    <t>contract-register-2024 (scotborders.gov.uk)</t>
  </si>
  <si>
    <t>Sefton Metropolitan Borough Council</t>
  </si>
  <si>
    <t>information@sefton.gov.uk</t>
  </si>
  <si>
    <t>Sheffield City Council</t>
  </si>
  <si>
    <t>FOI@sheffield.gov.uk</t>
  </si>
  <si>
    <t>Sheffield City Council has an Integrated Waste Contract with Veolia Environmental Services to provide all domestic waste services. This includes the provision of an Energy Recovery Facility for the treatment of all non-recyclable domestic waste.</t>
  </si>
  <si>
    <t>There is a fixed income share arrangement, but we are not able to provide the specific details of this as we are not able to determine the element of this value that is directly attributed to the Energy Recovery Process as the value is part of the wider integrated waste contract and is not specific to the energy recovery facilities operation.</t>
  </si>
  <si>
    <t>The contract start date for the Integrated Waste Contract for Sheffield domestic waste began in 2021and runs until 2038. It is not possible to provide the overall value given this is an integrated waste contract and includes a number of variables within annual costs. The Contract is a PPP contract not a PFI.</t>
  </si>
  <si>
    <t>Shetland Islands Council</t>
  </si>
  <si>
    <t>administrative.services@shetland.gov.uk</t>
  </si>
  <si>
    <t>Shropshire Council</t>
  </si>
  <si>
    <t>information.request@shropshire.gov.uk</t>
  </si>
  <si>
    <t>Veolia Shropshire Limited</t>
  </si>
  <si>
    <t>15/9/2015</t>
  </si>
  <si>
    <t>31/3/2039</t>
  </si>
  <si>
    <t>This is an integrated PFI contract in two parts Waste Treatment Services and Waste Recycling Services, the contract commenced in 2007 and was for 27 years up to Sept 2034 however, due to the original planning for the ERF in 2010 being refused and subsequently issued on appeal the contract was extended for a further 4.5 years in 2015 following the ERF becoming operational.</t>
  </si>
  <si>
    <t>Slough Borough Council</t>
  </si>
  <si>
    <t>foi@slough.gov.uk</t>
  </si>
  <si>
    <t xml:space="preserve">Lakeside Energy from Waste </t>
  </si>
  <si>
    <t>31/11/2027</t>
  </si>
  <si>
    <r>
      <rPr>
        <sz val="10"/>
        <rFont val="Arial"/>
        <family val="2"/>
      </rPr>
      <t xml:space="preserve">The council did not provide a value - but the tender was advertised at thw time: </t>
    </r>
    <r>
      <rPr>
        <u/>
        <sz val="10"/>
        <color rgb="FF1155CC"/>
        <rFont val="Arial"/>
        <family val="2"/>
      </rPr>
      <t>https://www.letsrecycle.com/news/slough-looks-ahead-to-48m-waste-treatment-contract/</t>
    </r>
  </si>
  <si>
    <t>The Authority may terminate this contract in whole or in part with immediate effect in the event of any of the provisions of regulation 73(1) of the Public Contracts (Scotland) Regulations 2015.</t>
  </si>
  <si>
    <t>Solihull Metropolitan Borough Council</t>
  </si>
  <si>
    <t>infogov@solihull.gov.uk</t>
  </si>
  <si>
    <t>Somerset Council</t>
  </si>
  <si>
    <t>SomersetDirect-FOI@somerset.gov.uk</t>
  </si>
  <si>
    <t>Viridor Avonmouth Waste Services Limited.</t>
  </si>
  <si>
    <t>Yes, an energy share mechanism is contained within the contract - the details of which are considered commercially confidential as the case for the public interest in maintaining the confidentiality outweighs the public interest in disclosing it, this in line with the Local Government Act 1972, Schedule 12A. No income from product sales.</t>
  </si>
  <si>
    <t>01/04//2020</t>
  </si>
  <si>
    <t>31/03/2045</t>
  </si>
  <si>
    <t>The contract does not relate to a PFI deal, the start date was 1st April 2020, with an existing termination date of 31st March 2045. The contract has terms to extend the contract by up to 5 years, to 31st March 2050, but has yet to enact any extension. The contractual term value is estimated to be circa £375m, excluding any extension.</t>
  </si>
  <si>
    <t>South Ayrshire Council</t>
  </si>
  <si>
    <t>foi@south-ayrshire.gov.uk</t>
  </si>
  <si>
    <t>South Gloucestershire Council</t>
  </si>
  <si>
    <t>FreedomOfInformation@southglos.gov.uk</t>
  </si>
  <si>
    <t>full - details for the West of England Waste Partnership covering North Somerset ad Bristol</t>
  </si>
  <si>
    <t>Suez/ Viridor</t>
  </si>
  <si>
    <t>This was a jointly procured contract with South Gloucestershire, Bath and North East Somerset, North Somerset and Bristol City Councils together referred to as the West of England Waste Partnership.</t>
  </si>
  <si>
    <t>Can the council state whether either of these contracts require a minimum calorific value to be processed through them each year? If so, what are the arrangements to cover any shortfall (for example, is there a cost and what is that cost?) There are no arrangements to cover any shortfalls however a Change in Law and or change to the way collection services are delivered that results in the calorific value being outside of these parameters could trigger a variation to the contract by the contractor.</t>
  </si>
  <si>
    <t>This was a jointly procured contract with South Gloucestershire, Bath and North East Somerset, North Somerset and Bristol City Councils together referred to as the West of England Waste Partnership.. The contract was awarded in Lots, Lot numbers 1A and 1B are for incineration of residual municipal waste, Lot 2, was for treatment of bulky residual waste which isn’t incineration. The contract was awarded in Lots, Lot numbers 1A and 1B are for incineration of residual municipal waste, Lot 2, was for treatment of bulky residual waste which isn’t incineration. The contract with SUEZ is for 50,000 tonnes annually and with Viridor is for 126,000 tonnes pa. These tonnages represent the tonnages for the West of England as a whole. The overall value of the contracts to the West of England (as taken from the award notice) was for Lot 1A and SUEZ £105,000,000.00 (excluding VAT) and Lot 1B Viridor £252,000,000.00 (excluding VAT). The annual cost to South Gloucestershire Council in 2023/24 for incineration of residual municipal waste was a little over £5M. The contracts have an initial term to 31 March 2030, with provision to extend by one or more periods up to 31 March 2040. For practical reasons South Gloucestershire currently only uses the Viridor plant for its disposal needs albeit which plant each partner uses are not a contractual requirement and can be easily varied between the partners and the plant operators.</t>
  </si>
  <si>
    <t>There is no possibility of early exit from the contract with no fine</t>
  </si>
  <si>
    <t>South Lanarkshire Council</t>
  </si>
  <si>
    <t>Foi.reviews@southlanarkshire.gov.uk</t>
  </si>
  <si>
    <t>The contract commenced on April 2017 with Viridor Ltd.  The initial contract length is for 10 years with an option to extend for a further 5 years.  The contract is not part of a PFI deal.  The contract value is estimated at £128m.</t>
  </si>
  <si>
    <t>South Tyneside Metropolitan Borough Council</t>
  </si>
  <si>
    <t>foi@southtyneside.gov.uk</t>
  </si>
  <si>
    <t>South Tyne and Wear Energy Recovery Limited</t>
  </si>
  <si>
    <t>There is a sharing agreement linked to income from energy if it rises above an agreed limit, but the specific details of this arrangement are confidential</t>
  </si>
  <si>
    <t>22/04/2039</t>
  </si>
  <si>
    <t>Southampton City Council</t>
  </si>
  <si>
    <t>foi.requests@southampton.gov.uk</t>
  </si>
  <si>
    <t>Southend-on-Sea Council</t>
  </si>
  <si>
    <t>council@southend.gov.uk</t>
  </si>
  <si>
    <t>SUEZ Recycling and Recovery UK Ltd</t>
  </si>
  <si>
    <t>Southend City Council gave no undertaking about the composition of our waste in the current waste disposal contract.</t>
  </si>
  <si>
    <t>No, it wasn’t considered due to the percentage component of waste we are sending to the EfW facility. We would usually expect this to be reflected in the gate fee that the EfW facility operator offered as part of the disposal contract.</t>
  </si>
  <si>
    <t>The service area would work with both the Contractor and legal services teams as to the effects of any change in government policy or legislation along with reviewing the Terms and Conditions of the Contract the WNC residual waste contracts will naturally expire on 31st March 2025</t>
  </si>
  <si>
    <t>All of the waste collected for recycling is treated via separate contracts with material recycling facilities. No waste collected for recycling is treated through our Residual Waste Treatment and Disposal Contracts. Via the MRF contracts, only contaminated recycling will not be recycled.</t>
  </si>
  <si>
    <t>St Helens Borough Council</t>
  </si>
  <si>
    <t>contactcentre@sthelens.gov.uk</t>
  </si>
  <si>
    <t>Staffordshire County Council</t>
  </si>
  <si>
    <t>foi@staffordshire.gov.uk</t>
  </si>
  <si>
    <t>Council did not answer Qs 7 and 8 - it has not explained why yet</t>
  </si>
  <si>
    <t>Stirling Council</t>
  </si>
  <si>
    <t>FOI@stirling.gov.uk</t>
  </si>
  <si>
    <t>Cireco LLP</t>
  </si>
  <si>
    <t xml:space="preserve">1st January 2024 for a period of 10 years to 31 December 2033 + 5 year permissible extension period to 31 December 2038. This contract is not part of a PFI deal. </t>
  </si>
  <si>
    <t>Stockport Metropolitan Borough Council</t>
  </si>
  <si>
    <t>foi.officer@stockport.gov.uk</t>
  </si>
  <si>
    <t>Stockton-on-Tees Borough Council</t>
  </si>
  <si>
    <t>FOI@stockton.gov.uk</t>
  </si>
  <si>
    <t>Stoke-on-Trent City Council</t>
  </si>
  <si>
    <t>FOI@stoke.gov.uk</t>
  </si>
  <si>
    <t>Hanford Waste Services</t>
  </si>
  <si>
    <t>We are not able to provide this information. The operational contract is currently under review and this information is currently commercially sensitive.</t>
  </si>
  <si>
    <t>31/03/2025</t>
  </si>
  <si>
    <t>There are no extensions allowable under this contract.</t>
  </si>
  <si>
    <t>Hanford EfW</t>
  </si>
  <si>
    <t>Stoke-on-Trent,</t>
  </si>
  <si>
    <t>Suffolk County Council</t>
  </si>
  <si>
    <t>information.management@suffolk.gov.uk</t>
  </si>
  <si>
    <t>Sunderland City Council</t>
  </si>
  <si>
    <t>freedom.information@sunderland.gov.uk</t>
  </si>
  <si>
    <t>There is an agreed waste source, but no direct annual penalty linked to calorific value.</t>
  </si>
  <si>
    <t>Surrey County Council</t>
  </si>
  <si>
    <t>foi@surreycc.gov.uk</t>
  </si>
  <si>
    <t>Suez Recycling and Recovery Ltd</t>
  </si>
  <si>
    <t>Surrey County Council has a contract with SUEZ Recycling and Recovery (Surrey) Ltd to manage household waste, including residual waste. SUEZ Recycling and Recovery (Surrey) Ltd contract with SUEZ Recycling and Recovery UK Ltd who use a series of sub- contracts to manage residual household waste.</t>
  </si>
  <si>
    <t>The Council has an energy income sharing arrangement on the Eco Park gasification facility operated by our contractor at Shepperton which is used for the treatment of a portion of Surrey’s household waste. There are no other sharing arrangements for any other sub-contracted plants.</t>
  </si>
  <si>
    <t>The disposal of residual waste is part of a PFI contract with SUEZ Recycling and Recovery (Surrey) Ltd which commenced in September 1999. The term of the contract is 25-years and the annual value of the integrated waste contract is around £70M per year. Part of the integrated contract, including the operation of the gasifier at the Shepperton Eco Park has been extended until September 2029. However, the Council has re-tendered a contract for the treatment of the remainder of its residual waste and this contract, which was awarded to SUEZ Recycling and Recovery (UK) Ltd commences in October 2024 for a period of 10 years plus an optional extension of 5 years. The value of this contract is around £16M per year.</t>
  </si>
  <si>
    <t>Swindon Borough Council</t>
  </si>
  <si>
    <t>customerservices@swindon.gov.uk</t>
  </si>
  <si>
    <t>Viridor Energy Ltd</t>
  </si>
  <si>
    <t>The council disposes of it non-recyclable refuse via an energy from waste process which uses incineration and energy capture. This is undertaken by Viridor Energy Ltd via a contract.</t>
  </si>
  <si>
    <t xml:space="preserve">There is a minimum tonnage for this contract however this is highly unlikely to ever be met due to the rising population of the borough. If this was met then it was form a baseline minimum payment to the contractor. </t>
  </si>
  <si>
    <t>31/03/2030</t>
  </si>
  <si>
    <t>Tameside Metropolitan Borough Council</t>
  </si>
  <si>
    <t>foi@tameside.gov.uk</t>
  </si>
  <si>
    <t>There are termination provisions for each party. Penalties depend on the reason for termination.</t>
  </si>
  <si>
    <t>Telford &amp; Wrekin Council</t>
  </si>
  <si>
    <t>foi@telford.gov.uk</t>
  </si>
  <si>
    <t>Veolia are currently the Waste Management Services contract provider for household waste within the borough, this includes disposal of waste through energy recovery facilities.</t>
  </si>
  <si>
    <t>28/03/2038</t>
  </si>
  <si>
    <t>The Waste Management Services contract (which includes disposal of waste through energy The Waste Management Services contract (which includes disposal of waste through energy
recovery facilities) is valid from 1 April 2024 to 31 March 2038 with a possible extension of one year. The
value is £298,823,000.00.</t>
  </si>
  <si>
    <t>In terms of changes in Government policy or legislation specifically, no. However, our contracts do contain standard caveats that allow for early exit from the contract without compensation being payable. Examples of those caveats include incidences of bankruptcy, insolvency or bribery.</t>
  </si>
  <si>
    <t>In council meeting where the council was proposed it says: "The proposal is estimated to deliver savings of over £2m a year compared to existing 
arrangements, and more if the additional burden of the Dutch tax on import of refused 
derived fuel in to the Netherlands, which was introduced in 2020, is taken into 
account and which applies to some existing arrangements. Over the life of the 
contract the total saving would therefore be more than £12m in today’s money 
compared to the cost existing arrangements."</t>
  </si>
  <si>
    <t>Thurrock Council</t>
  </si>
  <si>
    <t>information.matters@thurrock.gov.uk</t>
  </si>
  <si>
    <t>Cory Topco Ltd</t>
  </si>
  <si>
    <t>The contract start date was 01/04/2024.The overall value is £105 million.
The contract term is for ten years with a five year extension option
The contract is not part of a PFI deal.</t>
  </si>
  <si>
    <t>Torbay Council</t>
  </si>
  <si>
    <t>foi@torbay.gov.uk</t>
  </si>
  <si>
    <t>full - See South West Devon Partnership</t>
  </si>
  <si>
    <t>MVV Environment Devonport Ltd.</t>
  </si>
  <si>
    <t>The South West Devon Waste Partnership (SWDWP); a joint venture between Plymouth City Council, Devon County Council and Torbay Council has a 25 year residual waste contract with MVV Environment Devonport Ltd.</t>
  </si>
  <si>
    <t>The contract contains a mechanism for sharing Third Party Income associated with the Devonport EfW Facility. The details regarding the Third Party Income of the contract is deemed commercially sensitive</t>
  </si>
  <si>
    <t>25/03/2011</t>
  </si>
  <si>
    <t>The SWDWP entered into the Residual Waste Contract with MVV Environment Devonport Ltd on 25th March 2011, with an operational term of 25 years from 2014 onwards and the option to extend by 5 years. The overall estimated worth of the contract is £436m. The contract is part of a PFI arrangement with the SWDWP securing £177m from Defra through a Waste Infrastructure Grant, which meant the SWDWP had to fund approx. £259m for the Residual Waste Treatment Contract.</t>
  </si>
  <si>
    <t>Torfaen County Borough</t>
  </si>
  <si>
    <t>foi@torfaen.gov.uk</t>
  </si>
  <si>
    <t xml:space="preserve">Viridor Trident Park Limited </t>
  </si>
  <si>
    <t xml:space="preserve">for the treatment of residual waste through incineration through energy recovery (tomorrows Valley). </t>
  </si>
  <si>
    <t>information withheld - section 43</t>
  </si>
  <si>
    <t>The overall value of the contract has changed because of the tonnage fluctuation, it was modelled on expected forecasts.</t>
  </si>
  <si>
    <t>Trident Park EFW</t>
  </si>
  <si>
    <t>Glass Avenue, Cardiff CF24 5EN</t>
  </si>
  <si>
    <t>Viridor, Avonmouth ERF</t>
  </si>
  <si>
    <t>Severn Road, Avonmouth, Bristol, BS11 0YU</t>
  </si>
  <si>
    <t>Viridor Lakeside EFW</t>
  </si>
  <si>
    <t>, Lakeside Road, Lakeside, Slough, SL3 0FE</t>
  </si>
  <si>
    <t>Trafford Council</t>
  </si>
  <si>
    <t>data.protection@trafford.gov.uk</t>
  </si>
  <si>
    <t>Vale of Glamorgan</t>
  </si>
  <si>
    <t>Wakefield City Metropolitan District Council</t>
  </si>
  <si>
    <t>freedomofinformation@wakefield.gov.uk</t>
  </si>
  <si>
    <t>Renewi/Infinium</t>
  </si>
  <si>
    <t xml:space="preserve">Wakefield Council, working in partnership with Renewi UK services, has a long term contract with Enfinium for the disposal of waste derived fuel.   </t>
  </si>
  <si>
    <t>The Contract with Enfinium has specific material specifications, which include a maximum calorific value of 16.5 kj/kg. There are no financial costs associated with this target.</t>
  </si>
  <si>
    <t>Within the contract, there is an energy sharing agreement above a threshold.</t>
  </si>
  <si>
    <t>13/01/2013</t>
  </si>
  <si>
    <t>13/01/2038</t>
  </si>
  <si>
    <t xml:space="preserve">The waste disposal contract commenced on 13 January 2013 for a period of 25 years; the RDF contract runs in parallel with the contract. </t>
  </si>
  <si>
    <t>Ferrybridge Multi-Fuel 1</t>
  </si>
  <si>
    <t xml:space="preserve">Kirkshaw Lane, Knottingley West Yorkshire </t>
  </si>
  <si>
    <t>Ferrybridge Multi-Fuel 2</t>
  </si>
  <si>
    <t>Walsall Metropolitan Borough Council</t>
  </si>
  <si>
    <t>informationrights@walsall.gov.uk</t>
  </si>
  <si>
    <t>West Dunbartonshire does not incinerate waste according to its FOI and public data.</t>
  </si>
  <si>
    <t>Warrington Council</t>
  </si>
  <si>
    <t>foi@warrington.gov.uk</t>
  </si>
  <si>
    <t>Combined disposal, recycling, and waste transfer station contract, 01-02-2020, £30,000,000, 36+12+12 months, none PFI.</t>
  </si>
  <si>
    <t>Cemex Rugby</t>
  </si>
  <si>
    <t>CV21 2RY</t>
  </si>
  <si>
    <t>HU8 8AD</t>
  </si>
  <si>
    <t>Equitix EEF WTE</t>
  </si>
  <si>
    <t>CV9 2LA</t>
  </si>
  <si>
    <t>Early Termination is an option, subject to contract conditions.</t>
  </si>
  <si>
    <t>Warwickshire County Council</t>
  </si>
  <si>
    <t>inforights@warwickshire.gov.uk</t>
  </si>
  <si>
    <t>full - see also Staffordshire</t>
  </si>
  <si>
    <t>Coventry and Solihull Waste Disposal Company/ Veolia</t>
  </si>
  <si>
    <t>We have a Service Level Agreement with Coventry and Solihull Waste Disposal Company who operate the Coventry Energy from Waste (EfW) Plant and we are a partner with Staffordshire County Council in a contract with Veolia for waste treatment at the W2R Four Ashes EfW Plant.</t>
  </si>
  <si>
    <t>Our agreements do not state a minimum calorific value. Minimum tonnages are currently well below projected tonnages and we still send some waste to landfill which we are trying to reduce wherever possible.</t>
  </si>
  <si>
    <t>The W2R Four Ashes agreement with Staffordshire County Council does have a sharing mechanism which includes PFI credits, energy sold, metals recycled and a share of third party waste taken into the plant share of third party waste taken into the plant.</t>
  </si>
  <si>
    <t>West Berkshire Council</t>
  </si>
  <si>
    <t>foi@westberks.gov.uk</t>
  </si>
  <si>
    <t xml:space="preserve">Veolia UK </t>
  </si>
  <si>
    <t>West Berkshire Council has a 25 year Integrated Waste Management Contract with Veolia UK to provide the District with all of our household waste management and street cleansing requirements.  This includes waste disposal through incineration.</t>
  </si>
  <si>
    <t>The overall value of the PFI contract is commercially sensitive and we are unable to provide you with this information.</t>
  </si>
  <si>
    <t>West Dunbartonshire</t>
  </si>
  <si>
    <t>foi@west-dunbarton.gov.uk</t>
  </si>
  <si>
    <t>NONE</t>
  </si>
  <si>
    <t>Early exit is not permitted</t>
  </si>
  <si>
    <t>West Lothian Council</t>
  </si>
  <si>
    <t>customer.services@westlothian.gov.uk</t>
  </si>
  <si>
    <t>West Northamptonshire Council</t>
  </si>
  <si>
    <t>datarequests@westnorthants.gov.uk</t>
  </si>
  <si>
    <t>Thalia Waste Management and Suez Recycling and Recovery UK</t>
  </si>
  <si>
    <t>West Northamptonshire Council (WNC) has contracts with both Thalia Waste Management and Suez Recycling and Recovery UK for the Treatment and Disposal of Residual Waste</t>
  </si>
  <si>
    <t>See contract details</t>
  </si>
  <si>
    <t>The contracts in place are not PFI Contracts and the existing contracts commenced on 1st April 2013 for an initial term of 7 years with extensions up to a further 5 years. The Residual Waste Treatment and Disposal Contracts at WNC are bespoke requirements to the Authority which includes operation of a Transfer Station and haulage arrangements and covers various waste streams that may need specialist treatment or pre-treatment – it is not purely an incinerator contract so value of the contract is commercially sensitive</t>
  </si>
  <si>
    <t>West Sussex County Council</t>
  </si>
  <si>
    <t>FOI@westsussex.gov.uk</t>
  </si>
  <si>
    <t>West Sussex Britaniacrest Seneca Partnership/ Biffa West Sussex Limited</t>
  </si>
  <si>
    <t>https://www.westsussex.gov.uk/land-waste-and-housing/waste-and-recycling/recycling-and-waste-prevention/what-happens-to-your-waste/our-waste-disposal-contracts/</t>
  </si>
  <si>
    <t>As part of the Refuse Derived Fuel (RDF) Contract there is an agreed specification that outlines the RDF made available will have a net calorific value (NCV) ≥10 MJ/kg (as received basis), there is no financial impact should the NVC fall below this.</t>
  </si>
  <si>
    <t>There are no such arrangements under the RDF Contract, a fee is paid per tonne for the collection, transport, treatment and disposal of RDF.</t>
  </si>
  <si>
    <t>The existing RDF Contract West Sussex County Council holds expires April 2024 after a 1 year extension. The new RDF Contract will commence in April 2024 and has an initial contract term of 11 years with the ability to extend for up to 5 years. The estimated value of the new RDF Contract is up to £395,600,000 over the life of the contract. Neither of the contracts referenced are part of a PFI deal</t>
  </si>
  <si>
    <t>Western Riverside Waste Authority</t>
  </si>
  <si>
    <t>info@wrwa.gov.uk</t>
  </si>
  <si>
    <t>Cory Environmental Ltd</t>
  </si>
  <si>
    <t>Includes energy revenue sharing arrangement which includes hedging arrangements in relation to the price obtained.</t>
  </si>
  <si>
    <t>The Authority’s Waste Management Services Agreement (WMSA) was signed with Cory Environmental Ltd in 2002 and expires in 2032.  The WMSA is not a PFI contract, but it is one integrated contract. The spend on this contract for 2023/24 is to a value of £49,760,288.17.</t>
  </si>
  <si>
    <t>Wigan Metropolitan Borough</t>
  </si>
  <si>
    <t>foirequest@wigan.gov.uk</t>
  </si>
  <si>
    <t>FCC Environment Ltd</t>
  </si>
  <si>
    <t>There is no minimum CV requirement. There could potentially be if there was a change in the waste collection services or the frequency of collection (basecase)</t>
  </si>
  <si>
    <t>5) 1st April 2015 - £255million – 25 year. This is a PPP deal.</t>
  </si>
  <si>
    <t>Deeside, Runcorn</t>
  </si>
  <si>
    <t>Wiltshire Council</t>
  </si>
  <si>
    <t>foi@wiltshire.gov.uk</t>
  </si>
  <si>
    <t>Hills Waste Solutions and FCC Waste Services Limited</t>
  </si>
  <si>
    <t>Both the MBT and Lakeside waste disposal contracts have input specifications which include an acceptable range of calorific value to the waste. To date waste inputs to both contracts have been accepted as within specification and costs in respect of not meeting these requirements have not been incurred.</t>
  </si>
  <si>
    <t>The only benefit sharing arrangement relates to the small amount of value from Scrap Metal recovered under the MBT processing contract, this is shared 80%/20%, in the Council’s favour</t>
  </si>
  <si>
    <t>30/06/2033</t>
  </si>
  <si>
    <t>Hills Waste Contract</t>
  </si>
  <si>
    <t>31/07/2026</t>
  </si>
  <si>
    <t>Wirral Metropolitan Borough</t>
  </si>
  <si>
    <t>informationmanager@wirral.gov.uk</t>
  </si>
  <si>
    <t>Wokingham Council</t>
  </si>
  <si>
    <t>informationrequests@wokingham.gov.uk</t>
  </si>
  <si>
    <t>WBC is part of a PFI with Reading and Bracknell Councils known as re3. Start: Dec 2006, contract term: 25 years. Estimates for total overall value is C £63.534m</t>
  </si>
  <si>
    <t>Wolverhampton City Council</t>
  </si>
  <si>
    <t>foi@wolverhampton.gov.uk</t>
  </si>
  <si>
    <t>North Midlands Operations Ltd</t>
  </si>
  <si>
    <t>Any waste that the Council incinerates is done so via its own Energy from Waste Plant, therefore the Council do not have any contracts with other companies for these services. The Council do have a Management Contract with North Midlands Operations Ltd who manage the plant on behalf of the Council.</t>
  </si>
  <si>
    <t>25/06/2023</t>
  </si>
  <si>
    <t>24/06/2025</t>
  </si>
  <si>
    <t>25/06/23 and expires on 24/06/25, with the option to extend for up to 2 x 12 month periods to the total value of £27,001,892.00. This is not a PFI arrangement.</t>
  </si>
  <si>
    <t>Worcestershire County Council</t>
  </si>
  <si>
    <t>foi@worcestershire.gov.uk</t>
  </si>
  <si>
    <t>Mercia Waste Management</t>
  </si>
  <si>
    <t>Yes, there is an arrangement for sharing certain income streams including electricity, should certain parameters be exceeded.</t>
  </si>
  <si>
    <t>The Council have a PFI contract that includes disposal of waste at an Energy Recovery Facility (using incineration). The contract was signed in 1998 and expires in 2029.</t>
  </si>
  <si>
    <t>Wrexham County Borough Council</t>
  </si>
  <si>
    <t>foi@wrexham.gov.uk</t>
  </si>
  <si>
    <t>Tradebe</t>
  </si>
  <si>
    <t>Wrexham Council have a contract for the disposal of clinical waste with Tradebe, Marlborough Road, Wrexham. LL13 9RJ</t>
  </si>
  <si>
    <t>06/072025</t>
  </si>
  <si>
    <t>Council</t>
  </si>
  <si>
    <t>Name in other data</t>
  </si>
  <si>
    <t>Is duplicated?</t>
  </si>
  <si>
    <t>Company clean</t>
  </si>
  <si>
    <t>Started how many years ago?</t>
  </si>
  <si>
    <t>Time left on contract</t>
  </si>
  <si>
    <t xml:space="preserve"> </t>
  </si>
  <si>
    <t>See Herefordshire and Hertfordshire Joint Waste Strategy</t>
  </si>
  <si>
    <t>y</t>
  </si>
  <si>
    <t>SEE:Hererfordshire and Hertfordshire joint waste strategy</t>
  </si>
  <si>
    <t>Tees Valley</t>
  </si>
  <si>
    <t>n</t>
  </si>
  <si>
    <t>1995</t>
  </si>
  <si>
    <t>Warwickshire and Staffordshire</t>
  </si>
  <si>
    <t>see - Warwwickshire and Staffordshire</t>
  </si>
  <si>
    <r>
      <rPr>
        <sz val="10"/>
        <rFont val="Arial"/>
        <family val="2"/>
      </rPr>
      <t xml:space="preserve">Bexley's contract details came from its contracts register: </t>
    </r>
    <r>
      <rPr>
        <u/>
        <sz val="10"/>
        <color rgb="FF1155CC"/>
        <rFont val="Arial"/>
        <family val="2"/>
      </rPr>
      <t>https://www.bexley.gov.uk/bexley-business-employment/business-services/contracts-tenders-and-procurement/bexley-contract-register</t>
    </r>
  </si>
  <si>
    <t>see - Viridor Clyde Valley Residual Waste contract</t>
  </si>
  <si>
    <t>See North Wales Waste Partnership</t>
  </si>
  <si>
    <t>Enfinium (Parc Adfer)</t>
  </si>
  <si>
    <t>see - South London Waste Partnership</t>
  </si>
  <si>
    <t>FCC</t>
  </si>
  <si>
    <r>
      <rPr>
        <sz val="10"/>
        <color rgb="FF000000"/>
        <rFont val="Arial"/>
        <family val="2"/>
      </rPr>
      <t>Email provides a different date to the one listed here - I have gone with the email:</t>
    </r>
    <r>
      <rPr>
        <u/>
        <sz val="10"/>
        <color rgb="FF1155CC"/>
        <rFont val="Arial"/>
        <family val="2"/>
      </rPr>
      <t>https://procontract.due-north.com/ContractsRegister/ViewContractDetails?contractId=46cd5391-9d9f-ec11-8112-005056b64545</t>
    </r>
  </si>
  <si>
    <t>North Wales Waste Partnership</t>
  </si>
  <si>
    <t>See-  South London Waste Partnership</t>
  </si>
  <si>
    <t>Acciona</t>
  </si>
  <si>
    <t>The Planned Service Commencement Date was 31 Jan 2018. The contract expires on the 25th anniversary of the Planned Service Commencement date. The contract has a 5 year extension period. The overall value of the contract is £1.4 billion and it is a PPP contract and not PFI.</t>
  </si>
  <si>
    <t>South London Waste Partnership</t>
  </si>
  <si>
    <t>xx</t>
  </si>
  <si>
    <t xml:space="preserve">Our contract is based on an annually reviewed gate fee which is charged by ton. There are revenue sharing arrangements in the contract from electricity export sales and third party waste gate fees. </t>
  </si>
  <si>
    <t>2019</t>
  </si>
  <si>
    <t>2043</t>
  </si>
  <si>
    <r>
      <rPr>
        <sz val="10"/>
        <rFont val="Arial"/>
        <family val="2"/>
      </rPr>
      <t xml:space="preserve">See p98: </t>
    </r>
    <r>
      <rPr>
        <u/>
        <sz val="10"/>
        <color rgb="FF1155CC"/>
        <rFont val="Arial"/>
        <family val="2"/>
      </rPr>
      <t>https://www.caerphilly.gov.uk/prosiectgwyrdd/pdfs/Final_Business_Case_13.02.07.pdf</t>
    </r>
  </si>
  <si>
    <t>Viridot</t>
  </si>
  <si>
    <t>Renewi UK Services Limited/SRCL/KCM Waste Management</t>
  </si>
  <si>
    <r>
      <rPr>
        <sz val="10"/>
        <rFont val="Arial"/>
        <family val="2"/>
      </rPr>
      <t xml:space="preserve">See Renewi in the contracts register here: </t>
    </r>
    <r>
      <rPr>
        <u/>
        <sz val="10"/>
        <color rgb="FF1155CC"/>
        <rFont val="Arial"/>
        <family val="2"/>
      </rPr>
      <t>https://www.rotherham.gov.uk/downloads/download/7/tenders-and-contracts</t>
    </r>
  </si>
  <si>
    <r>
      <rPr>
        <sz val="10"/>
        <rFont val="Arial"/>
        <family val="2"/>
      </rPr>
      <t xml:space="preserve">Contract is a PFI so details can be found here: </t>
    </r>
    <r>
      <rPr>
        <u/>
        <sz val="10"/>
        <color rgb="FF1155CC"/>
        <rFont val="Arial"/>
        <family val="2"/>
      </rPr>
      <t>https://docs.google.com/spreadsheets/d/1FflVhF5J-ERHR6yRW9hu10QWDdKHnPe11PUC0O_J0QQ/edit?usp=sharing</t>
    </r>
    <r>
      <rPr>
        <sz val="10"/>
        <rFont val="Arial"/>
        <family val="2"/>
      </rPr>
      <t xml:space="preserve"> and via the council's contracts register here: </t>
    </r>
    <r>
      <rPr>
        <u/>
        <sz val="10"/>
        <color rgb="FF1155CC"/>
        <rFont val="Arial"/>
        <family val="2"/>
      </rPr>
      <t>https://www.rotherham.gov.uk/downloads/download/7/tenders-and-contracts</t>
    </r>
  </si>
  <si>
    <t>See South Tyne and Wear</t>
  </si>
  <si>
    <t>See South West Devon Partnership</t>
  </si>
  <si>
    <t>MVV Environment</t>
  </si>
  <si>
    <t>South Tyne and Wear</t>
  </si>
  <si>
    <t>South Tyne and Wear Energy Recovery Limited/Suez</t>
  </si>
  <si>
    <t>South West Devon Waste Partnership</t>
  </si>
  <si>
    <t>2011</t>
  </si>
  <si>
    <t>2039</t>
  </si>
  <si>
    <t>NO - The Council waste disposal contractor operates an MBT and is still in discussion with Defra regarding food waste collections.</t>
  </si>
  <si>
    <t>Thalia</t>
  </si>
  <si>
    <r>
      <rPr>
        <sz val="10"/>
        <rFont val="Arial"/>
        <family val="2"/>
      </rPr>
      <t xml:space="preserve">See PFI register: </t>
    </r>
    <r>
      <rPr>
        <u/>
        <sz val="10"/>
        <color rgb="FF1155CC"/>
        <rFont val="Arial"/>
        <family val="2"/>
      </rPr>
      <t>https://docs.google.com/spreadsheets/d/1FflVhF5J-ERHR6yRW9hu10QWDdKHnPe11PUC0O_J0QQ/edit?usp=sharing</t>
    </r>
  </si>
  <si>
    <t>FCC/Veolia</t>
  </si>
  <si>
    <t>See West of England Waste Partnership covering North Somerset ad Bristol</t>
  </si>
  <si>
    <t>West of England Waste Partnership</t>
  </si>
  <si>
    <t>2020</t>
  </si>
  <si>
    <t>2030</t>
  </si>
  <si>
    <t>Levenseat</t>
  </si>
  <si>
    <t>partial - did not answer the question on value</t>
  </si>
  <si>
    <t>Should this be Herefordshire and Worcestershire joint waste strategy?</t>
  </si>
  <si>
    <r>
      <rPr>
        <sz val="10"/>
        <rFont val="Arial"/>
        <family val="2"/>
      </rPr>
      <t xml:space="preserve">The figure I have taken here is a combined contract value of residual waste contracts LOTS 2-4 as detailed here: </t>
    </r>
    <r>
      <rPr>
        <u/>
        <sz val="10"/>
        <color rgb="FF1155CC"/>
        <rFont val="Arial"/>
        <family val="2"/>
      </rPr>
      <t>https://in-tendhost.co.uk/centralbedfordshire/aspx/ViewContractsRegister.aspx?id=f143f830-fbd2-4d5e-9805-62562613921c#</t>
    </r>
    <r>
      <rPr>
        <sz val="10"/>
        <rFont val="Arial"/>
        <family val="2"/>
      </rPr>
      <t xml:space="preserve"> LOT 5 deals with bulky waste disposal. Further information can be found here: </t>
    </r>
    <r>
      <rPr>
        <u/>
        <sz val="10"/>
        <color rgb="FF1155CC"/>
        <rFont val="Arial"/>
        <family val="2"/>
      </rPr>
      <t>https://www.centralbedfordshire.gov.uk/news/article/334/veolia_awarded_new_waste_contract</t>
    </r>
  </si>
  <si>
    <t>NA (council was not asked this question)</t>
  </si>
  <si>
    <r>
      <rPr>
        <sz val="10"/>
        <rFont val="Arial"/>
        <family val="2"/>
      </rPr>
      <t xml:space="preserve">The council did not provide a value - but the tender was advertised at thw time: </t>
    </r>
    <r>
      <rPr>
        <u/>
        <sz val="10"/>
        <color rgb="FF1155CC"/>
        <rFont val="Arial"/>
        <family val="2"/>
      </rPr>
      <t>https://www.letsrecycle.com/news/slough-looks-ahead-to-48m-waste-treatment-contract/</t>
    </r>
  </si>
  <si>
    <t>Greater Manchester Combined Authority</t>
  </si>
  <si>
    <r>
      <rPr>
        <sz val="10"/>
        <rFont val="Arial"/>
        <family val="2"/>
      </rPr>
      <t xml:space="preserve">FORM: </t>
    </r>
    <r>
      <rPr>
        <u/>
        <sz val="10"/>
        <color rgb="FF1155CC"/>
        <rFont val="Arial"/>
        <family val="2"/>
      </rPr>
      <t>https://www.nlwa.gov.uk/enquiry</t>
    </r>
  </si>
  <si>
    <t>See South London Waste Partnership</t>
  </si>
  <si>
    <t>see -Viridor Clyde Valley Residual Waste contract</t>
  </si>
  <si>
    <t>Coventry and Solihull Waste Disposal Company/Veolia</t>
  </si>
  <si>
    <r>
      <rPr>
        <sz val="10"/>
        <rFont val="Arial"/>
        <family val="2"/>
      </rPr>
      <t xml:space="preserve">Contract details taken from this page: </t>
    </r>
    <r>
      <rPr>
        <u/>
        <sz val="10"/>
        <color rgb="FF1155CC"/>
        <rFont val="Arial"/>
        <family val="2"/>
      </rPr>
      <t>https://waste-management-world.com/resource-use/geminor-signs-waste-contract-with-swansea-council/</t>
    </r>
  </si>
  <si>
    <r>
      <rPr>
        <sz val="10"/>
        <rFont val="Arial"/>
        <family val="2"/>
      </rPr>
      <t xml:space="preserve">See London's waste contracts register: </t>
    </r>
    <r>
      <rPr>
        <u/>
        <sz val="10"/>
        <color rgb="FF1155CC"/>
        <rFont val="Arial"/>
        <family val="2"/>
      </rPr>
      <t>https://data.london.gov.uk/dataset/waste-contracts-register</t>
    </r>
  </si>
  <si>
    <r>
      <rPr>
        <sz val="10"/>
        <rFont val="Arial"/>
        <family val="2"/>
      </rPr>
      <t xml:space="preserve">Council claimed the answers to all questions bar Q3 were in the public domain. From what we can gather from the London waste Contracts regsiter (here: </t>
    </r>
    <r>
      <rPr>
        <u/>
        <sz val="10"/>
        <color rgb="FF1155CC"/>
        <rFont val="Arial"/>
        <family val="2"/>
      </rPr>
      <t>https://data.london.gov.uk/dataset/waste-contracts-register)</t>
    </r>
    <r>
      <rPr>
        <sz val="10"/>
        <rFont val="Arial"/>
        <family val="2"/>
      </rPr>
      <t xml:space="preserve"> This only lists the expiry date of the contract as March 2032. </t>
    </r>
  </si>
  <si>
    <t>Clyde Valley Residual Waste Contract</t>
  </si>
  <si>
    <t>2045</t>
  </si>
  <si>
    <r>
      <rPr>
        <sz val="10"/>
        <color rgb="FF000000"/>
        <rFont val="Arial"/>
        <family val="2"/>
      </rPr>
      <t xml:space="preserve">See: PS/093/23 </t>
    </r>
    <r>
      <rPr>
        <u/>
        <sz val="10"/>
        <color rgb="FF1155CC"/>
        <rFont val="Arial"/>
        <family val="2"/>
      </rPr>
      <t>Contracts register.xlsx (live.com)</t>
    </r>
  </si>
  <si>
    <r>
      <rPr>
        <sz val="10"/>
        <color rgb="FF000000"/>
        <rFont val="Arial"/>
        <family val="2"/>
      </rPr>
      <t xml:space="preserve">See: PS/093/23 </t>
    </r>
    <r>
      <rPr>
        <u/>
        <sz val="10"/>
        <color rgb="FF1155CC"/>
        <rFont val="Arial"/>
        <family val="2"/>
      </rPr>
      <t>Contracts register.xlsx (live.com)</t>
    </r>
  </si>
  <si>
    <t>Herefordshire and Worcestershire joint waste strategy</t>
  </si>
  <si>
    <r>
      <rPr>
        <sz val="10"/>
        <rFont val="Arial"/>
        <family val="2"/>
      </rPr>
      <t xml:space="preserve">The Council does not have any direct contracts with any EfW operators.  All residual waste is processed by Geminor UK Ltd into RDF.  RDF is then incinerated at various EfW in the UK and Europe.  End destinations are reported via </t>
    </r>
    <r>
      <rPr>
        <u/>
        <sz val="10"/>
        <color rgb="FF1155CC"/>
        <rFont val="Arial"/>
        <family val="2"/>
      </rPr>
      <t>www.wastedataflow.org</t>
    </r>
  </si>
  <si>
    <t>2. No minimum calorific value CV.</t>
  </si>
  <si>
    <t>Paprec Energies Binn Ltd</t>
  </si>
  <si>
    <t>partial - did not provide details on value of the contract</t>
  </si>
  <si>
    <t>Cireco</t>
  </si>
  <si>
    <t>West Sussex Britaniacrest Seneca Partnership/Biffa West Sussex Limited</t>
  </si>
  <si>
    <t>West Northamptonshire</t>
  </si>
  <si>
    <t>2013</t>
  </si>
  <si>
    <t>See contracl details</t>
  </si>
  <si>
    <t>Angus</t>
  </si>
  <si>
    <t>2017</t>
  </si>
  <si>
    <t>1998</t>
  </si>
  <si>
    <t>2025</t>
  </si>
  <si>
    <t>Bath and North East Somerset Council</t>
  </si>
  <si>
    <t>Argyll and Bute</t>
  </si>
  <si>
    <t>Ceredigion</t>
  </si>
  <si>
    <t>2024</t>
  </si>
  <si>
    <t>2027</t>
  </si>
  <si>
    <t>2026</t>
  </si>
  <si>
    <t>East Ayrshire</t>
  </si>
  <si>
    <t>Glasgow City</t>
  </si>
  <si>
    <t>2012</t>
  </si>
  <si>
    <t>2044</t>
  </si>
  <si>
    <t>Westminster City Council</t>
  </si>
  <si>
    <t>See London's waste contracts register: https://data.london.gov.uk/dataset/waste-contracts-register</t>
  </si>
  <si>
    <t>2032</t>
  </si>
  <si>
    <t xml:space="preserve">Council claimed the answers to all questions bar Q3 were in the public domain. From what we can gather from the London waste Contracts regsiter (here: https://data.london.gov.uk/dataset/waste-contracts-register) This only lists the expiry date of the contract as March 2032. </t>
  </si>
  <si>
    <t>Bromley LB</t>
  </si>
  <si>
    <t>Southwark LB</t>
  </si>
  <si>
    <t>2033</t>
  </si>
  <si>
    <t>Sutton LB</t>
  </si>
  <si>
    <t>Doncaster MBC</t>
  </si>
  <si>
    <t>Dumfries and Galloway</t>
  </si>
  <si>
    <t>Fife</t>
  </si>
  <si>
    <t>Kingston-upon-Hull City Council</t>
  </si>
  <si>
    <t>The Council does not have any direct contracts with any EfW operators.  All residual waste is processed by Geminor UK Ltd into RDF.  RDF is then incinerated at various EfW in the UK and Europe.  End destinations are reported via www.wastedataflow.org</t>
  </si>
  <si>
    <t>Midlothian</t>
  </si>
  <si>
    <t>Newcastle-upon-Tyne City Council MBC</t>
  </si>
  <si>
    <t>2001</t>
  </si>
  <si>
    <t>1999</t>
  </si>
  <si>
    <t>2029</t>
  </si>
  <si>
    <t>FORM: https://www.nlwa.gov.uk/enquiry</t>
  </si>
  <si>
    <t>2014</t>
  </si>
  <si>
    <t>1972</t>
  </si>
  <si>
    <t>Orkney Islands</t>
  </si>
  <si>
    <t>pembrokeshire</t>
  </si>
  <si>
    <t>2018</t>
  </si>
  <si>
    <t>1997</t>
  </si>
  <si>
    <t>2021</t>
  </si>
  <si>
    <t>2038</t>
  </si>
  <si>
    <t>Shetland Islands</t>
  </si>
  <si>
    <t>Torfaen</t>
  </si>
  <si>
    <t>Wakefield City MDC</t>
  </si>
  <si>
    <t>West Berkshire District Council</t>
  </si>
  <si>
    <t>2008</t>
  </si>
  <si>
    <t>Wrexham</t>
  </si>
  <si>
    <t>Tower Hamlets LB</t>
  </si>
  <si>
    <t>2023</t>
  </si>
  <si>
    <t>Swansea</t>
  </si>
  <si>
    <t>2022</t>
  </si>
  <si>
    <t>Contract details taken from this page: https://waste-management-world.com/resource-use/geminor-signs-waste-contract-with-swansea-council/</t>
  </si>
  <si>
    <t>2002</t>
  </si>
  <si>
    <t>Shropshire</t>
  </si>
  <si>
    <t>2003</t>
  </si>
  <si>
    <t>2036</t>
  </si>
  <si>
    <t>Greater Manchester WDA (MBC)</t>
  </si>
  <si>
    <t>2006</t>
  </si>
  <si>
    <t>Barnsley MBC</t>
  </si>
  <si>
    <t>2015</t>
  </si>
  <si>
    <t>2040</t>
  </si>
  <si>
    <t>Rotherham MBC</t>
  </si>
  <si>
    <t>See Renewi in the contracts register here: https://www.rotherham.gov.uk/downloads/download/7/tenders-and-contracts</t>
  </si>
  <si>
    <t>Contract is a PFI so details can be found here: https://docs.google.com/spreadsheets/d/1FflVhF5J-ERHR6yRW9hu10QWDdKHnPe11PUC0O_J0QQ/edit?usp=sharing and via the council's contracts register here: https://www.rotherham.gov.uk/downloads/download/7/tenders-and-contracts</t>
  </si>
  <si>
    <t>South Tyneside MBC</t>
  </si>
  <si>
    <t>Northumberland</t>
  </si>
  <si>
    <t>2007</t>
  </si>
  <si>
    <t>Conwy</t>
  </si>
  <si>
    <t>Anglesey</t>
  </si>
  <si>
    <t>Flintshire</t>
  </si>
  <si>
    <t>Email provides a different date to the one listed here - I have gone with the email:https://procontract.due-north.com/ContractsRegister/ViewContractDetails?contractId=46cd5391-9d9f-ec11-8112-005056b64545</t>
  </si>
  <si>
    <t>Leeds City Council MBC</t>
  </si>
  <si>
    <t>Hererfordshire and Hertfordshire Joint Waste Strategy</t>
  </si>
  <si>
    <t>2034</t>
  </si>
  <si>
    <t>Cornwall</t>
  </si>
  <si>
    <t>Denbighshire</t>
  </si>
  <si>
    <t>2035</t>
  </si>
  <si>
    <t>Somerset County Council</t>
  </si>
  <si>
    <t>Aberdeen City</t>
  </si>
  <si>
    <t>Moray</t>
  </si>
  <si>
    <t>2046</t>
  </si>
  <si>
    <t>Telford and Wrekin Council</t>
  </si>
  <si>
    <t>Wigan MBC</t>
  </si>
  <si>
    <t>Wiltshire</t>
  </si>
  <si>
    <t>Medway Borough Council</t>
  </si>
  <si>
    <t>2010</t>
  </si>
  <si>
    <t>Monmouthshire</t>
  </si>
  <si>
    <t>2031</t>
  </si>
  <si>
    <t>South Lanarkshire</t>
  </si>
  <si>
    <t>Central Bedfordshire</t>
  </si>
  <si>
    <t>The figure I have taken here is a combined contract value of residual waste contracts LOTS 2-4 as detailed here: https://in-tendhost.co.uk/centralbedfordshire/aspx/ViewContractsRegister.aspx?id=f143f830-fbd2-4d5e-9805-62562613921c# LOT 5 deals with bulky waste disposal. Further information can be found here: https://www.centralbedfordshire.gov.uk/news/article/334/veolia_awarded_new_waste_contract</t>
  </si>
  <si>
    <t>Brighton and Hove Council</t>
  </si>
  <si>
    <t>See PFI register: https://docs.google.com/spreadsheets/d/1FflVhF5J-ERHR6yRW9hu10QWDdKHnPe11PUC0O_J0QQ/edit?usp=sharing</t>
  </si>
  <si>
    <t>Caerphilly</t>
  </si>
  <si>
    <t>Falkirk</t>
  </si>
  <si>
    <t>See: PS/093/23 Contracts register.xlsx (live.com)</t>
  </si>
  <si>
    <t>Perth and Kinross</t>
  </si>
  <si>
    <t>Newport</t>
  </si>
  <si>
    <t>See p98: https://www.caerphilly.gov.uk/prosiectgwyrdd/pdfs/Final_Business_Case_13.02.07.pdf</t>
  </si>
  <si>
    <t>2000</t>
  </si>
  <si>
    <t>Inverclyde</t>
  </si>
  <si>
    <t>The council did not provide a value - but the tender was advertised at thw time: https://www.letsrecycle.com/news/slough-looks-ahead-to-48m-waste-treatment-contract/</t>
  </si>
  <si>
    <t>Scottish Borders</t>
  </si>
  <si>
    <t>Bedford</t>
  </si>
  <si>
    <t>Blackpool Borough Council</t>
  </si>
  <si>
    <t>Bracknell Forest Borough Council</t>
  </si>
  <si>
    <t>Warrington Borough Council</t>
  </si>
  <si>
    <t>Wolverhampton MBC</t>
  </si>
  <si>
    <t>City of London</t>
  </si>
  <si>
    <t>Bradford City MDC (MBC)</t>
  </si>
  <si>
    <t>Bexley LB</t>
  </si>
  <si>
    <t>2047</t>
  </si>
  <si>
    <t>Dudley MBC</t>
  </si>
  <si>
    <t>Powys</t>
  </si>
  <si>
    <t>Highland</t>
  </si>
  <si>
    <t/>
  </si>
  <si>
    <t>Lewisham LB</t>
  </si>
  <si>
    <t>1991</t>
  </si>
  <si>
    <t>Stirling</t>
  </si>
  <si>
    <t>Gwynned</t>
  </si>
  <si>
    <t>Southend-on-Sea Borough Council</t>
  </si>
  <si>
    <t>Company name</t>
  </si>
  <si>
    <t>Number of active partnerships with councils</t>
  </si>
  <si>
    <t>Total combined contract value  (£m)</t>
  </si>
  <si>
    <t>TOTAL</t>
  </si>
  <si>
    <t>Per cent of total contract value</t>
  </si>
  <si>
    <t>Recycling Provider</t>
  </si>
  <si>
    <t>Barking and Dagenham</t>
  </si>
  <si>
    <t>LONDON</t>
  </si>
  <si>
    <t>Barnet</t>
  </si>
  <si>
    <t>Bexley</t>
  </si>
  <si>
    <t>Mixed plastic: Veolia</t>
  </si>
  <si>
    <t>November 2024 (+5)</t>
  </si>
  <si>
    <t>Cory Energy</t>
  </si>
  <si>
    <t>Croydon LB</t>
  </si>
  <si>
    <t>Paper and card: Palm Recycling, Countrystyle</t>
  </si>
  <si>
    <t>Brent</t>
  </si>
  <si>
    <t>2023 (+7)</t>
  </si>
  <si>
    <t>Bromley</t>
  </si>
  <si>
    <t>2027 (+8)</t>
  </si>
  <si>
    <t>Camden</t>
  </si>
  <si>
    <t>Merton LB</t>
  </si>
  <si>
    <t>Croydon</t>
  </si>
  <si>
    <t>March 2025 (+8, +8)</t>
  </si>
  <si>
    <t>Ealing</t>
  </si>
  <si>
    <t>Enfield</t>
  </si>
  <si>
    <t>Biffa Waste Services</t>
  </si>
  <si>
    <t>October 2030 (+3)</t>
  </si>
  <si>
    <t>Greenwich</t>
  </si>
  <si>
    <t>30/06/2027</t>
  </si>
  <si>
    <t>Veolia/SELCHP</t>
  </si>
  <si>
    <t>31/12/2023</t>
  </si>
  <si>
    <t>Hackney</t>
  </si>
  <si>
    <t>Hammersmith and Fulham</t>
  </si>
  <si>
    <t>Haringey</t>
  </si>
  <si>
    <t>Harrow</t>
  </si>
  <si>
    <t>Havering</t>
  </si>
  <si>
    <t>Hillingdon</t>
  </si>
  <si>
    <t>Hounslow</t>
  </si>
  <si>
    <t>Various, brokering by Plan B Management Solutions. Small volume by WLWA</t>
  </si>
  <si>
    <t>n/a</t>
  </si>
  <si>
    <t>Islington</t>
  </si>
  <si>
    <t>Kensington and Chelsea</t>
  </si>
  <si>
    <t>Kingston upon Thames</t>
  </si>
  <si>
    <t>Lambeth</t>
  </si>
  <si>
    <t>Lewisham</t>
  </si>
  <si>
    <t>Bywaters</t>
  </si>
  <si>
    <t>Merton</t>
  </si>
  <si>
    <t>Newham</t>
  </si>
  <si>
    <t>Redbridge</t>
  </si>
  <si>
    <t>Richmond upon Thames</t>
  </si>
  <si>
    <t>Paper &amp; card: Newport Paper</t>
  </si>
  <si>
    <t>Southwark</t>
  </si>
  <si>
    <t>Sutton</t>
  </si>
  <si>
    <t>Tower Hamlets</t>
  </si>
  <si>
    <t>March 2027 (+8)</t>
  </si>
  <si>
    <t>Waltham Forest</t>
  </si>
  <si>
    <t>Wandsworth</t>
  </si>
  <si>
    <t>Veolia - SELCHP</t>
  </si>
  <si>
    <t>31/03/2032</t>
  </si>
  <si>
    <t>ELWA</t>
  </si>
  <si>
    <t>22/12/2027</t>
  </si>
  <si>
    <t>NLWA</t>
  </si>
  <si>
    <t>2025 (+10)</t>
  </si>
  <si>
    <t>London Energy</t>
  </si>
  <si>
    <t>SLWP</t>
  </si>
  <si>
    <t>WLWA</t>
  </si>
  <si>
    <t>WRWA</t>
  </si>
  <si>
    <t>Waste authority</t>
  </si>
  <si>
    <t>Source</t>
  </si>
  <si>
    <t>https://www.nlwa.gov.uk/ourauthority/about-us</t>
  </si>
  <si>
    <t>https://www.hillingdon.gov.uk/west-london-waste-plan</t>
  </si>
  <si>
    <t>Name in FOI data</t>
  </si>
  <si>
    <t>Equivalent name</t>
  </si>
  <si>
    <t>East Dunbartonshire</t>
  </si>
  <si>
    <t>East Renfrewshire</t>
  </si>
  <si>
    <t>Gateshead MBC</t>
  </si>
  <si>
    <t>North Lanarkshire</t>
  </si>
  <si>
    <t>Renfrewshire</t>
  </si>
  <si>
    <t>Household waste</t>
  </si>
  <si>
    <t>Dry recycling</t>
  </si>
  <si>
    <t>Residual waste</t>
  </si>
  <si>
    <t>Separate food waste</t>
  </si>
  <si>
    <t>Garden waste/comingled garden and food waste</t>
  </si>
  <si>
    <t>Bulky waste</t>
  </si>
  <si>
    <t>Household Waste Recycling Centre</t>
  </si>
  <si>
    <t>Provider</t>
  </si>
  <si>
    <t>Expiry date (+ available extension)</t>
  </si>
  <si>
    <t>Expiry date (+ available extension</t>
  </si>
  <si>
    <t>Biogen</t>
  </si>
  <si>
    <t>n/a - gate fee basis</t>
  </si>
  <si>
    <t>See SLWP</t>
  </si>
  <si>
    <t>31st March 2025</t>
  </si>
  <si>
    <t>East London Biogas</t>
  </si>
  <si>
    <t>Hinkcroft/Veolia/SELCHP</t>
  </si>
  <si>
    <t>Various contractors</t>
  </si>
  <si>
    <t>16/09/2026</t>
  </si>
  <si>
    <t>Biocollectors</t>
  </si>
  <si>
    <t>West London Composting</t>
  </si>
  <si>
    <t>2028 (+5)</t>
  </si>
  <si>
    <t>Countrystyle</t>
  </si>
  <si>
    <t>Company</t>
  </si>
  <si>
    <t>Facilities Used</t>
  </si>
  <si>
    <t>Tonnes of Waste</t>
  </si>
  <si>
    <t>LondonEnergy Ltd</t>
  </si>
  <si>
    <t>LondonEnergy Ltd, EcoPark, Advent Way, London, N18 3AG</t>
  </si>
  <si>
    <t>Total</t>
  </si>
  <si>
    <t xml:space="preserve">All information in this sheet is as provided in the FOI requests - I have used the wording from the responses in columns that provide "details". </t>
  </si>
  <si>
    <t xml:space="preserve">23-24 returns for recycling in many cases had not been finalised at the time we sent the FOI requests out. Therefore in Question 7 which details the tonnage sent to each individual plant, please note this is an incomplete return for 23/24 and is given purely to provide a sense of proportion. </t>
  </si>
  <si>
    <t>NA means the council simply did not provide a response to that question</t>
  </si>
  <si>
    <t>Q1: Can the council detail which companies it currently has a contract with to dispose of waste through incineration?</t>
  </si>
  <si>
    <t>Q2: Can the council state whether either of these contracts require a minimum calorific value to be processed through them each year? If so, what are the arrangements to cover any shortfall (for example, is there a cost and what is that cost?)</t>
  </si>
  <si>
    <t>Q3: Is there a benefits sharing arrangement as part of the incineration contract? E.g. income from the energy sold from the incinerator to the grid and/or by products sold from incineration like Incinerator Bottom Ash (IBA). Can you provide details of those arrangements?</t>
  </si>
  <si>
    <t>Q4: Does the council have an arrangement with central government to delay the collection of food waste beyond March 2026, and if so, is this a result of the existing waste contract?</t>
  </si>
  <si>
    <t>Q5: Can the council also detail the start date of its incineration contract, the overall value and the contract term of the contract including any extensions. In this answer, can the authority explicitly state whether or not the contract is part of a PFI deal. If there are multiple contracts can the council detail each.</t>
  </si>
  <si>
    <t>Q6: Publicly available statistics detail how much waste has been sent for incineration at each waste disposal authority. However I wish to know - at your authority - how much of that waste sent for incineration was initially collected as recycling?</t>
  </si>
  <si>
    <t>Can you please return the tonnage for the 23/24 financial year, the 22/23 financial year and the 21-22 financial year.</t>
  </si>
  <si>
    <t>Q7: In the 23/24 financial year - can the council detail which incinerator plants waste is sent to, the location of the plant and the quantity in tonnes sent to each incinerator plant.</t>
  </si>
  <si>
    <t>*To be clear, this question refers to the physical location to which waste is sent for incineration. I am not seeking the name of the company - I am seeking the name of the plant itself and its location.</t>
  </si>
  <si>
    <t>Q8: Are there any caveats to allow early exit from the above contracts with no fine e.g. if there were a change in government policy or legislation?</t>
  </si>
  <si>
    <t>NOTES: Qs in red were not sent to test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</si>
</sst>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mm/dd/yyyy"/>
    <numFmt numFmtId="165" formatCode="m/d/yyyy"/>
    <numFmt numFmtId="166" formatCode="mm/yyyy"/>
    <numFmt numFmtId="167" formatCode="mm/dd/yy"/>
    <numFmt numFmtId="168" formatCode="mmmm\ yyyy"/>
    <numFmt numFmtId="169" formatCode="mmm\-d"/>
  </numFmts>
  <fonts count="38">
    <font>
      <sz val="10"/>
      <color rgb="FF000000"/>
      <name val="Arial"/>
      <scheme val="minor"/>
    </font>
    <font>
      <sz val="10"/>
      <color theme="1"/>
      <name val="Arial"/>
      <family val="2"/>
      <scheme val="minor"/>
    </font>
    <font>
      <sz val="10"/>
      <color theme="1"/>
      <name val="Arial"/>
      <family val="2"/>
      <scheme val="minor"/>
    </font>
    <font>
      <sz val="9"/>
      <color rgb="FF000000"/>
      <name val="Arial"/>
      <family val="2"/>
    </font>
    <font>
      <u/>
      <sz val="10"/>
      <color rgb="FF0000FF"/>
      <name val="Arial"/>
      <family val="2"/>
    </font>
    <font>
      <sz val="11"/>
      <color rgb="FF000000"/>
      <name val="Calibri"/>
      <family val="2"/>
    </font>
    <font>
      <u/>
      <sz val="10"/>
      <color rgb="FF0000FF"/>
      <name val="Arial"/>
      <family val="2"/>
    </font>
    <font>
      <u/>
      <sz val="10"/>
      <color theme="1"/>
      <name val="Arial"/>
      <family val="2"/>
      <scheme val="minor"/>
    </font>
    <font>
      <sz val="10"/>
      <color rgb="FFFF0000"/>
      <name val="Arial"/>
      <family val="2"/>
      <scheme val="minor"/>
    </font>
    <font>
      <sz val="12"/>
      <color rgb="FF000000"/>
      <name val="-webkit-standard"/>
    </font>
    <font>
      <sz val="12"/>
      <color rgb="FF000000"/>
      <name val="Arial"/>
      <family val="2"/>
    </font>
    <font>
      <sz val="10"/>
      <color rgb="FF2F5496"/>
      <name val="Arial"/>
      <family val="2"/>
      <scheme val="minor"/>
    </font>
    <font>
      <u/>
      <sz val="10"/>
      <color rgb="FF0000FF"/>
      <name val="Arial"/>
      <family val="2"/>
    </font>
    <font>
      <i/>
      <sz val="9"/>
      <color rgb="FF000000"/>
      <name val="Arial"/>
      <family val="2"/>
    </font>
    <font>
      <sz val="8"/>
      <color rgb="FF000000"/>
      <name val="Arial"/>
      <family val="2"/>
    </font>
    <font>
      <sz val="10"/>
      <color rgb="FF1F1F1F"/>
      <name val="Arial"/>
      <family val="2"/>
      <scheme val="minor"/>
    </font>
    <font>
      <sz val="11"/>
      <color rgb="FF555555"/>
      <name val="&quot;Helvetica Neue&quot;"/>
    </font>
    <font>
      <b/>
      <sz val="10"/>
      <color theme="1"/>
      <name val="Arial"/>
      <family val="2"/>
      <scheme val="minor"/>
    </font>
    <font>
      <sz val="10"/>
      <color rgb="FF000000"/>
      <name val="Arial"/>
      <family val="2"/>
    </font>
    <font>
      <i/>
      <sz val="10"/>
      <color theme="1"/>
      <name val="Arial"/>
      <family val="2"/>
      <scheme val="minor"/>
    </font>
    <font>
      <sz val="10"/>
      <color rgb="FF000000"/>
      <name val="Arial"/>
      <family val="2"/>
    </font>
    <font>
      <sz val="10"/>
      <color rgb="FF333333"/>
      <name val="Arial"/>
      <family val="2"/>
      <scheme val="minor"/>
    </font>
    <font>
      <b/>
      <sz val="10"/>
      <color theme="1"/>
      <name val="Arial"/>
      <family val="2"/>
      <scheme val="minor"/>
    </font>
    <font>
      <sz val="12"/>
      <color rgb="FF212529"/>
      <name val="Arial"/>
      <family val="2"/>
    </font>
    <font>
      <sz val="11"/>
      <color theme="1"/>
      <name val="Calibri"/>
      <family val="2"/>
    </font>
    <font>
      <u/>
      <sz val="10"/>
      <color rgb="FF0000FF"/>
      <name val="Arial"/>
      <family val="2"/>
    </font>
    <font>
      <sz val="12"/>
      <color rgb="FF236FA1"/>
      <name val="Arial"/>
      <family val="2"/>
    </font>
    <font>
      <u/>
      <sz val="10"/>
      <color theme="1"/>
      <name val="Arial"/>
      <family val="2"/>
      <scheme val="minor"/>
    </font>
    <font>
      <u/>
      <sz val="10"/>
      <color rgb="FF0000FF"/>
      <name val="Arial"/>
      <family val="2"/>
    </font>
    <font>
      <sz val="10"/>
      <color theme="1"/>
      <name val="Arial"/>
      <family val="2"/>
    </font>
    <font>
      <b/>
      <sz val="14"/>
      <color rgb="FFFFFFFF"/>
      <name val="Calibri"/>
      <family val="2"/>
    </font>
    <font>
      <sz val="10"/>
      <name val="Arial"/>
      <family val="2"/>
    </font>
    <font>
      <b/>
      <sz val="12"/>
      <color rgb="FFFFFFFF"/>
      <name val="Calibri"/>
      <family val="2"/>
    </font>
    <font>
      <b/>
      <sz val="12"/>
      <color rgb="FF000000"/>
      <name val="Lato"/>
    </font>
    <font>
      <sz val="12"/>
      <color rgb="FF000000"/>
      <name val="Lato"/>
    </font>
    <font>
      <sz val="11"/>
      <color rgb="FF000000"/>
      <name val="Arial"/>
      <family val="2"/>
    </font>
    <font>
      <sz val="11"/>
      <color rgb="FF980000"/>
      <name val="Arial"/>
      <family val="2"/>
    </font>
    <font>
      <u/>
      <sz val="10"/>
      <color rgb="FF1155CC"/>
      <name val="Arial"/>
      <family val="2"/>
    </font>
  </fonts>
  <fills count="13">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AFCFF"/>
        <bgColor rgb="FFFAFCFF"/>
      </patternFill>
    </fill>
    <fill>
      <patternFill patternType="solid">
        <fgColor theme="0"/>
        <bgColor theme="0"/>
      </patternFill>
    </fill>
    <fill>
      <patternFill patternType="solid">
        <fgColor rgb="FFF9CB9C"/>
        <bgColor rgb="FFF9CB9C"/>
      </patternFill>
    </fill>
    <fill>
      <patternFill patternType="solid">
        <fgColor rgb="FFF4CCCC"/>
        <bgColor rgb="FFF4CCCC"/>
      </patternFill>
    </fill>
    <fill>
      <patternFill patternType="solid">
        <fgColor rgb="FFFFF2CC"/>
        <bgColor rgb="FFFFF2CC"/>
      </patternFill>
    </fill>
    <fill>
      <patternFill patternType="solid">
        <fgColor rgb="FFFFFF00"/>
        <bgColor rgb="FFFFFF00"/>
      </patternFill>
    </fill>
    <fill>
      <patternFill patternType="solid">
        <fgColor rgb="FF305496"/>
        <bgColor rgb="FF305496"/>
      </patternFill>
    </fill>
    <fill>
      <patternFill patternType="solid">
        <fgColor rgb="FFB4C6E7"/>
        <bgColor rgb="FFB4C6E7"/>
      </patternFill>
    </fill>
    <fill>
      <patternFill patternType="solid">
        <fgColor rgb="FFEEEEEE"/>
        <bgColor rgb="FFEEEEEE"/>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60">
    <xf numFmtId="0" fontId="0" fillId="0" borderId="0" xfId="0"/>
    <xf numFmtId="0" fontId="1" fillId="0" borderId="0" xfId="0" applyFont="1"/>
    <xf numFmtId="0" fontId="2" fillId="0" borderId="0" xfId="0" applyFont="1"/>
    <xf numFmtId="164" fontId="1" fillId="0" borderId="0" xfId="0" applyNumberFormat="1" applyFont="1"/>
    <xf numFmtId="4" fontId="1" fillId="2" borderId="0" xfId="0" applyNumberFormat="1" applyFont="1" applyFill="1"/>
    <xf numFmtId="3" fontId="1" fillId="2" borderId="0" xfId="0" applyNumberFormat="1" applyFont="1" applyFill="1"/>
    <xf numFmtId="2" fontId="1" fillId="2" borderId="0" xfId="0" applyNumberFormat="1" applyFont="1" applyFill="1"/>
    <xf numFmtId="0" fontId="1" fillId="2" borderId="0" xfId="0" applyFont="1" applyFill="1"/>
    <xf numFmtId="0" fontId="1" fillId="3" borderId="0" xfId="0" applyFont="1" applyFill="1"/>
    <xf numFmtId="0" fontId="3" fillId="0" borderId="0" xfId="0" applyFont="1"/>
    <xf numFmtId="165" fontId="1" fillId="0" borderId="0" xfId="0" applyNumberFormat="1" applyFont="1"/>
    <xf numFmtId="0" fontId="4" fillId="0" borderId="0" xfId="0" applyFont="1"/>
    <xf numFmtId="0" fontId="0" fillId="3" borderId="0" xfId="0" applyFill="1" applyAlignment="1">
      <alignment horizontal="left"/>
    </xf>
    <xf numFmtId="4" fontId="1" fillId="3" borderId="0" xfId="0" applyNumberFormat="1" applyFont="1" applyFill="1"/>
    <xf numFmtId="0" fontId="2" fillId="3" borderId="0" xfId="0" applyFont="1" applyFill="1"/>
    <xf numFmtId="4" fontId="1" fillId="0" borderId="0" xfId="0" applyNumberFormat="1" applyFont="1"/>
    <xf numFmtId="3" fontId="1" fillId="0" borderId="0" xfId="0" applyNumberFormat="1" applyFont="1"/>
    <xf numFmtId="1" fontId="1" fillId="2" borderId="0" xfId="0" applyNumberFormat="1" applyFont="1" applyFill="1"/>
    <xf numFmtId="0" fontId="5" fillId="0" borderId="0" xfId="0" applyFont="1"/>
    <xf numFmtId="0" fontId="5" fillId="0" borderId="0" xfId="0" applyFont="1" applyAlignment="1">
      <alignment horizontal="left"/>
    </xf>
    <xf numFmtId="0" fontId="0" fillId="0" borderId="0" xfId="0" applyAlignment="1">
      <alignment horizontal="center"/>
    </xf>
    <xf numFmtId="0" fontId="6" fillId="0" borderId="0" xfId="0" applyFont="1"/>
    <xf numFmtId="0" fontId="1" fillId="0" borderId="1" xfId="0" applyFont="1" applyBorder="1" applyAlignment="1">
      <alignment vertical="top"/>
    </xf>
    <xf numFmtId="0" fontId="7" fillId="0" borderId="0" xfId="0" applyFont="1"/>
    <xf numFmtId="0" fontId="1" fillId="0" borderId="0" xfId="0" applyFont="1" applyAlignment="1">
      <alignment horizontal="right"/>
    </xf>
    <xf numFmtId="0" fontId="8" fillId="0" borderId="0" xfId="0" applyFont="1"/>
    <xf numFmtId="3" fontId="1" fillId="3" borderId="0" xfId="0" applyNumberFormat="1" applyFont="1" applyFill="1"/>
    <xf numFmtId="0" fontId="9" fillId="0" borderId="0" xfId="0" applyFont="1"/>
    <xf numFmtId="0" fontId="10" fillId="0" borderId="0" xfId="0" applyFont="1"/>
    <xf numFmtId="166" fontId="1" fillId="0" borderId="0" xfId="0" applyNumberFormat="1" applyFont="1"/>
    <xf numFmtId="0" fontId="11" fillId="0" borderId="0" xfId="0" applyFont="1"/>
    <xf numFmtId="0" fontId="12" fillId="0" borderId="0" xfId="0" applyFont="1"/>
    <xf numFmtId="0" fontId="0" fillId="3" borderId="0" xfId="0" applyFill="1"/>
    <xf numFmtId="0" fontId="13" fillId="0" borderId="0" xfId="0" applyFont="1"/>
    <xf numFmtId="0" fontId="14" fillId="0" borderId="0" xfId="0" applyFont="1"/>
    <xf numFmtId="0" fontId="1" fillId="0" borderId="0" xfId="0" applyFont="1" applyAlignment="1">
      <alignment wrapText="1"/>
    </xf>
    <xf numFmtId="0" fontId="8" fillId="3" borderId="0" xfId="0" applyFont="1" applyFill="1" applyAlignment="1">
      <alignment horizontal="left"/>
    </xf>
    <xf numFmtId="0" fontId="15" fillId="3" borderId="0" xfId="0" applyFont="1" applyFill="1"/>
    <xf numFmtId="0" fontId="0" fillId="0" borderId="0" xfId="0" applyAlignment="1">
      <alignment horizontal="right"/>
    </xf>
    <xf numFmtId="3" fontId="2" fillId="0" borderId="0" xfId="0" applyNumberFormat="1" applyFont="1"/>
    <xf numFmtId="4" fontId="0" fillId="3" borderId="0" xfId="0" applyNumberFormat="1" applyFill="1" applyAlignment="1">
      <alignment horizontal="left"/>
    </xf>
    <xf numFmtId="0" fontId="16" fillId="3" borderId="0" xfId="0" applyFont="1" applyFill="1"/>
    <xf numFmtId="0" fontId="17" fillId="0" borderId="0" xfId="0" applyFont="1"/>
    <xf numFmtId="0" fontId="18" fillId="0" borderId="0" xfId="0" applyFont="1"/>
    <xf numFmtId="0" fontId="1" fillId="2" borderId="0" xfId="0" applyFont="1" applyFill="1" applyAlignment="1">
      <alignment horizontal="right"/>
    </xf>
    <xf numFmtId="0" fontId="0" fillId="0" borderId="1" xfId="0" applyBorder="1" applyAlignment="1">
      <alignment horizontal="right"/>
    </xf>
    <xf numFmtId="0" fontId="19" fillId="0" borderId="0" xfId="0" applyFont="1"/>
    <xf numFmtId="0" fontId="10" fillId="3" borderId="0" xfId="0" applyFont="1" applyFill="1" applyAlignment="1">
      <alignment horizontal="left"/>
    </xf>
    <xf numFmtId="164" fontId="0" fillId="0" borderId="0" xfId="0" applyNumberFormat="1" applyAlignment="1">
      <alignment horizontal="right"/>
    </xf>
    <xf numFmtId="0" fontId="5" fillId="3" borderId="0" xfId="0" applyFont="1" applyFill="1"/>
    <xf numFmtId="167" fontId="20" fillId="3" borderId="0" xfId="0" applyNumberFormat="1" applyFont="1" applyFill="1" applyAlignment="1">
      <alignment horizontal="left"/>
    </xf>
    <xf numFmtId="0" fontId="21" fillId="4" borderId="0" xfId="0" applyFont="1" applyFill="1"/>
    <xf numFmtId="2" fontId="1" fillId="0" borderId="0" xfId="0" applyNumberFormat="1" applyFont="1"/>
    <xf numFmtId="0" fontId="17" fillId="5" borderId="0" xfId="0" applyFont="1" applyFill="1"/>
    <xf numFmtId="0" fontId="17" fillId="6" borderId="0" xfId="0" applyFont="1" applyFill="1"/>
    <xf numFmtId="0" fontId="22" fillId="0" borderId="0" xfId="0" applyFont="1"/>
    <xf numFmtId="0" fontId="1" fillId="7" borderId="0" xfId="0" applyFont="1" applyFill="1"/>
    <xf numFmtId="0" fontId="1" fillId="5" borderId="0" xfId="0" applyFont="1" applyFill="1"/>
    <xf numFmtId="0" fontId="1" fillId="6" borderId="0" xfId="0" applyFont="1" applyFill="1"/>
    <xf numFmtId="0" fontId="1" fillId="8" borderId="0" xfId="0" applyFont="1" applyFill="1"/>
    <xf numFmtId="2" fontId="1" fillId="8" borderId="0" xfId="0" applyNumberFormat="1" applyFont="1" applyFill="1"/>
    <xf numFmtId="0" fontId="0" fillId="8" borderId="0" xfId="0" applyFill="1"/>
    <xf numFmtId="0" fontId="2" fillId="8" borderId="0" xfId="0" applyFont="1" applyFill="1"/>
    <xf numFmtId="0" fontId="1" fillId="9" borderId="0" xfId="0" applyFont="1" applyFill="1"/>
    <xf numFmtId="164" fontId="1" fillId="9" borderId="0" xfId="0" applyNumberFormat="1" applyFont="1" applyFill="1"/>
    <xf numFmtId="2" fontId="1" fillId="9" borderId="0" xfId="0" applyNumberFormat="1" applyFont="1" applyFill="1"/>
    <xf numFmtId="0" fontId="2" fillId="9" borderId="0" xfId="0" applyFont="1" applyFill="1"/>
    <xf numFmtId="0" fontId="0" fillId="5" borderId="0" xfId="0" applyFill="1" applyAlignment="1">
      <alignment horizontal="right"/>
    </xf>
    <xf numFmtId="164" fontId="1" fillId="5" borderId="0" xfId="0" applyNumberFormat="1" applyFont="1" applyFill="1"/>
    <xf numFmtId="0" fontId="1" fillId="5" borderId="0" xfId="0" applyFont="1" applyFill="1" applyAlignment="1">
      <alignment horizontal="right"/>
    </xf>
    <xf numFmtId="0" fontId="1" fillId="6" borderId="0" xfId="0" applyFont="1" applyFill="1" applyAlignment="1">
      <alignment horizontal="right"/>
    </xf>
    <xf numFmtId="165" fontId="1" fillId="5" borderId="0" xfId="0" applyNumberFormat="1" applyFont="1" applyFill="1"/>
    <xf numFmtId="167" fontId="20" fillId="5" borderId="0" xfId="0" applyNumberFormat="1" applyFont="1" applyFill="1" applyAlignment="1">
      <alignment horizontal="left"/>
    </xf>
    <xf numFmtId="0" fontId="21" fillId="7" borderId="0" xfId="0" applyFont="1" applyFill="1"/>
    <xf numFmtId="2" fontId="1" fillId="7" borderId="0" xfId="0" applyNumberFormat="1" applyFont="1" applyFill="1"/>
    <xf numFmtId="0" fontId="2" fillId="7" borderId="0" xfId="0" applyFont="1" applyFill="1"/>
    <xf numFmtId="0" fontId="23" fillId="3" borderId="0" xfId="0" applyFont="1" applyFill="1" applyAlignment="1">
      <alignment horizontal="left"/>
    </xf>
    <xf numFmtId="4" fontId="1" fillId="9" borderId="0" xfId="0" applyNumberFormat="1" applyFont="1" applyFill="1"/>
    <xf numFmtId="0" fontId="24" fillId="0" borderId="0" xfId="0" applyFont="1"/>
    <xf numFmtId="0" fontId="18" fillId="7" borderId="0" xfId="0" applyFont="1" applyFill="1"/>
    <xf numFmtId="0" fontId="1" fillId="7" borderId="0" xfId="0" applyFont="1" applyFill="1" applyAlignment="1">
      <alignment wrapText="1"/>
    </xf>
    <xf numFmtId="164" fontId="1" fillId="7" borderId="0" xfId="0" applyNumberFormat="1" applyFont="1" applyFill="1"/>
    <xf numFmtId="0" fontId="25" fillId="7" borderId="0" xfId="0" applyFont="1" applyFill="1"/>
    <xf numFmtId="164" fontId="26" fillId="0" borderId="0" xfId="0" applyNumberFormat="1" applyFont="1"/>
    <xf numFmtId="0" fontId="26" fillId="0" borderId="0" xfId="0" applyFont="1"/>
    <xf numFmtId="0" fontId="2" fillId="5" borderId="0" xfId="0" applyFont="1" applyFill="1"/>
    <xf numFmtId="0" fontId="2" fillId="6" borderId="0" xfId="0" applyFont="1" applyFill="1"/>
    <xf numFmtId="2" fontId="2" fillId="0" borderId="0" xfId="0" applyNumberFormat="1" applyFont="1"/>
    <xf numFmtId="164" fontId="2" fillId="0" borderId="0" xfId="0" applyNumberFormat="1" applyFont="1"/>
    <xf numFmtId="4" fontId="2" fillId="0" borderId="0" xfId="0" applyNumberFormat="1" applyFont="1"/>
    <xf numFmtId="165" fontId="2" fillId="0" borderId="0" xfId="0" applyNumberFormat="1" applyFont="1"/>
    <xf numFmtId="0" fontId="27" fillId="0" borderId="0" xfId="0" applyFont="1"/>
    <xf numFmtId="167" fontId="2" fillId="0" borderId="0" xfId="0" applyNumberFormat="1" applyFont="1"/>
    <xf numFmtId="1" fontId="2" fillId="0" borderId="0" xfId="0" applyNumberFormat="1" applyFont="1"/>
    <xf numFmtId="166" fontId="2" fillId="0" borderId="0" xfId="0" applyNumberFormat="1" applyFont="1"/>
    <xf numFmtId="10" fontId="2" fillId="0" borderId="0" xfId="0" applyNumberFormat="1" applyFont="1"/>
    <xf numFmtId="0" fontId="2" fillId="0" borderId="2" xfId="0" applyFont="1" applyBorder="1" applyAlignment="1">
      <alignment horizontal="left" vertical="center"/>
    </xf>
    <xf numFmtId="0" fontId="2" fillId="0" borderId="3" xfId="0" applyFont="1" applyBorder="1" applyAlignment="1">
      <alignment horizontal="left" vertical="center"/>
    </xf>
    <xf numFmtId="1" fontId="2" fillId="0" borderId="3" xfId="0" applyNumberFormat="1"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vertical="center"/>
    </xf>
    <xf numFmtId="0" fontId="2" fillId="0" borderId="6" xfId="0" applyFont="1" applyBorder="1" applyAlignment="1">
      <alignment vertical="center"/>
    </xf>
    <xf numFmtId="1" fontId="2" fillId="0" borderId="6" xfId="0" applyNumberFormat="1" applyFont="1" applyBorder="1" applyAlignment="1">
      <alignment vertical="center"/>
    </xf>
    <xf numFmtId="10" fontId="2" fillId="0" borderId="7" xfId="0" applyNumberFormat="1"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1" fontId="2" fillId="0" borderId="9" xfId="0" applyNumberFormat="1" applyFont="1" applyBorder="1" applyAlignment="1">
      <alignment vertical="center"/>
    </xf>
    <xf numFmtId="10" fontId="2" fillId="0" borderId="10" xfId="0" applyNumberFormat="1"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1" fontId="2" fillId="0" borderId="12" xfId="0" applyNumberFormat="1" applyFont="1" applyBorder="1" applyAlignment="1">
      <alignment vertical="center"/>
    </xf>
    <xf numFmtId="10" fontId="2" fillId="0" borderId="13" xfId="0" applyNumberFormat="1" applyFont="1" applyBorder="1" applyAlignment="1">
      <alignment vertical="center"/>
    </xf>
    <xf numFmtId="0" fontId="28" fillId="0" borderId="0" xfId="0" applyFont="1"/>
    <xf numFmtId="0" fontId="29" fillId="0" borderId="0" xfId="0" applyFont="1"/>
    <xf numFmtId="0" fontId="32" fillId="10" borderId="19" xfId="0" applyFont="1" applyFill="1" applyBorder="1"/>
    <xf numFmtId="0" fontId="32" fillId="10" borderId="16" xfId="0" applyFont="1" applyFill="1" applyBorder="1"/>
    <xf numFmtId="0" fontId="24" fillId="0" borderId="21" xfId="0" applyFont="1" applyBorder="1" applyAlignment="1">
      <alignment horizontal="left"/>
    </xf>
    <xf numFmtId="0" fontId="24" fillId="0" borderId="19" xfId="0" applyFont="1" applyBorder="1" applyAlignment="1">
      <alignment horizontal="left"/>
    </xf>
    <xf numFmtId="0" fontId="24" fillId="11" borderId="21" xfId="0" applyFont="1" applyFill="1" applyBorder="1" applyAlignment="1">
      <alignment horizontal="left"/>
    </xf>
    <xf numFmtId="0" fontId="24" fillId="11" borderId="19" xfId="0" applyFont="1" applyFill="1" applyBorder="1" applyAlignment="1">
      <alignment horizontal="left"/>
    </xf>
    <xf numFmtId="168" fontId="24" fillId="0" borderId="19" xfId="0" applyNumberFormat="1" applyFont="1" applyBorder="1" applyAlignment="1">
      <alignment horizontal="left"/>
    </xf>
    <xf numFmtId="0" fontId="24" fillId="11" borderId="18" xfId="0" applyFont="1" applyFill="1" applyBorder="1" applyAlignment="1">
      <alignment horizontal="left"/>
    </xf>
    <xf numFmtId="0" fontId="24" fillId="11" borderId="21" xfId="0" applyFont="1" applyFill="1" applyBorder="1" applyAlignment="1">
      <alignment horizontal="left" vertical="top"/>
    </xf>
    <xf numFmtId="0" fontId="24" fillId="11" borderId="19" xfId="0" applyFont="1" applyFill="1" applyBorder="1" applyAlignment="1">
      <alignment horizontal="left" vertical="top"/>
    </xf>
    <xf numFmtId="0" fontId="24" fillId="3" borderId="19" xfId="0" applyFont="1" applyFill="1" applyBorder="1" applyAlignment="1">
      <alignment horizontal="left"/>
    </xf>
    <xf numFmtId="168" fontId="24" fillId="11" borderId="21" xfId="0" applyNumberFormat="1" applyFont="1" applyFill="1" applyBorder="1" applyAlignment="1">
      <alignment horizontal="left"/>
    </xf>
    <xf numFmtId="168" fontId="24" fillId="11" borderId="19" xfId="0" applyNumberFormat="1" applyFont="1" applyFill="1" applyBorder="1" applyAlignment="1">
      <alignment horizontal="left"/>
    </xf>
    <xf numFmtId="0" fontId="24" fillId="3" borderId="21" xfId="0" applyFont="1" applyFill="1" applyBorder="1" applyAlignment="1">
      <alignment horizontal="left"/>
    </xf>
    <xf numFmtId="169" fontId="24" fillId="11" borderId="21" xfId="0" applyNumberFormat="1" applyFont="1" applyFill="1" applyBorder="1" applyAlignment="1">
      <alignment horizontal="left"/>
    </xf>
    <xf numFmtId="0" fontId="24" fillId="11" borderId="20" xfId="0" applyFont="1" applyFill="1" applyBorder="1" applyAlignment="1">
      <alignment horizontal="left"/>
    </xf>
    <xf numFmtId="169" fontId="24" fillId="11" borderId="20" xfId="0" applyNumberFormat="1" applyFont="1" applyFill="1" applyBorder="1" applyAlignment="1">
      <alignment horizontal="left"/>
    </xf>
    <xf numFmtId="0" fontId="24" fillId="3" borderId="14" xfId="0" applyFont="1" applyFill="1" applyBorder="1" applyAlignment="1">
      <alignment horizontal="left"/>
    </xf>
    <xf numFmtId="168" fontId="24" fillId="3" borderId="19" xfId="0" applyNumberFormat="1" applyFont="1" applyFill="1" applyBorder="1" applyAlignment="1">
      <alignment horizontal="left"/>
    </xf>
    <xf numFmtId="0" fontId="24" fillId="3" borderId="16" xfId="0" applyFont="1" applyFill="1" applyBorder="1" applyAlignment="1">
      <alignment horizontal="left"/>
    </xf>
    <xf numFmtId="0" fontId="24" fillId="3" borderId="20" xfId="0" applyFont="1" applyFill="1" applyBorder="1" applyAlignment="1">
      <alignment horizontal="left"/>
    </xf>
    <xf numFmtId="0" fontId="24" fillId="11" borderId="16" xfId="0" applyFont="1" applyFill="1" applyBorder="1" applyAlignment="1">
      <alignment horizontal="left"/>
    </xf>
    <xf numFmtId="0" fontId="24" fillId="11" borderId="1" xfId="0" applyFont="1" applyFill="1" applyBorder="1" applyAlignment="1">
      <alignment horizontal="left"/>
    </xf>
    <xf numFmtId="0" fontId="33" fillId="12" borderId="0" xfId="0" applyFont="1" applyFill="1"/>
    <xf numFmtId="0" fontId="34" fillId="12" borderId="0" xfId="0" applyFont="1" applyFill="1"/>
    <xf numFmtId="4" fontId="34" fillId="12" borderId="0" xfId="0" applyNumberFormat="1" applyFont="1" applyFill="1"/>
    <xf numFmtId="0" fontId="35" fillId="0" borderId="0" xfId="0" applyFont="1"/>
    <xf numFmtId="0" fontId="36" fillId="0" borderId="0" xfId="0" applyFont="1"/>
    <xf numFmtId="0" fontId="35" fillId="0" borderId="0" xfId="0" applyFont="1" applyAlignment="1">
      <alignment horizontal="left"/>
    </xf>
    <xf numFmtId="0" fontId="24" fillId="3" borderId="14" xfId="0" applyFont="1" applyFill="1" applyBorder="1" applyAlignment="1">
      <alignment horizontal="left"/>
    </xf>
    <xf numFmtId="0" fontId="31" fillId="0" borderId="21" xfId="0" applyFont="1" applyBorder="1"/>
    <xf numFmtId="168" fontId="24" fillId="3" borderId="14" xfId="0" applyNumberFormat="1" applyFont="1" applyFill="1" applyBorder="1" applyAlignment="1">
      <alignment horizontal="left"/>
    </xf>
    <xf numFmtId="0" fontId="24" fillId="3" borderId="17" xfId="0" applyFont="1" applyFill="1" applyBorder="1" applyAlignment="1">
      <alignment horizontal="left"/>
    </xf>
    <xf numFmtId="0" fontId="30" fillId="10" borderId="15" xfId="0" applyFont="1" applyFill="1" applyBorder="1" applyAlignment="1">
      <alignment horizontal="center"/>
    </xf>
    <xf numFmtId="0" fontId="31" fillId="0" borderId="15" xfId="0" applyFont="1" applyBorder="1"/>
    <xf numFmtId="0" fontId="31" fillId="0" borderId="16" xfId="0" applyFont="1" applyBorder="1"/>
    <xf numFmtId="0" fontId="32" fillId="10" borderId="18" xfId="0" applyFont="1" applyFill="1" applyBorder="1" applyAlignment="1">
      <alignment horizontal="center"/>
    </xf>
    <xf numFmtId="0" fontId="31" fillId="0" borderId="19" xfId="0" applyFont="1" applyBorder="1"/>
    <xf numFmtId="0" fontId="32" fillId="10" borderId="15" xfId="0" applyFont="1" applyFill="1" applyBorder="1" applyAlignment="1">
      <alignment horizontal="center"/>
    </xf>
    <xf numFmtId="0" fontId="32" fillId="10" borderId="0" xfId="0" applyFont="1" applyFill="1" applyAlignment="1">
      <alignment horizontal="center"/>
    </xf>
    <xf numFmtId="0" fontId="31" fillId="0" borderId="20" xfId="0" applyFont="1" applyBorder="1"/>
    <xf numFmtId="0" fontId="24" fillId="0" borderId="17" xfId="0" applyFont="1" applyBorder="1" applyAlignment="1">
      <alignment horizontal="left"/>
    </xf>
    <xf numFmtId="168" fontId="24" fillId="0" borderId="17" xfId="0" applyNumberFormat="1" applyFont="1" applyBorder="1" applyAlignment="1">
      <alignment horizontal="left"/>
    </xf>
    <xf numFmtId="0" fontId="30" fillId="10" borderId="14" xfId="0" applyFont="1" applyFill="1" applyBorder="1" applyAlignment="1">
      <alignment horizontal="left"/>
    </xf>
    <xf numFmtId="0" fontId="31" fillId="0" borderId="17" xfId="0" applyFont="1" applyBorder="1"/>
    <xf numFmtId="169" fontId="24" fillId="3" borderId="17" xfId="0" applyNumberFormat="1" applyFont="1" applyFill="1" applyBorder="1" applyAlignment="1">
      <alignment horizontal="left"/>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Market shar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J2:M12">
  <tableColumns count="4">
    <tableColumn id="1" xr3:uid="{00000000-0010-0000-0000-000001000000}" name="Company name"/>
    <tableColumn id="2" xr3:uid="{00000000-0010-0000-0000-000002000000}" name="Number of active partnerships with councils"/>
    <tableColumn id="3" xr3:uid="{00000000-0010-0000-0000-000003000000}" name="Total combined contract value  (£m)"/>
    <tableColumn id="4" xr3:uid="{00000000-0010-0000-0000-000004000000}" name="Per cent of total contract value"/>
  </tableColumns>
  <tableStyleInfo name="Market shar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abinet.leicester.gov.uk/documents/s94518/Waste%20Management%20Services%20Overview.pdf" TargetMode="External"/><Relationship Id="rId18" Type="http://schemas.openxmlformats.org/officeDocument/2006/relationships/hyperlink" Target="https://www.gloucestershire.gov.uk/media/dmbjysnb/schedule-4.pdf" TargetMode="External"/><Relationship Id="rId26" Type="http://schemas.openxmlformats.org/officeDocument/2006/relationships/hyperlink" Target="https://www.nlwa.gov.uk/enquiry" TargetMode="External"/><Relationship Id="rId21" Type="http://schemas.openxmlformats.org/officeDocument/2006/relationships/hyperlink" Target="https://www.hertfordshire.gov.uk/contractcatalogue/" TargetMode="External"/><Relationship Id="rId34" Type="http://schemas.openxmlformats.org/officeDocument/2006/relationships/hyperlink" Target="https://www.caerphilly.gov.uk/prosiectgwyrdd/pdfs/Final_Business_Case_13.02.07.pdf" TargetMode="External"/><Relationship Id="rId7" Type="http://schemas.openxmlformats.org/officeDocument/2006/relationships/hyperlink" Target="https://www.caerphilly.gov.uk/prosiectgwyrdd/pdfs/Final_Business_Case_13.02.07.pdf" TargetMode="External"/><Relationship Id="rId12" Type="http://schemas.openxmlformats.org/officeDocument/2006/relationships/hyperlink" Target="https://data.london.gov.uk/dataset/waste-contracts-register)" TargetMode="External"/><Relationship Id="rId17" Type="http://schemas.openxmlformats.org/officeDocument/2006/relationships/hyperlink" Target="https://www.gloucestershire.gov.uk/media/52zga5kj/main-contract.pdf" TargetMode="External"/><Relationship Id="rId25" Type="http://schemas.openxmlformats.org/officeDocument/2006/relationships/hyperlink" Target="https://www.caerphilly.gov.uk/prosiectgwyrdd/pdfs/Final_Business_Case_13.02.07.pdf" TargetMode="External"/><Relationship Id="rId33" Type="http://schemas.openxmlformats.org/officeDocument/2006/relationships/hyperlink" Target="https://www.letsrecycle.com/news/slough-looks-ahead-to-48m-waste-treatment-contract/" TargetMode="External"/><Relationship Id="rId2" Type="http://schemas.openxmlformats.org/officeDocument/2006/relationships/hyperlink" Target="https://docs.google.com/spreadsheets/d/1FflVhF5J-ERHR6yRW9hu10QWDdKHnPe11PUC0O_J0QQ/edit?usp=sharing" TargetMode="External"/><Relationship Id="rId16" Type="http://schemas.openxmlformats.org/officeDocument/2006/relationships/hyperlink" Target="https://view.officeapps.live.com/op/view.aspx?src=https%3A%2F%2Fwww.falkirk.gov.uk%2Fservices%2Fcouncil-democracy%2Fpolicies-strategies%2Fprocurement%2Fdocs%2Fcontracts-register%2FContracts%2520register.xlsx%3Fv%3D202405030853&amp;wdOrigin=BROWSELINK" TargetMode="External"/><Relationship Id="rId20" Type="http://schemas.openxmlformats.org/officeDocument/2006/relationships/hyperlink" Target="https://www.suez.co.uk/en-gb/news/press-releases/190531-gmca-appoints-suez-as-new-contractor-for-greater-manchesters-waste-and-resources-management-services" TargetMode="External"/><Relationship Id="rId29" Type="http://schemas.openxmlformats.org/officeDocument/2006/relationships/hyperlink" Target="https://webarchive.nationalarchives.gov.uk/ukgwa/20130405030457/http:/www.defra.gov.uk/environment/waste/local-authorities/widp/" TargetMode="External"/><Relationship Id="rId1" Type="http://schemas.openxmlformats.org/officeDocument/2006/relationships/hyperlink" Target="https://procontract.due-north.com/ContractsRegister/ViewContractDetails?contractId=c99109df-b293-ea11-80ff-005056b64545&amp;p=696a9836-1895-e511-8105-000c29c9ba21" TargetMode="External"/><Relationship Id="rId6" Type="http://schemas.openxmlformats.org/officeDocument/2006/relationships/hyperlink" Target="https://docs.google.com/spreadsheets/d/1FflVhF5J-ERHR6yRW9hu10QWDdKHnPe11PUC0O_J0QQ/edit" TargetMode="External"/><Relationship Id="rId11" Type="http://schemas.openxmlformats.org/officeDocument/2006/relationships/hyperlink" Target="https://data.london.gov.uk/dataset/waste-contracts-register" TargetMode="External"/><Relationship Id="rId24" Type="http://schemas.openxmlformats.org/officeDocument/2006/relationships/hyperlink" Target="https://www.merseysidewda.gov.uk/general-enquiries-and-requests-for-information/" TargetMode="External"/><Relationship Id="rId32" Type="http://schemas.openxmlformats.org/officeDocument/2006/relationships/hyperlink" Target="https://www.scotborders.gov.uk/downloads/file/12667/contract-register-2024" TargetMode="External"/><Relationship Id="rId37" Type="http://schemas.openxmlformats.org/officeDocument/2006/relationships/comments" Target="../comments1.xml"/><Relationship Id="rId5" Type="http://schemas.openxmlformats.org/officeDocument/2006/relationships/hyperlink" Target="https://www.caerphilly.gov.uk/prosiectgwyrdd/pdfs/Final_Business_Case_13.02.07.pdf" TargetMode="External"/><Relationship Id="rId15" Type="http://schemas.openxmlformats.org/officeDocument/2006/relationships/hyperlink" Target="https://view.officeapps.live.com/op/view.aspx?src=https%3A%2F%2Fwww.falkirk.gov.uk%2Fservices%2Fcouncil-democracy%2Fpolicies-strategies%2Fprocurement%2Fdocs%2Fcontracts-register%2FContracts%2520register.xlsx%3Fv%3D202405030853&amp;wdOrigin=BROWSELINK" TargetMode="External"/><Relationship Id="rId23" Type="http://schemas.openxmlformats.org/officeDocument/2006/relationships/hyperlink" Target="http://www.wastedataflow.org/" TargetMode="External"/><Relationship Id="rId28" Type="http://schemas.openxmlformats.org/officeDocument/2006/relationships/hyperlink" Target="https://procontract.due-north.com/ContractsRegister/ViewContractDetails?contractId=13e3beef-561e-e611-8114-000c29c9ba21&amp;p=1c9e782c-541e-e611-8114-000c29c9ba21" TargetMode="External"/><Relationship Id="rId36" Type="http://schemas.openxmlformats.org/officeDocument/2006/relationships/vmlDrawing" Target="../drawings/vmlDrawing1.vml"/><Relationship Id="rId10" Type="http://schemas.openxmlformats.org/officeDocument/2006/relationships/hyperlink" Target="https://waste-management-world.com/resource-use/geminor-signs-waste-contract-with-swansea-council/" TargetMode="External"/><Relationship Id="rId19" Type="http://schemas.openxmlformats.org/officeDocument/2006/relationships/hyperlink" Target="https://procontract.due-north.com/ContractsRegister/ViewContractDetails?contractId=46cd5391-9d9f-ec11-8112-005056b64545" TargetMode="External"/><Relationship Id="rId31" Type="http://schemas.openxmlformats.org/officeDocument/2006/relationships/hyperlink" Target="https://docs.google.com/spreadsheets/d/1FflVhF5J-ERHR6yRW9hu10QWDdKHnPe11PUC0O_J0QQ/edit?usp=sharing" TargetMode="External"/><Relationship Id="rId4" Type="http://schemas.openxmlformats.org/officeDocument/2006/relationships/hyperlink" Target="https://www.bury.gov.uk/council-and-democracy/requesting-information/freedom-of-information-request" TargetMode="External"/><Relationship Id="rId9" Type="http://schemas.openxmlformats.org/officeDocument/2006/relationships/hyperlink" Target="https://waste-management-world.com/resource-use/geminor-signs-waste-contract-with-swansea-council/" TargetMode="External"/><Relationship Id="rId14" Type="http://schemas.openxmlformats.org/officeDocument/2006/relationships/hyperlink" Target="https://dorset.disclosure-log.co.uk/new" TargetMode="External"/><Relationship Id="rId22" Type="http://schemas.openxmlformats.org/officeDocument/2006/relationships/hyperlink" Target="https://www.hertfordshire.gov.uk/contractcatalogue/default.aspx?tab=contracts&amp;view=4&amp;type=1091" TargetMode="External"/><Relationship Id="rId27" Type="http://schemas.openxmlformats.org/officeDocument/2006/relationships/hyperlink" Target="https://procontract.due-north.com/ContractsRegister/ViewContractDetails?contractId=13e3beef-561e-e611-8114-000c29c9ba21&amp;p=1c9e782c-541e-e611-8114-000c29c9ba21" TargetMode="External"/><Relationship Id="rId30" Type="http://schemas.openxmlformats.org/officeDocument/2006/relationships/hyperlink" Target="https://www.rotherham.gov.uk/downloads/download/7/tenders-and-contracts" TargetMode="External"/><Relationship Id="rId35" Type="http://schemas.openxmlformats.org/officeDocument/2006/relationships/hyperlink" Target="https://www.westsussex.gov.uk/land-waste-and-housing/waste-and-recycling/recycling-and-waste-prevention/what-happens-to-your-waste/our-waste-disposal-contracts/" TargetMode="External"/><Relationship Id="rId8" Type="http://schemas.openxmlformats.org/officeDocument/2006/relationships/hyperlink" Target="https://in-tendhost.co.uk/centralbedfordshire/aspx/ViewContractsRegister.aspx?id=f143f830-fbd2-4d5e-9805-62562613921c" TargetMode="External"/><Relationship Id="rId3" Type="http://schemas.openxmlformats.org/officeDocument/2006/relationships/hyperlink" Target="https://buckinghamshireportal.icasework.com/resource?id=51670&amp;db=buckinghamshi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erphilly.gov.uk/prosiectgwyrdd/pdfs/Final_Business_Case_13.02.07.pdf" TargetMode="External"/><Relationship Id="rId13" Type="http://schemas.openxmlformats.org/officeDocument/2006/relationships/hyperlink" Target="https://docs.google.com/spreadsheets/d/1FflVhF5J-ERHR6yRW9hu10QWDdKHnPe11PUC0O_J0QQ/edit?usp=sharing" TargetMode="External"/><Relationship Id="rId18" Type="http://schemas.openxmlformats.org/officeDocument/2006/relationships/hyperlink" Target="https://www.letsrecycle.com/news/slough-looks-ahead-to-48m-waste-treatment-contract/" TargetMode="External"/><Relationship Id="rId26" Type="http://schemas.openxmlformats.org/officeDocument/2006/relationships/hyperlink" Target="https://view.officeapps.live.com/op/view.aspx?src=https%3A%2F%2Fwww.falkirk.gov.uk%2Fservices%2Fcouncil-democracy%2Fpolicies-strategies%2Fprocurement%2Fdocs%2Fcontracts-register%2FContracts%2520register.xlsx%3Fv%3D202405030853&amp;wdOrigin=BROWSELINK" TargetMode="External"/><Relationship Id="rId3" Type="http://schemas.openxmlformats.org/officeDocument/2006/relationships/hyperlink" Target="https://webarchive.nationalarchives.gov.uk/ukgwa/20130405030457/http:/www.defra.gov.uk/environment/waste/local-authorities/widp/" TargetMode="External"/><Relationship Id="rId21" Type="http://schemas.openxmlformats.org/officeDocument/2006/relationships/hyperlink" Target="https://procontract.due-north.com/ContractsRegister/ViewContractDetails?contractId=c99109df-b293-ea11-80ff-005056b64545&amp;p=696a9836-1895-e511-8105-000c29c9ba21" TargetMode="External"/><Relationship Id="rId7" Type="http://schemas.openxmlformats.org/officeDocument/2006/relationships/hyperlink" Target="https://procontract.due-north.com/ContractsRegister/ViewContractDetails?contractId=46cd5391-9d9f-ec11-8112-005056b64545" TargetMode="External"/><Relationship Id="rId12" Type="http://schemas.openxmlformats.org/officeDocument/2006/relationships/hyperlink" Target="https://www.rotherham.gov.uk/downloads/download/7/tenders-and-contracts" TargetMode="External"/><Relationship Id="rId17" Type="http://schemas.openxmlformats.org/officeDocument/2006/relationships/hyperlink" Target="https://in-tendhost.co.uk/centralbedfordshire/aspx/ViewContractsRegister.aspx?id=f143f830-fbd2-4d5e-9805-62562613921c" TargetMode="External"/><Relationship Id="rId25" Type="http://schemas.openxmlformats.org/officeDocument/2006/relationships/hyperlink" Target="https://data.london.gov.uk/dataset/waste-contracts-register)" TargetMode="External"/><Relationship Id="rId2" Type="http://schemas.openxmlformats.org/officeDocument/2006/relationships/hyperlink" Target="https://buckinghamshireportal.icasework.com/resource?id=51670&amp;db=buckinghamshire" TargetMode="External"/><Relationship Id="rId16" Type="http://schemas.openxmlformats.org/officeDocument/2006/relationships/hyperlink" Target="https://www.scotborders.gov.uk/downloads/file/12667/contract-register-2024" TargetMode="External"/><Relationship Id="rId20" Type="http://schemas.openxmlformats.org/officeDocument/2006/relationships/hyperlink" Target="https://www.nlwa.gov.uk/enquiry" TargetMode="External"/><Relationship Id="rId29" Type="http://schemas.openxmlformats.org/officeDocument/2006/relationships/hyperlink" Target="http://www.wastedataflow.org/" TargetMode="External"/><Relationship Id="rId1" Type="http://schemas.openxmlformats.org/officeDocument/2006/relationships/hyperlink" Target="https://www.bexley.gov.uk/bexley-business-employment/business-services/contracts-tenders-and-procurement/bexley-contract-register" TargetMode="External"/><Relationship Id="rId6" Type="http://schemas.openxmlformats.org/officeDocument/2006/relationships/hyperlink" Target="https://www.gloucestershire.gov.uk/media/dmbjysnb/schedule-4.pdf" TargetMode="External"/><Relationship Id="rId11" Type="http://schemas.openxmlformats.org/officeDocument/2006/relationships/hyperlink" Target="https://www.caerphilly.gov.uk/prosiectgwyrdd/pdfs/Final_Business_Case_13.02.07.pdf" TargetMode="External"/><Relationship Id="rId24" Type="http://schemas.openxmlformats.org/officeDocument/2006/relationships/hyperlink" Target="https://data.london.gov.uk/dataset/waste-contracts-register" TargetMode="External"/><Relationship Id="rId5" Type="http://schemas.openxmlformats.org/officeDocument/2006/relationships/hyperlink" Target="https://www.gloucestershire.gov.uk/media/52zga5kj/main-contract.pdf" TargetMode="External"/><Relationship Id="rId15" Type="http://schemas.openxmlformats.org/officeDocument/2006/relationships/hyperlink" Target="https://docs.google.com/spreadsheets/d/1FflVhF5J-ERHR6yRW9hu10QWDdKHnPe11PUC0O_J0QQ/edit?usp=sharing" TargetMode="External"/><Relationship Id="rId23" Type="http://schemas.openxmlformats.org/officeDocument/2006/relationships/hyperlink" Target="https://waste-management-world.com/resource-use/geminor-signs-waste-contract-with-swansea-council/" TargetMode="External"/><Relationship Id="rId28" Type="http://schemas.openxmlformats.org/officeDocument/2006/relationships/hyperlink" Target="https://www.hertfordshire.gov.uk/contractcatalogue/default.aspx?tab=contracts&amp;view=4&amp;type=1091" TargetMode="External"/><Relationship Id="rId10" Type="http://schemas.openxmlformats.org/officeDocument/2006/relationships/hyperlink" Target="https://www.caerphilly.gov.uk/prosiectgwyrdd/pdfs/Final_Business_Case_13.02.07.pdf" TargetMode="External"/><Relationship Id="rId19" Type="http://schemas.openxmlformats.org/officeDocument/2006/relationships/hyperlink" Target="https://www.suez.co.uk/en-gb/news/press-releases/190531-gmca-appoints-suez-as-new-contractor-for-greater-manchesters-waste-and-resources-management-services" TargetMode="External"/><Relationship Id="rId4" Type="http://schemas.openxmlformats.org/officeDocument/2006/relationships/hyperlink" Target="https://cabinet.leicester.gov.uk/documents/s94518/Waste%20Management%20Services%20Overview.pdf" TargetMode="External"/><Relationship Id="rId9" Type="http://schemas.openxmlformats.org/officeDocument/2006/relationships/hyperlink" Target="https://www.caerphilly.gov.uk/prosiectgwyrdd/pdfs/Final_Business_Case_13.02.07.pdf" TargetMode="External"/><Relationship Id="rId14" Type="http://schemas.openxmlformats.org/officeDocument/2006/relationships/hyperlink" Target="https://docs.google.com/spreadsheets/d/1FflVhF5J-ERHR6yRW9hu10QWDdKHnPe11PUC0O_J0QQ/edit" TargetMode="External"/><Relationship Id="rId22" Type="http://schemas.openxmlformats.org/officeDocument/2006/relationships/hyperlink" Target="https://waste-management-world.com/resource-use/geminor-signs-waste-contract-with-swansea-council/" TargetMode="External"/><Relationship Id="rId27" Type="http://schemas.openxmlformats.org/officeDocument/2006/relationships/hyperlink" Target="https://view.officeapps.live.com/op/view.aspx?src=https%3A%2F%2Fwww.falkirk.gov.uk%2Fservices%2Fcouncil-democracy%2Fpolicies-strategies%2Fprocurement%2Fdocs%2Fcontracts-register%2FContracts%2520register.xlsx%3Fv%3D202405030853&amp;wdOrigin=BROWSELINK" TargetMode="External"/><Relationship Id="rId30" Type="http://schemas.openxmlformats.org/officeDocument/2006/relationships/hyperlink" Target="https://www.westsussex.gov.uk/land-waste-and-housing/waste-and-recycling/recycling-and-waste-prevention/what-happens-to-your-waste/our-waste-disposal-contrac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FflVhF5J-ERHR6yRW9hu10QWDdKHnPe11PUC0O_J0QQ/edit"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hillingdon.gov.uk/west-london-waste-plan" TargetMode="External"/><Relationship Id="rId2" Type="http://schemas.openxmlformats.org/officeDocument/2006/relationships/hyperlink" Target="https://www.hillingdon.gov.uk/west-london-waste-plan" TargetMode="External"/><Relationship Id="rId1" Type="http://schemas.openxmlformats.org/officeDocument/2006/relationships/hyperlink" Target="https://www.nlwa.gov.uk/ourauthority/about-us" TargetMode="External"/><Relationship Id="rId6" Type="http://schemas.openxmlformats.org/officeDocument/2006/relationships/hyperlink" Target="https://www.hillingdon.gov.uk/west-london-waste-plan" TargetMode="External"/><Relationship Id="rId5" Type="http://schemas.openxmlformats.org/officeDocument/2006/relationships/hyperlink" Target="https://www.hillingdon.gov.uk/west-london-waste-plan" TargetMode="External"/><Relationship Id="rId4" Type="http://schemas.openxmlformats.org/officeDocument/2006/relationships/hyperlink" Target="https://www.hillingdon.gov.uk/west-london-waste-pl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00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49.33203125" customWidth="1"/>
    <col min="5" max="5" width="33.6640625" customWidth="1"/>
    <col min="6" max="6" width="46.6640625" customWidth="1"/>
    <col min="7" max="8" width="29.33203125" customWidth="1"/>
    <col min="9" max="9" width="29.5" customWidth="1"/>
    <col min="10" max="10" width="30.83203125" customWidth="1"/>
    <col min="11" max="11" width="18.1640625" customWidth="1"/>
    <col min="12" max="12" width="39" customWidth="1"/>
    <col min="13" max="13" width="21.5" customWidth="1"/>
    <col min="14" max="15" width="20.83203125" customWidth="1"/>
    <col min="16" max="18" width="20.5" customWidth="1"/>
    <col min="19" max="19" width="19.1640625" customWidth="1"/>
    <col min="20" max="20" width="16.1640625" customWidth="1"/>
    <col min="22" max="22" width="41.33203125" customWidth="1"/>
    <col min="23" max="23" width="52.83203125" customWidth="1"/>
    <col min="24" max="27" width="41.33203125" customWidth="1"/>
    <col min="28" max="28" width="39.83203125" customWidth="1"/>
    <col min="29" max="29" width="28.6640625" customWidth="1"/>
    <col min="30" max="30" width="42.33203125" customWidth="1"/>
    <col min="31" max="31" width="40.1640625" customWidth="1"/>
    <col min="32" max="32" width="23.83203125" customWidth="1"/>
    <col min="33" max="33" width="21.6640625" customWidth="1"/>
    <col min="34" max="34" width="25.6640625" customWidth="1"/>
    <col min="35" max="35" width="22.83203125" customWidth="1"/>
    <col min="36" max="36" width="25.83203125" customWidth="1"/>
    <col min="37" max="37" width="23.83203125" customWidth="1"/>
    <col min="38" max="38" width="29" customWidth="1"/>
    <col min="39" max="51" width="25.83203125" customWidth="1"/>
    <col min="52" max="52" width="21.6640625" customWidth="1"/>
  </cols>
  <sheetData>
    <row r="1" spans="1:56" ht="1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28</v>
      </c>
      <c r="AG1" s="1" t="s">
        <v>29</v>
      </c>
      <c r="AH1" s="1" t="s">
        <v>31</v>
      </c>
      <c r="AI1" s="1" t="s">
        <v>32</v>
      </c>
      <c r="AJ1" s="1" t="s">
        <v>29</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44</v>
      </c>
      <c r="AZ1" s="1" t="s">
        <v>47</v>
      </c>
      <c r="BA1" s="1" t="s">
        <v>48</v>
      </c>
      <c r="BB1" s="1" t="s">
        <v>49</v>
      </c>
      <c r="BC1" s="2"/>
      <c r="BD1" s="2"/>
    </row>
    <row r="2" spans="1:56" ht="13">
      <c r="A2" s="1" t="s">
        <v>50</v>
      </c>
      <c r="B2" s="1" t="s">
        <v>51</v>
      </c>
      <c r="C2" s="1" t="s">
        <v>52</v>
      </c>
      <c r="D2" s="1" t="s">
        <v>53</v>
      </c>
      <c r="E2" s="1" t="s">
        <v>54</v>
      </c>
      <c r="F2" s="1" t="s">
        <v>55</v>
      </c>
      <c r="G2" s="1" t="s">
        <v>56</v>
      </c>
      <c r="H2" s="1" t="s">
        <v>57</v>
      </c>
      <c r="I2" s="1" t="s">
        <v>57</v>
      </c>
      <c r="J2" s="1" t="s">
        <v>58</v>
      </c>
      <c r="K2" s="1" t="s">
        <v>56</v>
      </c>
      <c r="L2" s="1" t="s">
        <v>57</v>
      </c>
      <c r="M2" s="3">
        <v>43716</v>
      </c>
      <c r="N2" s="4" t="str">
        <f t="shared" ref="N2:N24" si="0">RIGHT(M2,4)</f>
        <v>3716</v>
      </c>
      <c r="O2" s="3">
        <v>52243</v>
      </c>
      <c r="P2" s="4" t="str">
        <f t="shared" ref="P2:P24" si="1">RIGHT(O2,4)</f>
        <v>2243</v>
      </c>
      <c r="Q2" s="5">
        <f t="shared" ref="Q2:Q93" si="2">IF(ISERROR((P2-N2)),"NA",P2-N2)</f>
        <v>-1473</v>
      </c>
      <c r="R2" s="1">
        <v>370</v>
      </c>
      <c r="S2" s="1" t="s">
        <v>59</v>
      </c>
      <c r="T2" s="6">
        <f t="shared" ref="T2:T93" si="3">IF(ISERROR((R2/Q2)),"NA",R2/Q2)</f>
        <v>-0.25118805159538354</v>
      </c>
      <c r="U2" s="1" t="s">
        <v>57</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t="s">
        <v>60</v>
      </c>
      <c r="BA2" s="1" t="s">
        <v>61</v>
      </c>
      <c r="BB2" s="1"/>
    </row>
    <row r="3" spans="1:56" ht="13">
      <c r="A3" s="1" t="s">
        <v>62</v>
      </c>
      <c r="B3" s="1" t="s">
        <v>63</v>
      </c>
      <c r="C3" s="1" t="s">
        <v>52</v>
      </c>
      <c r="D3" s="1" t="s">
        <v>53</v>
      </c>
      <c r="E3" s="1" t="s">
        <v>64</v>
      </c>
      <c r="F3" s="1"/>
      <c r="G3" s="1"/>
      <c r="H3" s="1"/>
      <c r="I3" s="1"/>
      <c r="J3" s="1"/>
      <c r="K3" s="1"/>
      <c r="L3" s="1" t="s">
        <v>56</v>
      </c>
      <c r="M3" s="1"/>
      <c r="N3" s="7" t="str">
        <f t="shared" si="0"/>
        <v/>
      </c>
      <c r="O3" s="1"/>
      <c r="P3" s="7" t="str">
        <f t="shared" si="1"/>
        <v/>
      </c>
      <c r="Q3" s="7" t="str">
        <f t="shared" si="2"/>
        <v>NA</v>
      </c>
      <c r="R3" s="1"/>
      <c r="S3" s="1"/>
      <c r="T3" s="6" t="str">
        <f t="shared" si="3"/>
        <v>NA</v>
      </c>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6" ht="13">
      <c r="A4" s="1" t="s">
        <v>65</v>
      </c>
      <c r="B4" s="1" t="s">
        <v>66</v>
      </c>
      <c r="C4" s="1" t="s">
        <v>52</v>
      </c>
      <c r="D4" s="1" t="s">
        <v>53</v>
      </c>
      <c r="E4" s="1" t="s">
        <v>67</v>
      </c>
      <c r="F4" s="1" t="s">
        <v>68</v>
      </c>
      <c r="G4" s="1" t="s">
        <v>56</v>
      </c>
      <c r="H4" s="1" t="s">
        <v>56</v>
      </c>
      <c r="I4" s="1" t="s">
        <v>56</v>
      </c>
      <c r="J4" s="1" t="s">
        <v>60</v>
      </c>
      <c r="K4" s="1" t="s">
        <v>69</v>
      </c>
      <c r="L4" s="1" t="s">
        <v>57</v>
      </c>
      <c r="M4" s="3">
        <v>42746</v>
      </c>
      <c r="N4" s="7" t="str">
        <f t="shared" si="0"/>
        <v>2746</v>
      </c>
      <c r="O4" s="3">
        <v>52973</v>
      </c>
      <c r="P4" s="7" t="str">
        <f t="shared" si="1"/>
        <v>2973</v>
      </c>
      <c r="Q4" s="7">
        <f t="shared" si="2"/>
        <v>227</v>
      </c>
      <c r="R4" s="8" t="s">
        <v>70</v>
      </c>
      <c r="S4" s="1" t="s">
        <v>71</v>
      </c>
      <c r="T4" s="6" t="str">
        <f t="shared" si="3"/>
        <v>NA</v>
      </c>
      <c r="U4" s="1" t="s">
        <v>72</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t="s">
        <v>60</v>
      </c>
      <c r="BA4" s="1" t="s">
        <v>73</v>
      </c>
      <c r="BB4" s="1" t="s">
        <v>74</v>
      </c>
    </row>
    <row r="5" spans="1:56" ht="13">
      <c r="A5" s="1" t="s">
        <v>75</v>
      </c>
      <c r="B5" s="1" t="s">
        <v>76</v>
      </c>
      <c r="C5" s="1" t="s">
        <v>52</v>
      </c>
      <c r="D5" s="1" t="s">
        <v>53</v>
      </c>
      <c r="E5" s="1" t="s">
        <v>54</v>
      </c>
      <c r="F5" s="1" t="s">
        <v>77</v>
      </c>
      <c r="G5" s="1" t="s">
        <v>56</v>
      </c>
      <c r="H5" s="1" t="s">
        <v>56</v>
      </c>
      <c r="I5" s="1" t="s">
        <v>56</v>
      </c>
      <c r="J5" s="1" t="s">
        <v>56</v>
      </c>
      <c r="K5" s="1" t="s">
        <v>56</v>
      </c>
      <c r="L5" s="1" t="s">
        <v>56</v>
      </c>
      <c r="M5" s="1" t="s">
        <v>56</v>
      </c>
      <c r="N5" s="7" t="str">
        <f t="shared" si="0"/>
        <v>NA</v>
      </c>
      <c r="O5" s="1" t="s">
        <v>56</v>
      </c>
      <c r="P5" s="7" t="str">
        <f t="shared" si="1"/>
        <v>NA</v>
      </c>
      <c r="Q5" s="7" t="str">
        <f t="shared" si="2"/>
        <v>NA</v>
      </c>
      <c r="R5" s="1" t="s">
        <v>56</v>
      </c>
      <c r="S5" s="1" t="s">
        <v>56</v>
      </c>
      <c r="T5" s="6" t="str">
        <f t="shared" si="3"/>
        <v>NA</v>
      </c>
      <c r="U5" s="1" t="s">
        <v>56</v>
      </c>
      <c r="V5" s="1"/>
      <c r="W5" s="1"/>
      <c r="X5" s="1"/>
      <c r="Y5" s="1" t="s">
        <v>56</v>
      </c>
      <c r="Z5" s="1" t="s">
        <v>56</v>
      </c>
      <c r="AA5" s="1" t="s">
        <v>56</v>
      </c>
      <c r="AB5" s="1" t="s">
        <v>56</v>
      </c>
      <c r="AC5" s="1" t="s">
        <v>56</v>
      </c>
      <c r="AD5" s="1" t="s">
        <v>56</v>
      </c>
      <c r="AE5" s="1"/>
      <c r="AF5" s="1"/>
      <c r="AG5" s="1"/>
      <c r="AH5" s="1"/>
      <c r="AI5" s="1"/>
      <c r="AJ5" s="1"/>
      <c r="AK5" s="1"/>
      <c r="AL5" s="1"/>
      <c r="AM5" s="1"/>
      <c r="AN5" s="1"/>
      <c r="AO5" s="1"/>
      <c r="AP5" s="1"/>
      <c r="AQ5" s="1"/>
      <c r="AR5" s="1"/>
      <c r="AS5" s="1"/>
      <c r="AT5" s="1"/>
      <c r="AU5" s="1"/>
      <c r="AV5" s="1"/>
      <c r="AW5" s="1"/>
      <c r="AX5" s="1"/>
      <c r="AY5" s="1"/>
      <c r="AZ5" s="1"/>
      <c r="BA5" s="1"/>
      <c r="BB5" s="1"/>
    </row>
    <row r="6" spans="1:56" ht="13">
      <c r="A6" s="1" t="s">
        <v>78</v>
      </c>
      <c r="B6" s="1" t="s">
        <v>79</v>
      </c>
      <c r="C6" s="1" t="s">
        <v>80</v>
      </c>
      <c r="D6" s="1" t="s">
        <v>81</v>
      </c>
      <c r="E6" s="1" t="s">
        <v>82</v>
      </c>
      <c r="F6" s="9" t="s">
        <v>83</v>
      </c>
      <c r="G6" s="1" t="s">
        <v>84</v>
      </c>
      <c r="H6" s="1" t="s">
        <v>56</v>
      </c>
      <c r="I6" s="1" t="s">
        <v>56</v>
      </c>
      <c r="J6" s="1" t="s">
        <v>56</v>
      </c>
      <c r="K6" s="1" t="s">
        <v>85</v>
      </c>
      <c r="L6" s="1" t="s">
        <v>60</v>
      </c>
      <c r="M6" s="10">
        <v>42070</v>
      </c>
      <c r="N6" s="7" t="str">
        <f t="shared" si="0"/>
        <v>2070</v>
      </c>
      <c r="O6" s="1" t="s">
        <v>86</v>
      </c>
      <c r="P6" s="7" t="str">
        <f t="shared" si="1"/>
        <v>2040</v>
      </c>
      <c r="Q6" s="7">
        <f t="shared" si="2"/>
        <v>-30</v>
      </c>
      <c r="R6" s="1">
        <v>750</v>
      </c>
      <c r="S6" s="1" t="s">
        <v>87</v>
      </c>
      <c r="T6" s="6">
        <f t="shared" si="3"/>
        <v>-25</v>
      </c>
      <c r="U6" s="1" t="s">
        <v>60</v>
      </c>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spans="1:56" ht="13">
      <c r="A7" s="1" t="s">
        <v>88</v>
      </c>
      <c r="B7" s="1" t="s">
        <v>89</v>
      </c>
      <c r="C7" s="1" t="s">
        <v>52</v>
      </c>
      <c r="D7" s="1" t="s">
        <v>81</v>
      </c>
      <c r="E7" s="1" t="s">
        <v>67</v>
      </c>
      <c r="F7" s="1" t="s">
        <v>56</v>
      </c>
      <c r="G7" s="11" t="s">
        <v>90</v>
      </c>
      <c r="H7" s="1" t="s">
        <v>57</v>
      </c>
      <c r="I7" s="1" t="s">
        <v>57</v>
      </c>
      <c r="J7" s="1" t="s">
        <v>57</v>
      </c>
      <c r="K7" s="1" t="s">
        <v>56</v>
      </c>
      <c r="L7" s="1" t="s">
        <v>57</v>
      </c>
      <c r="M7" s="1" t="s">
        <v>56</v>
      </c>
      <c r="N7" s="7" t="str">
        <f t="shared" si="0"/>
        <v>NA</v>
      </c>
      <c r="O7" s="1" t="s">
        <v>56</v>
      </c>
      <c r="P7" s="7" t="str">
        <f t="shared" si="1"/>
        <v>NA</v>
      </c>
      <c r="Q7" s="7" t="str">
        <f t="shared" si="2"/>
        <v>NA</v>
      </c>
      <c r="R7" s="1" t="s">
        <v>56</v>
      </c>
      <c r="S7" s="1" t="s">
        <v>56</v>
      </c>
      <c r="T7" s="6" t="str">
        <f t="shared" si="3"/>
        <v>NA</v>
      </c>
      <c r="U7" s="1" t="s">
        <v>57</v>
      </c>
      <c r="V7" s="1"/>
      <c r="W7" s="1"/>
      <c r="X7" s="1"/>
      <c r="Y7" s="1" t="s">
        <v>56</v>
      </c>
      <c r="Z7" s="1" t="s">
        <v>56</v>
      </c>
      <c r="AA7" s="1" t="s">
        <v>56</v>
      </c>
      <c r="AB7" s="1" t="s">
        <v>56</v>
      </c>
      <c r="AC7" s="1"/>
      <c r="AD7" s="1"/>
      <c r="AE7" s="1"/>
      <c r="AF7" s="1"/>
      <c r="AG7" s="1"/>
      <c r="AH7" s="1"/>
      <c r="AI7" s="1"/>
      <c r="AJ7" s="1" t="s">
        <v>56</v>
      </c>
      <c r="AK7" s="1" t="s">
        <v>91</v>
      </c>
      <c r="AL7" s="12" t="s">
        <v>92</v>
      </c>
      <c r="AM7" s="1" t="s">
        <v>56</v>
      </c>
      <c r="AN7" s="1" t="s">
        <v>93</v>
      </c>
      <c r="AO7" s="12" t="s">
        <v>94</v>
      </c>
      <c r="AP7" s="12" t="s">
        <v>56</v>
      </c>
      <c r="AQ7" s="1" t="s">
        <v>95</v>
      </c>
      <c r="AR7" s="1" t="s">
        <v>96</v>
      </c>
      <c r="AS7" s="1" t="s">
        <v>56</v>
      </c>
      <c r="AT7" s="1" t="s">
        <v>97</v>
      </c>
      <c r="AU7" s="1" t="s">
        <v>98</v>
      </c>
      <c r="AV7" s="1" t="s">
        <v>56</v>
      </c>
      <c r="AW7" s="1" t="s">
        <v>99</v>
      </c>
      <c r="AX7" s="1" t="s">
        <v>99</v>
      </c>
      <c r="AY7" s="1" t="s">
        <v>56</v>
      </c>
      <c r="AZ7" s="1" t="s">
        <v>56</v>
      </c>
      <c r="BA7" s="1"/>
      <c r="BB7" s="1"/>
    </row>
    <row r="8" spans="1:56" ht="13">
      <c r="A8" s="1" t="s">
        <v>100</v>
      </c>
      <c r="B8" s="1" t="s">
        <v>101</v>
      </c>
      <c r="C8" s="1" t="s">
        <v>52</v>
      </c>
      <c r="D8" s="1" t="s">
        <v>81</v>
      </c>
      <c r="E8" s="1" t="s">
        <v>54</v>
      </c>
      <c r="F8" s="1" t="s">
        <v>102</v>
      </c>
      <c r="G8" s="1" t="s">
        <v>103</v>
      </c>
      <c r="H8" s="1" t="s">
        <v>57</v>
      </c>
      <c r="I8" s="1" t="s">
        <v>56</v>
      </c>
      <c r="J8" s="1" t="s">
        <v>57</v>
      </c>
      <c r="K8" s="1" t="s">
        <v>56</v>
      </c>
      <c r="L8" s="1" t="s">
        <v>57</v>
      </c>
      <c r="M8" s="1" t="s">
        <v>104</v>
      </c>
      <c r="N8" s="7" t="str">
        <f t="shared" si="0"/>
        <v>2020</v>
      </c>
      <c r="O8" s="1" t="s">
        <v>105</v>
      </c>
      <c r="P8" s="7" t="str">
        <f t="shared" si="1"/>
        <v>2027</v>
      </c>
      <c r="Q8" s="7">
        <f t="shared" si="2"/>
        <v>7</v>
      </c>
      <c r="R8" s="1">
        <v>39.822000000000003</v>
      </c>
      <c r="S8" s="1" t="s">
        <v>106</v>
      </c>
      <c r="T8" s="6">
        <f t="shared" si="3"/>
        <v>5.6888571428571435</v>
      </c>
      <c r="U8" s="1" t="s">
        <v>57</v>
      </c>
      <c r="V8" s="1"/>
      <c r="W8" s="1"/>
      <c r="X8" s="1"/>
      <c r="Y8" s="1">
        <v>2014.02</v>
      </c>
      <c r="Z8" s="1">
        <v>2520.31</v>
      </c>
      <c r="AA8" s="1">
        <v>2322.3200000000002</v>
      </c>
      <c r="AB8" s="1" t="s">
        <v>107</v>
      </c>
      <c r="AC8" s="12" t="s">
        <v>108</v>
      </c>
      <c r="AD8" s="1" t="s">
        <v>56</v>
      </c>
      <c r="AE8" s="1" t="s">
        <v>107</v>
      </c>
      <c r="AF8" s="1" t="s">
        <v>109</v>
      </c>
      <c r="AG8" s="1" t="s">
        <v>56</v>
      </c>
      <c r="AH8" s="1" t="s">
        <v>110</v>
      </c>
      <c r="AI8" s="12" t="s">
        <v>111</v>
      </c>
      <c r="AJ8" s="1"/>
      <c r="AK8" s="1"/>
      <c r="AL8" s="1"/>
      <c r="AM8" s="1"/>
      <c r="AN8" s="1"/>
      <c r="AO8" s="1"/>
      <c r="AP8" s="1"/>
      <c r="AQ8" s="1"/>
      <c r="AR8" s="1"/>
      <c r="AS8" s="1"/>
      <c r="AT8" s="1"/>
      <c r="AU8" s="1"/>
      <c r="AV8" s="1"/>
      <c r="AW8" s="1"/>
      <c r="AX8" s="1"/>
      <c r="AY8" s="1"/>
      <c r="AZ8" s="1"/>
      <c r="BA8" s="1"/>
      <c r="BB8" s="1"/>
    </row>
    <row r="9" spans="1:56" ht="13">
      <c r="A9" s="8" t="s">
        <v>112</v>
      </c>
      <c r="B9" s="8" t="s">
        <v>113</v>
      </c>
      <c r="C9" s="8" t="s">
        <v>80</v>
      </c>
      <c r="D9" s="8" t="s">
        <v>81</v>
      </c>
      <c r="E9" s="8" t="s">
        <v>54</v>
      </c>
      <c r="F9" s="8" t="s">
        <v>114</v>
      </c>
      <c r="G9" s="8" t="s">
        <v>115</v>
      </c>
      <c r="H9" s="8" t="s">
        <v>57</v>
      </c>
      <c r="I9" s="8" t="s">
        <v>56</v>
      </c>
      <c r="J9" s="8" t="s">
        <v>60</v>
      </c>
      <c r="K9" s="8" t="s">
        <v>116</v>
      </c>
      <c r="L9" s="8" t="s">
        <v>57</v>
      </c>
      <c r="M9" s="8" t="s">
        <v>117</v>
      </c>
      <c r="N9" s="7" t="str">
        <f t="shared" si="0"/>
        <v>2024</v>
      </c>
      <c r="O9" s="8" t="s">
        <v>118</v>
      </c>
      <c r="P9" s="7" t="str">
        <f t="shared" si="1"/>
        <v>2034</v>
      </c>
      <c r="Q9" s="7">
        <f t="shared" si="2"/>
        <v>10</v>
      </c>
      <c r="R9" s="8">
        <v>350</v>
      </c>
      <c r="S9" s="8" t="s">
        <v>119</v>
      </c>
      <c r="T9" s="6">
        <f t="shared" si="3"/>
        <v>35</v>
      </c>
      <c r="U9" s="8" t="s">
        <v>57</v>
      </c>
      <c r="V9" s="8"/>
      <c r="W9" s="8"/>
      <c r="X9" s="8"/>
      <c r="Y9" s="8">
        <v>558.72</v>
      </c>
      <c r="Z9" s="13">
        <v>2181.79</v>
      </c>
      <c r="AA9" s="13">
        <v>3447.8</v>
      </c>
      <c r="AB9" s="8" t="s">
        <v>120</v>
      </c>
      <c r="AC9" s="12" t="s">
        <v>121</v>
      </c>
      <c r="AD9" s="13">
        <v>313560.48</v>
      </c>
      <c r="AE9" s="8" t="s">
        <v>122</v>
      </c>
      <c r="AF9" s="12" t="s">
        <v>123</v>
      </c>
      <c r="AG9" s="13">
        <v>3256.62</v>
      </c>
      <c r="AH9" s="8" t="s">
        <v>124</v>
      </c>
      <c r="AI9" s="12" t="s">
        <v>125</v>
      </c>
      <c r="AJ9" s="1"/>
      <c r="AK9" s="1"/>
      <c r="AL9" s="1"/>
      <c r="AM9" s="1"/>
      <c r="AN9" s="1"/>
      <c r="AO9" s="1"/>
      <c r="AP9" s="1"/>
      <c r="AQ9" s="1"/>
      <c r="AR9" s="1"/>
      <c r="AS9" s="1"/>
      <c r="AT9" s="1"/>
      <c r="AU9" s="1"/>
      <c r="AV9" s="1"/>
      <c r="AW9" s="1"/>
      <c r="AX9" s="1"/>
      <c r="AY9" s="1"/>
      <c r="AZ9" s="1"/>
      <c r="BA9" s="1"/>
      <c r="BB9" s="1"/>
      <c r="BC9" s="14"/>
      <c r="BD9" s="14"/>
    </row>
    <row r="10" spans="1:56" ht="13">
      <c r="A10" s="1" t="s">
        <v>126</v>
      </c>
      <c r="B10" s="1" t="s">
        <v>127</v>
      </c>
      <c r="C10" s="1" t="s">
        <v>52</v>
      </c>
      <c r="D10" s="1" t="s">
        <v>81</v>
      </c>
      <c r="E10" s="1" t="s">
        <v>67</v>
      </c>
      <c r="F10" s="1" t="s">
        <v>128</v>
      </c>
      <c r="G10" s="1" t="s">
        <v>56</v>
      </c>
      <c r="H10" s="1" t="s">
        <v>57</v>
      </c>
      <c r="I10" s="1" t="s">
        <v>56</v>
      </c>
      <c r="J10" s="1" t="s">
        <v>57</v>
      </c>
      <c r="K10" s="1" t="s">
        <v>56</v>
      </c>
      <c r="L10" s="1" t="s">
        <v>60</v>
      </c>
      <c r="M10" s="1">
        <v>2020</v>
      </c>
      <c r="N10" s="7" t="str">
        <f t="shared" si="0"/>
        <v>2020</v>
      </c>
      <c r="O10" s="1">
        <v>2026</v>
      </c>
      <c r="P10" s="7" t="str">
        <f t="shared" si="1"/>
        <v>2026</v>
      </c>
      <c r="Q10" s="7">
        <f t="shared" si="2"/>
        <v>6</v>
      </c>
      <c r="R10" s="1" t="s">
        <v>56</v>
      </c>
      <c r="S10" s="1" t="s">
        <v>56</v>
      </c>
      <c r="T10" s="6" t="str">
        <f t="shared" si="3"/>
        <v>NA</v>
      </c>
      <c r="U10" s="1" t="s">
        <v>57</v>
      </c>
      <c r="V10" s="1"/>
      <c r="W10" s="1"/>
      <c r="X10" s="1"/>
      <c r="Y10" s="1" t="s">
        <v>56</v>
      </c>
      <c r="Z10" s="1">
        <v>1128</v>
      </c>
      <c r="AA10" s="1">
        <v>896</v>
      </c>
      <c r="AB10" s="1"/>
      <c r="AC10" s="12"/>
      <c r="AD10" s="1"/>
      <c r="AE10" s="15"/>
      <c r="AF10" s="1"/>
      <c r="AG10" s="1"/>
      <c r="AH10" s="16"/>
      <c r="AI10" s="1"/>
      <c r="AJ10" s="1"/>
      <c r="AK10" s="1"/>
      <c r="AL10" s="1"/>
      <c r="AM10" s="1"/>
      <c r="AN10" s="1"/>
      <c r="AO10" s="1"/>
      <c r="AP10" s="1"/>
      <c r="AQ10" s="1"/>
      <c r="AR10" s="1"/>
      <c r="AS10" s="1"/>
      <c r="AT10" s="1"/>
      <c r="AU10" s="1"/>
      <c r="AV10" s="1"/>
      <c r="AW10" s="1"/>
      <c r="AX10" s="1"/>
      <c r="AY10" s="1"/>
      <c r="AZ10" s="1"/>
      <c r="BA10" s="1"/>
      <c r="BB10" s="1"/>
    </row>
    <row r="11" spans="1:56" ht="15" customHeight="1">
      <c r="A11" s="1" t="s">
        <v>129</v>
      </c>
      <c r="B11" s="1" t="s">
        <v>130</v>
      </c>
      <c r="C11" s="1" t="s">
        <v>52</v>
      </c>
      <c r="D11" s="1" t="s">
        <v>81</v>
      </c>
      <c r="E11" s="1" t="s">
        <v>54</v>
      </c>
      <c r="F11" s="1" t="s">
        <v>131</v>
      </c>
      <c r="G11" s="1" t="s">
        <v>132</v>
      </c>
      <c r="H11" s="1" t="s">
        <v>57</v>
      </c>
      <c r="I11" s="1" t="s">
        <v>56</v>
      </c>
      <c r="J11" s="1" t="s">
        <v>72</v>
      </c>
      <c r="K11" s="1" t="s">
        <v>56</v>
      </c>
      <c r="L11" s="1" t="s">
        <v>57</v>
      </c>
      <c r="M11" s="3">
        <v>44567</v>
      </c>
      <c r="N11" s="7" t="str">
        <f t="shared" si="0"/>
        <v>4567</v>
      </c>
      <c r="O11" s="3">
        <v>45297</v>
      </c>
      <c r="P11" s="7" t="str">
        <f t="shared" si="1"/>
        <v>5297</v>
      </c>
      <c r="Q11" s="7">
        <f t="shared" si="2"/>
        <v>730</v>
      </c>
      <c r="R11" s="16">
        <v>39.375</v>
      </c>
      <c r="S11" s="1" t="s">
        <v>133</v>
      </c>
      <c r="T11" s="17">
        <f t="shared" si="3"/>
        <v>5.3938356164383562E-2</v>
      </c>
      <c r="U11" s="1" t="s">
        <v>57</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t="s">
        <v>57</v>
      </c>
      <c r="BA11" s="1"/>
      <c r="BB11" s="1"/>
    </row>
    <row r="12" spans="1:56" ht="13">
      <c r="A12" s="1" t="s">
        <v>134</v>
      </c>
      <c r="B12" s="1" t="s">
        <v>135</v>
      </c>
      <c r="C12" s="1" t="s">
        <v>52</v>
      </c>
      <c r="D12" s="1" t="s">
        <v>136</v>
      </c>
      <c r="E12" s="1" t="s">
        <v>64</v>
      </c>
      <c r="F12" s="1"/>
      <c r="G12" s="1"/>
      <c r="H12" s="1"/>
      <c r="I12" s="1"/>
      <c r="J12" s="1"/>
      <c r="K12" s="1"/>
      <c r="L12" s="1" t="s">
        <v>56</v>
      </c>
      <c r="M12" s="1"/>
      <c r="N12" s="7" t="str">
        <f t="shared" si="0"/>
        <v/>
      </c>
      <c r="O12" s="1"/>
      <c r="P12" s="7" t="str">
        <f t="shared" si="1"/>
        <v/>
      </c>
      <c r="Q12" s="7" t="str">
        <f t="shared" si="2"/>
        <v>NA</v>
      </c>
      <c r="R12" s="1"/>
      <c r="S12" s="1"/>
      <c r="T12" s="6" t="str">
        <f t="shared" si="3"/>
        <v>NA</v>
      </c>
      <c r="U12" s="1"/>
      <c r="V12" s="15"/>
      <c r="W12" s="15"/>
      <c r="X12" s="15"/>
      <c r="Y12" s="15"/>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spans="1:56" ht="13">
      <c r="A13" s="1" t="s">
        <v>137</v>
      </c>
      <c r="B13" s="1" t="s">
        <v>138</v>
      </c>
      <c r="C13" s="1" t="s">
        <v>80</v>
      </c>
      <c r="D13" s="1" t="s">
        <v>81</v>
      </c>
      <c r="E13" s="1" t="s">
        <v>139</v>
      </c>
      <c r="F13" s="1"/>
      <c r="G13" s="1"/>
      <c r="H13" s="1"/>
      <c r="I13" s="1"/>
      <c r="J13" s="1"/>
      <c r="K13" s="1"/>
      <c r="L13" s="1" t="s">
        <v>60</v>
      </c>
      <c r="M13" s="1"/>
      <c r="N13" s="7" t="str">
        <f t="shared" si="0"/>
        <v/>
      </c>
      <c r="O13" s="1"/>
      <c r="P13" s="7" t="str">
        <f t="shared" si="1"/>
        <v/>
      </c>
      <c r="Q13" s="7" t="str">
        <f t="shared" si="2"/>
        <v>NA</v>
      </c>
      <c r="R13" s="1"/>
      <c r="S13" s="1"/>
      <c r="T13" s="6" t="str">
        <f t="shared" si="3"/>
        <v>NA</v>
      </c>
      <c r="U13" s="1"/>
      <c r="V13" s="15"/>
      <c r="W13" s="15"/>
      <c r="X13" s="15"/>
      <c r="Y13" s="15"/>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spans="1:56" ht="13">
      <c r="A14" s="1" t="s">
        <v>140</v>
      </c>
      <c r="B14" s="1" t="s">
        <v>141</v>
      </c>
      <c r="C14" s="1" t="s">
        <v>52</v>
      </c>
      <c r="D14" s="1" t="s">
        <v>81</v>
      </c>
      <c r="E14" s="1" t="s">
        <v>64</v>
      </c>
      <c r="F14" s="1"/>
      <c r="G14" s="1"/>
      <c r="H14" s="1"/>
      <c r="I14" s="1"/>
      <c r="J14" s="1"/>
      <c r="K14" s="1"/>
      <c r="L14" s="1" t="s">
        <v>57</v>
      </c>
      <c r="M14" s="1"/>
      <c r="N14" s="7" t="str">
        <f t="shared" si="0"/>
        <v/>
      </c>
      <c r="O14" s="1"/>
      <c r="P14" s="7" t="str">
        <f t="shared" si="1"/>
        <v/>
      </c>
      <c r="Q14" s="7" t="str">
        <f t="shared" si="2"/>
        <v>NA</v>
      </c>
      <c r="R14" s="1"/>
      <c r="S14" s="1"/>
      <c r="T14" s="6" t="str">
        <f t="shared" si="3"/>
        <v>NA</v>
      </c>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spans="1:56" ht="15">
      <c r="A15" s="1" t="s">
        <v>142</v>
      </c>
      <c r="B15" s="1" t="s">
        <v>143</v>
      </c>
      <c r="C15" s="1" t="s">
        <v>52</v>
      </c>
      <c r="D15" s="1" t="s">
        <v>81</v>
      </c>
      <c r="E15" s="1" t="s">
        <v>54</v>
      </c>
      <c r="F15" s="18" t="s">
        <v>144</v>
      </c>
      <c r="G15" s="1" t="s">
        <v>56</v>
      </c>
      <c r="H15" s="1" t="s">
        <v>57</v>
      </c>
      <c r="I15" s="1" t="s">
        <v>56</v>
      </c>
      <c r="J15" s="1" t="s">
        <v>57</v>
      </c>
      <c r="K15" s="1" t="s">
        <v>56</v>
      </c>
      <c r="L15" s="1" t="s">
        <v>57</v>
      </c>
      <c r="M15" s="10">
        <v>38819</v>
      </c>
      <c r="N15" s="7" t="str">
        <f t="shared" si="0"/>
        <v>8819</v>
      </c>
      <c r="O15" s="10">
        <v>47950</v>
      </c>
      <c r="P15" s="7" t="str">
        <f t="shared" si="1"/>
        <v>7950</v>
      </c>
      <c r="Q15" s="7">
        <f t="shared" si="2"/>
        <v>-869</v>
      </c>
      <c r="R15" s="19">
        <v>36.537999999999997</v>
      </c>
      <c r="S15" s="1" t="s">
        <v>56</v>
      </c>
      <c r="T15" s="6">
        <f t="shared" si="3"/>
        <v>-4.2046029919447635E-2</v>
      </c>
      <c r="U15" s="1" t="s">
        <v>60</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spans="1:56" ht="13">
      <c r="A16" s="1" t="s">
        <v>145</v>
      </c>
      <c r="B16" s="1" t="s">
        <v>146</v>
      </c>
      <c r="C16" s="1" t="s">
        <v>80</v>
      </c>
      <c r="D16" s="1" t="s">
        <v>81</v>
      </c>
      <c r="E16" s="1" t="s">
        <v>54</v>
      </c>
      <c r="F16" s="1" t="s">
        <v>147</v>
      </c>
      <c r="G16" s="1" t="s">
        <v>56</v>
      </c>
      <c r="H16" s="1" t="s">
        <v>60</v>
      </c>
      <c r="I16" s="20" t="s">
        <v>148</v>
      </c>
      <c r="J16" s="1" t="s">
        <v>60</v>
      </c>
      <c r="K16" s="1" t="s">
        <v>149</v>
      </c>
      <c r="L16" s="1" t="s">
        <v>57</v>
      </c>
      <c r="M16" s="1">
        <v>2018</v>
      </c>
      <c r="N16" s="7" t="str">
        <f t="shared" si="0"/>
        <v>2018</v>
      </c>
      <c r="O16" s="1">
        <v>2032</v>
      </c>
      <c r="P16" s="7" t="str">
        <f t="shared" si="1"/>
        <v>2032</v>
      </c>
      <c r="Q16" s="7">
        <f t="shared" si="2"/>
        <v>14</v>
      </c>
      <c r="R16" s="1">
        <v>18</v>
      </c>
      <c r="S16" s="1" t="s">
        <v>150</v>
      </c>
      <c r="T16" s="6">
        <f t="shared" si="3"/>
        <v>1.2857142857142858</v>
      </c>
      <c r="U16" s="1" t="s">
        <v>57</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spans="1:54" ht="13">
      <c r="A17" s="1" t="s">
        <v>151</v>
      </c>
      <c r="B17" s="1" t="s">
        <v>152</v>
      </c>
      <c r="C17" s="1" t="s">
        <v>52</v>
      </c>
      <c r="D17" s="1" t="s">
        <v>136</v>
      </c>
      <c r="E17" s="1" t="s">
        <v>64</v>
      </c>
      <c r="F17" s="1"/>
      <c r="G17" s="1"/>
      <c r="H17" s="1"/>
      <c r="I17" s="1"/>
      <c r="J17" s="1"/>
      <c r="K17" s="1"/>
      <c r="L17" s="1" t="s">
        <v>56</v>
      </c>
      <c r="M17" s="1"/>
      <c r="N17" s="7" t="str">
        <f t="shared" si="0"/>
        <v/>
      </c>
      <c r="O17" s="1"/>
      <c r="P17" s="7" t="str">
        <f t="shared" si="1"/>
        <v/>
      </c>
      <c r="Q17" s="7" t="str">
        <f t="shared" si="2"/>
        <v>NA</v>
      </c>
      <c r="R17" s="1"/>
      <c r="S17" s="1"/>
      <c r="T17" s="6" t="str">
        <f t="shared" si="3"/>
        <v>NA</v>
      </c>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4" ht="13">
      <c r="A18" s="1" t="s">
        <v>153</v>
      </c>
      <c r="B18" s="1" t="s">
        <v>154</v>
      </c>
      <c r="C18" s="1" t="s">
        <v>52</v>
      </c>
      <c r="D18" s="1" t="s">
        <v>81</v>
      </c>
      <c r="E18" s="1" t="s">
        <v>54</v>
      </c>
      <c r="F18" s="1" t="s">
        <v>155</v>
      </c>
      <c r="G18" s="1" t="s">
        <v>156</v>
      </c>
      <c r="H18" s="1" t="s">
        <v>57</v>
      </c>
      <c r="I18" s="1" t="s">
        <v>56</v>
      </c>
      <c r="J18" s="1" t="s">
        <v>60</v>
      </c>
      <c r="K18" s="1" t="s">
        <v>157</v>
      </c>
      <c r="L18" s="1" t="s">
        <v>57</v>
      </c>
      <c r="M18" s="1" t="s">
        <v>158</v>
      </c>
      <c r="N18" s="7" t="str">
        <f t="shared" si="0"/>
        <v>2003</v>
      </c>
      <c r="O18" s="1" t="s">
        <v>159</v>
      </c>
      <c r="P18" s="7" t="str">
        <f t="shared" si="1"/>
        <v>2033</v>
      </c>
      <c r="Q18" s="7">
        <f t="shared" si="2"/>
        <v>30</v>
      </c>
      <c r="R18" s="1">
        <v>120.6</v>
      </c>
      <c r="S18" s="21" t="s">
        <v>160</v>
      </c>
      <c r="T18" s="6">
        <f t="shared" si="3"/>
        <v>4.0199999999999996</v>
      </c>
      <c r="U18" s="1" t="s">
        <v>60</v>
      </c>
      <c r="V18" s="1"/>
      <c r="W18" s="1"/>
      <c r="X18" s="1"/>
      <c r="Y18" s="1" t="s">
        <v>56</v>
      </c>
      <c r="Z18" s="1">
        <v>4652</v>
      </c>
      <c r="AA18" s="1">
        <v>4484</v>
      </c>
      <c r="AB18" s="1" t="s">
        <v>161</v>
      </c>
      <c r="AC18" s="1" t="s">
        <v>162</v>
      </c>
      <c r="AD18" s="16" t="s">
        <v>163</v>
      </c>
      <c r="AE18" s="1" t="s">
        <v>164</v>
      </c>
      <c r="AF18" s="1" t="s">
        <v>165</v>
      </c>
      <c r="AG18" s="16" t="s">
        <v>166</v>
      </c>
      <c r="AH18" s="1" t="s">
        <v>167</v>
      </c>
      <c r="AI18" s="1" t="s">
        <v>168</v>
      </c>
      <c r="AJ18" s="1"/>
      <c r="AK18" s="1"/>
      <c r="AL18" s="1"/>
      <c r="AM18" s="1"/>
      <c r="AN18" s="1"/>
      <c r="AO18" s="1"/>
      <c r="AP18" s="1"/>
      <c r="AQ18" s="1"/>
      <c r="AR18" s="1"/>
      <c r="AS18" s="1"/>
      <c r="AT18" s="1"/>
      <c r="AU18" s="1"/>
      <c r="AV18" s="1"/>
      <c r="AW18" s="1"/>
      <c r="AX18" s="1"/>
      <c r="AY18" s="1"/>
      <c r="AZ18" s="1"/>
      <c r="BA18" s="1"/>
      <c r="BB18" s="1"/>
    </row>
    <row r="19" spans="1:54" ht="13">
      <c r="A19" s="1" t="s">
        <v>169</v>
      </c>
      <c r="B19" s="1" t="s">
        <v>170</v>
      </c>
      <c r="C19" s="1" t="s">
        <v>52</v>
      </c>
      <c r="D19" s="1" t="s">
        <v>81</v>
      </c>
      <c r="E19" s="1" t="s">
        <v>171</v>
      </c>
      <c r="F19" s="1" t="s">
        <v>172</v>
      </c>
      <c r="G19" s="1" t="s">
        <v>56</v>
      </c>
      <c r="H19" s="1" t="s">
        <v>57</v>
      </c>
      <c r="I19" s="1" t="s">
        <v>56</v>
      </c>
      <c r="J19" s="1" t="s">
        <v>56</v>
      </c>
      <c r="K19" s="1" t="s">
        <v>56</v>
      </c>
      <c r="L19" s="1" t="s">
        <v>56</v>
      </c>
      <c r="M19" s="1">
        <v>2020</v>
      </c>
      <c r="N19" s="7" t="str">
        <f t="shared" si="0"/>
        <v>2020</v>
      </c>
      <c r="O19" s="1">
        <v>2030</v>
      </c>
      <c r="P19" s="7" t="str">
        <f t="shared" si="1"/>
        <v>2030</v>
      </c>
      <c r="Q19" s="7">
        <f t="shared" si="2"/>
        <v>10</v>
      </c>
      <c r="R19" s="1" t="s">
        <v>56</v>
      </c>
      <c r="S19" s="1" t="s">
        <v>56</v>
      </c>
      <c r="T19" s="6" t="str">
        <f t="shared" si="3"/>
        <v>NA</v>
      </c>
      <c r="U19" s="1" t="s">
        <v>57</v>
      </c>
      <c r="V19" s="1"/>
      <c r="W19" s="1"/>
      <c r="X19" s="1"/>
      <c r="Y19" s="1" t="s">
        <v>56</v>
      </c>
      <c r="Z19" s="1" t="s">
        <v>56</v>
      </c>
      <c r="AA19" s="1" t="s">
        <v>56</v>
      </c>
      <c r="AB19" s="1" t="s">
        <v>173</v>
      </c>
      <c r="AC19" s="12" t="s">
        <v>174</v>
      </c>
      <c r="AD19" s="1">
        <v>25000</v>
      </c>
      <c r="AE19" s="22" t="s">
        <v>175</v>
      </c>
      <c r="AF19" s="12" t="s">
        <v>176</v>
      </c>
      <c r="AG19" s="1">
        <v>65000</v>
      </c>
      <c r="AH19" s="1"/>
      <c r="AI19" s="1"/>
      <c r="AJ19" s="1"/>
      <c r="AK19" s="1"/>
      <c r="AL19" s="1"/>
      <c r="AM19" s="1"/>
      <c r="AN19" s="1"/>
      <c r="AO19" s="1"/>
      <c r="AP19" s="1"/>
      <c r="AQ19" s="1"/>
      <c r="AR19" s="1"/>
      <c r="AS19" s="1"/>
      <c r="AT19" s="1"/>
      <c r="AU19" s="1"/>
      <c r="AV19" s="1"/>
      <c r="AW19" s="1"/>
      <c r="AX19" s="1"/>
      <c r="AY19" s="1"/>
      <c r="AZ19" s="1"/>
      <c r="BA19" s="1"/>
      <c r="BB19" s="1"/>
    </row>
    <row r="20" spans="1:54" ht="13">
      <c r="A20" s="1" t="s">
        <v>177</v>
      </c>
      <c r="B20" s="11" t="s">
        <v>178</v>
      </c>
      <c r="C20" s="1" t="s">
        <v>179</v>
      </c>
      <c r="D20" s="1" t="s">
        <v>81</v>
      </c>
      <c r="E20" s="1" t="s">
        <v>54</v>
      </c>
      <c r="F20" s="1" t="s">
        <v>180</v>
      </c>
      <c r="G20" s="1" t="s">
        <v>181</v>
      </c>
      <c r="H20" s="1" t="s">
        <v>57</v>
      </c>
      <c r="I20" s="1" t="s">
        <v>56</v>
      </c>
      <c r="J20" s="1" t="s">
        <v>60</v>
      </c>
      <c r="K20" s="1" t="s">
        <v>182</v>
      </c>
      <c r="L20" s="1" t="s">
        <v>57</v>
      </c>
      <c r="M20" s="1">
        <v>2016</v>
      </c>
      <c r="N20" s="7" t="str">
        <f t="shared" si="0"/>
        <v>2016</v>
      </c>
      <c r="O20" s="1">
        <v>2046</v>
      </c>
      <c r="P20" s="7" t="str">
        <f t="shared" si="1"/>
        <v>2046</v>
      </c>
      <c r="Q20" s="7">
        <f t="shared" si="2"/>
        <v>30</v>
      </c>
      <c r="R20" s="1">
        <v>325</v>
      </c>
      <c r="S20" s="1" t="s">
        <v>183</v>
      </c>
      <c r="T20" s="6">
        <f t="shared" si="3"/>
        <v>10.833333333333334</v>
      </c>
      <c r="U20" s="1" t="s">
        <v>57</v>
      </c>
      <c r="V20" s="1"/>
      <c r="W20" s="1"/>
      <c r="X20" s="1"/>
      <c r="Y20" s="1"/>
      <c r="Z20" s="1"/>
      <c r="AA20" s="1"/>
      <c r="AB20" s="16"/>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row>
    <row r="21" spans="1:54" ht="13">
      <c r="A21" s="1" t="s">
        <v>184</v>
      </c>
      <c r="B21" s="21" t="s">
        <v>185</v>
      </c>
      <c r="C21" s="1" t="s">
        <v>80</v>
      </c>
      <c r="D21" s="1" t="s">
        <v>81</v>
      </c>
      <c r="E21" s="1" t="s">
        <v>139</v>
      </c>
      <c r="F21" s="1" t="s">
        <v>186</v>
      </c>
      <c r="G21" s="1"/>
      <c r="H21" s="1"/>
      <c r="I21" s="1"/>
      <c r="J21" s="1"/>
      <c r="K21" s="1"/>
      <c r="L21" s="1" t="s">
        <v>60</v>
      </c>
      <c r="M21" s="1"/>
      <c r="N21" s="7" t="str">
        <f t="shared" si="0"/>
        <v/>
      </c>
      <c r="O21" s="1"/>
      <c r="P21" s="7" t="str">
        <f t="shared" si="1"/>
        <v/>
      </c>
      <c r="Q21" s="7" t="str">
        <f t="shared" si="2"/>
        <v>NA</v>
      </c>
      <c r="R21" s="1"/>
      <c r="S21" s="1"/>
      <c r="T21" s="6" t="str">
        <f t="shared" si="3"/>
        <v>NA</v>
      </c>
      <c r="U21" s="1"/>
      <c r="V21" s="1"/>
      <c r="W21" s="1"/>
      <c r="X21" s="1"/>
      <c r="Y21" s="1"/>
      <c r="Z21" s="1"/>
      <c r="AA21" s="1"/>
      <c r="AB21" s="1"/>
      <c r="AC21" s="1"/>
      <c r="AD21" s="1"/>
      <c r="AE21" s="1"/>
      <c r="AF21" s="1"/>
      <c r="AG21" s="1"/>
      <c r="AH21" s="1"/>
      <c r="AI21" s="1"/>
      <c r="AJ21" s="15">
        <v>1933.85</v>
      </c>
      <c r="AK21" s="1" t="s">
        <v>187</v>
      </c>
      <c r="AL21" s="1" t="s">
        <v>188</v>
      </c>
      <c r="AM21" s="1">
        <v>314.68</v>
      </c>
      <c r="AN21" s="1"/>
      <c r="AO21" s="1"/>
      <c r="AP21" s="1"/>
      <c r="AQ21" s="1"/>
      <c r="AR21" s="1"/>
      <c r="AS21" s="1"/>
      <c r="AT21" s="1"/>
      <c r="AU21" s="1"/>
      <c r="AV21" s="1"/>
      <c r="AW21" s="1"/>
      <c r="AX21" s="1"/>
      <c r="AY21" s="1"/>
      <c r="AZ21" s="1"/>
      <c r="BA21" s="1"/>
      <c r="BB21" s="1"/>
    </row>
    <row r="22" spans="1:54" ht="13">
      <c r="A22" s="1" t="s">
        <v>189</v>
      </c>
      <c r="B22" s="1" t="s">
        <v>190</v>
      </c>
      <c r="C22" s="1" t="s">
        <v>52</v>
      </c>
      <c r="D22" s="1" t="s">
        <v>136</v>
      </c>
      <c r="E22" s="1" t="s">
        <v>54</v>
      </c>
      <c r="F22" s="1" t="s">
        <v>191</v>
      </c>
      <c r="G22" s="1" t="s">
        <v>56</v>
      </c>
      <c r="H22" s="1" t="s">
        <v>57</v>
      </c>
      <c r="I22" s="1" t="s">
        <v>56</v>
      </c>
      <c r="J22" s="1" t="s">
        <v>60</v>
      </c>
      <c r="K22" s="1" t="s">
        <v>56</v>
      </c>
      <c r="L22" s="1" t="s">
        <v>57</v>
      </c>
      <c r="M22" s="1">
        <v>2016</v>
      </c>
      <c r="N22" s="7" t="str">
        <f t="shared" si="0"/>
        <v>2016</v>
      </c>
      <c r="O22" s="1">
        <v>2041</v>
      </c>
      <c r="P22" s="7" t="str">
        <f t="shared" si="1"/>
        <v>2041</v>
      </c>
      <c r="Q22" s="7">
        <f t="shared" si="2"/>
        <v>25</v>
      </c>
      <c r="R22" s="1">
        <v>86</v>
      </c>
      <c r="S22" s="11" t="s">
        <v>192</v>
      </c>
      <c r="T22" s="6">
        <f t="shared" si="3"/>
        <v>3.44</v>
      </c>
      <c r="U22" s="1" t="s">
        <v>57</v>
      </c>
      <c r="V22" s="15"/>
      <c r="W22" s="15"/>
      <c r="X22" s="15"/>
      <c r="Y22" s="15">
        <v>2333.2399999999998</v>
      </c>
      <c r="Z22" s="15">
        <v>3660</v>
      </c>
      <c r="AA22" s="15">
        <v>5124.62</v>
      </c>
      <c r="AB22" s="1" t="s">
        <v>193</v>
      </c>
      <c r="AC22" s="12" t="s">
        <v>194</v>
      </c>
      <c r="AD22" s="15">
        <v>32478.58</v>
      </c>
      <c r="AE22" s="1" t="s">
        <v>195</v>
      </c>
      <c r="AF22" s="1" t="s">
        <v>196</v>
      </c>
      <c r="AG22" s="1">
        <v>19.8</v>
      </c>
      <c r="AH22" s="1" t="s">
        <v>197</v>
      </c>
      <c r="AI22" s="1" t="s">
        <v>198</v>
      </c>
      <c r="AJ22" s="1"/>
      <c r="AK22" s="1"/>
      <c r="AL22" s="1"/>
      <c r="AM22" s="1"/>
      <c r="AN22" s="1"/>
      <c r="AO22" s="1"/>
      <c r="AP22" s="1"/>
      <c r="AQ22" s="1"/>
      <c r="AR22" s="1"/>
      <c r="AS22" s="1"/>
      <c r="AT22" s="1"/>
      <c r="AU22" s="1"/>
      <c r="AV22" s="1"/>
      <c r="AW22" s="1"/>
      <c r="AX22" s="1"/>
      <c r="AY22" s="1"/>
      <c r="AZ22" s="1"/>
      <c r="BA22" s="1"/>
      <c r="BB22" s="1"/>
    </row>
    <row r="23" spans="1:54" ht="13">
      <c r="A23" s="1" t="s">
        <v>199</v>
      </c>
      <c r="B23" s="1" t="s">
        <v>200</v>
      </c>
      <c r="C23" s="1" t="s">
        <v>80</v>
      </c>
      <c r="D23" s="1" t="s">
        <v>81</v>
      </c>
      <c r="E23" s="1" t="s">
        <v>201</v>
      </c>
      <c r="F23" s="1"/>
      <c r="G23" s="1"/>
      <c r="H23" s="1"/>
      <c r="I23" s="1"/>
      <c r="J23" s="1"/>
      <c r="K23" s="1"/>
      <c r="L23" s="1" t="s">
        <v>57</v>
      </c>
      <c r="M23" s="1"/>
      <c r="N23" s="7" t="str">
        <f t="shared" si="0"/>
        <v/>
      </c>
      <c r="O23" s="1"/>
      <c r="P23" s="7" t="str">
        <f t="shared" si="1"/>
        <v/>
      </c>
      <c r="Q23" s="7" t="str">
        <f t="shared" si="2"/>
        <v>NA</v>
      </c>
      <c r="R23" s="1"/>
      <c r="S23" s="1"/>
      <c r="T23" s="6" t="str">
        <f t="shared" si="3"/>
        <v>NA</v>
      </c>
      <c r="U23" s="1"/>
      <c r="V23" s="1"/>
      <c r="W23" s="1"/>
      <c r="X23" s="1"/>
      <c r="Y23" s="1"/>
      <c r="Z23" s="1"/>
      <c r="AA23" s="1"/>
      <c r="AB23" s="16"/>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spans="1:54" ht="13">
      <c r="A24" s="1" t="s">
        <v>202</v>
      </c>
      <c r="B24" s="1" t="s">
        <v>203</v>
      </c>
      <c r="C24" s="1" t="s">
        <v>179</v>
      </c>
      <c r="D24" s="1" t="s">
        <v>81</v>
      </c>
      <c r="E24" s="1" t="s">
        <v>54</v>
      </c>
      <c r="F24" s="1" t="s">
        <v>204</v>
      </c>
      <c r="G24" s="1" t="s">
        <v>56</v>
      </c>
      <c r="H24" s="1" t="s">
        <v>57</v>
      </c>
      <c r="I24" s="1" t="s">
        <v>205</v>
      </c>
      <c r="J24" s="1" t="s">
        <v>206</v>
      </c>
      <c r="K24" s="1" t="s">
        <v>56</v>
      </c>
      <c r="L24" s="1" t="s">
        <v>57</v>
      </c>
      <c r="M24" s="10">
        <v>39450</v>
      </c>
      <c r="N24" s="7" t="str">
        <f t="shared" si="0"/>
        <v>9450</v>
      </c>
      <c r="O24" s="1" t="s">
        <v>207</v>
      </c>
      <c r="P24" s="7" t="str">
        <f t="shared" si="1"/>
        <v>2036</v>
      </c>
      <c r="Q24" s="7">
        <f t="shared" si="2"/>
        <v>-7414</v>
      </c>
      <c r="R24" s="1">
        <v>1055</v>
      </c>
      <c r="S24" s="23" t="s">
        <v>208</v>
      </c>
      <c r="T24" s="6">
        <f t="shared" si="3"/>
        <v>-0.14229835446452657</v>
      </c>
      <c r="U24" s="1" t="s">
        <v>60</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spans="1:54" ht="13">
      <c r="A25" s="1" t="s">
        <v>209</v>
      </c>
      <c r="B25" s="1" t="s">
        <v>210</v>
      </c>
      <c r="C25" s="1" t="s">
        <v>52</v>
      </c>
      <c r="D25" s="1" t="s">
        <v>136</v>
      </c>
      <c r="E25" s="1" t="s">
        <v>211</v>
      </c>
      <c r="F25" s="1" t="s">
        <v>212</v>
      </c>
      <c r="G25" s="21" t="s">
        <v>56</v>
      </c>
      <c r="H25" s="1" t="s">
        <v>57</v>
      </c>
      <c r="I25" s="1" t="s">
        <v>56</v>
      </c>
      <c r="J25" s="1" t="s">
        <v>60</v>
      </c>
      <c r="K25" s="1" t="s">
        <v>213</v>
      </c>
      <c r="L25" s="1" t="s">
        <v>57</v>
      </c>
      <c r="M25" s="3">
        <v>42373</v>
      </c>
      <c r="N25" s="7" t="s">
        <v>214</v>
      </c>
      <c r="O25" s="3">
        <v>51505</v>
      </c>
      <c r="P25" s="7" t="s">
        <v>215</v>
      </c>
      <c r="Q25" s="7">
        <f t="shared" si="2"/>
        <v>25</v>
      </c>
      <c r="R25" s="1">
        <v>157</v>
      </c>
      <c r="S25" s="1" t="s">
        <v>216</v>
      </c>
      <c r="T25" s="6">
        <f t="shared" si="3"/>
        <v>6.28</v>
      </c>
      <c r="U25" s="1" t="s">
        <v>57</v>
      </c>
      <c r="V25" s="1"/>
      <c r="W25" s="1"/>
      <c r="X25" s="1"/>
      <c r="Y25" s="1"/>
      <c r="Z25" s="1">
        <v>1185.19</v>
      </c>
      <c r="AA25" s="1">
        <v>1607.18</v>
      </c>
      <c r="AB25" s="1" t="s">
        <v>191</v>
      </c>
      <c r="AC25" s="1" t="s">
        <v>217</v>
      </c>
      <c r="AD25" s="1">
        <v>12516.28</v>
      </c>
      <c r="AE25" s="1"/>
      <c r="AF25" s="1"/>
      <c r="AG25" s="1"/>
      <c r="AH25" s="1"/>
      <c r="AI25" s="1"/>
      <c r="AJ25" s="1"/>
      <c r="AK25" s="1"/>
      <c r="AL25" s="1"/>
      <c r="AM25" s="1"/>
      <c r="AN25" s="1"/>
      <c r="AO25" s="1"/>
      <c r="AP25" s="1"/>
      <c r="AQ25" s="1"/>
      <c r="AR25" s="1"/>
      <c r="AS25" s="1"/>
      <c r="AT25" s="1"/>
      <c r="AU25" s="1"/>
      <c r="AV25" s="1"/>
      <c r="AW25" s="1"/>
      <c r="AX25" s="1"/>
      <c r="AY25" s="1"/>
      <c r="AZ25" s="1" t="s">
        <v>60</v>
      </c>
      <c r="BA25" s="1" t="s">
        <v>218</v>
      </c>
      <c r="BB25" s="1" t="s">
        <v>219</v>
      </c>
    </row>
    <row r="26" spans="1:54" ht="13">
      <c r="A26" s="1" t="s">
        <v>220</v>
      </c>
      <c r="B26" s="1" t="s">
        <v>221</v>
      </c>
      <c r="C26" s="1" t="s">
        <v>52</v>
      </c>
      <c r="D26" s="1" t="s">
        <v>136</v>
      </c>
      <c r="E26" s="1" t="s">
        <v>201</v>
      </c>
      <c r="F26" s="1"/>
      <c r="G26" s="1"/>
      <c r="H26" s="1"/>
      <c r="I26" s="1"/>
      <c r="J26" s="1"/>
      <c r="K26" s="1"/>
      <c r="L26" s="1" t="s">
        <v>56</v>
      </c>
      <c r="M26" s="1"/>
      <c r="N26" s="7" t="str">
        <f t="shared" ref="N26:N49" si="4">RIGHT(M26,4)</f>
        <v/>
      </c>
      <c r="O26" s="1"/>
      <c r="P26" s="7" t="str">
        <f t="shared" ref="P26:P46" si="5">RIGHT(O26,4)</f>
        <v/>
      </c>
      <c r="Q26" s="7" t="str">
        <f t="shared" si="2"/>
        <v>NA</v>
      </c>
      <c r="R26" s="1"/>
      <c r="S26" s="1"/>
      <c r="T26" s="6" t="str">
        <f t="shared" si="3"/>
        <v>NA</v>
      </c>
      <c r="U26" s="1"/>
      <c r="V26" s="1"/>
      <c r="W26" s="1"/>
      <c r="X26" s="1"/>
      <c r="Y26" s="1"/>
      <c r="Z26" s="1"/>
      <c r="AA26" s="1"/>
      <c r="AB26" s="1"/>
      <c r="AC26" s="1"/>
      <c r="AD26" s="1"/>
      <c r="AE26" s="1"/>
      <c r="AF26" s="1"/>
      <c r="AG26" s="1"/>
      <c r="AH26" s="1"/>
      <c r="AI26" s="1"/>
      <c r="AJ26" s="1"/>
      <c r="AK26" s="1"/>
      <c r="AL26" s="1"/>
      <c r="AM26" s="1"/>
      <c r="AN26" s="1"/>
      <c r="AO26" s="1"/>
      <c r="AP26" s="1"/>
      <c r="AQ26" s="1"/>
      <c r="AR26" s="16"/>
      <c r="AS26" s="1"/>
      <c r="AT26" s="1"/>
      <c r="AU26" s="1"/>
      <c r="AV26" s="1"/>
      <c r="AW26" s="1"/>
      <c r="AX26" s="1"/>
      <c r="AY26" s="1"/>
      <c r="AZ26" s="1"/>
      <c r="BA26" s="1"/>
      <c r="BB26" s="1"/>
    </row>
    <row r="27" spans="1:54" ht="13">
      <c r="A27" s="1" t="s">
        <v>222</v>
      </c>
      <c r="B27" s="1" t="s">
        <v>223</v>
      </c>
      <c r="C27" s="1" t="s">
        <v>52</v>
      </c>
      <c r="D27" s="1" t="s">
        <v>81</v>
      </c>
      <c r="E27" s="1" t="s">
        <v>54</v>
      </c>
      <c r="F27" s="1" t="s">
        <v>224</v>
      </c>
      <c r="G27" s="1" t="s">
        <v>56</v>
      </c>
      <c r="H27" s="1" t="s">
        <v>57</v>
      </c>
      <c r="I27" s="1" t="s">
        <v>56</v>
      </c>
      <c r="J27" s="1" t="s">
        <v>206</v>
      </c>
      <c r="K27" s="1" t="s">
        <v>56</v>
      </c>
      <c r="L27" s="1" t="s">
        <v>57</v>
      </c>
      <c r="M27" s="3">
        <v>43840</v>
      </c>
      <c r="N27" s="7" t="str">
        <f t="shared" si="4"/>
        <v>3840</v>
      </c>
      <c r="O27" s="1" t="s">
        <v>225</v>
      </c>
      <c r="P27" s="7" t="str">
        <f t="shared" si="5"/>
        <v>2027</v>
      </c>
      <c r="Q27" s="7">
        <f t="shared" si="2"/>
        <v>-1813</v>
      </c>
      <c r="R27" s="16">
        <v>126.33851300000001</v>
      </c>
      <c r="S27" s="21" t="s">
        <v>226</v>
      </c>
      <c r="T27" s="6">
        <f t="shared" si="3"/>
        <v>-6.9684783783783788E-2</v>
      </c>
      <c r="U27" s="1" t="s">
        <v>57</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t="s">
        <v>57</v>
      </c>
      <c r="BA27" s="1" t="s">
        <v>227</v>
      </c>
      <c r="BB27" s="1"/>
    </row>
    <row r="28" spans="1:54" ht="13">
      <c r="A28" s="1" t="s">
        <v>228</v>
      </c>
      <c r="B28" s="1" t="s">
        <v>229</v>
      </c>
      <c r="C28" s="1" t="s">
        <v>52</v>
      </c>
      <c r="D28" s="1" t="s">
        <v>136</v>
      </c>
      <c r="E28" s="1" t="s">
        <v>54</v>
      </c>
      <c r="F28" s="1" t="s">
        <v>230</v>
      </c>
      <c r="G28" s="1" t="s">
        <v>231</v>
      </c>
      <c r="H28" s="1" t="s">
        <v>57</v>
      </c>
      <c r="I28" s="1" t="s">
        <v>56</v>
      </c>
      <c r="J28" s="1" t="s">
        <v>57</v>
      </c>
      <c r="K28" s="1" t="s">
        <v>57</v>
      </c>
      <c r="L28" s="1" t="s">
        <v>57</v>
      </c>
      <c r="M28" s="3">
        <v>45295</v>
      </c>
      <c r="N28" s="7" t="str">
        <f t="shared" si="4"/>
        <v>5295</v>
      </c>
      <c r="O28" s="3">
        <v>46391</v>
      </c>
      <c r="P28" s="7" t="str">
        <f t="shared" si="5"/>
        <v>6391</v>
      </c>
      <c r="Q28" s="7">
        <f t="shared" si="2"/>
        <v>1096</v>
      </c>
      <c r="R28" s="1" t="s">
        <v>56</v>
      </c>
      <c r="S28" s="1" t="s">
        <v>232</v>
      </c>
      <c r="T28" s="6" t="str">
        <f t="shared" si="3"/>
        <v>NA</v>
      </c>
      <c r="U28" s="1"/>
      <c r="V28" s="1"/>
      <c r="W28" s="1"/>
      <c r="X28" s="1"/>
      <c r="Y28" s="1">
        <v>340.11</v>
      </c>
      <c r="Z28" s="1">
        <v>339.34</v>
      </c>
      <c r="AA28" s="1">
        <v>433.69</v>
      </c>
      <c r="AB28" s="1" t="s">
        <v>233</v>
      </c>
      <c r="AC28" s="1" t="s">
        <v>234</v>
      </c>
      <c r="AD28" s="24">
        <v>1716.79</v>
      </c>
      <c r="AE28" s="1" t="s">
        <v>235</v>
      </c>
      <c r="AF28" s="12" t="s">
        <v>236</v>
      </c>
      <c r="AG28" s="24">
        <v>706.12</v>
      </c>
      <c r="AH28" s="1" t="s">
        <v>237</v>
      </c>
      <c r="AI28" s="12" t="s">
        <v>238</v>
      </c>
      <c r="AJ28" s="1">
        <v>30</v>
      </c>
      <c r="AK28" s="1" t="s">
        <v>239</v>
      </c>
      <c r="AL28" s="1" t="s">
        <v>240</v>
      </c>
      <c r="AM28" s="1">
        <v>26</v>
      </c>
      <c r="AN28" s="1" t="s">
        <v>241</v>
      </c>
      <c r="AO28" s="1" t="s">
        <v>242</v>
      </c>
      <c r="AP28" s="1">
        <v>21</v>
      </c>
      <c r="AQ28" s="1" t="s">
        <v>243</v>
      </c>
      <c r="AR28" s="1" t="s">
        <v>244</v>
      </c>
      <c r="AS28" s="24">
        <v>6</v>
      </c>
      <c r="AT28" s="1"/>
      <c r="AU28" s="1"/>
      <c r="AV28" s="1"/>
      <c r="AW28" s="1"/>
      <c r="AX28" s="1"/>
      <c r="AY28" s="1"/>
      <c r="AZ28" s="1"/>
      <c r="BA28" s="1"/>
      <c r="BB28" s="1"/>
    </row>
    <row r="29" spans="1:54" ht="13">
      <c r="A29" s="1" t="s">
        <v>245</v>
      </c>
      <c r="B29" s="1" t="s">
        <v>246</v>
      </c>
      <c r="C29" s="1" t="s">
        <v>52</v>
      </c>
      <c r="D29" s="1" t="s">
        <v>81</v>
      </c>
      <c r="E29" s="1" t="s">
        <v>64</v>
      </c>
      <c r="F29" s="1"/>
      <c r="G29" s="1"/>
      <c r="H29" s="1"/>
      <c r="I29" s="1"/>
      <c r="J29" s="1"/>
      <c r="K29" s="1"/>
      <c r="L29" s="1" t="s">
        <v>57</v>
      </c>
      <c r="M29" s="1"/>
      <c r="N29" s="7" t="str">
        <f t="shared" si="4"/>
        <v/>
      </c>
      <c r="O29" s="1"/>
      <c r="P29" s="7" t="str">
        <f t="shared" si="5"/>
        <v/>
      </c>
      <c r="Q29" s="7" t="str">
        <f t="shared" si="2"/>
        <v>NA</v>
      </c>
      <c r="R29" s="1"/>
      <c r="S29" s="1"/>
      <c r="T29" s="6" t="str">
        <f t="shared" si="3"/>
        <v>NA</v>
      </c>
      <c r="U29" s="1"/>
      <c r="V29" s="1"/>
      <c r="W29" s="1"/>
      <c r="X29" s="1"/>
      <c r="Y29" s="1"/>
      <c r="Z29" s="1"/>
      <c r="AA29" s="1"/>
      <c r="AB29" s="1"/>
      <c r="AC29" s="24"/>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spans="1:54" ht="13">
      <c r="A30" s="1" t="s">
        <v>247</v>
      </c>
      <c r="B30" s="1" t="s">
        <v>248</v>
      </c>
      <c r="C30" s="1" t="s">
        <v>52</v>
      </c>
      <c r="D30" s="1" t="s">
        <v>81</v>
      </c>
      <c r="E30" s="1" t="s">
        <v>54</v>
      </c>
      <c r="F30" s="1" t="s">
        <v>249</v>
      </c>
      <c r="G30" s="1" t="s">
        <v>56</v>
      </c>
      <c r="H30" s="1" t="s">
        <v>57</v>
      </c>
      <c r="I30" s="1" t="s">
        <v>57</v>
      </c>
      <c r="J30" s="1" t="s">
        <v>56</v>
      </c>
      <c r="K30" s="1" t="s">
        <v>206</v>
      </c>
      <c r="L30" s="1" t="s">
        <v>57</v>
      </c>
      <c r="M30" s="1" t="s">
        <v>250</v>
      </c>
      <c r="N30" s="7" t="str">
        <f t="shared" si="4"/>
        <v>2013</v>
      </c>
      <c r="O30" s="1">
        <v>2026</v>
      </c>
      <c r="P30" s="7" t="str">
        <f t="shared" si="5"/>
        <v>2026</v>
      </c>
      <c r="Q30" s="7">
        <f t="shared" si="2"/>
        <v>13</v>
      </c>
      <c r="R30" s="1" t="s">
        <v>56</v>
      </c>
      <c r="S30" s="1" t="s">
        <v>251</v>
      </c>
      <c r="T30" s="6" t="str">
        <f t="shared" si="3"/>
        <v>NA</v>
      </c>
      <c r="U30" s="1"/>
      <c r="V30" s="1"/>
      <c r="W30" s="1"/>
      <c r="X30" s="1"/>
      <c r="Y30" s="1"/>
      <c r="Z30" s="1"/>
      <c r="AA30" s="1"/>
      <c r="AB30" s="1"/>
      <c r="AC30" s="24"/>
      <c r="AD30" s="1"/>
      <c r="AE30" s="1"/>
      <c r="AF30" s="1"/>
      <c r="AG30" s="1"/>
      <c r="AH30" s="1"/>
      <c r="AI30" s="1"/>
      <c r="AJ30" s="16">
        <v>26829</v>
      </c>
      <c r="AK30" s="1" t="s">
        <v>252</v>
      </c>
      <c r="AL30" s="1" t="s">
        <v>253</v>
      </c>
      <c r="AM30" s="1">
        <v>5357</v>
      </c>
      <c r="AN30" s="1" t="s">
        <v>254</v>
      </c>
      <c r="AO30" s="1" t="s">
        <v>255</v>
      </c>
      <c r="AP30" s="1">
        <v>296</v>
      </c>
      <c r="AQ30" s="1" t="s">
        <v>256</v>
      </c>
      <c r="AR30" s="1" t="s">
        <v>257</v>
      </c>
      <c r="AS30" s="1">
        <v>448</v>
      </c>
      <c r="AT30" s="1"/>
      <c r="AU30" s="1"/>
      <c r="AV30" s="1"/>
      <c r="AW30" s="1"/>
      <c r="AX30" s="1"/>
      <c r="AY30" s="1"/>
      <c r="AZ30" s="1"/>
      <c r="BA30" s="1"/>
      <c r="BB30" s="1"/>
    </row>
    <row r="31" spans="1:54" ht="13">
      <c r="A31" s="1" t="s">
        <v>258</v>
      </c>
      <c r="B31" s="1" t="s">
        <v>259</v>
      </c>
      <c r="C31" s="1" t="s">
        <v>52</v>
      </c>
      <c r="D31" s="1" t="s">
        <v>136</v>
      </c>
      <c r="E31" s="1" t="s">
        <v>67</v>
      </c>
      <c r="F31" s="1" t="s">
        <v>260</v>
      </c>
      <c r="G31" s="11" t="s">
        <v>261</v>
      </c>
      <c r="H31" s="1" t="s">
        <v>57</v>
      </c>
      <c r="I31" s="1" t="s">
        <v>56</v>
      </c>
      <c r="J31" s="1" t="s">
        <v>57</v>
      </c>
      <c r="K31" s="1" t="s">
        <v>56</v>
      </c>
      <c r="L31" s="1" t="s">
        <v>57</v>
      </c>
      <c r="M31" s="1">
        <v>2022</v>
      </c>
      <c r="N31" s="7" t="str">
        <f t="shared" si="4"/>
        <v>2022</v>
      </c>
      <c r="O31" s="1">
        <v>2025</v>
      </c>
      <c r="P31" s="7" t="str">
        <f t="shared" si="5"/>
        <v>2025</v>
      </c>
      <c r="Q31" s="7">
        <f t="shared" si="2"/>
        <v>3</v>
      </c>
      <c r="R31" s="1" t="s">
        <v>56</v>
      </c>
      <c r="S31" s="21" t="s">
        <v>262</v>
      </c>
      <c r="T31" s="6" t="str">
        <f t="shared" si="3"/>
        <v>NA</v>
      </c>
      <c r="U31" s="1" t="s">
        <v>57</v>
      </c>
      <c r="V31" s="1"/>
      <c r="W31" s="1"/>
      <c r="X31" s="1"/>
      <c r="Y31" s="1"/>
      <c r="Z31" s="1"/>
      <c r="AA31" s="1"/>
      <c r="AB31" s="1"/>
      <c r="AC31" s="24"/>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spans="1:54" ht="13">
      <c r="A32" s="1" t="s">
        <v>263</v>
      </c>
      <c r="B32" s="1" t="s">
        <v>264</v>
      </c>
      <c r="C32" s="1" t="s">
        <v>52</v>
      </c>
      <c r="D32" s="1" t="s">
        <v>53</v>
      </c>
      <c r="E32" s="1" t="s">
        <v>54</v>
      </c>
      <c r="F32" s="1" t="s">
        <v>265</v>
      </c>
      <c r="G32" s="1" t="s">
        <v>56</v>
      </c>
      <c r="H32" s="1" t="s">
        <v>57</v>
      </c>
      <c r="I32" s="1" t="s">
        <v>56</v>
      </c>
      <c r="J32" s="1" t="s">
        <v>60</v>
      </c>
      <c r="K32" s="1" t="s">
        <v>266</v>
      </c>
      <c r="L32" s="1" t="s">
        <v>57</v>
      </c>
      <c r="M32" s="10">
        <v>42531</v>
      </c>
      <c r="N32" s="7" t="str">
        <f t="shared" si="4"/>
        <v>2531</v>
      </c>
      <c r="O32" s="3">
        <v>52753</v>
      </c>
      <c r="P32" s="7" t="str">
        <f t="shared" si="5"/>
        <v>2753</v>
      </c>
      <c r="Q32" s="7">
        <f t="shared" si="2"/>
        <v>222</v>
      </c>
      <c r="R32" s="1">
        <v>356.452</v>
      </c>
      <c r="S32" s="1" t="s">
        <v>56</v>
      </c>
      <c r="T32" s="6">
        <f t="shared" si="3"/>
        <v>1.6056396396396397</v>
      </c>
      <c r="U32" s="1" t="s">
        <v>57</v>
      </c>
      <c r="V32" s="1"/>
      <c r="W32" s="1"/>
      <c r="X32" s="1"/>
      <c r="Y32" s="1"/>
      <c r="Z32" s="1"/>
      <c r="AA32" s="1"/>
      <c r="AB32" s="1"/>
      <c r="AC32" s="24"/>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4" ht="13">
      <c r="A33" s="1" t="s">
        <v>267</v>
      </c>
      <c r="B33" s="1" t="s">
        <v>268</v>
      </c>
      <c r="C33" s="1" t="s">
        <v>52</v>
      </c>
      <c r="D33" s="1" t="s">
        <v>53</v>
      </c>
      <c r="E33" s="1" t="s">
        <v>54</v>
      </c>
      <c r="F33" s="1" t="s">
        <v>269</v>
      </c>
      <c r="G33" s="1" t="s">
        <v>270</v>
      </c>
      <c r="H33" s="1" t="s">
        <v>57</v>
      </c>
      <c r="I33" s="1" t="s">
        <v>56</v>
      </c>
      <c r="J33" s="1" t="s">
        <v>60</v>
      </c>
      <c r="K33" s="1" t="s">
        <v>271</v>
      </c>
      <c r="L33" s="1" t="s">
        <v>57</v>
      </c>
      <c r="M33" s="1">
        <v>2012</v>
      </c>
      <c r="N33" s="7" t="str">
        <f t="shared" si="4"/>
        <v>2012</v>
      </c>
      <c r="O33" s="1">
        <v>2044</v>
      </c>
      <c r="P33" s="7" t="str">
        <f t="shared" si="5"/>
        <v>2044</v>
      </c>
      <c r="Q33" s="7">
        <f t="shared" si="2"/>
        <v>32</v>
      </c>
      <c r="R33" s="1" t="s">
        <v>56</v>
      </c>
      <c r="S33" s="1" t="s">
        <v>272</v>
      </c>
      <c r="T33" s="6" t="str">
        <f t="shared" si="3"/>
        <v>NA</v>
      </c>
      <c r="U33" s="1" t="s">
        <v>57</v>
      </c>
      <c r="V33" s="1"/>
      <c r="W33" s="1"/>
      <c r="X33" s="1"/>
      <c r="Y33" s="1"/>
      <c r="Z33" s="1"/>
      <c r="AA33" s="1"/>
      <c r="AB33" s="1"/>
      <c r="AC33" s="24"/>
      <c r="AD33" s="1"/>
      <c r="AE33" s="1"/>
      <c r="AF33" s="1"/>
      <c r="AG33" s="1"/>
      <c r="AH33" s="1"/>
      <c r="AI33" s="1"/>
      <c r="AJ33" s="1"/>
      <c r="AK33" s="1"/>
      <c r="AL33" s="1"/>
      <c r="AM33" s="1"/>
      <c r="AN33" s="1"/>
      <c r="AO33" s="1"/>
      <c r="AP33" s="1"/>
      <c r="AQ33" s="1"/>
      <c r="AR33" s="1"/>
      <c r="AS33" s="1"/>
      <c r="AT33" s="1"/>
      <c r="AU33" s="1"/>
      <c r="AV33" s="1"/>
      <c r="AW33" s="1"/>
      <c r="AX33" s="1"/>
      <c r="AY33" s="1"/>
      <c r="AZ33" s="1" t="s">
        <v>57</v>
      </c>
      <c r="BA33" s="25" t="s">
        <v>273</v>
      </c>
      <c r="BB33" s="1"/>
    </row>
    <row r="34" spans="1:54" ht="13">
      <c r="A34" s="1" t="s">
        <v>274</v>
      </c>
      <c r="B34" s="1" t="s">
        <v>275</v>
      </c>
      <c r="C34" s="1" t="s">
        <v>276</v>
      </c>
      <c r="D34" s="1" t="s">
        <v>81</v>
      </c>
      <c r="E34" s="1" t="s">
        <v>277</v>
      </c>
      <c r="F34" s="1" t="s">
        <v>278</v>
      </c>
      <c r="G34" s="1" t="s">
        <v>56</v>
      </c>
      <c r="H34" s="1" t="s">
        <v>56</v>
      </c>
      <c r="I34" s="1" t="s">
        <v>56</v>
      </c>
      <c r="J34" s="1"/>
      <c r="K34" s="1"/>
      <c r="L34" s="1" t="s">
        <v>57</v>
      </c>
      <c r="M34" s="1">
        <v>1995</v>
      </c>
      <c r="N34" s="7" t="str">
        <f t="shared" si="4"/>
        <v>1995</v>
      </c>
      <c r="O34" s="1">
        <v>2027</v>
      </c>
      <c r="P34" s="7" t="str">
        <f t="shared" si="5"/>
        <v>2027</v>
      </c>
      <c r="Q34" s="7">
        <f t="shared" si="2"/>
        <v>32</v>
      </c>
      <c r="R34" s="1">
        <f>32*0.6</f>
        <v>19.2</v>
      </c>
      <c r="S34" s="1" t="s">
        <v>279</v>
      </c>
      <c r="T34" s="6">
        <f t="shared" si="3"/>
        <v>0.6</v>
      </c>
      <c r="U34" s="1"/>
      <c r="V34" s="1"/>
      <c r="W34" s="1"/>
      <c r="X34" s="1"/>
      <c r="Y34" s="1"/>
      <c r="Z34" s="1"/>
      <c r="AA34" s="1"/>
      <c r="AB34" s="1"/>
      <c r="AC34" s="24"/>
      <c r="AD34" s="1"/>
      <c r="AE34" s="1"/>
      <c r="AF34" s="1"/>
      <c r="AG34" s="1"/>
      <c r="AH34" s="1"/>
      <c r="AI34" s="1"/>
      <c r="AJ34" s="1">
        <v>103</v>
      </c>
      <c r="AK34" s="1" t="s">
        <v>187</v>
      </c>
      <c r="AL34" s="1" t="s">
        <v>280</v>
      </c>
      <c r="AM34" s="1">
        <v>1153</v>
      </c>
      <c r="AN34" s="1" t="s">
        <v>281</v>
      </c>
      <c r="AO34" s="1" t="s">
        <v>282</v>
      </c>
      <c r="AP34" s="1">
        <v>74</v>
      </c>
      <c r="AQ34" s="1" t="s">
        <v>283</v>
      </c>
      <c r="AR34" s="1" t="s">
        <v>284</v>
      </c>
      <c r="AS34" s="1">
        <v>259</v>
      </c>
      <c r="AT34" s="1" t="s">
        <v>285</v>
      </c>
      <c r="AU34" s="1" t="s">
        <v>286</v>
      </c>
      <c r="AV34" s="1">
        <v>44397</v>
      </c>
      <c r="AW34" s="1" t="s">
        <v>287</v>
      </c>
      <c r="AX34" s="1" t="s">
        <v>288</v>
      </c>
      <c r="AY34" s="1"/>
      <c r="AZ34" s="1" t="s">
        <v>60</v>
      </c>
      <c r="BA34" s="1" t="s">
        <v>289</v>
      </c>
      <c r="BB34" s="1"/>
    </row>
    <row r="35" spans="1:54" ht="13">
      <c r="A35" s="1" t="s">
        <v>290</v>
      </c>
      <c r="B35" s="1" t="s">
        <v>291</v>
      </c>
      <c r="C35" s="1" t="s">
        <v>276</v>
      </c>
      <c r="D35" s="1" t="s">
        <v>81</v>
      </c>
      <c r="E35" s="1" t="s">
        <v>54</v>
      </c>
      <c r="F35" s="1" t="s">
        <v>114</v>
      </c>
      <c r="G35" s="21" t="s">
        <v>292</v>
      </c>
      <c r="H35" s="1" t="s">
        <v>57</v>
      </c>
      <c r="I35" s="1" t="s">
        <v>56</v>
      </c>
      <c r="J35" s="1" t="s">
        <v>206</v>
      </c>
      <c r="K35" s="1" t="s">
        <v>206</v>
      </c>
      <c r="L35" s="1" t="s">
        <v>57</v>
      </c>
      <c r="M35" s="1" t="s">
        <v>56</v>
      </c>
      <c r="N35" s="7" t="str">
        <f t="shared" si="4"/>
        <v>NA</v>
      </c>
      <c r="O35" s="1">
        <v>2032</v>
      </c>
      <c r="P35" s="7" t="str">
        <f t="shared" si="5"/>
        <v>2032</v>
      </c>
      <c r="Q35" s="7" t="str">
        <f t="shared" si="2"/>
        <v>NA</v>
      </c>
      <c r="R35" s="1" t="s">
        <v>56</v>
      </c>
      <c r="S35" s="21" t="s">
        <v>293</v>
      </c>
      <c r="T35" s="6" t="str">
        <f t="shared" si="3"/>
        <v>NA</v>
      </c>
      <c r="U35" s="1" t="s">
        <v>57</v>
      </c>
      <c r="V35" s="1"/>
      <c r="W35" s="1"/>
      <c r="X35" s="1"/>
      <c r="Y35" s="1"/>
      <c r="Z35" s="1"/>
      <c r="AA35" s="1"/>
      <c r="AB35" s="1"/>
      <c r="AC35" s="24"/>
      <c r="AD35" s="1"/>
      <c r="AE35" s="1"/>
      <c r="AF35" s="1"/>
      <c r="AG35" s="1"/>
      <c r="AH35" s="1"/>
      <c r="AI35" s="1"/>
      <c r="AJ35" s="26">
        <v>3056</v>
      </c>
      <c r="AK35" s="8" t="s">
        <v>294</v>
      </c>
      <c r="AL35" s="12" t="s">
        <v>295</v>
      </c>
      <c r="AM35" s="13">
        <v>2485.02</v>
      </c>
      <c r="AN35" s="8" t="s">
        <v>296</v>
      </c>
      <c r="AO35" s="12" t="s">
        <v>297</v>
      </c>
      <c r="AP35" s="13">
        <v>1454.06</v>
      </c>
      <c r="AQ35" s="8" t="s">
        <v>298</v>
      </c>
      <c r="AR35" s="12" t="s">
        <v>299</v>
      </c>
      <c r="AS35" s="8">
        <v>351.28</v>
      </c>
      <c r="AT35" s="8" t="s">
        <v>300</v>
      </c>
      <c r="AU35" s="12" t="s">
        <v>301</v>
      </c>
      <c r="AV35" s="8">
        <v>314.82</v>
      </c>
      <c r="AW35" s="8"/>
      <c r="AX35" s="8"/>
      <c r="AY35" s="8"/>
      <c r="AZ35" s="8"/>
      <c r="BA35" s="8"/>
      <c r="BB35" s="8"/>
    </row>
    <row r="36" spans="1:54" ht="13">
      <c r="A36" s="1" t="s">
        <v>302</v>
      </c>
      <c r="B36" s="1" t="s">
        <v>303</v>
      </c>
      <c r="C36" s="1" t="s">
        <v>52</v>
      </c>
      <c r="D36" s="1" t="s">
        <v>81</v>
      </c>
      <c r="E36" s="1" t="s">
        <v>64</v>
      </c>
      <c r="F36" s="1"/>
      <c r="G36" s="1"/>
      <c r="H36" s="1"/>
      <c r="I36" s="1"/>
      <c r="J36" s="1"/>
      <c r="K36" s="1"/>
      <c r="L36" s="1" t="s">
        <v>60</v>
      </c>
      <c r="M36" s="1"/>
      <c r="N36" s="7" t="str">
        <f t="shared" si="4"/>
        <v/>
      </c>
      <c r="O36" s="1"/>
      <c r="P36" s="7" t="str">
        <f t="shared" si="5"/>
        <v/>
      </c>
      <c r="Q36" s="7" t="str">
        <f t="shared" si="2"/>
        <v>NA</v>
      </c>
      <c r="R36" s="1"/>
      <c r="S36" s="1"/>
      <c r="T36" s="6" t="str">
        <f t="shared" si="3"/>
        <v>NA</v>
      </c>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spans="1:54" ht="13">
      <c r="A37" s="1" t="s">
        <v>304</v>
      </c>
      <c r="B37" s="1" t="s">
        <v>305</v>
      </c>
      <c r="C37" s="1" t="s">
        <v>52</v>
      </c>
      <c r="D37" s="1" t="s">
        <v>53</v>
      </c>
      <c r="E37" s="1" t="s">
        <v>64</v>
      </c>
      <c r="F37" s="1"/>
      <c r="G37" s="1"/>
      <c r="H37" s="1"/>
      <c r="I37" s="1"/>
      <c r="J37" s="1"/>
      <c r="K37" s="1"/>
      <c r="L37" s="1" t="s">
        <v>56</v>
      </c>
      <c r="M37" s="1"/>
      <c r="N37" s="7" t="str">
        <f t="shared" si="4"/>
        <v/>
      </c>
      <c r="O37" s="1"/>
      <c r="P37" s="7" t="str">
        <f t="shared" si="5"/>
        <v/>
      </c>
      <c r="Q37" s="7" t="str">
        <f t="shared" si="2"/>
        <v>NA</v>
      </c>
      <c r="R37" s="1"/>
      <c r="S37" s="1"/>
      <c r="T37" s="6" t="str">
        <f t="shared" si="3"/>
        <v>NA</v>
      </c>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3">
      <c r="A38" s="1" t="s">
        <v>306</v>
      </c>
      <c r="B38" s="1" t="s">
        <v>307</v>
      </c>
      <c r="C38" s="1" t="s">
        <v>52</v>
      </c>
      <c r="D38" s="1" t="s">
        <v>53</v>
      </c>
      <c r="E38" s="1" t="s">
        <v>64</v>
      </c>
      <c r="F38" s="1"/>
      <c r="G38" s="1"/>
      <c r="H38" s="1"/>
      <c r="I38" s="1"/>
      <c r="J38" s="1"/>
      <c r="K38" s="1"/>
      <c r="L38" s="1" t="s">
        <v>56</v>
      </c>
      <c r="M38" s="1"/>
      <c r="N38" s="7" t="str">
        <f t="shared" si="4"/>
        <v/>
      </c>
      <c r="O38" s="1"/>
      <c r="P38" s="7" t="str">
        <f t="shared" si="5"/>
        <v/>
      </c>
      <c r="Q38" s="7" t="str">
        <f t="shared" si="2"/>
        <v>NA</v>
      </c>
      <c r="R38" s="1"/>
      <c r="S38" s="1"/>
      <c r="T38" s="6" t="str">
        <f t="shared" si="3"/>
        <v>NA</v>
      </c>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3">
      <c r="A39" s="1" t="s">
        <v>308</v>
      </c>
      <c r="B39" s="1" t="s">
        <v>309</v>
      </c>
      <c r="C39" s="1" t="s">
        <v>52</v>
      </c>
      <c r="D39" s="1" t="s">
        <v>136</v>
      </c>
      <c r="E39" s="1" t="s">
        <v>54</v>
      </c>
      <c r="F39" s="1" t="s">
        <v>310</v>
      </c>
      <c r="G39" s="1" t="s">
        <v>311</v>
      </c>
      <c r="H39" s="1" t="s">
        <v>57</v>
      </c>
      <c r="I39" s="1" t="s">
        <v>56</v>
      </c>
      <c r="J39" s="1" t="s">
        <v>60</v>
      </c>
      <c r="K39" s="1" t="s">
        <v>312</v>
      </c>
      <c r="L39" s="1" t="s">
        <v>57</v>
      </c>
      <c r="M39" s="1">
        <v>2016</v>
      </c>
      <c r="N39" s="7" t="str">
        <f t="shared" si="4"/>
        <v>2016</v>
      </c>
      <c r="O39" s="1">
        <v>2044</v>
      </c>
      <c r="P39" s="7" t="str">
        <f t="shared" si="5"/>
        <v>2044</v>
      </c>
      <c r="Q39" s="7">
        <f t="shared" si="2"/>
        <v>28</v>
      </c>
      <c r="R39" s="1">
        <v>600</v>
      </c>
      <c r="S39" t="s">
        <v>313</v>
      </c>
      <c r="T39" s="6">
        <f t="shared" si="3"/>
        <v>21.428571428571427</v>
      </c>
      <c r="U39" s="1" t="s">
        <v>57</v>
      </c>
      <c r="V39" s="1"/>
      <c r="W39" s="1"/>
      <c r="X39" s="1"/>
      <c r="Y39" s="1">
        <v>0</v>
      </c>
      <c r="Z39" s="1">
        <v>0</v>
      </c>
      <c r="AA39" s="1">
        <v>0</v>
      </c>
      <c r="AB39" s="12" t="s">
        <v>233</v>
      </c>
      <c r="AC39" s="1" t="s">
        <v>314</v>
      </c>
      <c r="AD39" s="16">
        <v>19798</v>
      </c>
      <c r="AE39" s="1"/>
      <c r="AF39" s="1"/>
      <c r="AG39" s="1"/>
      <c r="AH39" s="1"/>
      <c r="AI39" s="1"/>
      <c r="AJ39" s="1"/>
      <c r="AK39" s="1"/>
      <c r="AL39" s="1"/>
      <c r="AM39" s="1"/>
      <c r="AN39" s="1"/>
      <c r="AO39" s="1"/>
      <c r="AP39" s="1"/>
      <c r="AQ39" s="1"/>
      <c r="AR39" s="1"/>
      <c r="AS39" s="1"/>
      <c r="AT39" s="1"/>
      <c r="AU39" s="1"/>
      <c r="AV39" s="1"/>
      <c r="AW39" s="1"/>
      <c r="AX39" s="1"/>
      <c r="AY39" s="1"/>
      <c r="AZ39" s="1"/>
      <c r="BA39" s="21" t="s">
        <v>315</v>
      </c>
      <c r="BB39" s="1"/>
    </row>
    <row r="40" spans="1:54" ht="13">
      <c r="A40" s="1" t="s">
        <v>316</v>
      </c>
      <c r="B40" s="1" t="s">
        <v>317</v>
      </c>
      <c r="C40" s="1" t="s">
        <v>52</v>
      </c>
      <c r="D40" s="1" t="s">
        <v>81</v>
      </c>
      <c r="E40" s="1" t="s">
        <v>54</v>
      </c>
      <c r="F40" s="1" t="s">
        <v>318</v>
      </c>
      <c r="G40" s="1" t="s">
        <v>56</v>
      </c>
      <c r="H40" s="1" t="s">
        <v>57</v>
      </c>
      <c r="I40" s="1" t="s">
        <v>56</v>
      </c>
      <c r="J40" s="1" t="s">
        <v>60</v>
      </c>
      <c r="K40" s="1" t="s">
        <v>319</v>
      </c>
      <c r="L40" s="1" t="s">
        <v>57</v>
      </c>
      <c r="M40" s="1">
        <v>2006</v>
      </c>
      <c r="N40" s="7" t="str">
        <f t="shared" si="4"/>
        <v>2006</v>
      </c>
      <c r="O40" s="1">
        <v>2039</v>
      </c>
      <c r="P40" s="7" t="str">
        <f t="shared" si="5"/>
        <v>2039</v>
      </c>
      <c r="Q40" s="7">
        <f t="shared" si="2"/>
        <v>33</v>
      </c>
      <c r="R40" s="1">
        <v>433</v>
      </c>
      <c r="S40" s="1" t="s">
        <v>320</v>
      </c>
      <c r="T40" s="6">
        <f t="shared" si="3"/>
        <v>13.121212121212121</v>
      </c>
      <c r="U40" s="1" t="s">
        <v>60</v>
      </c>
      <c r="V40" s="1"/>
      <c r="W40" s="1"/>
      <c r="X40" s="1"/>
      <c r="Y40" s="1">
        <v>2945.38</v>
      </c>
      <c r="Z40" s="1">
        <v>702.72</v>
      </c>
      <c r="AA40" s="1">
        <v>604.64</v>
      </c>
      <c r="AB40" s="1" t="s">
        <v>321</v>
      </c>
      <c r="AC40" s="1" t="s">
        <v>322</v>
      </c>
      <c r="AD40" s="16">
        <v>151310</v>
      </c>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3">
      <c r="A41" s="1" t="s">
        <v>323</v>
      </c>
      <c r="B41" s="1" t="s">
        <v>324</v>
      </c>
      <c r="C41" s="1" t="s">
        <v>52</v>
      </c>
      <c r="D41" s="1" t="s">
        <v>81</v>
      </c>
      <c r="E41" s="1" t="s">
        <v>54</v>
      </c>
      <c r="F41" s="1" t="s">
        <v>325</v>
      </c>
      <c r="G41" s="1" t="s">
        <v>326</v>
      </c>
      <c r="H41" s="1" t="s">
        <v>57</v>
      </c>
      <c r="I41" s="1" t="s">
        <v>56</v>
      </c>
      <c r="J41" s="1" t="s">
        <v>57</v>
      </c>
      <c r="K41" s="1" t="s">
        <v>57</v>
      </c>
      <c r="L41" s="1" t="s">
        <v>57</v>
      </c>
      <c r="M41" s="3">
        <v>44565</v>
      </c>
      <c r="N41" s="7" t="str">
        <f t="shared" si="4"/>
        <v>4565</v>
      </c>
      <c r="O41" s="3">
        <v>45719</v>
      </c>
      <c r="P41" s="7" t="str">
        <f t="shared" si="5"/>
        <v>5719</v>
      </c>
      <c r="Q41" s="7">
        <f t="shared" si="2"/>
        <v>1154</v>
      </c>
      <c r="R41" s="1">
        <v>0.503</v>
      </c>
      <c r="S41" s="1"/>
      <c r="T41" s="6">
        <f t="shared" si="3"/>
        <v>4.3587521663778162E-4</v>
      </c>
      <c r="U41" s="1"/>
      <c r="V41" s="1"/>
      <c r="W41" s="1"/>
      <c r="X41" s="1"/>
      <c r="Y41" s="1">
        <v>2.2799999999999998</v>
      </c>
      <c r="Z41" s="1">
        <v>5.38</v>
      </c>
      <c r="AA41" s="1">
        <v>2.62</v>
      </c>
      <c r="AB41" s="1" t="s">
        <v>321</v>
      </c>
      <c r="AC41" s="1" t="s">
        <v>322</v>
      </c>
      <c r="AD41" s="1">
        <v>1018</v>
      </c>
      <c r="AE41" s="1"/>
      <c r="AF41" s="1"/>
      <c r="AG41" s="1"/>
      <c r="AH41" s="1"/>
      <c r="AI41" s="1"/>
      <c r="AJ41" s="1"/>
      <c r="AK41" s="1"/>
      <c r="AL41" s="1"/>
      <c r="AM41" s="1"/>
      <c r="AN41" s="1"/>
      <c r="AO41" s="1"/>
      <c r="AP41" s="1"/>
      <c r="AQ41" s="1"/>
      <c r="AR41" s="1"/>
      <c r="AS41" s="1"/>
      <c r="AT41" s="1"/>
      <c r="AU41" s="1"/>
      <c r="AV41" s="1"/>
      <c r="AW41" s="1"/>
      <c r="AX41" s="1"/>
      <c r="AY41" s="1"/>
      <c r="AZ41" s="1" t="s">
        <v>57</v>
      </c>
      <c r="BA41" s="1" t="s">
        <v>56</v>
      </c>
      <c r="BB41" s="1"/>
    </row>
    <row r="42" spans="1:54" ht="13">
      <c r="A42" s="1" t="s">
        <v>327</v>
      </c>
      <c r="B42" s="1" t="s">
        <v>328</v>
      </c>
      <c r="C42" s="1" t="s">
        <v>80</v>
      </c>
      <c r="D42" s="1" t="s">
        <v>81</v>
      </c>
      <c r="E42" s="1" t="s">
        <v>54</v>
      </c>
      <c r="F42" s="1" t="s">
        <v>329</v>
      </c>
      <c r="G42" s="1" t="s">
        <v>56</v>
      </c>
      <c r="H42" s="1" t="s">
        <v>57</v>
      </c>
      <c r="I42" s="1" t="s">
        <v>56</v>
      </c>
      <c r="J42" s="1" t="s">
        <v>60</v>
      </c>
      <c r="K42" s="1" t="s">
        <v>330</v>
      </c>
      <c r="L42" s="1" t="s">
        <v>57</v>
      </c>
      <c r="M42" s="3">
        <v>40547</v>
      </c>
      <c r="N42" s="7" t="str">
        <f t="shared" si="4"/>
        <v>0547</v>
      </c>
      <c r="O42" s="3">
        <v>51505</v>
      </c>
      <c r="P42" s="7" t="str">
        <f t="shared" si="5"/>
        <v>1505</v>
      </c>
      <c r="Q42" s="7">
        <f t="shared" si="2"/>
        <v>958</v>
      </c>
      <c r="R42" s="1">
        <v>129</v>
      </c>
      <c r="S42" s="1" t="s">
        <v>331</v>
      </c>
      <c r="T42" s="6">
        <f t="shared" si="3"/>
        <v>0.13465553235908143</v>
      </c>
      <c r="U42" s="1" t="s">
        <v>57</v>
      </c>
      <c r="V42" s="1"/>
      <c r="W42" s="1"/>
      <c r="X42" s="1"/>
      <c r="Y42" s="1">
        <v>6540.11</v>
      </c>
      <c r="Z42" s="1">
        <v>8867.48</v>
      </c>
      <c r="AA42" s="1">
        <v>5795.12</v>
      </c>
      <c r="AB42" s="1" t="s">
        <v>332</v>
      </c>
      <c r="AC42" s="12" t="s">
        <v>333</v>
      </c>
      <c r="AD42" s="15">
        <v>83803.67</v>
      </c>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3">
      <c r="A43" s="1" t="s">
        <v>334</v>
      </c>
      <c r="B43" s="1" t="s">
        <v>335</v>
      </c>
      <c r="C43" s="1" t="s">
        <v>179</v>
      </c>
      <c r="D43" s="1" t="s">
        <v>81</v>
      </c>
      <c r="E43" s="1" t="s">
        <v>64</v>
      </c>
      <c r="F43" s="1"/>
      <c r="G43" s="1"/>
      <c r="H43" s="1"/>
      <c r="I43" s="1"/>
      <c r="J43" s="1"/>
      <c r="K43" s="1"/>
      <c r="L43" s="1" t="s">
        <v>57</v>
      </c>
      <c r="M43" s="1"/>
      <c r="N43" s="7" t="str">
        <f t="shared" si="4"/>
        <v/>
      </c>
      <c r="O43" s="1"/>
      <c r="P43" s="7" t="str">
        <f t="shared" si="5"/>
        <v/>
      </c>
      <c r="Q43" s="7" t="str">
        <f t="shared" si="2"/>
        <v>NA</v>
      </c>
      <c r="R43" s="1"/>
      <c r="S43" s="1"/>
      <c r="T43" s="6" t="str">
        <f t="shared" si="3"/>
        <v>NA</v>
      </c>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ht="13">
      <c r="A44" s="1" t="s">
        <v>336</v>
      </c>
      <c r="B44" s="1" t="s">
        <v>337</v>
      </c>
      <c r="C44" s="1" t="s">
        <v>52</v>
      </c>
      <c r="D44" s="1" t="s">
        <v>81</v>
      </c>
      <c r="E44" s="1" t="s">
        <v>338</v>
      </c>
      <c r="F44" s="1" t="s">
        <v>339</v>
      </c>
      <c r="G44" s="1" t="s">
        <v>340</v>
      </c>
      <c r="H44" s="1" t="s">
        <v>56</v>
      </c>
      <c r="I44" s="1" t="s">
        <v>56</v>
      </c>
      <c r="J44" s="1" t="s">
        <v>72</v>
      </c>
      <c r="K44" s="1" t="s">
        <v>56</v>
      </c>
      <c r="L44" s="1" t="s">
        <v>57</v>
      </c>
      <c r="M44" s="1"/>
      <c r="N44" s="7" t="str">
        <f t="shared" si="4"/>
        <v/>
      </c>
      <c r="O44" s="1"/>
      <c r="P44" s="7" t="str">
        <f t="shared" si="5"/>
        <v/>
      </c>
      <c r="Q44" s="7" t="str">
        <f t="shared" si="2"/>
        <v>NA</v>
      </c>
      <c r="R44" s="1"/>
      <c r="S44" s="1"/>
      <c r="T44" s="6" t="str">
        <f t="shared" si="3"/>
        <v>NA</v>
      </c>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t="s">
        <v>60</v>
      </c>
      <c r="BA44" s="1" t="s">
        <v>341</v>
      </c>
      <c r="BB44" s="1"/>
    </row>
    <row r="45" spans="1:54" ht="16">
      <c r="A45" s="1" t="s">
        <v>342</v>
      </c>
      <c r="B45" s="1" t="s">
        <v>343</v>
      </c>
      <c r="C45" s="1" t="s">
        <v>52</v>
      </c>
      <c r="D45" s="1" t="s">
        <v>136</v>
      </c>
      <c r="E45" s="1" t="s">
        <v>54</v>
      </c>
      <c r="F45" s="27" t="s">
        <v>344</v>
      </c>
      <c r="G45" s="28" t="s">
        <v>345</v>
      </c>
      <c r="H45" s="1" t="s">
        <v>57</v>
      </c>
      <c r="I45" s="1" t="s">
        <v>56</v>
      </c>
      <c r="J45" s="1" t="s">
        <v>60</v>
      </c>
      <c r="K45" s="1" t="s">
        <v>312</v>
      </c>
      <c r="L45" s="1" t="s">
        <v>57</v>
      </c>
      <c r="M45" s="1" t="s">
        <v>346</v>
      </c>
      <c r="N45" s="7" t="str">
        <f t="shared" si="4"/>
        <v>2019</v>
      </c>
      <c r="O45" s="1" t="s">
        <v>347</v>
      </c>
      <c r="P45" s="7" t="str">
        <f t="shared" si="5"/>
        <v>2044</v>
      </c>
      <c r="Q45" s="7">
        <f t="shared" si="2"/>
        <v>25</v>
      </c>
      <c r="R45" s="1">
        <v>400</v>
      </c>
      <c r="S45" s="28" t="s">
        <v>348</v>
      </c>
      <c r="T45" s="6">
        <f t="shared" si="3"/>
        <v>16</v>
      </c>
      <c r="U45" s="1" t="s">
        <v>57</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t="s">
        <v>57</v>
      </c>
      <c r="BA45" s="1" t="s">
        <v>349</v>
      </c>
      <c r="BB45" s="1"/>
    </row>
    <row r="46" spans="1:54" ht="13">
      <c r="A46" s="1" t="s">
        <v>350</v>
      </c>
      <c r="B46" s="1" t="s">
        <v>351</v>
      </c>
      <c r="C46" s="1" t="s">
        <v>52</v>
      </c>
      <c r="D46" s="1" t="s">
        <v>81</v>
      </c>
      <c r="E46" s="1" t="s">
        <v>54</v>
      </c>
      <c r="F46" s="1" t="s">
        <v>352</v>
      </c>
      <c r="G46" s="1" t="s">
        <v>353</v>
      </c>
      <c r="H46" s="1" t="s">
        <v>57</v>
      </c>
      <c r="I46" s="1" t="s">
        <v>56</v>
      </c>
      <c r="J46" s="1" t="s">
        <v>57</v>
      </c>
      <c r="K46" s="1" t="s">
        <v>56</v>
      </c>
      <c r="L46" s="1" t="s">
        <v>72</v>
      </c>
      <c r="M46" s="3">
        <v>44630</v>
      </c>
      <c r="N46" s="7" t="str">
        <f t="shared" si="4"/>
        <v>4630</v>
      </c>
      <c r="O46" s="3">
        <v>45361</v>
      </c>
      <c r="P46" s="7" t="str">
        <f t="shared" si="5"/>
        <v>5361</v>
      </c>
      <c r="Q46" s="7">
        <f t="shared" si="2"/>
        <v>731</v>
      </c>
      <c r="R46" s="1">
        <v>160</v>
      </c>
      <c r="S46" s="1"/>
      <c r="T46" s="6">
        <f t="shared" si="3"/>
        <v>0.2188782489740082</v>
      </c>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ht="13">
      <c r="A47" s="1" t="s">
        <v>354</v>
      </c>
      <c r="B47" s="1" t="s">
        <v>355</v>
      </c>
      <c r="C47" s="1" t="s">
        <v>179</v>
      </c>
      <c r="D47" s="1" t="s">
        <v>81</v>
      </c>
      <c r="E47" s="1" t="s">
        <v>277</v>
      </c>
      <c r="F47" s="1" t="s">
        <v>352</v>
      </c>
      <c r="G47" s="1" t="s">
        <v>356</v>
      </c>
      <c r="H47" s="1" t="s">
        <v>57</v>
      </c>
      <c r="I47" s="1" t="s">
        <v>56</v>
      </c>
      <c r="J47" s="1" t="s">
        <v>57</v>
      </c>
      <c r="K47" s="1" t="s">
        <v>56</v>
      </c>
      <c r="L47" s="1" t="s">
        <v>57</v>
      </c>
      <c r="M47" s="1" t="s">
        <v>56</v>
      </c>
      <c r="N47" s="7" t="str">
        <f t="shared" si="4"/>
        <v>NA</v>
      </c>
      <c r="O47" s="1" t="s">
        <v>56</v>
      </c>
      <c r="P47" s="7" t="s">
        <v>56</v>
      </c>
      <c r="Q47" s="7" t="str">
        <f t="shared" si="2"/>
        <v>NA</v>
      </c>
      <c r="R47" s="1" t="s">
        <v>56</v>
      </c>
      <c r="S47" s="1" t="s">
        <v>357</v>
      </c>
      <c r="T47" s="6" t="str">
        <f t="shared" si="3"/>
        <v>NA</v>
      </c>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t="s">
        <v>60</v>
      </c>
      <c r="BA47" s="1" t="s">
        <v>358</v>
      </c>
      <c r="BB47" s="1"/>
    </row>
    <row r="48" spans="1:54" ht="13">
      <c r="A48" s="1" t="s">
        <v>359</v>
      </c>
      <c r="B48" s="1" t="s">
        <v>360</v>
      </c>
      <c r="C48" s="1" t="s">
        <v>179</v>
      </c>
      <c r="D48" s="1" t="s">
        <v>81</v>
      </c>
      <c r="E48" s="1" t="s">
        <v>54</v>
      </c>
      <c r="F48" s="1" t="s">
        <v>361</v>
      </c>
      <c r="G48" s="1" t="s">
        <v>362</v>
      </c>
      <c r="H48" s="1" t="s">
        <v>363</v>
      </c>
      <c r="I48" s="1" t="s">
        <v>56</v>
      </c>
      <c r="J48" s="1" t="s">
        <v>60</v>
      </c>
      <c r="K48" s="1" t="s">
        <v>364</v>
      </c>
      <c r="L48" s="1" t="s">
        <v>57</v>
      </c>
      <c r="M48" s="1">
        <v>2011</v>
      </c>
      <c r="N48" s="7" t="str">
        <f t="shared" si="4"/>
        <v>2011</v>
      </c>
      <c r="O48" s="1">
        <v>2041</v>
      </c>
      <c r="P48" s="7" t="str">
        <f t="shared" ref="P48:P68" si="6">RIGHT(O48,4)</f>
        <v>2041</v>
      </c>
      <c r="Q48" s="7">
        <f t="shared" si="2"/>
        <v>30</v>
      </c>
      <c r="R48" s="1">
        <v>240</v>
      </c>
      <c r="S48" s="1" t="s">
        <v>365</v>
      </c>
      <c r="T48" s="6">
        <f t="shared" si="3"/>
        <v>8</v>
      </c>
      <c r="U48" s="1" t="s">
        <v>57</v>
      </c>
      <c r="V48" s="1"/>
      <c r="W48" s="1"/>
      <c r="X48" s="1"/>
      <c r="Y48" s="1">
        <v>790</v>
      </c>
      <c r="Z48" s="1">
        <v>877</v>
      </c>
      <c r="AA48" s="1">
        <v>858</v>
      </c>
      <c r="AB48" s="1" t="s">
        <v>366</v>
      </c>
      <c r="AC48" s="1" t="s">
        <v>367</v>
      </c>
      <c r="AD48" s="1">
        <v>60891</v>
      </c>
      <c r="AE48" s="1" t="s">
        <v>368</v>
      </c>
      <c r="AF48" s="1" t="s">
        <v>369</v>
      </c>
      <c r="AG48" s="16">
        <v>61468</v>
      </c>
      <c r="AH48" s="1" t="s">
        <v>370</v>
      </c>
      <c r="AI48" s="1" t="s">
        <v>371</v>
      </c>
      <c r="AJ48" s="1"/>
      <c r="AK48" s="1"/>
      <c r="AL48" s="1"/>
      <c r="AM48" s="1"/>
      <c r="AN48" s="1"/>
      <c r="AO48" s="1"/>
      <c r="AP48" s="1"/>
      <c r="AQ48" s="1"/>
      <c r="AR48" s="1"/>
      <c r="AS48" s="1"/>
      <c r="AT48" s="1"/>
      <c r="AU48" s="1"/>
      <c r="AV48" s="1"/>
      <c r="AW48" s="1"/>
      <c r="AX48" s="1"/>
      <c r="AY48" s="1"/>
      <c r="AZ48" s="1" t="s">
        <v>60</v>
      </c>
      <c r="BA48" s="1" t="s">
        <v>372</v>
      </c>
      <c r="BB48" s="1"/>
    </row>
    <row r="49" spans="1:56" ht="13">
      <c r="A49" s="1" t="s">
        <v>373</v>
      </c>
      <c r="B49" s="1" t="s">
        <v>374</v>
      </c>
      <c r="C49" s="1" t="s">
        <v>80</v>
      </c>
      <c r="D49" s="1" t="s">
        <v>81</v>
      </c>
      <c r="E49" s="1" t="s">
        <v>54</v>
      </c>
      <c r="F49" s="1" t="s">
        <v>375</v>
      </c>
      <c r="G49" s="1" t="s">
        <v>376</v>
      </c>
      <c r="H49" s="1" t="s">
        <v>56</v>
      </c>
      <c r="I49" s="1" t="s">
        <v>56</v>
      </c>
      <c r="J49" s="1" t="s">
        <v>56</v>
      </c>
      <c r="K49" s="1" t="s">
        <v>56</v>
      </c>
      <c r="L49" s="1" t="s">
        <v>60</v>
      </c>
      <c r="M49" s="1" t="s">
        <v>56</v>
      </c>
      <c r="N49" s="7" t="str">
        <f t="shared" si="4"/>
        <v>NA</v>
      </c>
      <c r="O49" s="1" t="s">
        <v>56</v>
      </c>
      <c r="P49" s="7" t="str">
        <f t="shared" si="6"/>
        <v>NA</v>
      </c>
      <c r="Q49" s="7" t="str">
        <f t="shared" si="2"/>
        <v>NA</v>
      </c>
      <c r="R49" s="1" t="s">
        <v>56</v>
      </c>
      <c r="S49" s="1" t="s">
        <v>56</v>
      </c>
      <c r="T49" s="6" t="str">
        <f t="shared" si="3"/>
        <v>NA</v>
      </c>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t="s">
        <v>60</v>
      </c>
      <c r="BA49" s="1" t="s">
        <v>377</v>
      </c>
      <c r="BB49" s="1"/>
    </row>
    <row r="50" spans="1:56" ht="13">
      <c r="A50" s="1" t="s">
        <v>378</v>
      </c>
      <c r="B50" s="1" t="s">
        <v>379</v>
      </c>
      <c r="C50" s="1" t="s">
        <v>52</v>
      </c>
      <c r="D50" s="1" t="s">
        <v>81</v>
      </c>
      <c r="E50" s="1" t="s">
        <v>54</v>
      </c>
      <c r="F50" s="1" t="s">
        <v>56</v>
      </c>
      <c r="G50" s="1" t="s">
        <v>380</v>
      </c>
      <c r="H50" s="1" t="s">
        <v>57</v>
      </c>
      <c r="I50" s="1" t="s">
        <v>56</v>
      </c>
      <c r="J50" s="1" t="s">
        <v>56</v>
      </c>
      <c r="K50" s="1" t="s">
        <v>56</v>
      </c>
      <c r="L50" s="1" t="s">
        <v>57</v>
      </c>
      <c r="M50" s="1" t="s">
        <v>56</v>
      </c>
      <c r="N50" s="7"/>
      <c r="O50" s="1" t="s">
        <v>56</v>
      </c>
      <c r="P50" s="7" t="str">
        <f t="shared" si="6"/>
        <v>NA</v>
      </c>
      <c r="Q50" s="7" t="str">
        <f t="shared" si="2"/>
        <v>NA</v>
      </c>
      <c r="R50" s="1" t="s">
        <v>56</v>
      </c>
      <c r="S50" s="1" t="s">
        <v>56</v>
      </c>
      <c r="T50" s="6" t="str">
        <f t="shared" si="3"/>
        <v>NA</v>
      </c>
      <c r="U50" s="1" t="s">
        <v>57</v>
      </c>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6" ht="13">
      <c r="A51" s="1" t="s">
        <v>381</v>
      </c>
      <c r="B51" s="11" t="s">
        <v>382</v>
      </c>
      <c r="C51" s="1" t="s">
        <v>179</v>
      </c>
      <c r="D51" s="1" t="s">
        <v>81</v>
      </c>
      <c r="E51" s="1" t="s">
        <v>64</v>
      </c>
      <c r="F51" s="1"/>
      <c r="G51" s="1"/>
      <c r="H51" s="1"/>
      <c r="I51" s="1"/>
      <c r="J51" s="1"/>
      <c r="K51" s="1"/>
      <c r="L51" s="1" t="s">
        <v>57</v>
      </c>
      <c r="M51" s="1"/>
      <c r="N51" s="7" t="str">
        <f t="shared" ref="N51:N52" si="7">RIGHT(M51,4)</f>
        <v/>
      </c>
      <c r="O51" s="1"/>
      <c r="P51" s="7" t="str">
        <f t="shared" si="6"/>
        <v/>
      </c>
      <c r="Q51" s="7" t="str">
        <f t="shared" si="2"/>
        <v>NA</v>
      </c>
      <c r="R51" s="1"/>
      <c r="S51" s="1"/>
      <c r="T51" s="6" t="str">
        <f t="shared" si="3"/>
        <v>NA</v>
      </c>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6" ht="13">
      <c r="A52" s="1" t="s">
        <v>383</v>
      </c>
      <c r="B52" s="1" t="s">
        <v>384</v>
      </c>
      <c r="C52" s="1" t="s">
        <v>80</v>
      </c>
      <c r="D52" s="1" t="s">
        <v>81</v>
      </c>
      <c r="E52" s="1" t="s">
        <v>54</v>
      </c>
      <c r="F52" s="1" t="s">
        <v>385</v>
      </c>
      <c r="G52" s="1" t="s">
        <v>386</v>
      </c>
      <c r="H52" s="1" t="s">
        <v>60</v>
      </c>
      <c r="I52" s="1" t="s">
        <v>387</v>
      </c>
      <c r="J52" s="1" t="s">
        <v>56</v>
      </c>
      <c r="K52" s="1" t="s">
        <v>56</v>
      </c>
      <c r="L52" s="1" t="s">
        <v>57</v>
      </c>
      <c r="M52" s="29">
        <v>44971</v>
      </c>
      <c r="N52" s="7" t="str">
        <f t="shared" si="7"/>
        <v>4971</v>
      </c>
      <c r="O52" s="1">
        <v>2026</v>
      </c>
      <c r="P52" s="7" t="str">
        <f t="shared" si="6"/>
        <v>2026</v>
      </c>
      <c r="Q52" s="7">
        <f t="shared" si="2"/>
        <v>-2945</v>
      </c>
      <c r="R52" s="1">
        <v>9</v>
      </c>
      <c r="S52" s="1" t="s">
        <v>388</v>
      </c>
      <c r="T52" s="6">
        <f t="shared" si="3"/>
        <v>-3.0560271646859084E-3</v>
      </c>
      <c r="U52" s="1" t="s">
        <v>57</v>
      </c>
      <c r="V52" s="1"/>
      <c r="W52" s="1"/>
      <c r="X52" s="1"/>
      <c r="Y52" s="1">
        <v>0</v>
      </c>
      <c r="Z52" s="1">
        <v>0</v>
      </c>
      <c r="AA52" s="1">
        <v>0</v>
      </c>
      <c r="AB52" s="1" t="s">
        <v>389</v>
      </c>
      <c r="AC52" s="1" t="s">
        <v>56</v>
      </c>
      <c r="AD52" s="1" t="s">
        <v>56</v>
      </c>
      <c r="AE52" s="1" t="s">
        <v>390</v>
      </c>
      <c r="AF52" s="30" t="s">
        <v>391</v>
      </c>
      <c r="AG52" s="1">
        <v>5896</v>
      </c>
      <c r="AH52" s="1"/>
      <c r="AI52" s="1"/>
      <c r="AJ52" s="1"/>
      <c r="AK52" s="1"/>
      <c r="AL52" s="1"/>
      <c r="AM52" s="1"/>
      <c r="AN52" s="1"/>
      <c r="AO52" s="1"/>
      <c r="AP52" s="1"/>
      <c r="AQ52" s="1"/>
      <c r="AR52" s="1"/>
      <c r="AS52" s="1"/>
      <c r="AT52" s="1"/>
      <c r="AU52" s="1"/>
      <c r="AV52" s="1"/>
      <c r="AW52" s="1"/>
      <c r="AX52" s="1"/>
      <c r="AY52" s="1"/>
      <c r="AZ52" s="1"/>
      <c r="BA52" s="1"/>
      <c r="BB52" s="1"/>
    </row>
    <row r="53" spans="1:56" ht="13">
      <c r="A53" s="1" t="s">
        <v>392</v>
      </c>
      <c r="B53" s="1" t="s">
        <v>393</v>
      </c>
      <c r="C53" s="1" t="s">
        <v>52</v>
      </c>
      <c r="D53" s="1" t="s">
        <v>53</v>
      </c>
      <c r="E53" s="1" t="s">
        <v>54</v>
      </c>
      <c r="F53" s="1" t="s">
        <v>375</v>
      </c>
      <c r="G53" s="1" t="s">
        <v>394</v>
      </c>
      <c r="H53" s="1" t="s">
        <v>56</v>
      </c>
      <c r="I53" s="1" t="s">
        <v>56</v>
      </c>
      <c r="J53" s="1" t="s">
        <v>56</v>
      </c>
      <c r="K53" s="1" t="s">
        <v>56</v>
      </c>
      <c r="L53" s="1" t="s">
        <v>56</v>
      </c>
      <c r="M53" s="1" t="s">
        <v>56</v>
      </c>
      <c r="N53" s="7" t="s">
        <v>56</v>
      </c>
      <c r="O53" s="1" t="s">
        <v>56</v>
      </c>
      <c r="P53" s="7" t="str">
        <f t="shared" si="6"/>
        <v>NA</v>
      </c>
      <c r="Q53" s="7" t="str">
        <f t="shared" si="2"/>
        <v>NA</v>
      </c>
      <c r="R53" s="1" t="s">
        <v>56</v>
      </c>
      <c r="S53" s="1" t="s">
        <v>56</v>
      </c>
      <c r="T53" s="6" t="str">
        <f t="shared" si="3"/>
        <v>NA</v>
      </c>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6" ht="13">
      <c r="A54" s="1" t="s">
        <v>395</v>
      </c>
      <c r="B54" s="1" t="s">
        <v>396</v>
      </c>
      <c r="C54" s="1" t="s">
        <v>52</v>
      </c>
      <c r="D54" s="1" t="s">
        <v>53</v>
      </c>
      <c r="E54" s="1" t="s">
        <v>64</v>
      </c>
      <c r="F54" s="1"/>
      <c r="G54" s="1"/>
      <c r="H54" s="1"/>
      <c r="I54" s="1"/>
      <c r="J54" s="1"/>
      <c r="K54" s="1"/>
      <c r="L54" s="1" t="s">
        <v>56</v>
      </c>
      <c r="M54" s="1"/>
      <c r="N54" s="7" t="str">
        <f t="shared" ref="N54:N80" si="8">RIGHT(M54,4)</f>
        <v/>
      </c>
      <c r="O54" s="1"/>
      <c r="P54" s="7" t="str">
        <f t="shared" si="6"/>
        <v/>
      </c>
      <c r="Q54" s="7" t="str">
        <f t="shared" si="2"/>
        <v>NA</v>
      </c>
      <c r="R54" s="1"/>
      <c r="S54" s="1"/>
      <c r="T54" s="6" t="str">
        <f t="shared" si="3"/>
        <v>NA</v>
      </c>
      <c r="U54" s="1"/>
      <c r="V54" s="1"/>
      <c r="W54" s="1"/>
      <c r="X54" s="1"/>
      <c r="Y54" s="1"/>
      <c r="Z54" s="1"/>
      <c r="AA54" s="1"/>
      <c r="AB54" s="1"/>
      <c r="AC54" s="1"/>
      <c r="AD54" s="1"/>
      <c r="AE54" s="1"/>
      <c r="AF54" s="1"/>
      <c r="AG54" s="1"/>
      <c r="AH54" s="1"/>
      <c r="AI54" s="1"/>
      <c r="AJ54" s="1" t="s">
        <v>56</v>
      </c>
      <c r="AK54" s="1"/>
      <c r="AL54" s="1"/>
      <c r="AM54" s="1"/>
      <c r="AN54" s="1"/>
      <c r="AO54" s="1"/>
      <c r="AP54" s="1"/>
      <c r="AQ54" s="1"/>
      <c r="AR54" s="1"/>
      <c r="AS54" s="1"/>
      <c r="AT54" s="1"/>
      <c r="AU54" s="1"/>
      <c r="AV54" s="1"/>
      <c r="AW54" s="1"/>
      <c r="AX54" s="1"/>
      <c r="AY54" s="1"/>
      <c r="AZ54" s="1" t="s">
        <v>56</v>
      </c>
      <c r="BA54" s="1" t="s">
        <v>57</v>
      </c>
      <c r="BB54" s="1" t="s">
        <v>56</v>
      </c>
      <c r="BC54" s="2"/>
      <c r="BD54" s="2"/>
    </row>
    <row r="55" spans="1:56" ht="13">
      <c r="A55" s="1" t="s">
        <v>397</v>
      </c>
      <c r="B55" s="1" t="s">
        <v>398</v>
      </c>
      <c r="C55" s="1" t="s">
        <v>52</v>
      </c>
      <c r="D55" s="1" t="s">
        <v>81</v>
      </c>
      <c r="E55" s="1" t="s">
        <v>64</v>
      </c>
      <c r="F55" s="1"/>
      <c r="G55" s="1"/>
      <c r="H55" s="1"/>
      <c r="I55" s="1"/>
      <c r="J55" s="1"/>
      <c r="K55" s="1"/>
      <c r="L55" s="1" t="s">
        <v>57</v>
      </c>
      <c r="M55" s="1"/>
      <c r="N55" s="7" t="str">
        <f t="shared" si="8"/>
        <v/>
      </c>
      <c r="O55" s="1"/>
      <c r="P55" s="7" t="str">
        <f t="shared" si="6"/>
        <v/>
      </c>
      <c r="Q55" s="7" t="str">
        <f t="shared" si="2"/>
        <v>NA</v>
      </c>
      <c r="R55" s="1"/>
      <c r="S55" s="1"/>
      <c r="T55" s="6" t="str">
        <f t="shared" si="3"/>
        <v>NA</v>
      </c>
      <c r="U55" s="1"/>
      <c r="V55" s="1"/>
      <c r="W55" s="1"/>
      <c r="X55" s="1"/>
      <c r="Y55" s="1"/>
      <c r="Z55" s="1"/>
      <c r="AA55" s="1"/>
      <c r="AB55" s="1"/>
      <c r="AC55" s="1"/>
      <c r="AD55" s="1"/>
      <c r="AE55" s="1"/>
      <c r="AF55" s="1"/>
      <c r="AG55" s="1"/>
      <c r="AH55" s="1"/>
      <c r="AI55" s="1"/>
      <c r="AJ55" s="1" t="s">
        <v>56</v>
      </c>
      <c r="AK55" s="1"/>
      <c r="AL55" s="1"/>
      <c r="AM55" s="1"/>
      <c r="AN55" s="1"/>
      <c r="AO55" s="1"/>
      <c r="AP55" s="1"/>
      <c r="AQ55" s="1"/>
      <c r="AR55" s="1"/>
      <c r="AS55" s="1"/>
      <c r="AT55" s="1"/>
      <c r="AU55" s="1"/>
      <c r="AV55" s="1"/>
      <c r="AW55" s="1"/>
      <c r="AX55" s="1"/>
      <c r="AY55" s="1"/>
      <c r="AZ55" s="1" t="s">
        <v>57</v>
      </c>
      <c r="BA55" s="1" t="s">
        <v>56</v>
      </c>
      <c r="BB55" s="1" t="s">
        <v>399</v>
      </c>
    </row>
    <row r="56" spans="1:56" ht="13">
      <c r="A56" s="1" t="s">
        <v>400</v>
      </c>
      <c r="B56" s="1" t="s">
        <v>401</v>
      </c>
      <c r="C56" s="1" t="s">
        <v>52</v>
      </c>
      <c r="D56" s="1" t="s">
        <v>53</v>
      </c>
      <c r="E56" s="1" t="s">
        <v>402</v>
      </c>
      <c r="F56" s="1" t="s">
        <v>403</v>
      </c>
      <c r="G56" s="1" t="s">
        <v>404</v>
      </c>
      <c r="H56" s="1" t="s">
        <v>56</v>
      </c>
      <c r="I56" s="1" t="s">
        <v>56</v>
      </c>
      <c r="J56" s="1" t="s">
        <v>56</v>
      </c>
      <c r="K56" s="1" t="s">
        <v>56</v>
      </c>
      <c r="L56" s="1" t="s">
        <v>56</v>
      </c>
      <c r="M56" s="1" t="s">
        <v>56</v>
      </c>
      <c r="N56" s="7" t="str">
        <f t="shared" si="8"/>
        <v>NA</v>
      </c>
      <c r="O56" s="1" t="s">
        <v>56</v>
      </c>
      <c r="P56" s="7" t="str">
        <f t="shared" si="6"/>
        <v>NA</v>
      </c>
      <c r="Q56" s="7" t="str">
        <f t="shared" si="2"/>
        <v>NA</v>
      </c>
      <c r="R56" s="1" t="s">
        <v>56</v>
      </c>
      <c r="S56" s="1" t="s">
        <v>56</v>
      </c>
      <c r="T56" s="6" t="str">
        <f t="shared" si="3"/>
        <v>NA</v>
      </c>
      <c r="U56" s="1" t="s">
        <v>56</v>
      </c>
      <c r="V56" s="1"/>
      <c r="W56" s="1"/>
      <c r="X56" s="1"/>
      <c r="Y56" s="1">
        <v>0</v>
      </c>
      <c r="Z56" s="1">
        <v>0</v>
      </c>
      <c r="AA56" s="1">
        <v>0</v>
      </c>
      <c r="AB56" s="1" t="s">
        <v>56</v>
      </c>
      <c r="AC56" s="1" t="s">
        <v>56</v>
      </c>
      <c r="AD56" s="1" t="s">
        <v>56</v>
      </c>
      <c r="AE56" s="1" t="s">
        <v>56</v>
      </c>
      <c r="AF56" s="1" t="s">
        <v>56</v>
      </c>
      <c r="AG56" s="1" t="s">
        <v>56</v>
      </c>
      <c r="AH56" s="1" t="s">
        <v>56</v>
      </c>
      <c r="AI56" s="1" t="s">
        <v>56</v>
      </c>
      <c r="AJ56" s="1" t="s">
        <v>405</v>
      </c>
      <c r="AK56" s="1"/>
      <c r="AL56" s="1"/>
      <c r="AM56" s="1"/>
      <c r="AN56" s="1"/>
      <c r="AO56" s="1"/>
      <c r="AP56" s="1"/>
      <c r="AQ56" s="1"/>
      <c r="AR56" s="1"/>
      <c r="AS56" s="1"/>
      <c r="AT56" s="1"/>
      <c r="AU56" s="1"/>
      <c r="AV56" s="1"/>
      <c r="AW56" s="1"/>
      <c r="AX56" s="1"/>
      <c r="AY56" s="1"/>
      <c r="AZ56" s="1"/>
      <c r="BA56" s="1"/>
      <c r="BB56" s="1"/>
    </row>
    <row r="57" spans="1:56" ht="13">
      <c r="A57" s="1" t="s">
        <v>406</v>
      </c>
      <c r="B57" s="1" t="s">
        <v>407</v>
      </c>
      <c r="C57" s="1" t="s">
        <v>52</v>
      </c>
      <c r="D57" s="1" t="s">
        <v>53</v>
      </c>
      <c r="E57" s="1" t="s">
        <v>211</v>
      </c>
      <c r="F57" s="1" t="s">
        <v>408</v>
      </c>
      <c r="G57" s="1" t="s">
        <v>409</v>
      </c>
      <c r="H57" s="1" t="s">
        <v>57</v>
      </c>
      <c r="I57" s="1" t="s">
        <v>56</v>
      </c>
      <c r="J57" s="1" t="s">
        <v>58</v>
      </c>
      <c r="K57" s="1" t="s">
        <v>56</v>
      </c>
      <c r="L57" s="1" t="s">
        <v>57</v>
      </c>
      <c r="M57" s="3">
        <v>43831</v>
      </c>
      <c r="N57" s="7" t="str">
        <f t="shared" si="8"/>
        <v>3831</v>
      </c>
      <c r="O57" s="1">
        <v>2045</v>
      </c>
      <c r="P57" s="7" t="str">
        <f t="shared" si="6"/>
        <v>2045</v>
      </c>
      <c r="Q57" s="7">
        <f t="shared" si="2"/>
        <v>-1786</v>
      </c>
      <c r="R57" s="1">
        <v>700</v>
      </c>
      <c r="S57" s="1" t="s">
        <v>410</v>
      </c>
      <c r="T57" s="6">
        <f t="shared" si="3"/>
        <v>-0.39193729003359462</v>
      </c>
      <c r="U57" s="1" t="s">
        <v>57</v>
      </c>
      <c r="V57" s="1"/>
      <c r="W57" s="1"/>
      <c r="X57" s="1"/>
      <c r="Y57" s="1">
        <v>0</v>
      </c>
      <c r="Z57" s="1">
        <v>0</v>
      </c>
      <c r="AA57" s="1">
        <v>0</v>
      </c>
      <c r="AB57" s="1" t="s">
        <v>411</v>
      </c>
      <c r="AC57" s="1" t="s">
        <v>412</v>
      </c>
      <c r="AD57" s="1">
        <v>134033.96</v>
      </c>
      <c r="AE57" s="1" t="s">
        <v>413</v>
      </c>
      <c r="AF57" s="1" t="s">
        <v>414</v>
      </c>
      <c r="AG57" s="1">
        <v>488.1</v>
      </c>
      <c r="AH57" s="1" t="s">
        <v>415</v>
      </c>
      <c r="AI57" s="1" t="s">
        <v>416</v>
      </c>
      <c r="AJ57" s="1"/>
      <c r="AK57" s="1"/>
      <c r="AL57" s="1"/>
      <c r="AM57" s="1"/>
      <c r="AN57" s="1"/>
      <c r="AO57" s="1"/>
      <c r="AP57" s="1"/>
      <c r="AQ57" s="1"/>
      <c r="AR57" s="1"/>
      <c r="AS57" s="1"/>
      <c r="AT57" s="1"/>
      <c r="AU57" s="1"/>
      <c r="AV57" s="1"/>
      <c r="AW57" s="1"/>
      <c r="AX57" s="1"/>
      <c r="AY57" s="1"/>
      <c r="AZ57" s="1"/>
      <c r="BA57" s="1"/>
      <c r="BB57" s="1"/>
    </row>
    <row r="58" spans="1:56" ht="13">
      <c r="A58" s="1" t="s">
        <v>417</v>
      </c>
      <c r="B58" s="1" t="s">
        <v>418</v>
      </c>
      <c r="C58" s="1" t="s">
        <v>419</v>
      </c>
      <c r="D58" s="1" t="s">
        <v>81</v>
      </c>
      <c r="E58" s="1" t="s">
        <v>277</v>
      </c>
      <c r="F58" s="1" t="s">
        <v>420</v>
      </c>
      <c r="G58" s="1" t="s">
        <v>421</v>
      </c>
      <c r="H58" s="1"/>
      <c r="I58" s="1" t="s">
        <v>56</v>
      </c>
      <c r="J58" s="1" t="s">
        <v>56</v>
      </c>
      <c r="K58" s="1" t="s">
        <v>56</v>
      </c>
      <c r="L58" s="1" t="s">
        <v>56</v>
      </c>
      <c r="M58" s="1">
        <v>2002</v>
      </c>
      <c r="N58" s="7" t="str">
        <f t="shared" si="8"/>
        <v>2002</v>
      </c>
      <c r="O58" s="1">
        <v>2027</v>
      </c>
      <c r="P58" s="7" t="str">
        <f t="shared" si="6"/>
        <v>2027</v>
      </c>
      <c r="Q58" s="7">
        <f t="shared" si="2"/>
        <v>25</v>
      </c>
      <c r="R58" s="1">
        <v>1390.69</v>
      </c>
      <c r="S58" s="1" t="s">
        <v>422</v>
      </c>
      <c r="T58" s="6">
        <f t="shared" si="3"/>
        <v>55.627600000000001</v>
      </c>
      <c r="U58" s="1" t="s">
        <v>60</v>
      </c>
      <c r="V58" s="1"/>
      <c r="W58" s="1"/>
      <c r="X58" s="1"/>
      <c r="Y58" s="1" t="s">
        <v>56</v>
      </c>
      <c r="Z58" s="1" t="s">
        <v>56</v>
      </c>
      <c r="AA58" s="1" t="s">
        <v>56</v>
      </c>
      <c r="AB58" s="1" t="s">
        <v>423</v>
      </c>
      <c r="AC58" s="1" t="s">
        <v>424</v>
      </c>
      <c r="AD58" s="1">
        <v>57</v>
      </c>
      <c r="AE58" s="1" t="s">
        <v>425</v>
      </c>
      <c r="AF58" s="1" t="s">
        <v>426</v>
      </c>
      <c r="AG58" s="1">
        <v>36</v>
      </c>
      <c r="AH58" s="1" t="s">
        <v>427</v>
      </c>
      <c r="AI58" s="1" t="s">
        <v>428</v>
      </c>
      <c r="AJ58" s="1"/>
      <c r="AK58" s="1"/>
      <c r="AL58" s="1"/>
      <c r="AM58" s="1"/>
      <c r="AN58" s="1"/>
      <c r="AO58" s="1"/>
      <c r="AP58" s="1"/>
      <c r="AQ58" s="1"/>
      <c r="AR58" s="1"/>
      <c r="AS58" s="1"/>
      <c r="AT58" s="1"/>
      <c r="AU58" s="1"/>
      <c r="AV58" s="1"/>
      <c r="AW58" s="1"/>
      <c r="AX58" s="1"/>
      <c r="AY58" s="1"/>
      <c r="AZ58" s="1"/>
      <c r="BA58" s="1"/>
      <c r="BB58" s="1"/>
    </row>
    <row r="59" spans="1:56" ht="13">
      <c r="A59" s="1" t="s">
        <v>429</v>
      </c>
      <c r="B59" s="1" t="s">
        <v>430</v>
      </c>
      <c r="C59" s="1" t="s">
        <v>52</v>
      </c>
      <c r="D59" s="1" t="s">
        <v>53</v>
      </c>
      <c r="E59" s="1" t="s">
        <v>431</v>
      </c>
      <c r="F59" s="1"/>
      <c r="G59" s="1"/>
      <c r="H59" s="1"/>
      <c r="I59" s="1"/>
      <c r="J59" s="1"/>
      <c r="K59" s="1"/>
      <c r="L59" s="1" t="s">
        <v>56</v>
      </c>
      <c r="M59" s="1"/>
      <c r="N59" s="7" t="str">
        <f t="shared" si="8"/>
        <v/>
      </c>
      <c r="O59" s="1"/>
      <c r="P59" s="7" t="str">
        <f t="shared" si="6"/>
        <v/>
      </c>
      <c r="Q59" s="7" t="str">
        <f t="shared" si="2"/>
        <v>NA</v>
      </c>
      <c r="R59" s="1"/>
      <c r="S59" s="1"/>
      <c r="T59" s="6" t="str">
        <f t="shared" si="3"/>
        <v>NA</v>
      </c>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6" ht="13">
      <c r="A60" s="1" t="s">
        <v>432</v>
      </c>
      <c r="B60" s="1" t="s">
        <v>433</v>
      </c>
      <c r="C60" s="1" t="s">
        <v>52</v>
      </c>
      <c r="D60" s="1" t="s">
        <v>53</v>
      </c>
      <c r="E60" s="1" t="s">
        <v>54</v>
      </c>
      <c r="F60" s="1" t="s">
        <v>408</v>
      </c>
      <c r="G60" s="1"/>
      <c r="H60" s="1" t="s">
        <v>57</v>
      </c>
      <c r="I60" s="1" t="s">
        <v>56</v>
      </c>
      <c r="J60" s="1" t="s">
        <v>58</v>
      </c>
      <c r="K60" s="1" t="s">
        <v>56</v>
      </c>
      <c r="L60" s="1" t="s">
        <v>56</v>
      </c>
      <c r="M60" s="3">
        <v>43831</v>
      </c>
      <c r="N60" s="7" t="str">
        <f t="shared" si="8"/>
        <v>3831</v>
      </c>
      <c r="O60" s="3">
        <v>52963</v>
      </c>
      <c r="P60" s="7" t="str">
        <f t="shared" si="6"/>
        <v>2963</v>
      </c>
      <c r="Q60" s="7">
        <f t="shared" si="2"/>
        <v>-868</v>
      </c>
      <c r="R60" s="1">
        <v>700</v>
      </c>
      <c r="S60" s="1" t="s">
        <v>410</v>
      </c>
      <c r="T60" s="6">
        <f t="shared" si="3"/>
        <v>-0.80645161290322576</v>
      </c>
      <c r="U60" s="1" t="s">
        <v>57</v>
      </c>
      <c r="V60" s="1"/>
      <c r="W60" s="1"/>
      <c r="X60" s="1"/>
      <c r="Y60" s="1"/>
      <c r="Z60" s="1"/>
      <c r="AA60" s="1"/>
      <c r="AB60" s="1"/>
      <c r="AC60" s="1"/>
      <c r="AD60" s="1"/>
      <c r="AE60" s="1"/>
      <c r="AF60" s="1"/>
      <c r="AG60" s="1"/>
      <c r="AH60" s="1"/>
      <c r="AI60" s="1"/>
      <c r="AJ60" s="1">
        <v>868</v>
      </c>
      <c r="AK60" s="1" t="s">
        <v>434</v>
      </c>
      <c r="AL60" s="1" t="s">
        <v>56</v>
      </c>
      <c r="AM60" s="16">
        <v>25617</v>
      </c>
      <c r="AN60" s="1" t="s">
        <v>435</v>
      </c>
      <c r="AO60" s="1" t="s">
        <v>56</v>
      </c>
      <c r="AP60" s="16">
        <v>21307</v>
      </c>
      <c r="AQ60" s="1" t="s">
        <v>436</v>
      </c>
      <c r="AR60" s="1" t="s">
        <v>56</v>
      </c>
      <c r="AS60" s="16">
        <v>1597</v>
      </c>
      <c r="AT60" s="1"/>
      <c r="AU60" s="1"/>
      <c r="AV60" s="1"/>
      <c r="AW60" s="1"/>
      <c r="AX60" s="1"/>
      <c r="AY60" s="1"/>
      <c r="AZ60" s="1"/>
      <c r="BA60" s="1"/>
      <c r="BB60" s="1"/>
    </row>
    <row r="61" spans="1:56" ht="13">
      <c r="A61" s="1" t="s">
        <v>437</v>
      </c>
      <c r="B61" s="1" t="s">
        <v>438</v>
      </c>
      <c r="C61" s="1" t="s">
        <v>52</v>
      </c>
      <c r="D61" s="1" t="s">
        <v>81</v>
      </c>
      <c r="E61" s="1" t="s">
        <v>54</v>
      </c>
      <c r="F61" s="1" t="s">
        <v>439</v>
      </c>
      <c r="G61" s="1" t="s">
        <v>440</v>
      </c>
      <c r="H61" s="1" t="s">
        <v>57</v>
      </c>
      <c r="I61" s="1" t="s">
        <v>56</v>
      </c>
      <c r="J61" s="1" t="s">
        <v>57</v>
      </c>
      <c r="K61" s="1" t="s">
        <v>56</v>
      </c>
      <c r="L61" s="1" t="s">
        <v>57</v>
      </c>
      <c r="M61" s="1">
        <v>2015</v>
      </c>
      <c r="N61" s="7" t="str">
        <f t="shared" si="8"/>
        <v>2015</v>
      </c>
      <c r="O61" s="1">
        <v>2030</v>
      </c>
      <c r="P61" s="7" t="str">
        <f t="shared" si="6"/>
        <v>2030</v>
      </c>
      <c r="Q61" s="7">
        <f t="shared" si="2"/>
        <v>15</v>
      </c>
      <c r="R61" s="1">
        <v>83.6</v>
      </c>
      <c r="S61" s="1" t="s">
        <v>441</v>
      </c>
      <c r="T61" s="6">
        <f t="shared" si="3"/>
        <v>5.5733333333333333</v>
      </c>
      <c r="U61" s="1" t="s">
        <v>57</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spans="1:56" ht="13">
      <c r="A62" s="1" t="s">
        <v>442</v>
      </c>
      <c r="B62" s="1" t="s">
        <v>443</v>
      </c>
      <c r="C62" s="1" t="s">
        <v>179</v>
      </c>
      <c r="D62" s="1" t="s">
        <v>81</v>
      </c>
      <c r="E62" s="1" t="s">
        <v>54</v>
      </c>
      <c r="F62" s="1" t="s">
        <v>444</v>
      </c>
      <c r="G62" s="1" t="s">
        <v>56</v>
      </c>
      <c r="H62" s="1" t="s">
        <v>57</v>
      </c>
      <c r="I62" s="1" t="s">
        <v>56</v>
      </c>
      <c r="J62" s="1" t="s">
        <v>60</v>
      </c>
      <c r="K62" s="1" t="s">
        <v>56</v>
      </c>
      <c r="L62" s="1" t="s">
        <v>57</v>
      </c>
      <c r="M62" s="1" t="s">
        <v>158</v>
      </c>
      <c r="N62" s="7" t="str">
        <f t="shared" si="8"/>
        <v>2003</v>
      </c>
      <c r="O62" s="1" t="s">
        <v>159</v>
      </c>
      <c r="P62" s="7" t="str">
        <f t="shared" si="6"/>
        <v>2033</v>
      </c>
      <c r="Q62" s="7">
        <f t="shared" si="2"/>
        <v>30</v>
      </c>
      <c r="R62" s="16">
        <v>1271</v>
      </c>
      <c r="S62" s="1" t="s">
        <v>445</v>
      </c>
      <c r="T62" s="6">
        <f t="shared" si="3"/>
        <v>42.366666666666667</v>
      </c>
      <c r="U62" s="1" t="s">
        <v>60</v>
      </c>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t="s">
        <v>60</v>
      </c>
      <c r="BA62" s="1" t="s">
        <v>446</v>
      </c>
      <c r="BB62" s="1"/>
    </row>
    <row r="63" spans="1:56" ht="13">
      <c r="A63" s="1" t="s">
        <v>447</v>
      </c>
      <c r="B63" s="1" t="s">
        <v>448</v>
      </c>
      <c r="C63" s="1" t="s">
        <v>179</v>
      </c>
      <c r="D63" s="1" t="s">
        <v>81</v>
      </c>
      <c r="E63" s="1" t="s">
        <v>67</v>
      </c>
      <c r="F63" s="1" t="s">
        <v>449</v>
      </c>
      <c r="G63" s="1" t="s">
        <v>450</v>
      </c>
      <c r="H63" s="1" t="s">
        <v>57</v>
      </c>
      <c r="I63" s="1" t="s">
        <v>56</v>
      </c>
      <c r="J63" s="1" t="s">
        <v>57</v>
      </c>
      <c r="K63" s="1" t="s">
        <v>56</v>
      </c>
      <c r="L63" s="1" t="s">
        <v>57</v>
      </c>
      <c r="M63" s="3">
        <v>45205</v>
      </c>
      <c r="N63" s="7" t="str">
        <f t="shared" si="8"/>
        <v>5205</v>
      </c>
      <c r="O63" s="3">
        <v>45571</v>
      </c>
      <c r="P63" s="7" t="str">
        <f t="shared" si="6"/>
        <v>5571</v>
      </c>
      <c r="Q63" s="7">
        <f t="shared" si="2"/>
        <v>366</v>
      </c>
      <c r="R63" s="16" t="s">
        <v>56</v>
      </c>
      <c r="S63" s="1" t="s">
        <v>451</v>
      </c>
      <c r="T63" s="6" t="str">
        <f t="shared" si="3"/>
        <v>NA</v>
      </c>
      <c r="U63" s="1" t="s">
        <v>57</v>
      </c>
      <c r="V63" s="1"/>
      <c r="W63" s="1"/>
      <c r="X63" s="1"/>
      <c r="Y63" s="1">
        <v>4659.38</v>
      </c>
      <c r="Z63" s="1" t="s">
        <v>56</v>
      </c>
      <c r="AA63" s="1" t="s">
        <v>56</v>
      </c>
      <c r="AB63" s="1" t="s">
        <v>56</v>
      </c>
      <c r="AC63" s="1" t="s">
        <v>56</v>
      </c>
      <c r="AD63" s="1" t="s">
        <v>56</v>
      </c>
      <c r="AE63" s="1"/>
      <c r="AF63" s="1"/>
      <c r="AG63" s="1"/>
      <c r="AH63" s="1"/>
      <c r="AI63" s="1"/>
      <c r="AJ63" s="1"/>
      <c r="AK63" s="1"/>
      <c r="AL63" s="1"/>
      <c r="AM63" s="1"/>
      <c r="AN63" s="1"/>
      <c r="AO63" s="1"/>
      <c r="AP63" s="1"/>
      <c r="AQ63" s="1"/>
      <c r="AR63" s="1"/>
      <c r="AS63" s="1"/>
      <c r="AT63" s="1"/>
      <c r="AU63" s="1"/>
      <c r="AV63" s="1"/>
      <c r="AW63" s="1"/>
      <c r="AX63" s="1"/>
      <c r="AY63" s="1"/>
      <c r="AZ63" s="1"/>
      <c r="BA63" s="1"/>
      <c r="BB63" s="1"/>
    </row>
    <row r="64" spans="1:56" ht="13">
      <c r="A64" s="1" t="s">
        <v>452</v>
      </c>
      <c r="B64" s="1" t="s">
        <v>453</v>
      </c>
      <c r="C64" s="1" t="s">
        <v>52</v>
      </c>
      <c r="D64" s="1" t="s">
        <v>53</v>
      </c>
      <c r="E64" s="1" t="s">
        <v>54</v>
      </c>
      <c r="F64" s="1" t="s">
        <v>454</v>
      </c>
      <c r="G64" s="31" t="s">
        <v>455</v>
      </c>
      <c r="H64" s="1" t="s">
        <v>363</v>
      </c>
      <c r="I64" s="1" t="s">
        <v>456</v>
      </c>
      <c r="J64" s="1" t="s">
        <v>57</v>
      </c>
      <c r="K64" s="1" t="s">
        <v>56</v>
      </c>
      <c r="L64" s="1" t="s">
        <v>57</v>
      </c>
      <c r="M64" s="3">
        <v>44930</v>
      </c>
      <c r="N64" s="7" t="str">
        <f t="shared" si="8"/>
        <v>4930</v>
      </c>
      <c r="O64" s="1" t="s">
        <v>159</v>
      </c>
      <c r="P64" s="7" t="str">
        <f t="shared" si="6"/>
        <v>2033</v>
      </c>
      <c r="Q64" s="7">
        <f t="shared" si="2"/>
        <v>-2897</v>
      </c>
      <c r="R64" s="1">
        <v>76.05</v>
      </c>
      <c r="S64" s="31" t="s">
        <v>457</v>
      </c>
      <c r="T64" s="6">
        <f t="shared" si="3"/>
        <v>-2.6251294442526749E-2</v>
      </c>
      <c r="U64" s="1" t="s">
        <v>57</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6" ht="13">
      <c r="A65" s="1" t="s">
        <v>458</v>
      </c>
      <c r="B65" s="1" t="s">
        <v>459</v>
      </c>
      <c r="C65" s="1" t="s">
        <v>52</v>
      </c>
      <c r="D65" s="1" t="s">
        <v>53</v>
      </c>
      <c r="E65" s="1" t="s">
        <v>54</v>
      </c>
      <c r="F65" s="1" t="s">
        <v>460</v>
      </c>
      <c r="G65" s="1" t="s">
        <v>56</v>
      </c>
      <c r="H65" s="1" t="s">
        <v>56</v>
      </c>
      <c r="I65" s="1" t="s">
        <v>56</v>
      </c>
      <c r="J65" s="1"/>
      <c r="K65" s="1"/>
      <c r="L65" s="1" t="s">
        <v>56</v>
      </c>
      <c r="M65" s="1"/>
      <c r="N65" s="7" t="str">
        <f t="shared" si="8"/>
        <v/>
      </c>
      <c r="O65" s="1"/>
      <c r="P65" s="7" t="str">
        <f t="shared" si="6"/>
        <v/>
      </c>
      <c r="Q65" s="7" t="str">
        <f t="shared" si="2"/>
        <v>NA</v>
      </c>
      <c r="R65" s="1"/>
      <c r="S65" s="1"/>
      <c r="T65" s="6" t="str">
        <f t="shared" si="3"/>
        <v>NA</v>
      </c>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spans="1:56" ht="13">
      <c r="A66" s="1" t="s">
        <v>461</v>
      </c>
      <c r="B66" s="1" t="s">
        <v>462</v>
      </c>
      <c r="C66" s="1" t="s">
        <v>52</v>
      </c>
      <c r="D66" s="1" t="s">
        <v>136</v>
      </c>
      <c r="E66" s="1" t="s">
        <v>54</v>
      </c>
      <c r="F66" s="1" t="s">
        <v>423</v>
      </c>
      <c r="G66" s="1" t="s">
        <v>463</v>
      </c>
      <c r="H66" s="1" t="s">
        <v>57</v>
      </c>
      <c r="I66" s="1" t="s">
        <v>56</v>
      </c>
      <c r="J66" s="1" t="s">
        <v>60</v>
      </c>
      <c r="K66" s="1" t="s">
        <v>312</v>
      </c>
      <c r="L66" s="1" t="s">
        <v>57</v>
      </c>
      <c r="M66" s="1" t="s">
        <v>464</v>
      </c>
      <c r="N66" s="7" t="str">
        <f t="shared" si="8"/>
        <v>2016</v>
      </c>
      <c r="O66" s="1" t="s">
        <v>347</v>
      </c>
      <c r="P66" s="7" t="str">
        <f t="shared" si="6"/>
        <v>2044</v>
      </c>
      <c r="Q66" s="7">
        <f t="shared" si="2"/>
        <v>28</v>
      </c>
      <c r="R66" s="1">
        <v>500</v>
      </c>
      <c r="S66" s="1" t="s">
        <v>313</v>
      </c>
      <c r="T66" s="6">
        <f t="shared" si="3"/>
        <v>17.857142857142858</v>
      </c>
      <c r="U66" s="1" t="s">
        <v>57</v>
      </c>
      <c r="V66" s="1"/>
      <c r="W66" s="1"/>
      <c r="X66" s="1"/>
      <c r="Y66" s="1"/>
      <c r="Z66" s="1"/>
      <c r="AA66" s="1"/>
      <c r="AB66" s="1"/>
      <c r="AC66" s="1"/>
      <c r="AD66" s="1"/>
      <c r="AE66" s="1"/>
      <c r="AF66" s="1"/>
      <c r="AG66" s="1"/>
      <c r="AH66" s="1"/>
      <c r="AI66" s="1"/>
      <c r="AJ66" s="32">
        <v>1300.3</v>
      </c>
      <c r="AK66" s="1" t="s">
        <v>465</v>
      </c>
      <c r="AL66" s="1" t="s">
        <v>466</v>
      </c>
      <c r="AM66" s="1">
        <v>136.49</v>
      </c>
      <c r="AN66" s="1"/>
      <c r="AO66" s="1"/>
      <c r="AP66" s="1"/>
      <c r="AQ66" s="1"/>
      <c r="AR66" s="1"/>
      <c r="AS66" s="1"/>
      <c r="AT66" s="1"/>
      <c r="AU66" s="1"/>
      <c r="AV66" s="1"/>
      <c r="AW66" s="1"/>
      <c r="AX66" s="1"/>
      <c r="AY66" s="1"/>
      <c r="AZ66" s="1" t="s">
        <v>60</v>
      </c>
      <c r="BA66" s="1" t="s">
        <v>467</v>
      </c>
      <c r="BB66" s="1"/>
    </row>
    <row r="67" spans="1:56" ht="13">
      <c r="A67" s="1" t="s">
        <v>468</v>
      </c>
      <c r="B67" s="1" t="s">
        <v>469</v>
      </c>
      <c r="C67" s="1" t="s">
        <v>80</v>
      </c>
      <c r="D67" s="1" t="s">
        <v>81</v>
      </c>
      <c r="E67" s="1" t="s">
        <v>470</v>
      </c>
      <c r="F67" s="1" t="s">
        <v>471</v>
      </c>
      <c r="G67" s="1" t="s">
        <v>56</v>
      </c>
      <c r="H67" s="1" t="s">
        <v>57</v>
      </c>
      <c r="I67" s="1" t="s">
        <v>472</v>
      </c>
      <c r="J67" s="1" t="s">
        <v>60</v>
      </c>
      <c r="K67" s="1" t="s">
        <v>473</v>
      </c>
      <c r="L67" s="1" t="s">
        <v>60</v>
      </c>
      <c r="M67" s="1" t="s">
        <v>474</v>
      </c>
      <c r="N67" s="7" t="str">
        <f t="shared" si="8"/>
        <v>2014</v>
      </c>
      <c r="O67" s="1">
        <v>2039</v>
      </c>
      <c r="P67" s="7" t="str">
        <f t="shared" si="6"/>
        <v>2039</v>
      </c>
      <c r="Q67" s="7">
        <f t="shared" si="2"/>
        <v>25</v>
      </c>
      <c r="R67" s="1">
        <v>717.51</v>
      </c>
      <c r="S67" s="1" t="s">
        <v>475</v>
      </c>
      <c r="T67" s="6">
        <f t="shared" si="3"/>
        <v>28.700399999999998</v>
      </c>
      <c r="U67" s="1" t="s">
        <v>60</v>
      </c>
      <c r="V67" s="1"/>
      <c r="W67" s="1"/>
      <c r="X67" s="1"/>
      <c r="Y67" s="1"/>
      <c r="Z67" s="1"/>
      <c r="AA67" s="1"/>
      <c r="AB67" s="1"/>
      <c r="AC67" s="1"/>
      <c r="AD67" s="1"/>
      <c r="AE67" s="1"/>
      <c r="AF67" s="1"/>
      <c r="AG67" s="1"/>
      <c r="AH67" s="1"/>
      <c r="AI67" s="1"/>
      <c r="AJ67" s="1">
        <v>14522</v>
      </c>
      <c r="AK67" s="1"/>
      <c r="AL67" s="1"/>
      <c r="AM67" s="1"/>
      <c r="AN67" s="1"/>
      <c r="AO67" s="1"/>
      <c r="AP67" s="1"/>
      <c r="AQ67" s="1"/>
      <c r="AR67" s="1"/>
      <c r="AS67" s="1"/>
      <c r="AT67" s="1"/>
      <c r="AU67" s="1"/>
      <c r="AV67" s="1"/>
      <c r="AW67" s="1"/>
      <c r="AX67" s="1"/>
      <c r="AY67" s="1"/>
      <c r="AZ67" s="1" t="s">
        <v>60</v>
      </c>
      <c r="BA67" s="1" t="s">
        <v>446</v>
      </c>
      <c r="BB67" s="1"/>
    </row>
    <row r="68" spans="1:56" ht="13">
      <c r="A68" s="1" t="s">
        <v>476</v>
      </c>
      <c r="B68" s="1" t="s">
        <v>477</v>
      </c>
      <c r="C68" s="1" t="s">
        <v>179</v>
      </c>
      <c r="D68" s="1" t="s">
        <v>81</v>
      </c>
      <c r="E68" s="1" t="s">
        <v>277</v>
      </c>
      <c r="F68" s="1" t="s">
        <v>478</v>
      </c>
      <c r="G68" s="11" t="s">
        <v>479</v>
      </c>
      <c r="H68" s="1" t="s">
        <v>57</v>
      </c>
      <c r="I68" s="1" t="s">
        <v>56</v>
      </c>
      <c r="J68" s="1" t="s">
        <v>60</v>
      </c>
      <c r="K68" s="11" t="s">
        <v>480</v>
      </c>
      <c r="L68" s="1" t="s">
        <v>57</v>
      </c>
      <c r="M68" s="1" t="s">
        <v>481</v>
      </c>
      <c r="N68" s="7" t="str">
        <f t="shared" si="8"/>
        <v>2019</v>
      </c>
      <c r="O68" s="1" t="s">
        <v>482</v>
      </c>
      <c r="P68" s="7" t="str">
        <f t="shared" si="6"/>
        <v>2044</v>
      </c>
      <c r="Q68" s="7">
        <f t="shared" si="2"/>
        <v>25</v>
      </c>
      <c r="R68" s="1">
        <v>500</v>
      </c>
      <c r="S68" s="21" t="s">
        <v>483</v>
      </c>
      <c r="T68" s="6">
        <f t="shared" si="3"/>
        <v>20</v>
      </c>
      <c r="U68" s="1" t="s">
        <v>484</v>
      </c>
      <c r="V68" s="1"/>
      <c r="W68" s="1"/>
      <c r="X68" s="1"/>
      <c r="Y68" s="1">
        <v>0</v>
      </c>
      <c r="Z68" s="1">
        <v>0</v>
      </c>
      <c r="AA68" s="1">
        <v>0</v>
      </c>
      <c r="AB68" s="1" t="s">
        <v>485</v>
      </c>
      <c r="AC68" s="1" t="s">
        <v>486</v>
      </c>
      <c r="AD68" s="1">
        <v>158551</v>
      </c>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6" ht="13">
      <c r="A69" s="1" t="s">
        <v>487</v>
      </c>
      <c r="B69" s="1" t="s">
        <v>488</v>
      </c>
      <c r="C69" s="1" t="s">
        <v>419</v>
      </c>
      <c r="D69" s="1" t="s">
        <v>81</v>
      </c>
      <c r="E69" s="1" t="s">
        <v>82</v>
      </c>
      <c r="F69" s="9" t="s">
        <v>489</v>
      </c>
      <c r="G69" s="33" t="s">
        <v>490</v>
      </c>
      <c r="H69" s="1" t="s">
        <v>56</v>
      </c>
      <c r="I69" s="1" t="s">
        <v>491</v>
      </c>
      <c r="J69" s="1" t="s">
        <v>56</v>
      </c>
      <c r="K69" s="1" t="s">
        <v>491</v>
      </c>
      <c r="L69" s="1" t="s">
        <v>57</v>
      </c>
      <c r="M69" s="1" t="s">
        <v>492</v>
      </c>
      <c r="N69" s="7" t="str">
        <f t="shared" si="8"/>
        <v>2019</v>
      </c>
      <c r="O69" s="1" t="s">
        <v>493</v>
      </c>
      <c r="P69" s="7">
        <v>2026</v>
      </c>
      <c r="Q69" s="7">
        <f t="shared" si="2"/>
        <v>7</v>
      </c>
      <c r="R69" s="16">
        <v>1000</v>
      </c>
      <c r="S69" s="11" t="s">
        <v>494</v>
      </c>
      <c r="T69" s="6">
        <f t="shared" si="3"/>
        <v>142.85714285714286</v>
      </c>
      <c r="U69" s="1" t="s">
        <v>57</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spans="1:56" ht="13">
      <c r="A70" s="1" t="s">
        <v>495</v>
      </c>
      <c r="B70" s="1" t="s">
        <v>496</v>
      </c>
      <c r="C70" s="1" t="s">
        <v>52</v>
      </c>
      <c r="D70" s="1" t="s">
        <v>497</v>
      </c>
      <c r="E70" s="1" t="s">
        <v>54</v>
      </c>
      <c r="G70" s="1" t="s">
        <v>56</v>
      </c>
      <c r="H70" s="1" t="s">
        <v>60</v>
      </c>
      <c r="I70" s="1" t="s">
        <v>498</v>
      </c>
      <c r="J70" s="1" t="s">
        <v>60</v>
      </c>
      <c r="K70" s="1" t="s">
        <v>499</v>
      </c>
      <c r="L70" s="1" t="s">
        <v>57</v>
      </c>
      <c r="M70" s="1">
        <v>2019</v>
      </c>
      <c r="N70" s="7" t="str">
        <f t="shared" si="8"/>
        <v>2019</v>
      </c>
      <c r="O70" s="1">
        <v>2044</v>
      </c>
      <c r="P70" s="7" t="str">
        <f t="shared" ref="P70:P93" si="9">RIGHT(O70,4)</f>
        <v>2044</v>
      </c>
      <c r="Q70" s="7">
        <f t="shared" si="2"/>
        <v>25</v>
      </c>
      <c r="R70" s="1"/>
      <c r="S70" s="1" t="s">
        <v>500</v>
      </c>
      <c r="T70" s="6">
        <f t="shared" si="3"/>
        <v>0</v>
      </c>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6" ht="13">
      <c r="A71" s="1" t="s">
        <v>501</v>
      </c>
      <c r="B71" s="1" t="s">
        <v>502</v>
      </c>
      <c r="C71" s="1" t="s">
        <v>52</v>
      </c>
      <c r="D71" s="1" t="s">
        <v>81</v>
      </c>
      <c r="E71" s="1" t="s">
        <v>64</v>
      </c>
      <c r="F71" s="1"/>
      <c r="G71" s="1"/>
      <c r="H71" s="1"/>
      <c r="I71" s="1"/>
      <c r="J71" s="1"/>
      <c r="K71" s="1"/>
      <c r="L71" s="1" t="s">
        <v>57</v>
      </c>
      <c r="M71" s="1"/>
      <c r="N71" s="7" t="str">
        <f t="shared" si="8"/>
        <v/>
      </c>
      <c r="O71" s="1"/>
      <c r="P71" s="7" t="str">
        <f t="shared" si="9"/>
        <v/>
      </c>
      <c r="Q71" s="7" t="str">
        <f t="shared" si="2"/>
        <v>NA</v>
      </c>
      <c r="R71" s="1"/>
      <c r="S71" s="1"/>
      <c r="T71" s="6" t="str">
        <f t="shared" si="3"/>
        <v>NA</v>
      </c>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spans="1:56" ht="13">
      <c r="A72" s="1" t="s">
        <v>503</v>
      </c>
      <c r="B72" s="1" t="s">
        <v>504</v>
      </c>
      <c r="C72" s="1" t="s">
        <v>52</v>
      </c>
      <c r="D72" s="1" t="s">
        <v>81</v>
      </c>
      <c r="E72" s="1" t="s">
        <v>54</v>
      </c>
      <c r="F72" s="1" t="s">
        <v>155</v>
      </c>
      <c r="G72" s="1" t="s">
        <v>56</v>
      </c>
      <c r="H72" s="1" t="s">
        <v>57</v>
      </c>
      <c r="I72" s="1" t="s">
        <v>56</v>
      </c>
      <c r="J72" s="1" t="s">
        <v>60</v>
      </c>
      <c r="K72" s="1" t="s">
        <v>505</v>
      </c>
      <c r="L72" s="1" t="s">
        <v>57</v>
      </c>
      <c r="M72" s="1">
        <v>1997</v>
      </c>
      <c r="N72" s="7" t="str">
        <f t="shared" si="8"/>
        <v>1997</v>
      </c>
      <c r="O72" s="1">
        <v>2030</v>
      </c>
      <c r="P72" s="7" t="str">
        <f t="shared" si="9"/>
        <v>2030</v>
      </c>
      <c r="Q72" s="7">
        <f t="shared" si="2"/>
        <v>33</v>
      </c>
      <c r="R72" s="1">
        <v>1980</v>
      </c>
      <c r="S72" s="1" t="s">
        <v>506</v>
      </c>
      <c r="T72" s="6">
        <f t="shared" si="3"/>
        <v>60</v>
      </c>
      <c r="U72" s="1" t="s">
        <v>57</v>
      </c>
      <c r="V72" s="1"/>
      <c r="W72" s="1"/>
      <c r="X72" s="1"/>
      <c r="Y72" s="1" t="s">
        <v>56</v>
      </c>
      <c r="Z72" s="1">
        <v>0</v>
      </c>
      <c r="AA72" s="1">
        <v>3.7</v>
      </c>
      <c r="AB72" s="1" t="s">
        <v>507</v>
      </c>
      <c r="AC72" s="1" t="s">
        <v>56</v>
      </c>
      <c r="AD72" s="1" t="s">
        <v>56</v>
      </c>
      <c r="AE72" s="1" t="s">
        <v>508</v>
      </c>
      <c r="AF72" s="1" t="s">
        <v>56</v>
      </c>
      <c r="AG72" s="1" t="s">
        <v>56</v>
      </c>
      <c r="AH72" s="1" t="s">
        <v>509</v>
      </c>
      <c r="AI72" s="1" t="s">
        <v>56</v>
      </c>
      <c r="AJ72" s="1"/>
      <c r="AK72" s="1"/>
      <c r="AL72" s="1"/>
      <c r="AM72" s="1"/>
      <c r="AN72" s="1"/>
      <c r="AO72" s="1"/>
      <c r="AP72" s="1"/>
      <c r="AQ72" s="1"/>
      <c r="AR72" s="1"/>
      <c r="AS72" s="1"/>
      <c r="AT72" s="1"/>
      <c r="AU72" s="1"/>
      <c r="AV72" s="1"/>
      <c r="AW72" s="1"/>
      <c r="AX72" s="1"/>
      <c r="AY72" s="1"/>
      <c r="AZ72" s="1"/>
      <c r="BA72" s="1"/>
      <c r="BB72" s="1"/>
    </row>
    <row r="73" spans="1:56" ht="13">
      <c r="A73" s="1" t="s">
        <v>510</v>
      </c>
      <c r="B73" s="1" t="s">
        <v>511</v>
      </c>
      <c r="C73" s="1" t="s">
        <v>52</v>
      </c>
      <c r="D73" s="1" t="s">
        <v>81</v>
      </c>
      <c r="E73" s="1" t="s">
        <v>512</v>
      </c>
      <c r="F73" s="1"/>
      <c r="G73" s="1"/>
      <c r="H73" s="1"/>
      <c r="I73" s="1"/>
      <c r="J73" s="1"/>
      <c r="K73" s="1"/>
      <c r="L73" s="1" t="s">
        <v>57</v>
      </c>
      <c r="M73" s="1"/>
      <c r="N73" s="7" t="str">
        <f t="shared" si="8"/>
        <v/>
      </c>
      <c r="O73" s="1"/>
      <c r="P73" s="7" t="str">
        <f t="shared" si="9"/>
        <v/>
      </c>
      <c r="Q73" s="7" t="str">
        <f t="shared" si="2"/>
        <v>NA</v>
      </c>
      <c r="R73" s="1"/>
      <c r="S73" s="1"/>
      <c r="T73" s="6" t="str">
        <f t="shared" si="3"/>
        <v>NA</v>
      </c>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6" ht="13">
      <c r="A74" s="1" t="s">
        <v>513</v>
      </c>
      <c r="B74" s="1" t="s">
        <v>514</v>
      </c>
      <c r="C74" s="1" t="s">
        <v>52</v>
      </c>
      <c r="D74" s="1" t="s">
        <v>81</v>
      </c>
      <c r="E74" s="1" t="s">
        <v>54</v>
      </c>
      <c r="F74" s="12" t="s">
        <v>515</v>
      </c>
      <c r="G74" s="1" t="s">
        <v>516</v>
      </c>
      <c r="H74" s="1" t="s">
        <v>57</v>
      </c>
      <c r="I74" s="1" t="s">
        <v>56</v>
      </c>
      <c r="J74" s="1" t="s">
        <v>57</v>
      </c>
      <c r="K74" s="1" t="s">
        <v>56</v>
      </c>
      <c r="L74" s="1" t="s">
        <v>57</v>
      </c>
      <c r="M74" s="3">
        <v>45295</v>
      </c>
      <c r="N74" s="7" t="str">
        <f t="shared" si="8"/>
        <v>5295</v>
      </c>
      <c r="O74" s="3">
        <v>48948</v>
      </c>
      <c r="P74" s="7" t="str">
        <f t="shared" si="9"/>
        <v>8948</v>
      </c>
      <c r="Q74" s="7">
        <f t="shared" si="2"/>
        <v>3653</v>
      </c>
      <c r="R74" s="1">
        <v>454</v>
      </c>
      <c r="S74" s="21" t="s">
        <v>517</v>
      </c>
      <c r="T74" s="6">
        <f t="shared" si="3"/>
        <v>0.1242814125376403</v>
      </c>
      <c r="U74" s="1" t="s">
        <v>56</v>
      </c>
      <c r="V74" s="1"/>
      <c r="W74" s="1"/>
      <c r="X74" s="1"/>
      <c r="Y74" s="1" t="s">
        <v>56</v>
      </c>
      <c r="Z74" s="1" t="s">
        <v>56</v>
      </c>
      <c r="AA74" s="1" t="s">
        <v>56</v>
      </c>
      <c r="AB74" s="1" t="s">
        <v>56</v>
      </c>
      <c r="AC74" s="1" t="s">
        <v>56</v>
      </c>
      <c r="AD74" s="1" t="s">
        <v>56</v>
      </c>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6" ht="84">
      <c r="A75" s="1" t="s">
        <v>518</v>
      </c>
      <c r="B75" s="1" t="s">
        <v>519</v>
      </c>
      <c r="C75" s="1" t="s">
        <v>52</v>
      </c>
      <c r="D75" s="1" t="s">
        <v>81</v>
      </c>
      <c r="E75" s="1" t="s">
        <v>54</v>
      </c>
      <c r="F75" s="34" t="s">
        <v>520</v>
      </c>
      <c r="G75" s="35" t="s">
        <v>521</v>
      </c>
      <c r="H75" s="1" t="s">
        <v>57</v>
      </c>
      <c r="I75" s="1" t="s">
        <v>57</v>
      </c>
      <c r="J75" s="1" t="s">
        <v>57</v>
      </c>
      <c r="K75" s="1" t="s">
        <v>57</v>
      </c>
      <c r="L75" s="1" t="s">
        <v>57</v>
      </c>
      <c r="M75" s="3">
        <v>45295</v>
      </c>
      <c r="N75" s="7" t="str">
        <f t="shared" si="8"/>
        <v>5295</v>
      </c>
      <c r="O75" s="1" t="s">
        <v>522</v>
      </c>
      <c r="P75" s="7" t="str">
        <f t="shared" si="9"/>
        <v>2034</v>
      </c>
      <c r="Q75" s="7">
        <f t="shared" si="2"/>
        <v>-3261</v>
      </c>
      <c r="R75" s="1">
        <v>454</v>
      </c>
      <c r="S75" s="11" t="s">
        <v>523</v>
      </c>
      <c r="T75" s="6">
        <f t="shared" si="3"/>
        <v>-0.13922109782275377</v>
      </c>
      <c r="U75" s="1" t="s">
        <v>57</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6" ht="13">
      <c r="A76" s="1" t="s">
        <v>524</v>
      </c>
      <c r="B76" s="1" t="s">
        <v>525</v>
      </c>
      <c r="C76" s="1" t="s">
        <v>52</v>
      </c>
      <c r="D76" s="1" t="s">
        <v>53</v>
      </c>
      <c r="E76" s="1" t="s">
        <v>54</v>
      </c>
      <c r="F76" s="12" t="s">
        <v>526</v>
      </c>
      <c r="G76" s="1" t="s">
        <v>56</v>
      </c>
      <c r="H76" s="1" t="s">
        <v>57</v>
      </c>
      <c r="I76" s="1" t="s">
        <v>56</v>
      </c>
      <c r="J76" s="1" t="s">
        <v>57</v>
      </c>
      <c r="K76" s="1" t="s">
        <v>56</v>
      </c>
      <c r="L76" s="1" t="s">
        <v>57</v>
      </c>
      <c r="M76" s="10">
        <v>45272</v>
      </c>
      <c r="N76" s="7" t="str">
        <f t="shared" si="8"/>
        <v>5272</v>
      </c>
      <c r="O76" s="10">
        <v>45997</v>
      </c>
      <c r="P76" s="7" t="str">
        <f t="shared" si="9"/>
        <v>5997</v>
      </c>
      <c r="Q76" s="7">
        <f t="shared" si="2"/>
        <v>725</v>
      </c>
      <c r="R76" s="1">
        <v>0.97499999999999998</v>
      </c>
      <c r="S76" s="1" t="s">
        <v>56</v>
      </c>
      <c r="T76" s="6">
        <f t="shared" si="3"/>
        <v>1.3448275862068964E-3</v>
      </c>
      <c r="U76" s="1" t="s">
        <v>57</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t="s">
        <v>57</v>
      </c>
      <c r="BA76" s="1"/>
      <c r="BB76" s="1"/>
    </row>
    <row r="77" spans="1:56" ht="13">
      <c r="A77" s="1" t="s">
        <v>527</v>
      </c>
      <c r="B77" s="1" t="s">
        <v>528</v>
      </c>
      <c r="C77" s="1" t="s">
        <v>52</v>
      </c>
      <c r="D77" s="1" t="s">
        <v>81</v>
      </c>
      <c r="E77" s="1" t="s">
        <v>277</v>
      </c>
      <c r="F77" s="1" t="s">
        <v>56</v>
      </c>
      <c r="G77" s="21" t="s">
        <v>529</v>
      </c>
      <c r="H77" s="1" t="s">
        <v>57</v>
      </c>
      <c r="I77" s="1" t="s">
        <v>56</v>
      </c>
      <c r="J77" s="1" t="s">
        <v>57</v>
      </c>
      <c r="K77" s="1" t="s">
        <v>56</v>
      </c>
      <c r="L77" s="1" t="s">
        <v>57</v>
      </c>
      <c r="M77" s="1" t="s">
        <v>56</v>
      </c>
      <c r="N77" s="7" t="str">
        <f t="shared" si="8"/>
        <v>NA</v>
      </c>
      <c r="O77" s="1" t="s">
        <v>56</v>
      </c>
      <c r="P77" s="7" t="str">
        <f t="shared" si="9"/>
        <v>NA</v>
      </c>
      <c r="Q77" s="7" t="str">
        <f t="shared" si="2"/>
        <v>NA</v>
      </c>
      <c r="R77" s="1" t="s">
        <v>56</v>
      </c>
      <c r="S77" s="1" t="s">
        <v>56</v>
      </c>
      <c r="T77" s="6" t="str">
        <f t="shared" si="3"/>
        <v>NA</v>
      </c>
      <c r="U77" s="1" t="s">
        <v>57</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t="s">
        <v>60</v>
      </c>
      <c r="BA77" s="1" t="s">
        <v>530</v>
      </c>
      <c r="BB77" s="1"/>
      <c r="BC77" s="2"/>
      <c r="BD77" s="2"/>
    </row>
    <row r="78" spans="1:56" ht="13">
      <c r="A78" s="1" t="s">
        <v>531</v>
      </c>
      <c r="B78" s="1" t="s">
        <v>532</v>
      </c>
      <c r="C78" s="1" t="s">
        <v>52</v>
      </c>
      <c r="D78" s="1" t="s">
        <v>53</v>
      </c>
      <c r="E78" s="1" t="s">
        <v>54</v>
      </c>
      <c r="F78" s="1" t="s">
        <v>533</v>
      </c>
      <c r="G78" s="12" t="s">
        <v>534</v>
      </c>
      <c r="H78" s="1" t="s">
        <v>57</v>
      </c>
      <c r="I78" s="1" t="s">
        <v>57</v>
      </c>
      <c r="J78" s="1" t="s">
        <v>57</v>
      </c>
      <c r="K78" s="1" t="s">
        <v>56</v>
      </c>
      <c r="L78" s="1" t="s">
        <v>57</v>
      </c>
      <c r="M78" s="1" t="s">
        <v>535</v>
      </c>
      <c r="N78" s="7" t="str">
        <f t="shared" si="8"/>
        <v>2024</v>
      </c>
      <c r="O78" s="1" t="s">
        <v>536</v>
      </c>
      <c r="P78" s="7" t="str">
        <f t="shared" si="9"/>
        <v>2033</v>
      </c>
      <c r="Q78" s="7">
        <f t="shared" si="2"/>
        <v>9</v>
      </c>
      <c r="R78" s="1">
        <v>52</v>
      </c>
      <c r="S78" s="1" t="s">
        <v>537</v>
      </c>
      <c r="T78" s="6">
        <f t="shared" si="3"/>
        <v>5.7777777777777777</v>
      </c>
      <c r="U78" s="1" t="s">
        <v>57</v>
      </c>
      <c r="V78" s="1"/>
      <c r="W78" s="1"/>
      <c r="X78" s="1"/>
      <c r="Y78" s="1">
        <v>1224</v>
      </c>
      <c r="Z78" s="1">
        <v>1083</v>
      </c>
      <c r="AA78" s="1">
        <v>1174</v>
      </c>
      <c r="AB78" t="s">
        <v>538</v>
      </c>
      <c r="AC78" t="s">
        <v>539</v>
      </c>
      <c r="AD78" s="1">
        <v>4340</v>
      </c>
      <c r="AE78" t="s">
        <v>540</v>
      </c>
      <c r="AF78" t="s">
        <v>541</v>
      </c>
      <c r="AG78">
        <v>1878</v>
      </c>
      <c r="AH78" s="1"/>
      <c r="AI78" s="1"/>
      <c r="AJ78" s="1"/>
      <c r="AK78" s="1"/>
      <c r="AL78" s="1"/>
      <c r="AM78" s="1"/>
      <c r="AN78" s="1"/>
      <c r="AO78" s="1"/>
      <c r="AP78" s="1"/>
      <c r="AQ78" s="1"/>
      <c r="AR78" s="1"/>
      <c r="AS78" s="1"/>
      <c r="AT78" s="1"/>
      <c r="AU78" s="1"/>
      <c r="AV78" s="1"/>
      <c r="AW78" s="1"/>
      <c r="AX78" s="1"/>
      <c r="AY78" s="1"/>
      <c r="AZ78" s="1"/>
      <c r="BA78" s="1"/>
      <c r="BB78" s="1"/>
    </row>
    <row r="79" spans="1:56" ht="13">
      <c r="A79" s="1" t="s">
        <v>542</v>
      </c>
      <c r="B79" s="1" t="s">
        <v>543</v>
      </c>
      <c r="C79" s="1" t="s">
        <v>52</v>
      </c>
      <c r="D79" s="1" t="s">
        <v>136</v>
      </c>
      <c r="E79" s="1" t="s">
        <v>54</v>
      </c>
      <c r="F79" s="1" t="s">
        <v>544</v>
      </c>
      <c r="G79" s="1" t="s">
        <v>56</v>
      </c>
      <c r="H79" s="1" t="s">
        <v>57</v>
      </c>
      <c r="I79" s="1" t="s">
        <v>56</v>
      </c>
      <c r="J79" s="1" t="s">
        <v>60</v>
      </c>
      <c r="K79" s="1" t="s">
        <v>545</v>
      </c>
      <c r="L79" s="1" t="s">
        <v>57</v>
      </c>
      <c r="M79" s="1" t="s">
        <v>346</v>
      </c>
      <c r="N79" s="7" t="str">
        <f t="shared" si="8"/>
        <v>2019</v>
      </c>
      <c r="O79" s="1" t="s">
        <v>546</v>
      </c>
      <c r="P79" s="7" t="str">
        <f t="shared" si="9"/>
        <v>2044</v>
      </c>
      <c r="Q79" s="7">
        <f t="shared" si="2"/>
        <v>25</v>
      </c>
      <c r="R79" s="1">
        <v>600</v>
      </c>
      <c r="S79" s="1" t="s">
        <v>547</v>
      </c>
      <c r="T79" s="6">
        <f t="shared" si="3"/>
        <v>24</v>
      </c>
      <c r="U79" s="1" t="s">
        <v>57</v>
      </c>
      <c r="V79" s="1"/>
      <c r="W79" s="1"/>
      <c r="X79" s="1"/>
      <c r="Y79" s="1">
        <v>0</v>
      </c>
      <c r="Z79" s="1">
        <v>0</v>
      </c>
      <c r="AA79" s="1">
        <v>0</v>
      </c>
      <c r="AB79" s="25" t="s">
        <v>233</v>
      </c>
      <c r="AC79" s="36" t="s">
        <v>548</v>
      </c>
      <c r="AD79" s="1">
        <v>14522</v>
      </c>
      <c r="AE79" s="1" t="s">
        <v>233</v>
      </c>
      <c r="AF79" s="1" t="s">
        <v>548</v>
      </c>
      <c r="AG79" s="1">
        <v>14522</v>
      </c>
      <c r="AH79" s="1" t="s">
        <v>233</v>
      </c>
      <c r="AI79" s="1" t="s">
        <v>548</v>
      </c>
      <c r="AJ79" s="16">
        <v>60728</v>
      </c>
      <c r="AK79" s="1" t="s">
        <v>549</v>
      </c>
      <c r="AL79" s="1" t="s">
        <v>550</v>
      </c>
      <c r="AM79" s="1">
        <v>39</v>
      </c>
      <c r="AN79" s="1"/>
      <c r="AO79" s="1"/>
      <c r="AP79" s="1"/>
      <c r="AQ79" s="1"/>
      <c r="AR79" s="1"/>
      <c r="AS79" s="1"/>
      <c r="AT79" s="1"/>
      <c r="AU79" s="1"/>
      <c r="AV79" s="1"/>
      <c r="AW79" s="1"/>
      <c r="AX79" s="1"/>
      <c r="AY79" s="1"/>
      <c r="AZ79" s="1"/>
      <c r="BA79" s="1"/>
      <c r="BB79" s="1"/>
    </row>
    <row r="80" spans="1:56" ht="13">
      <c r="A80" s="1" t="s">
        <v>551</v>
      </c>
      <c r="B80" s="1" t="s">
        <v>552</v>
      </c>
      <c r="C80" s="1" t="s">
        <v>52</v>
      </c>
      <c r="D80" s="1" t="s">
        <v>81</v>
      </c>
      <c r="E80" s="1" t="s">
        <v>64</v>
      </c>
      <c r="F80" s="1"/>
      <c r="G80" s="1"/>
      <c r="H80" s="1"/>
      <c r="I80" s="1"/>
      <c r="J80" s="1"/>
      <c r="K80" s="1"/>
      <c r="L80" s="1" t="s">
        <v>57</v>
      </c>
      <c r="M80" s="1"/>
      <c r="N80" s="7" t="str">
        <f t="shared" si="8"/>
        <v/>
      </c>
      <c r="O80" s="1"/>
      <c r="P80" s="7" t="str">
        <f t="shared" si="9"/>
        <v/>
      </c>
      <c r="Q80" s="7" t="str">
        <f t="shared" si="2"/>
        <v>NA</v>
      </c>
      <c r="R80" s="1"/>
      <c r="S80" s="1"/>
      <c r="T80" s="6" t="str">
        <f t="shared" si="3"/>
        <v>NA</v>
      </c>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t="s">
        <v>57</v>
      </c>
      <c r="BA80" s="1" t="s">
        <v>56</v>
      </c>
      <c r="BB80" s="1"/>
    </row>
    <row r="81" spans="1:54" ht="13">
      <c r="A81" s="1" t="s">
        <v>553</v>
      </c>
      <c r="B81" s="1" t="s">
        <v>554</v>
      </c>
      <c r="C81" s="1" t="s">
        <v>179</v>
      </c>
      <c r="D81" s="1" t="s">
        <v>81</v>
      </c>
      <c r="E81" s="1" t="s">
        <v>54</v>
      </c>
      <c r="F81" s="1" t="s">
        <v>555</v>
      </c>
      <c r="G81" s="1" t="s">
        <v>56</v>
      </c>
      <c r="H81" s="1" t="s">
        <v>57</v>
      </c>
      <c r="I81" s="1" t="s">
        <v>57</v>
      </c>
      <c r="J81" s="1" t="s">
        <v>363</v>
      </c>
      <c r="K81" s="1" t="s">
        <v>56</v>
      </c>
      <c r="L81" s="1" t="s">
        <v>57</v>
      </c>
      <c r="M81" s="1">
        <v>2006</v>
      </c>
      <c r="N81" s="7">
        <v>2006</v>
      </c>
      <c r="O81" s="1">
        <v>2030</v>
      </c>
      <c r="P81" s="7" t="str">
        <f t="shared" si="9"/>
        <v>2030</v>
      </c>
      <c r="Q81" s="7">
        <f t="shared" si="2"/>
        <v>24</v>
      </c>
      <c r="R81" s="1">
        <v>792</v>
      </c>
      <c r="S81" s="1" t="s">
        <v>556</v>
      </c>
      <c r="T81" s="6">
        <f t="shared" si="3"/>
        <v>33</v>
      </c>
      <c r="U81" s="1" t="s">
        <v>57</v>
      </c>
      <c r="V81" s="1"/>
      <c r="W81" s="1"/>
      <c r="X81" s="1"/>
      <c r="Y81" s="1">
        <v>1026.28</v>
      </c>
      <c r="Z81" s="1">
        <v>2074.46</v>
      </c>
      <c r="AA81" s="1">
        <v>2194.2600000000002</v>
      </c>
      <c r="AB81" s="1" t="s">
        <v>557</v>
      </c>
      <c r="AC81" s="37" t="s">
        <v>558</v>
      </c>
      <c r="AD81" s="16">
        <v>327304</v>
      </c>
      <c r="AE81" s="15" t="s">
        <v>559</v>
      </c>
      <c r="AF81" s="1" t="s">
        <v>56</v>
      </c>
      <c r="AG81" s="1">
        <v>321</v>
      </c>
      <c r="AH81" s="1" t="s">
        <v>560</v>
      </c>
      <c r="AI81" s="1" t="s">
        <v>56</v>
      </c>
      <c r="AJ81" s="1"/>
      <c r="AK81" s="1"/>
      <c r="AL81" s="1"/>
      <c r="AM81" s="1"/>
      <c r="AN81" s="1"/>
      <c r="AO81" s="1"/>
      <c r="AP81" s="1"/>
      <c r="AQ81" s="1"/>
      <c r="AR81" s="1"/>
      <c r="AS81" s="1"/>
      <c r="AT81" s="1"/>
      <c r="AU81" s="1"/>
      <c r="AV81" s="1"/>
      <c r="AW81" s="1"/>
      <c r="AX81" s="1"/>
      <c r="AY81" s="1"/>
      <c r="AZ81" s="1"/>
      <c r="BA81" s="1"/>
      <c r="BB81" s="1"/>
    </row>
    <row r="82" spans="1:54" ht="13">
      <c r="A82" s="1" t="s">
        <v>561</v>
      </c>
      <c r="B82" s="1" t="s">
        <v>562</v>
      </c>
      <c r="C82" s="1" t="s">
        <v>80</v>
      </c>
      <c r="D82" s="1" t="s">
        <v>81</v>
      </c>
      <c r="E82" s="1" t="s">
        <v>54</v>
      </c>
      <c r="F82" s="1" t="s">
        <v>128</v>
      </c>
      <c r="G82" s="1" t="s">
        <v>563</v>
      </c>
      <c r="H82" s="1" t="s">
        <v>60</v>
      </c>
      <c r="I82" s="1" t="s">
        <v>564</v>
      </c>
      <c r="J82" s="1" t="s">
        <v>363</v>
      </c>
      <c r="K82" s="1" t="s">
        <v>56</v>
      </c>
      <c r="L82" s="1" t="s">
        <v>60</v>
      </c>
      <c r="M82" s="1">
        <v>1998</v>
      </c>
      <c r="N82" s="7" t="str">
        <f t="shared" ref="N82:N93" si="10">RIGHT(M82,4)</f>
        <v>1998</v>
      </c>
      <c r="O82" s="1">
        <v>2025</v>
      </c>
      <c r="P82" s="7" t="str">
        <f t="shared" si="9"/>
        <v>2025</v>
      </c>
      <c r="Q82" s="7">
        <f t="shared" si="2"/>
        <v>27</v>
      </c>
      <c r="R82" s="1" t="s">
        <v>565</v>
      </c>
      <c r="S82" s="1" t="s">
        <v>566</v>
      </c>
      <c r="T82" s="6" t="str">
        <f t="shared" si="3"/>
        <v>NA</v>
      </c>
      <c r="U82" s="1" t="s">
        <v>60</v>
      </c>
      <c r="V82" s="1"/>
      <c r="W82" s="1"/>
      <c r="X82" s="1"/>
      <c r="Y82" s="1" t="s">
        <v>56</v>
      </c>
      <c r="Z82" s="15">
        <v>8735.07</v>
      </c>
      <c r="AA82" s="15">
        <v>7368.79</v>
      </c>
      <c r="AB82" s="1" t="s">
        <v>56</v>
      </c>
      <c r="AC82" s="1" t="s">
        <v>56</v>
      </c>
      <c r="AD82" s="1" t="s">
        <v>56</v>
      </c>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3">
      <c r="A83" s="1" t="s">
        <v>567</v>
      </c>
      <c r="B83" s="1" t="s">
        <v>568</v>
      </c>
      <c r="C83" s="1" t="s">
        <v>80</v>
      </c>
      <c r="D83" s="1" t="s">
        <v>81</v>
      </c>
      <c r="E83" s="1" t="s">
        <v>569</v>
      </c>
      <c r="F83" s="1"/>
      <c r="G83" s="1"/>
      <c r="H83" s="1"/>
      <c r="I83" s="1"/>
      <c r="J83" s="1"/>
      <c r="K83" s="1"/>
      <c r="L83" s="1" t="s">
        <v>57</v>
      </c>
      <c r="M83" s="1"/>
      <c r="N83" s="7" t="str">
        <f t="shared" si="10"/>
        <v/>
      </c>
      <c r="O83" s="1"/>
      <c r="P83" s="7" t="str">
        <f t="shared" si="9"/>
        <v/>
      </c>
      <c r="Q83" s="7" t="str">
        <f t="shared" si="2"/>
        <v>NA</v>
      </c>
      <c r="R83" s="1"/>
      <c r="S83" s="1"/>
      <c r="T83" s="6" t="str">
        <f t="shared" si="3"/>
        <v>NA</v>
      </c>
      <c r="U83" s="1"/>
      <c r="V83" s="1"/>
      <c r="W83" s="1"/>
      <c r="X83" s="1"/>
      <c r="Y83" s="1"/>
      <c r="Z83" s="1"/>
      <c r="AA83" s="15"/>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spans="1:54" ht="13">
      <c r="A84" s="1" t="s">
        <v>570</v>
      </c>
      <c r="B84" s="1" t="s">
        <v>571</v>
      </c>
      <c r="C84" s="1" t="s">
        <v>179</v>
      </c>
      <c r="D84" s="1" t="s">
        <v>81</v>
      </c>
      <c r="E84" s="1" t="s">
        <v>54</v>
      </c>
      <c r="F84" s="1" t="s">
        <v>572</v>
      </c>
      <c r="G84" s="1" t="s">
        <v>56</v>
      </c>
      <c r="H84" s="1" t="s">
        <v>56</v>
      </c>
      <c r="I84" s="1" t="s">
        <v>56</v>
      </c>
      <c r="J84" s="1" t="s">
        <v>56</v>
      </c>
      <c r="K84" s="1" t="s">
        <v>56</v>
      </c>
      <c r="L84" s="1" t="s">
        <v>57</v>
      </c>
      <c r="M84" s="1" t="s">
        <v>56</v>
      </c>
      <c r="N84" s="7" t="str">
        <f t="shared" si="10"/>
        <v>NA</v>
      </c>
      <c r="O84" s="1" t="s">
        <v>56</v>
      </c>
      <c r="P84" s="7" t="str">
        <f t="shared" si="9"/>
        <v>NA</v>
      </c>
      <c r="Q84" s="7" t="str">
        <f t="shared" si="2"/>
        <v>NA</v>
      </c>
      <c r="R84" s="1" t="s">
        <v>56</v>
      </c>
      <c r="S84" s="1" t="s">
        <v>56</v>
      </c>
      <c r="T84" s="6" t="str">
        <f t="shared" si="3"/>
        <v>NA</v>
      </c>
      <c r="U84" s="1" t="s">
        <v>56</v>
      </c>
      <c r="V84" s="1"/>
      <c r="W84" s="1"/>
      <c r="X84" s="1"/>
      <c r="Y84" s="1"/>
      <c r="Z84" s="1"/>
      <c r="AA84" s="1"/>
      <c r="AB84" s="1"/>
      <c r="AC84" s="1"/>
      <c r="AD84" s="1"/>
      <c r="AE84" s="1"/>
      <c r="AF84" s="1"/>
      <c r="AG84" s="1"/>
      <c r="AH84" s="1"/>
      <c r="AI84" s="1"/>
      <c r="AJ84" s="1"/>
      <c r="AK84" s="1"/>
      <c r="AL84" s="1"/>
      <c r="AM84" s="1"/>
      <c r="AN84" s="1"/>
      <c r="AO84" s="1"/>
      <c r="AP84" s="1"/>
      <c r="AQ84" s="1"/>
      <c r="AR84" s="15"/>
      <c r="AS84" s="1"/>
      <c r="AT84" s="1"/>
      <c r="AU84" s="1"/>
      <c r="AV84" s="1"/>
      <c r="AW84" s="1"/>
      <c r="AX84" s="1"/>
      <c r="AY84" s="1"/>
      <c r="AZ84" s="1"/>
      <c r="BA84" s="1"/>
      <c r="BB84" s="1"/>
    </row>
    <row r="85" spans="1:54" ht="13">
      <c r="A85" s="1" t="s">
        <v>573</v>
      </c>
      <c r="B85" s="1" t="s">
        <v>574</v>
      </c>
      <c r="C85" s="1" t="s">
        <v>80</v>
      </c>
      <c r="D85" s="1" t="s">
        <v>81</v>
      </c>
      <c r="E85" s="1" t="s">
        <v>54</v>
      </c>
      <c r="F85" s="1" t="s">
        <v>575</v>
      </c>
      <c r="G85" s="1" t="s">
        <v>576</v>
      </c>
      <c r="H85" s="1" t="s">
        <v>57</v>
      </c>
      <c r="I85" s="1" t="s">
        <v>577</v>
      </c>
      <c r="J85" s="1" t="s">
        <v>60</v>
      </c>
      <c r="K85" s="1" t="s">
        <v>578</v>
      </c>
      <c r="L85" s="1" t="s">
        <v>57</v>
      </c>
      <c r="M85" s="38" t="s">
        <v>579</v>
      </c>
      <c r="N85" s="7" t="str">
        <f t="shared" si="10"/>
        <v>2015</v>
      </c>
      <c r="O85" s="38" t="s">
        <v>580</v>
      </c>
      <c r="P85" s="7" t="str">
        <f t="shared" si="9"/>
        <v>2041</v>
      </c>
      <c r="Q85" s="7">
        <f t="shared" si="2"/>
        <v>26</v>
      </c>
      <c r="R85" s="1">
        <v>465.3</v>
      </c>
      <c r="S85" s="1" t="s">
        <v>581</v>
      </c>
      <c r="T85" s="6">
        <f t="shared" si="3"/>
        <v>17.896153846153847</v>
      </c>
      <c r="U85" s="1" t="s">
        <v>60</v>
      </c>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t="s">
        <v>57</v>
      </c>
      <c r="BA85" s="1"/>
      <c r="BB85" s="1"/>
    </row>
    <row r="86" spans="1:54" ht="154">
      <c r="A86" s="1" t="s">
        <v>582</v>
      </c>
      <c r="B86" s="1" t="s">
        <v>583</v>
      </c>
      <c r="C86" s="1" t="s">
        <v>52</v>
      </c>
      <c r="D86" s="1" t="s">
        <v>81</v>
      </c>
      <c r="E86" s="1" t="s">
        <v>82</v>
      </c>
      <c r="F86" s="1" t="s">
        <v>584</v>
      </c>
      <c r="G86" s="35" t="s">
        <v>585</v>
      </c>
      <c r="H86" s="1" t="s">
        <v>57</v>
      </c>
      <c r="I86" s="1" t="s">
        <v>57</v>
      </c>
      <c r="J86" s="1" t="s">
        <v>57</v>
      </c>
      <c r="K86" s="1" t="s">
        <v>56</v>
      </c>
      <c r="L86" s="1" t="s">
        <v>57</v>
      </c>
      <c r="M86" s="1" t="s">
        <v>56</v>
      </c>
      <c r="N86" s="7" t="str">
        <f t="shared" si="10"/>
        <v>NA</v>
      </c>
      <c r="O86" s="1" t="s">
        <v>56</v>
      </c>
      <c r="P86" s="7" t="str">
        <f t="shared" si="9"/>
        <v>NA</v>
      </c>
      <c r="Q86" s="7" t="str">
        <f t="shared" si="2"/>
        <v>NA</v>
      </c>
      <c r="R86" s="1" t="s">
        <v>56</v>
      </c>
      <c r="S86" s="1" t="s">
        <v>56</v>
      </c>
      <c r="T86" s="6" t="str">
        <f t="shared" si="3"/>
        <v>NA</v>
      </c>
      <c r="U86" s="1" t="s">
        <v>60</v>
      </c>
      <c r="V86" s="1"/>
      <c r="W86" s="1"/>
      <c r="X86" s="1"/>
      <c r="Y86" s="1"/>
      <c r="Z86" s="1"/>
      <c r="AA86" s="1"/>
      <c r="AB86" s="1"/>
      <c r="AC86" s="1"/>
      <c r="AD86" s="1"/>
      <c r="AE86" s="1"/>
      <c r="AF86" s="1"/>
      <c r="AG86" s="1"/>
      <c r="AH86" s="1"/>
      <c r="AI86" s="1"/>
      <c r="AJ86" s="1"/>
      <c r="AK86" s="1"/>
      <c r="AL86" s="1"/>
      <c r="AM86" s="1"/>
      <c r="AN86" s="1"/>
      <c r="AO86" s="1"/>
      <c r="AP86" s="1"/>
      <c r="AQ86" s="1"/>
      <c r="AR86" s="15"/>
      <c r="AS86" s="1"/>
      <c r="AT86" s="1"/>
      <c r="AU86" s="1"/>
      <c r="AV86" s="1"/>
      <c r="AW86" s="1"/>
      <c r="AX86" s="1"/>
      <c r="AY86" s="1"/>
      <c r="AZ86" s="1"/>
      <c r="BA86" s="1"/>
      <c r="BB86" s="1"/>
    </row>
    <row r="87" spans="1:54" ht="13">
      <c r="A87" s="1" t="s">
        <v>586</v>
      </c>
      <c r="B87" s="1" t="s">
        <v>587</v>
      </c>
      <c r="C87" s="1" t="s">
        <v>179</v>
      </c>
      <c r="D87" s="1" t="s">
        <v>81</v>
      </c>
      <c r="E87" s="1" t="s">
        <v>54</v>
      </c>
      <c r="F87" s="1" t="s">
        <v>588</v>
      </c>
      <c r="G87" s="1" t="s">
        <v>589</v>
      </c>
      <c r="H87" s="1" t="s">
        <v>57</v>
      </c>
      <c r="I87" s="1" t="s">
        <v>57</v>
      </c>
      <c r="J87" s="1" t="s">
        <v>56</v>
      </c>
      <c r="K87" s="1" t="s">
        <v>57</v>
      </c>
      <c r="L87" s="1" t="s">
        <v>57</v>
      </c>
      <c r="M87" s="3">
        <v>44930</v>
      </c>
      <c r="N87" s="7" t="str">
        <f t="shared" si="10"/>
        <v>4930</v>
      </c>
      <c r="O87" s="3">
        <v>47852</v>
      </c>
      <c r="P87" s="7" t="str">
        <f t="shared" si="9"/>
        <v>7852</v>
      </c>
      <c r="Q87" s="7">
        <f t="shared" si="2"/>
        <v>2922</v>
      </c>
      <c r="R87" s="1">
        <v>150</v>
      </c>
      <c r="S87" s="1" t="s">
        <v>590</v>
      </c>
      <c r="T87" s="6">
        <f t="shared" si="3"/>
        <v>5.1334702258726897E-2</v>
      </c>
      <c r="U87" s="1" t="s">
        <v>57</v>
      </c>
      <c r="V87" s="1"/>
      <c r="W87" s="1"/>
      <c r="X87" s="1"/>
      <c r="Y87" s="1">
        <v>0</v>
      </c>
      <c r="Z87" s="1">
        <v>0</v>
      </c>
      <c r="AA87" s="1">
        <v>0</v>
      </c>
      <c r="AB87" s="1" t="s">
        <v>591</v>
      </c>
      <c r="AC87" s="1" t="s">
        <v>592</v>
      </c>
      <c r="AD87" s="16">
        <v>60275</v>
      </c>
      <c r="AE87" s="1" t="s">
        <v>423</v>
      </c>
      <c r="AF87" s="12" t="s">
        <v>593</v>
      </c>
      <c r="AG87" s="1">
        <v>2117</v>
      </c>
      <c r="AH87" s="1" t="s">
        <v>594</v>
      </c>
      <c r="AI87" s="12" t="s">
        <v>595</v>
      </c>
      <c r="AJ87" s="1"/>
      <c r="AK87" s="1"/>
      <c r="AL87" s="1"/>
      <c r="AM87" s="1"/>
      <c r="AN87" s="1"/>
      <c r="AO87" s="1"/>
      <c r="AP87" s="1"/>
      <c r="AQ87" s="1"/>
      <c r="AR87" s="1"/>
      <c r="AS87" s="1"/>
      <c r="AT87" s="1"/>
      <c r="AU87" s="1"/>
      <c r="AV87" s="1"/>
      <c r="AW87" s="1"/>
      <c r="AX87" s="1"/>
      <c r="AY87" s="1"/>
      <c r="AZ87" s="1"/>
      <c r="BA87" s="1"/>
      <c r="BB87" s="1"/>
    </row>
    <row r="88" spans="1:54" ht="13">
      <c r="A88" s="1" t="s">
        <v>596</v>
      </c>
      <c r="B88" s="1" t="s">
        <v>597</v>
      </c>
      <c r="C88" s="1" t="s">
        <v>179</v>
      </c>
      <c r="D88" s="1" t="s">
        <v>81</v>
      </c>
      <c r="E88" s="1" t="s">
        <v>64</v>
      </c>
      <c r="F88" s="1"/>
      <c r="G88" s="1"/>
      <c r="H88" s="1"/>
      <c r="I88" s="1"/>
      <c r="J88" s="1"/>
      <c r="K88" s="1"/>
      <c r="L88" s="1" t="s">
        <v>57</v>
      </c>
      <c r="M88" s="1"/>
      <c r="N88" s="7" t="str">
        <f t="shared" si="10"/>
        <v/>
      </c>
      <c r="O88" s="1"/>
      <c r="P88" s="7" t="str">
        <f t="shared" si="9"/>
        <v/>
      </c>
      <c r="Q88" s="7" t="str">
        <f t="shared" si="2"/>
        <v>NA</v>
      </c>
      <c r="R88" s="1"/>
      <c r="S88" s="1"/>
      <c r="T88" s="6" t="str">
        <f t="shared" si="3"/>
        <v>NA</v>
      </c>
      <c r="U88" s="1"/>
      <c r="V88" s="1"/>
      <c r="W88" s="1"/>
      <c r="X88" s="1"/>
      <c r="Y88" s="1"/>
      <c r="Z88" s="1"/>
      <c r="AA88" s="1"/>
      <c r="AB88" s="1"/>
      <c r="AC88" s="1"/>
      <c r="AD88" s="1"/>
      <c r="AE88" s="1"/>
      <c r="AF88" s="1"/>
      <c r="AG88" s="1"/>
      <c r="AH88" s="1"/>
      <c r="AI88" s="1"/>
      <c r="AJ88" s="1" t="s">
        <v>56</v>
      </c>
      <c r="AK88" s="1" t="s">
        <v>598</v>
      </c>
      <c r="AL88" s="1" t="s">
        <v>559</v>
      </c>
      <c r="AM88" s="1" t="s">
        <v>56</v>
      </c>
      <c r="AN88" s="1"/>
      <c r="AO88" s="1"/>
      <c r="AP88" s="1"/>
      <c r="AQ88" s="1"/>
      <c r="AR88" s="1"/>
      <c r="AS88" s="1"/>
      <c r="AT88" s="1"/>
      <c r="AU88" s="1"/>
      <c r="AV88" s="1"/>
      <c r="AW88" s="1"/>
      <c r="AX88" s="1"/>
      <c r="AY88" s="1"/>
      <c r="AZ88" s="1" t="s">
        <v>56</v>
      </c>
      <c r="BA88" s="1" t="s">
        <v>56</v>
      </c>
      <c r="BB88" s="1"/>
    </row>
    <row r="89" spans="1:54" ht="13">
      <c r="A89" s="1" t="s">
        <v>599</v>
      </c>
      <c r="B89" s="1" t="s">
        <v>600</v>
      </c>
      <c r="C89" s="1" t="s">
        <v>80</v>
      </c>
      <c r="D89" s="1" t="s">
        <v>81</v>
      </c>
      <c r="E89" s="1" t="s">
        <v>569</v>
      </c>
      <c r="F89" s="1"/>
      <c r="G89" s="1"/>
      <c r="H89" s="1"/>
      <c r="I89" s="1"/>
      <c r="J89" s="1"/>
      <c r="K89" s="1"/>
      <c r="L89" s="1" t="s">
        <v>57</v>
      </c>
      <c r="M89" s="1"/>
      <c r="N89" s="7" t="str">
        <f t="shared" si="10"/>
        <v/>
      </c>
      <c r="O89" s="1"/>
      <c r="P89" s="7" t="str">
        <f t="shared" si="9"/>
        <v/>
      </c>
      <c r="Q89" s="7" t="str">
        <f t="shared" si="2"/>
        <v>NA</v>
      </c>
      <c r="R89" s="1"/>
      <c r="S89" s="1"/>
      <c r="T89" s="6" t="str">
        <f t="shared" si="3"/>
        <v>NA</v>
      </c>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row>
    <row r="90" spans="1:54" ht="13">
      <c r="A90" s="1" t="s">
        <v>601</v>
      </c>
      <c r="B90" s="1" t="s">
        <v>602</v>
      </c>
      <c r="C90" s="1" t="s">
        <v>276</v>
      </c>
      <c r="D90" s="1" t="s">
        <v>81</v>
      </c>
      <c r="E90" s="1" t="s">
        <v>603</v>
      </c>
      <c r="F90" s="1" t="s">
        <v>56</v>
      </c>
      <c r="G90" s="1" t="s">
        <v>56</v>
      </c>
      <c r="H90" s="1" t="s">
        <v>56</v>
      </c>
      <c r="I90" s="1" t="s">
        <v>56</v>
      </c>
      <c r="J90" s="1" t="s">
        <v>56</v>
      </c>
      <c r="K90" s="1" t="s">
        <v>56</v>
      </c>
      <c r="L90" s="1" t="s">
        <v>60</v>
      </c>
      <c r="M90" s="1" t="s">
        <v>56</v>
      </c>
      <c r="N90" s="7" t="str">
        <f t="shared" si="10"/>
        <v>NA</v>
      </c>
      <c r="O90" s="1" t="s">
        <v>56</v>
      </c>
      <c r="P90" s="7" t="str">
        <f t="shared" si="9"/>
        <v>NA</v>
      </c>
      <c r="Q90" s="7" t="str">
        <f t="shared" si="2"/>
        <v>NA</v>
      </c>
      <c r="R90" s="1" t="s">
        <v>56</v>
      </c>
      <c r="S90" s="1" t="s">
        <v>56</v>
      </c>
      <c r="T90" s="6" t="str">
        <f t="shared" si="3"/>
        <v>NA</v>
      </c>
      <c r="U90" s="1" t="s">
        <v>56</v>
      </c>
      <c r="V90" s="1"/>
      <c r="W90" s="1"/>
      <c r="X90" s="1"/>
      <c r="Y90" s="1" t="s">
        <v>56</v>
      </c>
      <c r="Z90" s="1" t="s">
        <v>56</v>
      </c>
      <c r="AA90" s="1" t="s">
        <v>56</v>
      </c>
      <c r="AB90" s="1" t="s">
        <v>604</v>
      </c>
      <c r="AC90" s="1" t="s">
        <v>424</v>
      </c>
      <c r="AD90" s="1" t="s">
        <v>56</v>
      </c>
      <c r="AE90" s="1" t="s">
        <v>605</v>
      </c>
      <c r="AF90" s="1" t="s">
        <v>606</v>
      </c>
      <c r="AG90" s="1" t="s">
        <v>56</v>
      </c>
      <c r="AH90" s="1" t="s">
        <v>607</v>
      </c>
      <c r="AI90" s="1" t="s">
        <v>608</v>
      </c>
      <c r="AJ90" s="1"/>
      <c r="AK90" s="1"/>
      <c r="AL90" s="1"/>
      <c r="AM90" s="1"/>
      <c r="AN90" s="1"/>
      <c r="AO90" s="1"/>
      <c r="AP90" s="1"/>
      <c r="AQ90" s="1"/>
      <c r="AR90" s="1"/>
      <c r="AS90" s="1"/>
      <c r="AT90" s="1"/>
      <c r="AU90" s="1"/>
      <c r="AV90" s="1"/>
      <c r="AW90" s="1"/>
      <c r="AX90" s="1"/>
      <c r="AY90" s="1"/>
      <c r="AZ90" s="1"/>
      <c r="BA90" s="1"/>
      <c r="BB90" s="1"/>
    </row>
    <row r="91" spans="1:54" ht="13">
      <c r="A91" s="1" t="s">
        <v>609</v>
      </c>
      <c r="B91" s="1" t="s">
        <v>610</v>
      </c>
      <c r="C91" s="1" t="s">
        <v>276</v>
      </c>
      <c r="D91" s="1" t="s">
        <v>81</v>
      </c>
      <c r="E91" s="1" t="s">
        <v>611</v>
      </c>
      <c r="F91" s="1"/>
      <c r="G91" s="1"/>
      <c r="H91" s="1"/>
      <c r="I91" s="1"/>
      <c r="J91" s="1"/>
      <c r="K91" s="1"/>
      <c r="L91" s="1" t="s">
        <v>57</v>
      </c>
      <c r="M91" s="1"/>
      <c r="N91" s="7" t="str">
        <f t="shared" si="10"/>
        <v/>
      </c>
      <c r="O91" s="1"/>
      <c r="P91" s="7" t="str">
        <f t="shared" si="9"/>
        <v/>
      </c>
      <c r="Q91" s="7" t="str">
        <f t="shared" si="2"/>
        <v>NA</v>
      </c>
      <c r="R91" s="1"/>
      <c r="S91" s="1"/>
      <c r="T91" s="6" t="str">
        <f t="shared" si="3"/>
        <v>NA</v>
      </c>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spans="1:54" ht="13">
      <c r="A92" s="1" t="s">
        <v>612</v>
      </c>
      <c r="B92" s="1" t="s">
        <v>613</v>
      </c>
      <c r="C92" s="1" t="s">
        <v>276</v>
      </c>
      <c r="D92" s="1" t="s">
        <v>81</v>
      </c>
      <c r="E92" s="1" t="s">
        <v>54</v>
      </c>
      <c r="F92" s="1" t="s">
        <v>278</v>
      </c>
      <c r="G92" s="1" t="s">
        <v>56</v>
      </c>
      <c r="H92" s="1" t="s">
        <v>57</v>
      </c>
      <c r="I92" s="1" t="s">
        <v>56</v>
      </c>
      <c r="J92" s="1" t="s">
        <v>60</v>
      </c>
      <c r="K92" s="1" t="s">
        <v>614</v>
      </c>
      <c r="L92" s="1" t="s">
        <v>57</v>
      </c>
      <c r="M92" s="3">
        <v>40544</v>
      </c>
      <c r="N92" s="7" t="str">
        <f t="shared" si="10"/>
        <v>0544</v>
      </c>
      <c r="O92" s="1" t="s">
        <v>615</v>
      </c>
      <c r="P92" s="7" t="str">
        <f t="shared" si="9"/>
        <v>2047</v>
      </c>
      <c r="Q92" s="7">
        <f t="shared" si="2"/>
        <v>1503</v>
      </c>
      <c r="R92" s="1">
        <v>9.56</v>
      </c>
      <c r="S92" s="1" t="s">
        <v>56</v>
      </c>
      <c r="T92" s="6">
        <f t="shared" si="3"/>
        <v>6.3606121091151031E-3</v>
      </c>
      <c r="U92" s="1" t="s">
        <v>57</v>
      </c>
      <c r="V92" s="1"/>
      <c r="W92" s="1"/>
      <c r="X92" s="1"/>
      <c r="Y92" s="1">
        <v>1107</v>
      </c>
      <c r="Z92" s="1" t="s">
        <v>56</v>
      </c>
      <c r="AA92" s="1" t="s">
        <v>56</v>
      </c>
      <c r="AB92" s="1" t="s">
        <v>616</v>
      </c>
      <c r="AC92" s="12" t="s">
        <v>617</v>
      </c>
      <c r="AD92" s="1" t="s">
        <v>56</v>
      </c>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ht="13">
      <c r="A93" s="1" t="s">
        <v>618</v>
      </c>
      <c r="B93" s="1" t="s">
        <v>619</v>
      </c>
      <c r="C93" s="1" t="s">
        <v>276</v>
      </c>
      <c r="D93" s="1" t="s">
        <v>81</v>
      </c>
      <c r="E93" s="2" t="s">
        <v>620</v>
      </c>
      <c r="F93" s="1" t="s">
        <v>56</v>
      </c>
      <c r="G93" s="1" t="s">
        <v>56</v>
      </c>
      <c r="H93" s="1" t="s">
        <v>56</v>
      </c>
      <c r="I93" s="1" t="s">
        <v>56</v>
      </c>
      <c r="J93" s="1" t="s">
        <v>56</v>
      </c>
      <c r="K93" s="1" t="s">
        <v>56</v>
      </c>
      <c r="L93" s="1" t="s">
        <v>57</v>
      </c>
      <c r="M93" s="1" t="s">
        <v>56</v>
      </c>
      <c r="N93" s="7" t="str">
        <f t="shared" si="10"/>
        <v>NA</v>
      </c>
      <c r="O93" s="1" t="s">
        <v>56</v>
      </c>
      <c r="P93" s="7" t="str">
        <f t="shared" si="9"/>
        <v>NA</v>
      </c>
      <c r="Q93" s="7" t="str">
        <f t="shared" si="2"/>
        <v>NA</v>
      </c>
      <c r="R93" s="1" t="s">
        <v>56</v>
      </c>
      <c r="S93" s="1" t="s">
        <v>56</v>
      </c>
      <c r="T93" s="6" t="str">
        <f t="shared" si="3"/>
        <v>NA</v>
      </c>
      <c r="U93" s="1" t="s">
        <v>56</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spans="1:54" ht="13">
      <c r="A94" s="1" t="s">
        <v>621</v>
      </c>
      <c r="B94" s="1" t="s">
        <v>622</v>
      </c>
      <c r="C94" s="1" t="s">
        <v>276</v>
      </c>
      <c r="D94" s="1" t="s">
        <v>81</v>
      </c>
      <c r="E94" s="1" t="s">
        <v>623</v>
      </c>
      <c r="F94" s="1" t="s">
        <v>114</v>
      </c>
      <c r="G94" s="1" t="s">
        <v>56</v>
      </c>
      <c r="H94" s="1" t="s">
        <v>56</v>
      </c>
      <c r="I94" s="1" t="s">
        <v>56</v>
      </c>
      <c r="J94" s="1" t="s">
        <v>56</v>
      </c>
      <c r="K94" s="1" t="s">
        <v>56</v>
      </c>
      <c r="L94" s="1" t="s">
        <v>57</v>
      </c>
      <c r="M94" s="1" t="s">
        <v>56</v>
      </c>
      <c r="N94" s="7" t="s">
        <v>56</v>
      </c>
      <c r="O94" s="1">
        <v>2027</v>
      </c>
      <c r="P94" s="7" t="s">
        <v>56</v>
      </c>
      <c r="Q94" s="7" t="s">
        <v>56</v>
      </c>
      <c r="R94" s="1" t="s">
        <v>56</v>
      </c>
      <c r="S94" s="1" t="s">
        <v>56</v>
      </c>
      <c r="T94" s="6" t="s">
        <v>56</v>
      </c>
      <c r="U94" s="1" t="s">
        <v>56</v>
      </c>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spans="1:54" ht="13">
      <c r="A95" s="1" t="s">
        <v>624</v>
      </c>
      <c r="B95" s="1" t="s">
        <v>625</v>
      </c>
      <c r="C95" s="1" t="s">
        <v>276</v>
      </c>
      <c r="D95" s="1" t="s">
        <v>81</v>
      </c>
      <c r="E95" s="1" t="s">
        <v>611</v>
      </c>
      <c r="F95" s="1" t="s">
        <v>626</v>
      </c>
      <c r="G95" s="1" t="s">
        <v>627</v>
      </c>
      <c r="H95" s="1" t="s">
        <v>57</v>
      </c>
      <c r="I95" s="1" t="s">
        <v>56</v>
      </c>
      <c r="J95" s="1" t="s">
        <v>60</v>
      </c>
      <c r="K95" s="1" t="s">
        <v>628</v>
      </c>
      <c r="L95" s="1" t="s">
        <v>72</v>
      </c>
      <c r="M95" s="1" t="s">
        <v>629</v>
      </c>
      <c r="N95" s="7" t="str">
        <f t="shared" ref="N95:N115" si="11">RIGHT(M95,4)</f>
        <v>2014</v>
      </c>
      <c r="O95" s="10">
        <v>45669</v>
      </c>
      <c r="P95" s="7" t="str">
        <f t="shared" ref="P95:P115" si="12">RIGHT(O95,4)</f>
        <v>5669</v>
      </c>
      <c r="Q95" s="7">
        <f t="shared" ref="Q95:Q115" si="13">IF(ISERROR((P95-N95)),"NA",P95-N95)</f>
        <v>3655</v>
      </c>
      <c r="R95" s="1" t="s">
        <v>56</v>
      </c>
      <c r="S95" s="1" t="s">
        <v>630</v>
      </c>
      <c r="T95" s="6" t="str">
        <f t="shared" ref="T95:T115" si="14">IF(ISERROR((R95/Q95)),"NA",R95/Q95)</f>
        <v>NA</v>
      </c>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t="s">
        <v>60</v>
      </c>
      <c r="BA95" s="1" t="s">
        <v>631</v>
      </c>
      <c r="BB95" s="1"/>
    </row>
    <row r="96" spans="1:54" ht="13">
      <c r="A96" s="1" t="s">
        <v>632</v>
      </c>
      <c r="B96" s="1" t="s">
        <v>633</v>
      </c>
      <c r="C96" s="1" t="s">
        <v>276</v>
      </c>
      <c r="D96" s="1" t="s">
        <v>81</v>
      </c>
      <c r="E96" s="1" t="s">
        <v>634</v>
      </c>
      <c r="F96" s="1" t="s">
        <v>285</v>
      </c>
      <c r="G96" s="1" t="s">
        <v>635</v>
      </c>
      <c r="H96" s="1" t="s">
        <v>57</v>
      </c>
      <c r="I96" s="1" t="s">
        <v>56</v>
      </c>
      <c r="J96" s="1" t="s">
        <v>57</v>
      </c>
      <c r="K96" s="1" t="s">
        <v>636</v>
      </c>
      <c r="L96" s="1" t="s">
        <v>57</v>
      </c>
      <c r="M96" s="1">
        <v>2019</v>
      </c>
      <c r="N96" s="7" t="str">
        <f t="shared" si="11"/>
        <v>2019</v>
      </c>
      <c r="O96" s="1">
        <v>2043</v>
      </c>
      <c r="P96" s="7" t="str">
        <f t="shared" si="12"/>
        <v>2043</v>
      </c>
      <c r="Q96" s="7">
        <f t="shared" si="13"/>
        <v>24</v>
      </c>
      <c r="R96" s="1">
        <v>990</v>
      </c>
      <c r="S96" s="1" t="s">
        <v>637</v>
      </c>
      <c r="T96" s="6">
        <f t="shared" si="14"/>
        <v>41.25</v>
      </c>
      <c r="U96" s="1" t="s">
        <v>363</v>
      </c>
      <c r="V96" s="1"/>
      <c r="W96" s="1"/>
      <c r="X96" s="1"/>
      <c r="Y96" s="1">
        <v>1909</v>
      </c>
      <c r="Z96" s="1" t="s">
        <v>56</v>
      </c>
      <c r="AA96" s="1" t="s">
        <v>56</v>
      </c>
      <c r="AB96" s="1" t="s">
        <v>638</v>
      </c>
      <c r="AC96" s="1" t="s">
        <v>639</v>
      </c>
      <c r="AD96" s="1">
        <v>68487.240000000005</v>
      </c>
      <c r="AE96" s="32" t="s">
        <v>640</v>
      </c>
      <c r="AF96" s="32" t="s">
        <v>640</v>
      </c>
      <c r="AG96" s="1">
        <v>303.61700000000002</v>
      </c>
      <c r="AH96" s="1" t="s">
        <v>641</v>
      </c>
      <c r="AI96" s="1" t="s">
        <v>641</v>
      </c>
      <c r="AJ96" s="1" t="s">
        <v>56</v>
      </c>
      <c r="AK96" s="1"/>
      <c r="AL96" s="1"/>
      <c r="AM96" s="1"/>
      <c r="AN96" s="1"/>
      <c r="AO96" s="1"/>
      <c r="AP96" s="1"/>
      <c r="AQ96" s="1"/>
      <c r="AR96" s="1"/>
      <c r="AS96" s="1"/>
      <c r="AT96" s="1"/>
      <c r="AU96" s="1"/>
      <c r="AV96" s="1"/>
      <c r="AW96" s="1"/>
      <c r="AX96" s="1"/>
      <c r="AY96" s="1"/>
      <c r="AZ96" s="1" t="s">
        <v>57</v>
      </c>
      <c r="BA96" s="1" t="s">
        <v>642</v>
      </c>
      <c r="BB96" s="1"/>
    </row>
    <row r="97" spans="1:56" ht="13">
      <c r="A97" s="1" t="s">
        <v>643</v>
      </c>
      <c r="B97" s="1" t="s">
        <v>644</v>
      </c>
      <c r="C97" s="1" t="s">
        <v>276</v>
      </c>
      <c r="D97" s="1" t="s">
        <v>81</v>
      </c>
      <c r="E97" s="2" t="s">
        <v>620</v>
      </c>
      <c r="F97" s="1"/>
      <c r="G97" s="1"/>
      <c r="H97" s="1"/>
      <c r="I97" s="1"/>
      <c r="J97" s="1"/>
      <c r="K97" s="1"/>
      <c r="L97" s="1" t="s">
        <v>57</v>
      </c>
      <c r="M97" s="1"/>
      <c r="N97" s="7" t="str">
        <f t="shared" si="11"/>
        <v/>
      </c>
      <c r="O97" s="1"/>
      <c r="P97" s="7" t="str">
        <f t="shared" si="12"/>
        <v/>
      </c>
      <c r="Q97" s="7" t="str">
        <f t="shared" si="13"/>
        <v>NA</v>
      </c>
      <c r="R97" s="1"/>
      <c r="S97" s="1"/>
      <c r="T97" s="6" t="str">
        <f t="shared" si="14"/>
        <v>NA</v>
      </c>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spans="1:56" ht="13">
      <c r="A98" s="1" t="s">
        <v>645</v>
      </c>
      <c r="B98" s="1" t="s">
        <v>646</v>
      </c>
      <c r="C98" s="1" t="s">
        <v>276</v>
      </c>
      <c r="D98" s="1" t="s">
        <v>81</v>
      </c>
      <c r="E98" s="2" t="s">
        <v>647</v>
      </c>
      <c r="F98" s="1"/>
      <c r="G98" s="1"/>
      <c r="H98" s="1"/>
      <c r="I98" s="1"/>
      <c r="J98" s="1"/>
      <c r="K98" s="1"/>
      <c r="L98" s="1" t="s">
        <v>57</v>
      </c>
      <c r="M98" s="1"/>
      <c r="N98" s="7" t="str">
        <f t="shared" si="11"/>
        <v/>
      </c>
      <c r="O98" s="1"/>
      <c r="P98" s="7" t="str">
        <f t="shared" si="12"/>
        <v/>
      </c>
      <c r="Q98" s="7" t="str">
        <f t="shared" si="13"/>
        <v>NA</v>
      </c>
      <c r="R98" s="1"/>
      <c r="S98" s="1"/>
      <c r="T98" s="6" t="str">
        <f t="shared" si="14"/>
        <v>NA</v>
      </c>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spans="1:56" ht="13">
      <c r="A99" s="1" t="s">
        <v>648</v>
      </c>
      <c r="B99" s="1" t="s">
        <v>649</v>
      </c>
      <c r="C99" s="1" t="s">
        <v>276</v>
      </c>
      <c r="D99" s="1" t="s">
        <v>81</v>
      </c>
      <c r="E99" s="1" t="s">
        <v>650</v>
      </c>
      <c r="F99" s="1"/>
      <c r="G99" s="1"/>
      <c r="H99" s="1"/>
      <c r="I99" s="1"/>
      <c r="J99" s="1"/>
      <c r="K99" s="1"/>
      <c r="L99" s="1" t="s">
        <v>57</v>
      </c>
      <c r="M99" s="1"/>
      <c r="N99" s="7" t="str">
        <f t="shared" si="11"/>
        <v/>
      </c>
      <c r="O99" s="1"/>
      <c r="P99" s="7" t="str">
        <f t="shared" si="12"/>
        <v/>
      </c>
      <c r="Q99" s="7" t="str">
        <f t="shared" si="13"/>
        <v>NA</v>
      </c>
      <c r="R99" s="1"/>
      <c r="S99" s="1"/>
      <c r="T99" s="6" t="str">
        <f t="shared" si="14"/>
        <v>NA</v>
      </c>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spans="1:56" ht="13">
      <c r="A100" s="1" t="s">
        <v>651</v>
      </c>
      <c r="B100" s="1" t="s">
        <v>652</v>
      </c>
      <c r="C100" s="1" t="s">
        <v>276</v>
      </c>
      <c r="D100" s="1" t="s">
        <v>81</v>
      </c>
      <c r="E100" s="1" t="s">
        <v>653</v>
      </c>
      <c r="F100" s="1" t="s">
        <v>56</v>
      </c>
      <c r="G100" s="1" t="s">
        <v>56</v>
      </c>
      <c r="H100" s="1" t="s">
        <v>56</v>
      </c>
      <c r="I100" s="1" t="s">
        <v>56</v>
      </c>
      <c r="J100" s="1" t="s">
        <v>56</v>
      </c>
      <c r="K100" s="1" t="s">
        <v>56</v>
      </c>
      <c r="L100" s="1" t="s">
        <v>57</v>
      </c>
      <c r="M100" s="1" t="s">
        <v>56</v>
      </c>
      <c r="N100" s="7" t="str">
        <f t="shared" si="11"/>
        <v>NA</v>
      </c>
      <c r="O100" s="1" t="s">
        <v>56</v>
      </c>
      <c r="P100" s="7" t="str">
        <f t="shared" si="12"/>
        <v>NA</v>
      </c>
      <c r="Q100" s="7" t="str">
        <f t="shared" si="13"/>
        <v>NA</v>
      </c>
      <c r="R100" s="1" t="s">
        <v>56</v>
      </c>
      <c r="S100" s="1" t="s">
        <v>56</v>
      </c>
      <c r="T100" s="6" t="str">
        <f t="shared" si="14"/>
        <v>NA</v>
      </c>
      <c r="U100" s="1" t="s">
        <v>56</v>
      </c>
      <c r="V100" s="1"/>
      <c r="W100" s="1"/>
      <c r="X100" s="1"/>
      <c r="Y100" s="1" t="s">
        <v>56</v>
      </c>
      <c r="Z100" s="1">
        <v>2409.6999999999998</v>
      </c>
      <c r="AA100" s="1">
        <v>2378.4</v>
      </c>
      <c r="AB100" s="1" t="s">
        <v>654</v>
      </c>
      <c r="AC100" s="1" t="s">
        <v>655</v>
      </c>
      <c r="AD100" s="1" t="s">
        <v>56</v>
      </c>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spans="1:56" ht="13">
      <c r="A101" s="1" t="s">
        <v>656</v>
      </c>
      <c r="B101" s="1" t="s">
        <v>657</v>
      </c>
      <c r="C101" s="1" t="s">
        <v>276</v>
      </c>
      <c r="D101" s="1" t="s">
        <v>81</v>
      </c>
      <c r="E101" s="2" t="s">
        <v>658</v>
      </c>
      <c r="F101" s="1"/>
      <c r="G101" s="1"/>
      <c r="H101" s="1"/>
      <c r="I101" s="1"/>
      <c r="J101" s="1"/>
      <c r="K101" s="1"/>
      <c r="L101" s="1" t="s">
        <v>57</v>
      </c>
      <c r="M101" s="1"/>
      <c r="N101" s="7" t="str">
        <f t="shared" si="11"/>
        <v/>
      </c>
      <c r="O101" s="1"/>
      <c r="P101" s="7" t="str">
        <f t="shared" si="12"/>
        <v/>
      </c>
      <c r="Q101" s="7" t="str">
        <f t="shared" si="13"/>
        <v>NA</v>
      </c>
      <c r="R101" s="1"/>
      <c r="S101" s="1"/>
      <c r="T101" s="6" t="str">
        <f t="shared" si="14"/>
        <v>NA</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spans="1:56" ht="13">
      <c r="A102" s="1" t="s">
        <v>659</v>
      </c>
      <c r="B102" s="1" t="s">
        <v>660</v>
      </c>
      <c r="C102" s="1" t="s">
        <v>276</v>
      </c>
      <c r="D102" s="1" t="s">
        <v>81</v>
      </c>
      <c r="E102" s="1" t="s">
        <v>611</v>
      </c>
      <c r="F102" s="1"/>
      <c r="G102" s="1"/>
      <c r="H102" s="1"/>
      <c r="I102" s="1"/>
      <c r="J102" s="1"/>
      <c r="K102" s="1"/>
      <c r="L102" s="1" t="s">
        <v>57</v>
      </c>
      <c r="M102" s="1"/>
      <c r="N102" s="7" t="str">
        <f t="shared" si="11"/>
        <v/>
      </c>
      <c r="O102" s="1"/>
      <c r="P102" s="7" t="str">
        <f t="shared" si="12"/>
        <v/>
      </c>
      <c r="Q102" s="7" t="str">
        <f t="shared" si="13"/>
        <v>NA</v>
      </c>
      <c r="R102" s="1"/>
      <c r="S102" s="1"/>
      <c r="T102" s="6" t="str">
        <f t="shared" si="14"/>
        <v>NA</v>
      </c>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spans="1:56" ht="13">
      <c r="A103" s="1" t="s">
        <v>661</v>
      </c>
      <c r="B103" s="1" t="s">
        <v>662</v>
      </c>
      <c r="C103" s="1" t="s">
        <v>276</v>
      </c>
      <c r="D103" s="1" t="s">
        <v>81</v>
      </c>
      <c r="E103" s="1" t="s">
        <v>663</v>
      </c>
      <c r="F103" s="1" t="s">
        <v>664</v>
      </c>
      <c r="G103" s="1" t="s">
        <v>665</v>
      </c>
      <c r="H103" s="1" t="s">
        <v>57</v>
      </c>
      <c r="I103" s="1" t="s">
        <v>56</v>
      </c>
      <c r="J103" s="1" t="s">
        <v>60</v>
      </c>
      <c r="K103" s="1" t="s">
        <v>666</v>
      </c>
      <c r="L103" s="1" t="s">
        <v>57</v>
      </c>
      <c r="M103" s="1">
        <v>2014</v>
      </c>
      <c r="N103" s="7" t="str">
        <f t="shared" si="11"/>
        <v>2014</v>
      </c>
      <c r="O103" s="1">
        <v>2041</v>
      </c>
      <c r="P103" s="7" t="str">
        <f t="shared" si="12"/>
        <v>2041</v>
      </c>
      <c r="Q103" s="7">
        <f t="shared" si="13"/>
        <v>27</v>
      </c>
      <c r="R103" s="1">
        <v>30</v>
      </c>
      <c r="S103" s="1" t="s">
        <v>667</v>
      </c>
      <c r="T103" s="6">
        <f t="shared" si="14"/>
        <v>1.1111111111111112</v>
      </c>
      <c r="U103" s="1" t="s">
        <v>57</v>
      </c>
      <c r="V103" s="1">
        <v>2009</v>
      </c>
      <c r="W103" s="1">
        <v>2034</v>
      </c>
      <c r="X103" s="1">
        <v>10.4</v>
      </c>
      <c r="Y103" s="1" t="s">
        <v>56</v>
      </c>
      <c r="Z103" s="1" t="s">
        <v>56</v>
      </c>
      <c r="AA103" s="1" t="s">
        <v>56</v>
      </c>
      <c r="AB103" s="1" t="s">
        <v>668</v>
      </c>
      <c r="AC103" s="12" t="s">
        <v>669</v>
      </c>
      <c r="AD103" s="1">
        <v>300</v>
      </c>
      <c r="AE103" s="1" t="s">
        <v>670</v>
      </c>
      <c r="AF103" s="1" t="s">
        <v>671</v>
      </c>
      <c r="AG103" s="1">
        <v>90288.27</v>
      </c>
      <c r="AH103" s="1"/>
      <c r="AI103" s="1"/>
      <c r="AJ103" s="1"/>
      <c r="AK103" s="1"/>
      <c r="AL103" s="1"/>
      <c r="AM103" s="1"/>
      <c r="AN103" s="1"/>
      <c r="AO103" s="1"/>
      <c r="AP103" s="1"/>
      <c r="AQ103" s="1"/>
      <c r="AR103" s="1"/>
      <c r="AS103" s="1"/>
      <c r="AT103" s="1"/>
      <c r="AU103" s="1"/>
      <c r="AV103" s="1"/>
      <c r="AW103" s="1"/>
      <c r="AX103" s="1"/>
      <c r="AY103" s="1"/>
      <c r="AZ103" s="1"/>
      <c r="BA103" s="1"/>
      <c r="BB103" s="1"/>
    </row>
    <row r="104" spans="1:56" ht="13">
      <c r="A104" s="1" t="s">
        <v>672</v>
      </c>
      <c r="B104" s="1" t="s">
        <v>662</v>
      </c>
      <c r="C104" s="1" t="s">
        <v>419</v>
      </c>
      <c r="D104" s="1" t="s">
        <v>81</v>
      </c>
      <c r="E104" s="1" t="s">
        <v>663</v>
      </c>
      <c r="F104" s="1" t="s">
        <v>664</v>
      </c>
      <c r="G104" s="1" t="s">
        <v>665</v>
      </c>
      <c r="H104" s="1" t="s">
        <v>57</v>
      </c>
      <c r="I104" s="1" t="s">
        <v>56</v>
      </c>
      <c r="J104" s="1" t="s">
        <v>60</v>
      </c>
      <c r="K104" s="1" t="s">
        <v>666</v>
      </c>
      <c r="L104" s="1" t="s">
        <v>57</v>
      </c>
      <c r="M104" s="1">
        <v>2014</v>
      </c>
      <c r="N104" s="7" t="str">
        <f t="shared" si="11"/>
        <v>2014</v>
      </c>
      <c r="O104" s="1">
        <v>2041</v>
      </c>
      <c r="P104" s="7" t="str">
        <f t="shared" si="12"/>
        <v>2041</v>
      </c>
      <c r="Q104" s="7">
        <f t="shared" si="13"/>
        <v>27</v>
      </c>
      <c r="R104" s="1">
        <v>30</v>
      </c>
      <c r="S104" s="1" t="s">
        <v>667</v>
      </c>
      <c r="T104" s="6">
        <f t="shared" si="14"/>
        <v>1.1111111111111112</v>
      </c>
      <c r="U104" s="1" t="s">
        <v>57</v>
      </c>
      <c r="V104" s="1">
        <v>2009</v>
      </c>
      <c r="W104" s="1">
        <v>2034</v>
      </c>
      <c r="X104" s="1">
        <v>10.4</v>
      </c>
      <c r="Y104" s="1"/>
      <c r="Z104" s="1"/>
      <c r="AA104" s="1"/>
      <c r="AB104" s="1"/>
      <c r="AC104" s="12"/>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6" ht="13">
      <c r="A105" s="1" t="s">
        <v>673</v>
      </c>
      <c r="B105" s="1" t="s">
        <v>674</v>
      </c>
      <c r="C105" s="1" t="s">
        <v>276</v>
      </c>
      <c r="D105" s="1" t="s">
        <v>81</v>
      </c>
      <c r="E105" s="1" t="s">
        <v>675</v>
      </c>
      <c r="F105" s="1"/>
      <c r="G105" s="1"/>
      <c r="H105" s="1"/>
      <c r="I105" s="1"/>
      <c r="J105" s="1"/>
      <c r="K105" s="1"/>
      <c r="L105" s="1" t="s">
        <v>57</v>
      </c>
      <c r="M105" s="1"/>
      <c r="N105" s="7" t="str">
        <f t="shared" si="11"/>
        <v/>
      </c>
      <c r="O105" s="1"/>
      <c r="P105" s="7" t="str">
        <f t="shared" si="12"/>
        <v/>
      </c>
      <c r="Q105" s="7" t="str">
        <f t="shared" si="13"/>
        <v>NA</v>
      </c>
      <c r="R105" s="1"/>
      <c r="S105" s="1"/>
      <c r="T105" s="6" t="str">
        <f t="shared" si="14"/>
        <v>NA</v>
      </c>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6" ht="13">
      <c r="A106" s="1" t="s">
        <v>676</v>
      </c>
      <c r="B106" s="1" t="s">
        <v>677</v>
      </c>
      <c r="C106" s="1" t="s">
        <v>276</v>
      </c>
      <c r="D106" s="1" t="s">
        <v>81</v>
      </c>
      <c r="E106" s="1" t="s">
        <v>663</v>
      </c>
      <c r="F106" s="1"/>
      <c r="G106" s="1"/>
      <c r="H106" s="1"/>
      <c r="I106" s="1"/>
      <c r="J106" s="1"/>
      <c r="K106" s="1"/>
      <c r="L106" s="1" t="s">
        <v>57</v>
      </c>
      <c r="M106" s="1"/>
      <c r="N106" s="7" t="str">
        <f t="shared" si="11"/>
        <v/>
      </c>
      <c r="O106" s="1"/>
      <c r="P106" s="7" t="str">
        <f t="shared" si="12"/>
        <v/>
      </c>
      <c r="Q106" s="7" t="str">
        <f t="shared" si="13"/>
        <v>NA</v>
      </c>
      <c r="R106" s="1"/>
      <c r="S106" s="1"/>
      <c r="T106" s="6" t="str">
        <f t="shared" si="14"/>
        <v>NA</v>
      </c>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6" ht="13">
      <c r="A107" s="1" t="s">
        <v>678</v>
      </c>
      <c r="B107" s="1" t="s">
        <v>679</v>
      </c>
      <c r="C107" s="1" t="s">
        <v>276</v>
      </c>
      <c r="D107" s="1" t="s">
        <v>81</v>
      </c>
      <c r="E107" s="1" t="s">
        <v>620</v>
      </c>
      <c r="F107" s="1"/>
      <c r="G107" s="1"/>
      <c r="H107" s="1"/>
      <c r="I107" s="1"/>
      <c r="J107" s="1"/>
      <c r="K107" s="1"/>
      <c r="L107" s="1" t="s">
        <v>57</v>
      </c>
      <c r="M107" s="1"/>
      <c r="N107" s="7" t="str">
        <f t="shared" si="11"/>
        <v/>
      </c>
      <c r="O107" s="1"/>
      <c r="P107" s="7" t="str">
        <f t="shared" si="12"/>
        <v/>
      </c>
      <c r="Q107" s="7" t="str">
        <f t="shared" si="13"/>
        <v>NA</v>
      </c>
      <c r="R107" s="1"/>
      <c r="S107" s="1"/>
      <c r="T107" s="6" t="str">
        <f t="shared" si="14"/>
        <v>NA</v>
      </c>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6" ht="13">
      <c r="A108" s="1" t="s">
        <v>680</v>
      </c>
      <c r="B108" s="1" t="s">
        <v>681</v>
      </c>
      <c r="C108" s="1" t="s">
        <v>276</v>
      </c>
      <c r="D108" s="1" t="s">
        <v>81</v>
      </c>
      <c r="E108" s="12" t="s">
        <v>611</v>
      </c>
      <c r="F108" s="1"/>
      <c r="G108" s="1"/>
      <c r="H108" s="1"/>
      <c r="I108" s="1"/>
      <c r="J108" s="1"/>
      <c r="K108" s="1"/>
      <c r="L108" s="1" t="s">
        <v>57</v>
      </c>
      <c r="M108" s="1"/>
      <c r="N108" s="7" t="str">
        <f t="shared" si="11"/>
        <v/>
      </c>
      <c r="O108" s="1"/>
      <c r="P108" s="7" t="str">
        <f t="shared" si="12"/>
        <v/>
      </c>
      <c r="Q108" s="7" t="str">
        <f t="shared" si="13"/>
        <v>NA</v>
      </c>
      <c r="R108" s="1"/>
      <c r="S108" s="1"/>
      <c r="T108" s="6" t="str">
        <f t="shared" si="14"/>
        <v>NA</v>
      </c>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6" ht="13">
      <c r="A109" s="1" t="s">
        <v>682</v>
      </c>
      <c r="B109" s="1" t="s">
        <v>683</v>
      </c>
      <c r="C109" s="1" t="s">
        <v>276</v>
      </c>
      <c r="D109" s="1" t="s">
        <v>81</v>
      </c>
      <c r="E109" s="1" t="s">
        <v>658</v>
      </c>
      <c r="F109" s="1"/>
      <c r="G109" s="1"/>
      <c r="H109" s="1"/>
      <c r="I109" s="1"/>
      <c r="J109" s="1"/>
      <c r="K109" s="1"/>
      <c r="L109" s="1" t="s">
        <v>57</v>
      </c>
      <c r="M109" s="1"/>
      <c r="N109" s="7" t="str">
        <f t="shared" si="11"/>
        <v/>
      </c>
      <c r="O109" s="1"/>
      <c r="P109" s="7" t="str">
        <f t="shared" si="12"/>
        <v/>
      </c>
      <c r="Q109" s="7" t="str">
        <f t="shared" si="13"/>
        <v>NA</v>
      </c>
      <c r="R109" s="1"/>
      <c r="S109" s="1"/>
      <c r="T109" s="6" t="str">
        <f t="shared" si="14"/>
        <v>NA</v>
      </c>
      <c r="U109" s="1"/>
      <c r="V109" s="1"/>
      <c r="W109" s="1"/>
      <c r="X109" s="1"/>
      <c r="Y109" s="1"/>
      <c r="Z109" s="1"/>
      <c r="AA109" s="1"/>
      <c r="AB109" s="1"/>
      <c r="AC109" s="1"/>
      <c r="AD109" s="1"/>
      <c r="AE109" s="1"/>
      <c r="AF109" s="1"/>
      <c r="AG109" s="1"/>
      <c r="AH109" s="1"/>
      <c r="AI109" s="1"/>
      <c r="AJ109" s="16"/>
      <c r="AK109" s="16"/>
      <c r="AL109" s="16"/>
      <c r="AM109" s="16"/>
      <c r="AN109" s="16"/>
      <c r="AO109" s="16"/>
      <c r="AP109" s="16"/>
      <c r="AQ109" s="16"/>
      <c r="AR109" s="16"/>
      <c r="AS109" s="16"/>
      <c r="AT109" s="16"/>
      <c r="AU109" s="16"/>
      <c r="AV109" s="16"/>
      <c r="AW109" s="16"/>
      <c r="AX109" s="16"/>
      <c r="AY109" s="16"/>
      <c r="AZ109" s="16"/>
      <c r="BA109" s="16"/>
      <c r="BB109" s="16"/>
      <c r="BC109" s="39"/>
      <c r="BD109" s="39"/>
    </row>
    <row r="110" spans="1:56" ht="13">
      <c r="A110" s="1" t="s">
        <v>684</v>
      </c>
      <c r="B110" s="1" t="s">
        <v>685</v>
      </c>
      <c r="C110" s="1" t="s">
        <v>276</v>
      </c>
      <c r="D110" s="1" t="s">
        <v>81</v>
      </c>
      <c r="E110" s="1" t="s">
        <v>686</v>
      </c>
      <c r="F110" s="1" t="s">
        <v>687</v>
      </c>
      <c r="G110" s="1" t="s">
        <v>688</v>
      </c>
      <c r="H110" s="1" t="s">
        <v>57</v>
      </c>
      <c r="I110" s="1" t="s">
        <v>689</v>
      </c>
      <c r="J110" s="1" t="s">
        <v>57</v>
      </c>
      <c r="K110" s="1" t="s">
        <v>56</v>
      </c>
      <c r="L110" s="1" t="s">
        <v>57</v>
      </c>
      <c r="M110" s="1">
        <v>1991</v>
      </c>
      <c r="N110" s="7" t="str">
        <f t="shared" si="11"/>
        <v>1991</v>
      </c>
      <c r="O110" s="3">
        <v>47150</v>
      </c>
      <c r="P110" s="7" t="str">
        <f t="shared" si="12"/>
        <v>7150</v>
      </c>
      <c r="Q110" s="7">
        <f t="shared" si="13"/>
        <v>5159</v>
      </c>
      <c r="R110" s="1"/>
      <c r="S110" s="1"/>
      <c r="T110" s="6">
        <f t="shared" si="14"/>
        <v>0</v>
      </c>
      <c r="U110" s="1" t="s">
        <v>57</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spans="1:56" ht="13">
      <c r="A111" s="1" t="s">
        <v>690</v>
      </c>
      <c r="B111" s="1" t="s">
        <v>691</v>
      </c>
      <c r="C111" s="1" t="s">
        <v>276</v>
      </c>
      <c r="D111" s="1" t="s">
        <v>81</v>
      </c>
      <c r="E111" s="1" t="s">
        <v>54</v>
      </c>
      <c r="F111" s="1" t="s">
        <v>692</v>
      </c>
      <c r="G111" s="1" t="s">
        <v>693</v>
      </c>
      <c r="H111" s="1" t="s">
        <v>57</v>
      </c>
      <c r="I111" s="1" t="s">
        <v>56</v>
      </c>
      <c r="J111" s="1" t="s">
        <v>60</v>
      </c>
      <c r="K111" s="1" t="s">
        <v>694</v>
      </c>
      <c r="L111" s="1" t="s">
        <v>57</v>
      </c>
      <c r="M111" s="1">
        <v>2019</v>
      </c>
      <c r="N111" s="7" t="str">
        <f t="shared" si="11"/>
        <v>2019</v>
      </c>
      <c r="O111" s="1">
        <v>2024</v>
      </c>
      <c r="P111" s="7" t="str">
        <f t="shared" si="12"/>
        <v>2024</v>
      </c>
      <c r="Q111" s="7">
        <f t="shared" si="13"/>
        <v>5</v>
      </c>
      <c r="R111" s="1" t="s">
        <v>695</v>
      </c>
      <c r="S111" s="1" t="s">
        <v>696</v>
      </c>
      <c r="T111" s="6" t="str">
        <f t="shared" si="14"/>
        <v>NA</v>
      </c>
      <c r="U111" s="1" t="s">
        <v>57</v>
      </c>
      <c r="V111" s="16"/>
      <c r="W111" s="16"/>
      <c r="X111" s="16"/>
      <c r="Y111" s="16">
        <v>1684</v>
      </c>
      <c r="Z111" s="16">
        <v>676</v>
      </c>
      <c r="AA111" s="1">
        <v>521</v>
      </c>
      <c r="AB111" s="1" t="s">
        <v>697</v>
      </c>
      <c r="AC111" s="1" t="s">
        <v>698</v>
      </c>
      <c r="AD111" s="16">
        <v>37693</v>
      </c>
      <c r="AE111" s="1"/>
      <c r="AF111" s="1"/>
      <c r="AG111" s="16"/>
      <c r="AH111" s="1"/>
      <c r="AI111" s="1"/>
      <c r="AJ111" s="1"/>
      <c r="AK111" s="1"/>
      <c r="AL111" s="1"/>
      <c r="AM111" s="1"/>
      <c r="AN111" s="1"/>
      <c r="AO111" s="1"/>
      <c r="AP111" s="1"/>
      <c r="AQ111" s="1"/>
      <c r="AR111" s="1"/>
      <c r="AS111" s="1"/>
      <c r="AT111" s="1"/>
      <c r="AU111" s="1"/>
      <c r="AV111" s="1"/>
      <c r="AW111" s="1"/>
      <c r="AX111" s="1"/>
      <c r="AY111" s="1"/>
      <c r="AZ111" s="1"/>
      <c r="BA111" s="1"/>
      <c r="BB111" s="1" t="s">
        <v>699</v>
      </c>
    </row>
    <row r="112" spans="1:56" ht="13">
      <c r="A112" s="1" t="s">
        <v>700</v>
      </c>
      <c r="B112" s="1" t="s">
        <v>701</v>
      </c>
      <c r="C112" s="1" t="s">
        <v>276</v>
      </c>
      <c r="D112" s="1" t="s">
        <v>81</v>
      </c>
      <c r="E112" s="2" t="s">
        <v>675</v>
      </c>
      <c r="F112" s="1"/>
      <c r="G112" s="1"/>
      <c r="H112" s="1"/>
      <c r="I112" s="1"/>
      <c r="J112" s="1"/>
      <c r="K112" s="1"/>
      <c r="L112" s="1" t="s">
        <v>57</v>
      </c>
      <c r="M112" s="1"/>
      <c r="N112" s="7" t="str">
        <f t="shared" si="11"/>
        <v/>
      </c>
      <c r="O112" s="1"/>
      <c r="P112" s="7" t="str">
        <f t="shared" si="12"/>
        <v/>
      </c>
      <c r="Q112" s="7" t="str">
        <f t="shared" si="13"/>
        <v>NA</v>
      </c>
      <c r="R112" s="1"/>
      <c r="S112" s="1"/>
      <c r="T112" s="6" t="str">
        <f t="shared" si="14"/>
        <v>NA</v>
      </c>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spans="1:54" ht="13">
      <c r="A113" s="1" t="s">
        <v>702</v>
      </c>
      <c r="B113" s="1" t="s">
        <v>703</v>
      </c>
      <c r="C113" s="1" t="s">
        <v>276</v>
      </c>
      <c r="D113" s="1" t="s">
        <v>81</v>
      </c>
      <c r="E113" s="2" t="s">
        <v>675</v>
      </c>
      <c r="F113" s="1"/>
      <c r="G113" s="1"/>
      <c r="H113" s="1"/>
      <c r="I113" s="1"/>
      <c r="J113" s="1"/>
      <c r="K113" s="1"/>
      <c r="L113" s="1" t="s">
        <v>57</v>
      </c>
      <c r="M113" s="1"/>
      <c r="N113" s="7" t="str">
        <f t="shared" si="11"/>
        <v/>
      </c>
      <c r="O113" s="1"/>
      <c r="P113" s="7" t="str">
        <f t="shared" si="12"/>
        <v/>
      </c>
      <c r="Q113" s="7" t="str">
        <f t="shared" si="13"/>
        <v>NA</v>
      </c>
      <c r="R113" s="1"/>
      <c r="S113" s="1"/>
      <c r="T113" s="6" t="str">
        <f t="shared" si="14"/>
        <v>NA</v>
      </c>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spans="1:54" ht="13">
      <c r="A114" s="1" t="s">
        <v>704</v>
      </c>
      <c r="B114" s="1" t="s">
        <v>705</v>
      </c>
      <c r="C114" s="1" t="s">
        <v>276</v>
      </c>
      <c r="D114" s="1" t="s">
        <v>81</v>
      </c>
      <c r="E114" s="2" t="s">
        <v>620</v>
      </c>
      <c r="F114" s="1"/>
      <c r="G114" s="1"/>
      <c r="H114" s="1"/>
      <c r="I114" s="1"/>
      <c r="J114" s="1"/>
      <c r="K114" s="1"/>
      <c r="L114" s="1" t="s">
        <v>57</v>
      </c>
      <c r="M114" s="1"/>
      <c r="N114" s="7" t="str">
        <f t="shared" si="11"/>
        <v/>
      </c>
      <c r="O114" s="1"/>
      <c r="P114" s="7" t="str">
        <f t="shared" si="12"/>
        <v/>
      </c>
      <c r="Q114" s="7" t="str">
        <f t="shared" si="13"/>
        <v>NA</v>
      </c>
      <c r="R114" s="1"/>
      <c r="S114" s="1"/>
      <c r="T114" s="6" t="str">
        <f t="shared" si="14"/>
        <v>NA</v>
      </c>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spans="1:54" ht="13">
      <c r="A115" s="1" t="s">
        <v>706</v>
      </c>
      <c r="B115" s="1" t="s">
        <v>707</v>
      </c>
      <c r="C115" s="1" t="s">
        <v>276</v>
      </c>
      <c r="D115" s="1" t="s">
        <v>81</v>
      </c>
      <c r="E115" s="1" t="s">
        <v>708</v>
      </c>
      <c r="F115" s="1" t="s">
        <v>114</v>
      </c>
      <c r="G115" s="1" t="s">
        <v>56</v>
      </c>
      <c r="H115" s="1" t="s">
        <v>56</v>
      </c>
      <c r="I115" s="1" t="s">
        <v>56</v>
      </c>
      <c r="J115" s="1" t="s">
        <v>56</v>
      </c>
      <c r="K115" s="1" t="s">
        <v>56</v>
      </c>
      <c r="L115" s="1" t="s">
        <v>57</v>
      </c>
      <c r="M115" s="1" t="s">
        <v>56</v>
      </c>
      <c r="N115" s="7" t="str">
        <f t="shared" si="11"/>
        <v>NA</v>
      </c>
      <c r="O115" s="1">
        <v>2033</v>
      </c>
      <c r="P115" s="7" t="str">
        <f t="shared" si="12"/>
        <v>2033</v>
      </c>
      <c r="Q115" s="7" t="str">
        <f t="shared" si="13"/>
        <v>NA</v>
      </c>
      <c r="R115" s="1" t="s">
        <v>56</v>
      </c>
      <c r="S115" s="1" t="s">
        <v>56</v>
      </c>
      <c r="T115" s="6" t="str">
        <f t="shared" si="14"/>
        <v>NA</v>
      </c>
      <c r="U115" s="1" t="s">
        <v>56</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spans="1:54" ht="13">
      <c r="A116" s="1" t="s">
        <v>709</v>
      </c>
      <c r="B116" s="1" t="s">
        <v>710</v>
      </c>
      <c r="C116" s="1" t="s">
        <v>276</v>
      </c>
      <c r="D116" s="1" t="s">
        <v>81</v>
      </c>
      <c r="E116" s="1" t="s">
        <v>708</v>
      </c>
      <c r="F116" s="1" t="s">
        <v>285</v>
      </c>
      <c r="G116" s="1" t="s">
        <v>56</v>
      </c>
      <c r="H116" s="1" t="s">
        <v>56</v>
      </c>
      <c r="I116" s="1" t="s">
        <v>56</v>
      </c>
      <c r="J116" s="1" t="s">
        <v>56</v>
      </c>
      <c r="K116" s="1" t="s">
        <v>56</v>
      </c>
      <c r="L116" s="1" t="s">
        <v>57</v>
      </c>
      <c r="M116" s="1" t="s">
        <v>56</v>
      </c>
      <c r="N116" s="7" t="s">
        <v>56</v>
      </c>
      <c r="O116" s="1">
        <v>2043</v>
      </c>
      <c r="P116" s="7">
        <v>2043</v>
      </c>
      <c r="Q116" s="7" t="s">
        <v>56</v>
      </c>
      <c r="R116" s="1" t="s">
        <v>56</v>
      </c>
      <c r="S116" s="1" t="s">
        <v>56</v>
      </c>
      <c r="T116" s="6" t="s">
        <v>56</v>
      </c>
      <c r="U116" s="1" t="s">
        <v>56</v>
      </c>
      <c r="V116" s="1"/>
      <c r="W116" s="1"/>
      <c r="X116" s="1"/>
      <c r="Y116" s="1"/>
      <c r="Z116" s="1"/>
      <c r="AA116" s="1"/>
      <c r="AB116" s="1"/>
      <c r="AC116" s="1"/>
      <c r="AD116" s="1"/>
      <c r="AE116" s="1"/>
      <c r="AF116" s="1"/>
      <c r="AG116" s="1"/>
      <c r="AH116" s="1"/>
      <c r="AI116" s="1"/>
      <c r="AJ116" s="24">
        <v>1073.17</v>
      </c>
      <c r="AK116" s="1" t="s">
        <v>711</v>
      </c>
      <c r="AL116" s="12" t="s">
        <v>712</v>
      </c>
      <c r="AM116" s="24">
        <v>1943.73</v>
      </c>
      <c r="AN116" s="12" t="s">
        <v>713</v>
      </c>
      <c r="AO116" s="1" t="s">
        <v>714</v>
      </c>
      <c r="AP116" s="24">
        <v>927.11</v>
      </c>
      <c r="AQ116" s="1" t="s">
        <v>715</v>
      </c>
      <c r="AR116" s="40" t="s">
        <v>716</v>
      </c>
      <c r="AS116" s="24">
        <v>583.83000000000004</v>
      </c>
      <c r="AT116" s="1" t="s">
        <v>252</v>
      </c>
      <c r="AU116" s="1" t="s">
        <v>717</v>
      </c>
      <c r="AV116" s="24">
        <v>365.79</v>
      </c>
      <c r="AW116" s="1"/>
      <c r="AX116" s="1"/>
      <c r="AY116" s="1"/>
      <c r="AZ116" s="1"/>
      <c r="BA116" s="1"/>
      <c r="BB116" s="1"/>
    </row>
    <row r="117" spans="1:54" ht="13">
      <c r="A117" s="1" t="s">
        <v>718</v>
      </c>
      <c r="B117" s="1" t="s">
        <v>719</v>
      </c>
      <c r="C117" s="1" t="s">
        <v>276</v>
      </c>
      <c r="D117" s="1" t="s">
        <v>81</v>
      </c>
      <c r="E117" s="1" t="s">
        <v>720</v>
      </c>
      <c r="F117" s="1" t="s">
        <v>243</v>
      </c>
      <c r="G117" s="1" t="s">
        <v>56</v>
      </c>
      <c r="H117" s="1" t="s">
        <v>56</v>
      </c>
      <c r="I117" s="1" t="s">
        <v>721</v>
      </c>
      <c r="J117" s="1" t="s">
        <v>56</v>
      </c>
      <c r="K117" s="1" t="s">
        <v>56</v>
      </c>
      <c r="L117" s="1" t="s">
        <v>60</v>
      </c>
      <c r="M117" s="1">
        <v>2017</v>
      </c>
      <c r="N117" s="7">
        <v>2017</v>
      </c>
      <c r="O117" s="1">
        <v>2027</v>
      </c>
      <c r="P117" s="7">
        <v>2027</v>
      </c>
      <c r="Q117" s="7">
        <f t="shared" ref="Q117:Q122" si="15">IF(ISERROR((P117-N117)),"NA",P117-N117)</f>
        <v>10</v>
      </c>
      <c r="R117" s="1" t="s">
        <v>56</v>
      </c>
      <c r="S117" s="1" t="s">
        <v>56</v>
      </c>
      <c r="T117" s="6" t="str">
        <f t="shared" ref="T117:T122" si="16">IF(ISERROR((R117/Q117)),"NA",R117/Q117)</f>
        <v>NA</v>
      </c>
      <c r="U117" s="1" t="s">
        <v>56</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spans="1:54" ht="13">
      <c r="A118" s="1" t="s">
        <v>722</v>
      </c>
      <c r="B118" s="1" t="s">
        <v>723</v>
      </c>
      <c r="C118" s="1" t="s">
        <v>276</v>
      </c>
      <c r="D118" s="1" t="s">
        <v>81</v>
      </c>
      <c r="E118" s="1" t="s">
        <v>647</v>
      </c>
      <c r="F118" s="1"/>
      <c r="G118" s="1"/>
      <c r="H118" s="1"/>
      <c r="I118" s="1"/>
      <c r="J118" s="1"/>
      <c r="K118" s="1"/>
      <c r="L118" s="1" t="s">
        <v>57</v>
      </c>
      <c r="M118" s="1"/>
      <c r="N118" s="7" t="str">
        <f t="shared" ref="N118:N122" si="17">RIGHT(M118,4)</f>
        <v/>
      </c>
      <c r="O118" s="1"/>
      <c r="P118" s="7" t="str">
        <f t="shared" ref="P118:P122" si="18">RIGHT(O118,4)</f>
        <v/>
      </c>
      <c r="Q118" s="7" t="str">
        <f t="shared" si="15"/>
        <v>NA</v>
      </c>
      <c r="R118" s="1"/>
      <c r="S118" s="1"/>
      <c r="T118" s="6" t="str">
        <f t="shared" si="16"/>
        <v>NA</v>
      </c>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spans="1:54" ht="13">
      <c r="A119" s="1" t="s">
        <v>724</v>
      </c>
      <c r="B119" s="1" t="s">
        <v>725</v>
      </c>
      <c r="C119" s="1" t="s">
        <v>276</v>
      </c>
      <c r="D119" s="1" t="s">
        <v>81</v>
      </c>
      <c r="E119" s="1" t="s">
        <v>726</v>
      </c>
      <c r="F119" s="1"/>
      <c r="G119" s="1"/>
      <c r="H119" s="1"/>
      <c r="I119" s="1"/>
      <c r="J119" s="1"/>
      <c r="K119" s="1"/>
      <c r="L119" s="1" t="s">
        <v>57</v>
      </c>
      <c r="M119" s="1"/>
      <c r="N119" s="7" t="str">
        <f t="shared" si="17"/>
        <v/>
      </c>
      <c r="O119" s="1"/>
      <c r="P119" s="7" t="str">
        <f t="shared" si="18"/>
        <v/>
      </c>
      <c r="Q119" s="7" t="str">
        <f t="shared" si="15"/>
        <v>NA</v>
      </c>
      <c r="R119" s="1"/>
      <c r="S119" s="1"/>
      <c r="T119" s="6" t="str">
        <f t="shared" si="16"/>
        <v>NA</v>
      </c>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spans="1:54" ht="13">
      <c r="A120" s="1" t="s">
        <v>727</v>
      </c>
      <c r="B120" s="1" t="s">
        <v>728</v>
      </c>
      <c r="C120" s="1" t="s">
        <v>52</v>
      </c>
      <c r="D120" s="1" t="s">
        <v>81</v>
      </c>
      <c r="E120" s="1" t="s">
        <v>64</v>
      </c>
      <c r="F120" s="1"/>
      <c r="G120" s="1"/>
      <c r="H120" s="1"/>
      <c r="I120" s="1"/>
      <c r="J120" s="1"/>
      <c r="K120" s="1"/>
      <c r="L120" s="1" t="s">
        <v>57</v>
      </c>
      <c r="M120" s="1"/>
      <c r="N120" s="7" t="str">
        <f t="shared" si="17"/>
        <v/>
      </c>
      <c r="O120" s="1"/>
      <c r="P120" s="7" t="str">
        <f t="shared" si="18"/>
        <v/>
      </c>
      <c r="Q120" s="7" t="str">
        <f t="shared" si="15"/>
        <v>NA</v>
      </c>
      <c r="R120" s="1"/>
      <c r="S120" s="1"/>
      <c r="T120" s="6" t="str">
        <f t="shared" si="16"/>
        <v>NA</v>
      </c>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spans="1:54" ht="13">
      <c r="A121" s="1" t="s">
        <v>729</v>
      </c>
      <c r="B121" s="1" t="s">
        <v>730</v>
      </c>
      <c r="C121" s="1" t="s">
        <v>80</v>
      </c>
      <c r="D121" s="1" t="s">
        <v>81</v>
      </c>
      <c r="E121" s="1" t="s">
        <v>731</v>
      </c>
      <c r="F121" s="1"/>
      <c r="G121" s="1"/>
      <c r="H121" s="1"/>
      <c r="I121" s="1"/>
      <c r="J121" s="1"/>
      <c r="K121" s="1"/>
      <c r="L121" s="1" t="s">
        <v>60</v>
      </c>
      <c r="M121" s="1"/>
      <c r="N121" s="7" t="str">
        <f t="shared" si="17"/>
        <v/>
      </c>
      <c r="O121" s="1"/>
      <c r="P121" s="7" t="str">
        <f t="shared" si="18"/>
        <v/>
      </c>
      <c r="Q121" s="7" t="str">
        <f t="shared" si="15"/>
        <v>NA</v>
      </c>
      <c r="R121" s="1"/>
      <c r="S121" s="1"/>
      <c r="T121" s="6" t="str">
        <f t="shared" si="16"/>
        <v>NA</v>
      </c>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spans="1:54" ht="13">
      <c r="A122" s="1" t="s">
        <v>732</v>
      </c>
      <c r="B122" s="1" t="s">
        <v>733</v>
      </c>
      <c r="C122" s="1" t="s">
        <v>52</v>
      </c>
      <c r="D122" s="1" t="s">
        <v>81</v>
      </c>
      <c r="E122" s="1" t="s">
        <v>277</v>
      </c>
      <c r="F122" s="1" t="s">
        <v>114</v>
      </c>
      <c r="G122" s="1" t="s">
        <v>734</v>
      </c>
      <c r="H122" s="1" t="s">
        <v>57</v>
      </c>
      <c r="I122" s="1" t="s">
        <v>56</v>
      </c>
      <c r="J122" s="1" t="s">
        <v>57</v>
      </c>
      <c r="K122" s="1" t="s">
        <v>56</v>
      </c>
      <c r="L122" s="1" t="s">
        <v>57</v>
      </c>
      <c r="M122" s="1">
        <v>2010</v>
      </c>
      <c r="N122" s="7" t="str">
        <f t="shared" si="17"/>
        <v>2010</v>
      </c>
      <c r="O122" s="1">
        <v>2040</v>
      </c>
      <c r="P122" s="7" t="str">
        <f t="shared" si="18"/>
        <v>2040</v>
      </c>
      <c r="Q122" s="7">
        <f t="shared" si="15"/>
        <v>30</v>
      </c>
      <c r="R122" s="1">
        <v>197</v>
      </c>
      <c r="S122" s="1" t="s">
        <v>56</v>
      </c>
      <c r="T122" s="6">
        <f t="shared" si="16"/>
        <v>6.5666666666666664</v>
      </c>
      <c r="U122" s="1" t="s">
        <v>57</v>
      </c>
      <c r="V122" s="16"/>
      <c r="W122" s="16"/>
      <c r="X122" s="16"/>
      <c r="Y122" s="16">
        <v>2683</v>
      </c>
      <c r="Z122" s="16">
        <v>3047</v>
      </c>
      <c r="AA122" s="16">
        <v>2143</v>
      </c>
      <c r="AB122" s="1" t="s">
        <v>56</v>
      </c>
      <c r="AC122" s="1" t="s">
        <v>56</v>
      </c>
      <c r="AD122" s="1" t="s">
        <v>56</v>
      </c>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spans="1:54" ht="13">
      <c r="A123" s="1" t="s">
        <v>735</v>
      </c>
      <c r="B123" s="11" t="s">
        <v>736</v>
      </c>
      <c r="C123" s="1" t="s">
        <v>737</v>
      </c>
      <c r="D123" s="1" t="s">
        <v>81</v>
      </c>
      <c r="E123" s="1" t="s">
        <v>201</v>
      </c>
      <c r="F123" s="1"/>
      <c r="G123" s="1"/>
      <c r="H123" s="1"/>
      <c r="I123" s="1"/>
      <c r="J123" s="1"/>
      <c r="K123" s="1"/>
      <c r="L123" s="1" t="s">
        <v>57</v>
      </c>
      <c r="M123" s="1"/>
      <c r="N123" s="7"/>
      <c r="O123" s="1"/>
      <c r="P123" s="7"/>
      <c r="Q123" s="7"/>
      <c r="R123" s="1"/>
      <c r="S123" s="1"/>
      <c r="T123" s="6"/>
      <c r="U123" s="1"/>
      <c r="V123" s="16"/>
      <c r="W123" s="16"/>
      <c r="X123" s="16"/>
      <c r="Y123" s="16"/>
      <c r="Z123" s="16"/>
      <c r="AA123" s="16"/>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spans="1:54" ht="13">
      <c r="A124" s="1" t="s">
        <v>738</v>
      </c>
      <c r="B124" s="1" t="s">
        <v>739</v>
      </c>
      <c r="C124" s="1" t="s">
        <v>52</v>
      </c>
      <c r="D124" s="1" t="s">
        <v>136</v>
      </c>
      <c r="E124" s="1" t="s">
        <v>740</v>
      </c>
      <c r="F124" s="1" t="s">
        <v>56</v>
      </c>
      <c r="G124" s="1" t="s">
        <v>56</v>
      </c>
      <c r="H124" s="1" t="s">
        <v>56</v>
      </c>
      <c r="I124" s="1" t="s">
        <v>56</v>
      </c>
      <c r="J124" s="1" t="s">
        <v>56</v>
      </c>
      <c r="K124" s="1" t="s">
        <v>56</v>
      </c>
      <c r="L124" s="1" t="s">
        <v>56</v>
      </c>
      <c r="M124" s="1" t="s">
        <v>56</v>
      </c>
      <c r="N124" s="7" t="str">
        <f t="shared" ref="N124:N127" si="19">RIGHT(M124,4)</f>
        <v>NA</v>
      </c>
      <c r="O124" s="1" t="s">
        <v>56</v>
      </c>
      <c r="P124" s="7" t="str">
        <f t="shared" ref="P124:P127" si="20">RIGHT(O124,4)</f>
        <v>NA</v>
      </c>
      <c r="Q124" s="7" t="str">
        <f t="shared" ref="Q124:Q127" si="21">IF(ISERROR((P124-N124)),"NA",P124-N124)</f>
        <v>NA</v>
      </c>
      <c r="R124" s="1" t="s">
        <v>56</v>
      </c>
      <c r="S124" s="1" t="s">
        <v>56</v>
      </c>
      <c r="T124" s="6" t="str">
        <f t="shared" ref="T124:T127" si="22">IF(ISERROR((R124/Q124)),"NA",R124/Q124)</f>
        <v>NA</v>
      </c>
      <c r="U124" s="1" t="s">
        <v>56</v>
      </c>
      <c r="V124" s="1"/>
      <c r="W124" s="1"/>
      <c r="X124" s="1"/>
      <c r="Y124" s="1" t="s">
        <v>56</v>
      </c>
      <c r="Z124" s="1" t="s">
        <v>56</v>
      </c>
      <c r="AA124" s="1" t="s">
        <v>56</v>
      </c>
      <c r="AB124" s="1" t="s">
        <v>56</v>
      </c>
      <c r="AC124" s="1" t="s">
        <v>56</v>
      </c>
      <c r="AD124" s="1" t="s">
        <v>56</v>
      </c>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spans="1:54" ht="13">
      <c r="A125" s="1" t="s">
        <v>741</v>
      </c>
      <c r="B125" s="1" t="s">
        <v>742</v>
      </c>
      <c r="C125" s="1" t="s">
        <v>52</v>
      </c>
      <c r="D125" s="1" t="s">
        <v>81</v>
      </c>
      <c r="E125" s="1" t="s">
        <v>743</v>
      </c>
      <c r="F125" s="1" t="s">
        <v>744</v>
      </c>
      <c r="G125" s="1" t="s">
        <v>745</v>
      </c>
      <c r="H125" s="1" t="s">
        <v>57</v>
      </c>
      <c r="I125" s="1" t="s">
        <v>746</v>
      </c>
      <c r="J125" s="1" t="s">
        <v>57</v>
      </c>
      <c r="K125" s="1" t="s">
        <v>747</v>
      </c>
      <c r="L125" s="1" t="s">
        <v>57</v>
      </c>
      <c r="M125" s="1">
        <v>1995</v>
      </c>
      <c r="N125" s="7" t="str">
        <f t="shared" si="19"/>
        <v>1995</v>
      </c>
      <c r="O125" s="1" t="s">
        <v>56</v>
      </c>
      <c r="P125" s="7" t="str">
        <f t="shared" si="20"/>
        <v>NA</v>
      </c>
      <c r="Q125" s="7" t="str">
        <f t="shared" si="21"/>
        <v>NA</v>
      </c>
      <c r="R125" s="1"/>
      <c r="S125" s="1" t="s">
        <v>748</v>
      </c>
      <c r="T125" s="6" t="str">
        <f t="shared" si="22"/>
        <v>NA</v>
      </c>
      <c r="U125" s="1" t="s">
        <v>57</v>
      </c>
      <c r="V125" s="1"/>
      <c r="W125" s="1"/>
      <c r="X125" s="1"/>
      <c r="Y125" s="1" t="s">
        <v>56</v>
      </c>
      <c r="Z125" s="1" t="s">
        <v>56</v>
      </c>
      <c r="AA125" s="1" t="s">
        <v>56</v>
      </c>
      <c r="AB125" s="1" t="s">
        <v>56</v>
      </c>
      <c r="AC125" s="1" t="s">
        <v>56</v>
      </c>
      <c r="AD125" s="1" t="s">
        <v>56</v>
      </c>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spans="1:54" ht="13">
      <c r="A126" s="1" t="s">
        <v>749</v>
      </c>
      <c r="B126" s="1" t="s">
        <v>750</v>
      </c>
      <c r="C126" s="1" t="s">
        <v>52</v>
      </c>
      <c r="D126" s="1" t="s">
        <v>53</v>
      </c>
      <c r="E126" s="1" t="s">
        <v>54</v>
      </c>
      <c r="F126" s="1" t="s">
        <v>751</v>
      </c>
      <c r="G126" s="1" t="s">
        <v>56</v>
      </c>
      <c r="H126" s="1" t="s">
        <v>56</v>
      </c>
      <c r="I126" s="1" t="s">
        <v>56</v>
      </c>
      <c r="J126" s="1" t="s">
        <v>56</v>
      </c>
      <c r="K126" s="1" t="s">
        <v>56</v>
      </c>
      <c r="L126" s="1" t="s">
        <v>56</v>
      </c>
      <c r="M126" s="1" t="s">
        <v>56</v>
      </c>
      <c r="N126" s="7" t="str">
        <f t="shared" si="19"/>
        <v>NA</v>
      </c>
      <c r="O126" s="1" t="s">
        <v>56</v>
      </c>
      <c r="P126" s="7" t="str">
        <f t="shared" si="20"/>
        <v>NA</v>
      </c>
      <c r="Q126" s="7" t="str">
        <f t="shared" si="21"/>
        <v>NA</v>
      </c>
      <c r="R126" s="1" t="s">
        <v>56</v>
      </c>
      <c r="S126" s="1" t="s">
        <v>56</v>
      </c>
      <c r="T126" s="6" t="str">
        <f t="shared" si="22"/>
        <v>NA</v>
      </c>
      <c r="U126" s="1" t="s">
        <v>56</v>
      </c>
      <c r="V126" s="1" t="s">
        <v>56</v>
      </c>
      <c r="W126" s="1" t="s">
        <v>56</v>
      </c>
      <c r="X126" s="1" t="s">
        <v>56</v>
      </c>
      <c r="Y126" s="1" t="s">
        <v>56</v>
      </c>
      <c r="Z126" s="1"/>
      <c r="AA126" s="1"/>
      <c r="AB126" s="1"/>
      <c r="AC126" s="1"/>
      <c r="AD126" s="1"/>
      <c r="AE126" s="1"/>
      <c r="AF126" s="1"/>
      <c r="AG126" s="1"/>
      <c r="AH126" s="1"/>
      <c r="AI126" s="1"/>
      <c r="AJ126" s="1"/>
      <c r="AK126" s="1"/>
      <c r="AL126" s="1"/>
      <c r="AM126" s="1"/>
      <c r="AN126" s="1"/>
      <c r="AO126" s="1"/>
      <c r="AP126" s="1"/>
      <c r="AQ126" s="1"/>
      <c r="AR126" s="15"/>
      <c r="AS126" s="1"/>
      <c r="AT126" s="1"/>
      <c r="AU126" s="1"/>
      <c r="AV126" s="1"/>
      <c r="AW126" s="1"/>
      <c r="AX126" s="1"/>
      <c r="AY126" s="1"/>
      <c r="AZ126" s="1"/>
      <c r="BA126" s="1"/>
      <c r="BB126" s="1"/>
    </row>
    <row r="127" spans="1:54" ht="13">
      <c r="A127" s="1" t="s">
        <v>752</v>
      </c>
      <c r="B127" s="1" t="s">
        <v>753</v>
      </c>
      <c r="C127" s="1" t="s">
        <v>52</v>
      </c>
      <c r="D127" s="1" t="s">
        <v>81</v>
      </c>
      <c r="E127" s="1" t="s">
        <v>54</v>
      </c>
      <c r="F127" s="1" t="s">
        <v>754</v>
      </c>
      <c r="G127" s="1" t="s">
        <v>755</v>
      </c>
      <c r="H127" s="1" t="s">
        <v>57</v>
      </c>
      <c r="I127" s="1" t="s">
        <v>56</v>
      </c>
      <c r="J127" s="1" t="s">
        <v>60</v>
      </c>
      <c r="K127" s="1" t="s">
        <v>756</v>
      </c>
      <c r="L127" s="1" t="s">
        <v>57</v>
      </c>
      <c r="M127" s="3">
        <v>43103</v>
      </c>
      <c r="N127" s="7" t="str">
        <f t="shared" si="19"/>
        <v>3103</v>
      </c>
      <c r="O127" s="1" t="s">
        <v>757</v>
      </c>
      <c r="P127" s="7" t="str">
        <f t="shared" si="20"/>
        <v>2033</v>
      </c>
      <c r="Q127" s="7">
        <f t="shared" si="21"/>
        <v>-1070</v>
      </c>
      <c r="R127" s="1">
        <v>162.5</v>
      </c>
      <c r="S127" s="1" t="s">
        <v>758</v>
      </c>
      <c r="T127" s="6">
        <f t="shared" si="22"/>
        <v>-0.15186915887850466</v>
      </c>
      <c r="U127" s="1" t="s">
        <v>57</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spans="1:54" ht="13">
      <c r="A128" s="1" t="s">
        <v>759</v>
      </c>
      <c r="B128" s="1" t="s">
        <v>760</v>
      </c>
      <c r="C128" s="1" t="s">
        <v>52</v>
      </c>
      <c r="D128" s="1" t="s">
        <v>136</v>
      </c>
      <c r="E128" s="1" t="s">
        <v>211</v>
      </c>
      <c r="F128" s="1" t="s">
        <v>212</v>
      </c>
      <c r="G128" s="1" t="s">
        <v>56</v>
      </c>
      <c r="H128" s="1" t="s">
        <v>57</v>
      </c>
      <c r="I128" s="1" t="s">
        <v>56</v>
      </c>
      <c r="J128" s="1" t="s">
        <v>60</v>
      </c>
      <c r="K128" s="1" t="s">
        <v>213</v>
      </c>
      <c r="L128" s="1" t="s">
        <v>57</v>
      </c>
      <c r="M128" s="3">
        <v>42373</v>
      </c>
      <c r="N128" s="7" t="s">
        <v>214</v>
      </c>
      <c r="O128" s="3">
        <v>51505</v>
      </c>
      <c r="P128" s="7" t="s">
        <v>215</v>
      </c>
      <c r="Q128" s="7">
        <v>25</v>
      </c>
      <c r="R128" s="1">
        <v>157</v>
      </c>
      <c r="S128" s="1" t="s">
        <v>216</v>
      </c>
      <c r="T128" s="6">
        <v>6.28</v>
      </c>
      <c r="U128" s="1" t="s">
        <v>57</v>
      </c>
      <c r="V128" s="1"/>
      <c r="W128" s="1"/>
      <c r="X128" s="1"/>
      <c r="Y128" s="1"/>
      <c r="Z128" s="1"/>
      <c r="AA128" s="1"/>
      <c r="AB128" s="1"/>
      <c r="AC128" s="1"/>
      <c r="AD128" s="1"/>
      <c r="AE128" s="1"/>
      <c r="AF128" s="1"/>
      <c r="AG128" s="1"/>
      <c r="AH128" s="1"/>
      <c r="AI128" s="1"/>
      <c r="AJ128" s="1">
        <v>229</v>
      </c>
      <c r="AK128" s="1"/>
      <c r="AL128" s="1"/>
      <c r="AM128" s="1"/>
      <c r="AN128" s="1"/>
      <c r="AO128" s="1"/>
      <c r="AP128" s="1"/>
      <c r="AQ128" s="1"/>
      <c r="AR128" s="1"/>
      <c r="AS128" s="1"/>
      <c r="AT128" s="1"/>
      <c r="AU128" s="1"/>
      <c r="AV128" s="1"/>
      <c r="AW128" s="1"/>
      <c r="AX128" s="1"/>
      <c r="AY128" s="1"/>
      <c r="AZ128" s="1"/>
      <c r="BA128" s="1"/>
      <c r="BB128" s="1"/>
    </row>
    <row r="129" spans="1:56" ht="13">
      <c r="A129" s="1" t="s">
        <v>761</v>
      </c>
      <c r="B129" s="1" t="s">
        <v>762</v>
      </c>
      <c r="C129" s="1" t="s">
        <v>52</v>
      </c>
      <c r="D129" s="1" t="s">
        <v>53</v>
      </c>
      <c r="E129" s="1" t="s">
        <v>54</v>
      </c>
      <c r="F129" s="1" t="s">
        <v>763</v>
      </c>
      <c r="G129" s="1" t="s">
        <v>56</v>
      </c>
      <c r="H129" s="1" t="s">
        <v>56</v>
      </c>
      <c r="I129" s="1" t="s">
        <v>56</v>
      </c>
      <c r="J129" s="1" t="s">
        <v>56</v>
      </c>
      <c r="K129" s="1" t="s">
        <v>56</v>
      </c>
      <c r="L129" s="1" t="s">
        <v>57</v>
      </c>
      <c r="M129" s="1">
        <v>2023</v>
      </c>
      <c r="N129" s="7" t="str">
        <f t="shared" ref="N129:N135" si="23">RIGHT(M129,4)</f>
        <v>2023</v>
      </c>
      <c r="O129" s="1">
        <v>2043</v>
      </c>
      <c r="P129" s="7" t="str">
        <f t="shared" ref="P129:P149" si="24">RIGHT(O129,4)</f>
        <v>2043</v>
      </c>
      <c r="Q129" s="7">
        <f t="shared" ref="Q129:Q195" si="25">IF(ISERROR((P129-N129)),"NA",P129-N129)</f>
        <v>20</v>
      </c>
      <c r="R129" s="1">
        <v>370</v>
      </c>
      <c r="S129" s="1" t="s">
        <v>764</v>
      </c>
      <c r="T129" s="6">
        <f t="shared" ref="T129:T195" si="26">IF(ISERROR((R129/Q129)),"NA",R129/Q129)</f>
        <v>18.5</v>
      </c>
      <c r="U129" s="1" t="s">
        <v>57</v>
      </c>
      <c r="V129" s="1"/>
      <c r="W129" s="1"/>
      <c r="X129" s="1"/>
      <c r="Y129" s="1">
        <v>0</v>
      </c>
      <c r="Z129" s="1">
        <v>0</v>
      </c>
      <c r="AA129" s="1">
        <v>0</v>
      </c>
      <c r="AB129" s="1" t="s">
        <v>765</v>
      </c>
      <c r="AC129" s="12" t="s">
        <v>766</v>
      </c>
      <c r="AD129" s="1">
        <v>150</v>
      </c>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spans="1:56" ht="13">
      <c r="A130" s="1" t="s">
        <v>767</v>
      </c>
      <c r="B130" s="1" t="s">
        <v>768</v>
      </c>
      <c r="C130" s="1" t="s">
        <v>52</v>
      </c>
      <c r="D130" s="1" t="s">
        <v>136</v>
      </c>
      <c r="E130" s="1" t="s">
        <v>201</v>
      </c>
      <c r="F130" s="1"/>
      <c r="G130" s="1"/>
      <c r="H130" s="1"/>
      <c r="I130" s="1"/>
      <c r="J130" s="1"/>
      <c r="K130" s="1"/>
      <c r="L130" s="1" t="s">
        <v>56</v>
      </c>
      <c r="M130" s="1"/>
      <c r="N130" s="7" t="str">
        <f t="shared" si="23"/>
        <v/>
      </c>
      <c r="O130" s="1"/>
      <c r="P130" s="7" t="str">
        <f t="shared" si="24"/>
        <v/>
      </c>
      <c r="Q130" s="7" t="str">
        <f t="shared" si="25"/>
        <v>NA</v>
      </c>
      <c r="R130" s="1"/>
      <c r="S130" s="1"/>
      <c r="T130" s="6" t="str">
        <f t="shared" si="26"/>
        <v>NA</v>
      </c>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spans="1:56" ht="13">
      <c r="A131" s="1" t="s">
        <v>769</v>
      </c>
      <c r="B131" s="1" t="s">
        <v>770</v>
      </c>
      <c r="C131" s="1" t="s">
        <v>80</v>
      </c>
      <c r="D131" s="1" t="s">
        <v>81</v>
      </c>
      <c r="E131" s="1" t="s">
        <v>54</v>
      </c>
      <c r="F131" s="39" t="s">
        <v>771</v>
      </c>
      <c r="G131" s="1" t="s">
        <v>56</v>
      </c>
      <c r="H131" s="1" t="s">
        <v>57</v>
      </c>
      <c r="I131" s="1" t="s">
        <v>772</v>
      </c>
      <c r="J131" s="1" t="s">
        <v>57</v>
      </c>
      <c r="K131" s="1" t="s">
        <v>56</v>
      </c>
      <c r="L131" s="1" t="s">
        <v>57</v>
      </c>
      <c r="M131" s="1">
        <v>2001</v>
      </c>
      <c r="N131" s="7" t="str">
        <f t="shared" si="23"/>
        <v>2001</v>
      </c>
      <c r="O131" s="1">
        <v>2026</v>
      </c>
      <c r="P131" s="7" t="str">
        <f t="shared" si="24"/>
        <v>2026</v>
      </c>
      <c r="Q131" s="7">
        <f t="shared" si="25"/>
        <v>25</v>
      </c>
      <c r="R131" s="1" t="s">
        <v>56</v>
      </c>
      <c r="S131" s="1"/>
      <c r="T131" s="6" t="str">
        <f t="shared" si="26"/>
        <v>NA</v>
      </c>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spans="1:56" ht="13">
      <c r="A132" s="1" t="s">
        <v>773</v>
      </c>
      <c r="B132" s="1" t="s">
        <v>774</v>
      </c>
      <c r="C132" s="1" t="s">
        <v>52</v>
      </c>
      <c r="D132" s="1" t="s">
        <v>136</v>
      </c>
      <c r="E132" s="1" t="s">
        <v>54</v>
      </c>
      <c r="F132" s="1" t="s">
        <v>212</v>
      </c>
      <c r="G132" s="1" t="s">
        <v>56</v>
      </c>
      <c r="H132" s="1" t="s">
        <v>57</v>
      </c>
      <c r="I132" s="1" t="s">
        <v>56</v>
      </c>
      <c r="J132" s="1" t="s">
        <v>60</v>
      </c>
      <c r="K132" s="1" t="s">
        <v>213</v>
      </c>
      <c r="L132" s="1" t="s">
        <v>57</v>
      </c>
      <c r="M132" s="3">
        <v>42373</v>
      </c>
      <c r="N132" s="7" t="str">
        <f t="shared" si="23"/>
        <v>2373</v>
      </c>
      <c r="O132" s="3">
        <v>51505</v>
      </c>
      <c r="P132" s="7" t="str">
        <f t="shared" si="24"/>
        <v>1505</v>
      </c>
      <c r="Q132" s="7">
        <f t="shared" si="25"/>
        <v>-868</v>
      </c>
      <c r="R132" s="1">
        <v>68</v>
      </c>
      <c r="S132" s="21" t="s">
        <v>775</v>
      </c>
      <c r="T132" s="6">
        <f t="shared" si="26"/>
        <v>-7.8341013824884786E-2</v>
      </c>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spans="1:56" ht="19.5" customHeight="1">
      <c r="A133" s="1" t="s">
        <v>776</v>
      </c>
      <c r="B133" s="1" t="s">
        <v>777</v>
      </c>
      <c r="C133" s="1" t="s">
        <v>179</v>
      </c>
      <c r="D133" s="1" t="s">
        <v>81</v>
      </c>
      <c r="E133" s="1" t="s">
        <v>54</v>
      </c>
      <c r="F133" s="1" t="s">
        <v>778</v>
      </c>
      <c r="G133" s="1" t="s">
        <v>779</v>
      </c>
      <c r="H133" s="1" t="s">
        <v>57</v>
      </c>
      <c r="I133" s="1" t="s">
        <v>56</v>
      </c>
      <c r="J133" s="1" t="s">
        <v>57</v>
      </c>
      <c r="K133" s="1" t="s">
        <v>56</v>
      </c>
      <c r="L133" s="1" t="s">
        <v>57</v>
      </c>
      <c r="M133" s="3">
        <v>44200</v>
      </c>
      <c r="N133" s="7" t="str">
        <f t="shared" si="23"/>
        <v>4200</v>
      </c>
      <c r="O133" s="3">
        <v>46391</v>
      </c>
      <c r="P133" s="7" t="str">
        <f t="shared" si="24"/>
        <v>6391</v>
      </c>
      <c r="Q133" s="7">
        <f t="shared" si="25"/>
        <v>2191</v>
      </c>
      <c r="R133" s="1">
        <v>102</v>
      </c>
      <c r="S133" s="1" t="s">
        <v>780</v>
      </c>
      <c r="T133" s="6">
        <f t="shared" si="26"/>
        <v>4.6554084892743042E-2</v>
      </c>
      <c r="U133" s="1" t="s">
        <v>57</v>
      </c>
      <c r="V133" s="3">
        <v>41952</v>
      </c>
      <c r="W133" s="1" t="s">
        <v>781</v>
      </c>
      <c r="X133" s="1" t="s">
        <v>782</v>
      </c>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spans="1:56" ht="13">
      <c r="A134" s="1" t="s">
        <v>783</v>
      </c>
      <c r="B134" s="1" t="s">
        <v>784</v>
      </c>
      <c r="C134" s="1" t="s">
        <v>52</v>
      </c>
      <c r="D134" s="1" t="s">
        <v>53</v>
      </c>
      <c r="E134" s="1" t="s">
        <v>785</v>
      </c>
      <c r="F134" s="1" t="s">
        <v>408</v>
      </c>
      <c r="G134" s="1" t="s">
        <v>786</v>
      </c>
      <c r="H134" s="1" t="s">
        <v>57</v>
      </c>
      <c r="I134" s="1" t="s">
        <v>56</v>
      </c>
      <c r="J134" s="1" t="s">
        <v>60</v>
      </c>
      <c r="K134" s="1" t="s">
        <v>787</v>
      </c>
      <c r="L134" s="1" t="s">
        <v>57</v>
      </c>
      <c r="M134" s="3">
        <v>43831</v>
      </c>
      <c r="N134" s="7" t="str">
        <f t="shared" si="23"/>
        <v>3831</v>
      </c>
      <c r="O134" s="3">
        <v>52963</v>
      </c>
      <c r="P134" s="7" t="str">
        <f t="shared" si="24"/>
        <v>2963</v>
      </c>
      <c r="Q134" s="7">
        <f t="shared" si="25"/>
        <v>-868</v>
      </c>
      <c r="R134" s="1">
        <v>700</v>
      </c>
      <c r="S134" s="1" t="s">
        <v>410</v>
      </c>
      <c r="T134" s="6">
        <f t="shared" si="26"/>
        <v>-0.80645161290322576</v>
      </c>
      <c r="U134" s="1" t="s">
        <v>57</v>
      </c>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t="s">
        <v>57</v>
      </c>
      <c r="BA134" s="1"/>
      <c r="BB134" s="1"/>
    </row>
    <row r="135" spans="1:56" ht="13">
      <c r="A135" s="1" t="s">
        <v>788</v>
      </c>
      <c r="B135" s="1" t="s">
        <v>789</v>
      </c>
      <c r="C135" s="1" t="s">
        <v>52</v>
      </c>
      <c r="D135" s="1" t="s">
        <v>81</v>
      </c>
      <c r="E135" s="1" t="s">
        <v>54</v>
      </c>
      <c r="F135" s="1" t="s">
        <v>790</v>
      </c>
      <c r="G135" s="1" t="s">
        <v>791</v>
      </c>
      <c r="H135" s="1" t="s">
        <v>56</v>
      </c>
      <c r="I135" s="1" t="s">
        <v>56</v>
      </c>
      <c r="J135" s="1" t="s">
        <v>56</v>
      </c>
      <c r="K135" s="1" t="s">
        <v>56</v>
      </c>
      <c r="L135" s="1" t="s">
        <v>57</v>
      </c>
      <c r="M135" s="1">
        <v>1999</v>
      </c>
      <c r="N135" s="7" t="str">
        <f t="shared" si="23"/>
        <v>1999</v>
      </c>
      <c r="O135" s="1">
        <v>2029</v>
      </c>
      <c r="P135" s="7" t="str">
        <f t="shared" si="24"/>
        <v>2029</v>
      </c>
      <c r="Q135" s="7">
        <f t="shared" si="25"/>
        <v>30</v>
      </c>
      <c r="R135" s="1" t="s">
        <v>56</v>
      </c>
      <c r="S135" s="1"/>
      <c r="T135" s="6" t="str">
        <f t="shared" si="26"/>
        <v>NA</v>
      </c>
      <c r="U135" s="1" t="s">
        <v>57</v>
      </c>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t="s">
        <v>60</v>
      </c>
      <c r="BA135" s="1" t="s">
        <v>792</v>
      </c>
      <c r="BB135" s="1"/>
    </row>
    <row r="136" spans="1:56" ht="13">
      <c r="A136" s="1" t="s">
        <v>793</v>
      </c>
      <c r="B136" s="1" t="s">
        <v>794</v>
      </c>
      <c r="C136" s="1" t="s">
        <v>52</v>
      </c>
      <c r="D136" s="1" t="s">
        <v>53</v>
      </c>
      <c r="E136" s="1" t="s">
        <v>54</v>
      </c>
      <c r="F136" s="1" t="s">
        <v>795</v>
      </c>
      <c r="G136" s="1" t="s">
        <v>56</v>
      </c>
      <c r="H136" s="1" t="s">
        <v>57</v>
      </c>
      <c r="I136" s="1" t="s">
        <v>56</v>
      </c>
      <c r="J136" s="1" t="s">
        <v>60</v>
      </c>
      <c r="K136" s="1" t="s">
        <v>796</v>
      </c>
      <c r="L136" s="1" t="s">
        <v>57</v>
      </c>
      <c r="M136" s="1">
        <v>2020</v>
      </c>
      <c r="N136" s="7">
        <v>2020</v>
      </c>
      <c r="O136" s="1">
        <v>2045</v>
      </c>
      <c r="P136" s="7" t="str">
        <f t="shared" si="24"/>
        <v>2045</v>
      </c>
      <c r="Q136" s="7">
        <f t="shared" si="25"/>
        <v>25</v>
      </c>
      <c r="R136" s="1">
        <v>700</v>
      </c>
      <c r="S136" s="1" t="s">
        <v>797</v>
      </c>
      <c r="T136" s="6">
        <f t="shared" si="26"/>
        <v>28</v>
      </c>
      <c r="U136" s="1" t="s">
        <v>57</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spans="1:56" ht="14">
      <c r="A137" s="1" t="s">
        <v>798</v>
      </c>
      <c r="B137" s="1" t="s">
        <v>799</v>
      </c>
      <c r="C137" s="1" t="s">
        <v>52</v>
      </c>
      <c r="D137" s="1" t="s">
        <v>81</v>
      </c>
      <c r="E137" s="1" t="s">
        <v>82</v>
      </c>
      <c r="F137" s="41" t="s">
        <v>800</v>
      </c>
      <c r="G137" s="1" t="s">
        <v>56</v>
      </c>
      <c r="H137" s="1" t="s">
        <v>57</v>
      </c>
      <c r="I137" s="1" t="s">
        <v>56</v>
      </c>
      <c r="J137" s="1" t="s">
        <v>57</v>
      </c>
      <c r="K137" s="1" t="s">
        <v>56</v>
      </c>
      <c r="L137" s="1" t="s">
        <v>57</v>
      </c>
      <c r="M137" s="1">
        <v>2023</v>
      </c>
      <c r="N137" s="7" t="str">
        <f t="shared" ref="N137:N145" si="27">RIGHT(M137,4)</f>
        <v>2023</v>
      </c>
      <c r="O137" s="1">
        <v>2033</v>
      </c>
      <c r="P137" s="7" t="str">
        <f t="shared" si="24"/>
        <v>2033</v>
      </c>
      <c r="Q137" s="7">
        <f t="shared" si="25"/>
        <v>10</v>
      </c>
      <c r="R137" s="1">
        <v>65</v>
      </c>
      <c r="S137" s="1" t="s">
        <v>801</v>
      </c>
      <c r="T137" s="6">
        <f t="shared" si="26"/>
        <v>6.5</v>
      </c>
      <c r="U137" s="1" t="s">
        <v>56</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t="s">
        <v>56</v>
      </c>
      <c r="BA137" s="1"/>
      <c r="BB137" s="1"/>
    </row>
    <row r="138" spans="1:56" ht="13">
      <c r="A138" s="1" t="s">
        <v>802</v>
      </c>
      <c r="B138" s="21" t="s">
        <v>803</v>
      </c>
      <c r="C138" s="1" t="s">
        <v>737</v>
      </c>
      <c r="D138" s="1" t="s">
        <v>81</v>
      </c>
      <c r="E138" s="1" t="s">
        <v>54</v>
      </c>
      <c r="F138" s="1" t="s">
        <v>804</v>
      </c>
      <c r="G138" s="1" t="s">
        <v>805</v>
      </c>
      <c r="H138" s="1" t="s">
        <v>57</v>
      </c>
      <c r="I138" s="1" t="s">
        <v>56</v>
      </c>
      <c r="J138" s="1" t="s">
        <v>60</v>
      </c>
      <c r="K138" s="1" t="s">
        <v>628</v>
      </c>
      <c r="L138" s="1" t="s">
        <v>57</v>
      </c>
      <c r="M138" s="1" t="s">
        <v>629</v>
      </c>
      <c r="N138" s="7" t="str">
        <f t="shared" si="27"/>
        <v>2014</v>
      </c>
      <c r="O138" s="3">
        <v>45669</v>
      </c>
      <c r="P138" s="7" t="str">
        <f t="shared" si="24"/>
        <v>5669</v>
      </c>
      <c r="Q138" s="7">
        <f t="shared" si="25"/>
        <v>3655</v>
      </c>
      <c r="R138" s="1" t="s">
        <v>56</v>
      </c>
      <c r="S138" s="1" t="s">
        <v>806</v>
      </c>
      <c r="T138" s="6" t="str">
        <f t="shared" si="26"/>
        <v>NA</v>
      </c>
      <c r="U138" s="1" t="s">
        <v>57</v>
      </c>
      <c r="V138" s="1"/>
      <c r="W138" s="1"/>
      <c r="X138" s="1"/>
      <c r="Y138" s="1">
        <v>14324.64</v>
      </c>
      <c r="Z138" s="1">
        <v>15940.48</v>
      </c>
      <c r="AA138" s="1">
        <v>10026.379999999999</v>
      </c>
      <c r="AB138" s="1" t="s">
        <v>807</v>
      </c>
      <c r="AC138" s="1" t="s">
        <v>808</v>
      </c>
      <c r="AD138" s="1">
        <v>436114.01</v>
      </c>
      <c r="AE138" s="1" t="s">
        <v>809</v>
      </c>
      <c r="AF138" s="1" t="s">
        <v>810</v>
      </c>
      <c r="AG138" s="15">
        <v>27302.959999999999</v>
      </c>
      <c r="AH138" s="1" t="s">
        <v>811</v>
      </c>
      <c r="AI138" s="1" t="s">
        <v>812</v>
      </c>
      <c r="AJ138" s="1"/>
      <c r="AK138" s="1"/>
      <c r="AL138" s="1"/>
      <c r="AM138" s="1"/>
      <c r="AN138" s="1"/>
      <c r="AO138" s="1"/>
      <c r="AP138" s="1"/>
      <c r="AQ138" s="1"/>
      <c r="AR138" s="1"/>
      <c r="AS138" s="1"/>
      <c r="AT138" s="1"/>
      <c r="AU138" s="1"/>
      <c r="AV138" s="1"/>
      <c r="AW138" s="1"/>
      <c r="AX138" s="1"/>
      <c r="AY138" s="1"/>
      <c r="AZ138" s="1"/>
      <c r="BA138" s="1"/>
      <c r="BB138" s="1"/>
    </row>
    <row r="139" spans="1:56" ht="13">
      <c r="A139" s="1" t="s">
        <v>813</v>
      </c>
      <c r="B139" s="1" t="s">
        <v>814</v>
      </c>
      <c r="C139" s="1" t="s">
        <v>52</v>
      </c>
      <c r="D139" s="1" t="s">
        <v>81</v>
      </c>
      <c r="E139" s="1" t="s">
        <v>64</v>
      </c>
      <c r="F139" s="1"/>
      <c r="G139" s="1"/>
      <c r="H139" s="1"/>
      <c r="I139" s="1"/>
      <c r="J139" s="1"/>
      <c r="K139" s="1"/>
      <c r="L139" s="1" t="s">
        <v>57</v>
      </c>
      <c r="M139" s="1"/>
      <c r="N139" s="7" t="str">
        <f t="shared" si="27"/>
        <v/>
      </c>
      <c r="O139" s="1"/>
      <c r="P139" s="7" t="str">
        <f t="shared" si="24"/>
        <v/>
      </c>
      <c r="Q139" s="7" t="str">
        <f t="shared" si="25"/>
        <v>NA</v>
      </c>
      <c r="R139" s="1"/>
      <c r="S139" s="1"/>
      <c r="T139" s="6" t="str">
        <f t="shared" si="26"/>
        <v>NA</v>
      </c>
      <c r="U139" s="1"/>
      <c r="V139" s="1"/>
      <c r="W139" s="1"/>
      <c r="X139" s="1"/>
      <c r="Y139" s="1"/>
      <c r="Z139" s="1"/>
      <c r="AA139" s="1"/>
      <c r="AB139" s="1"/>
      <c r="AC139" s="1"/>
      <c r="AD139" s="1"/>
      <c r="AE139" s="1"/>
      <c r="AF139" s="1"/>
      <c r="AG139" s="1"/>
      <c r="AH139" s="1"/>
      <c r="AI139" s="1"/>
      <c r="AJ139" s="1" t="s">
        <v>56</v>
      </c>
      <c r="AK139" s="1"/>
      <c r="AL139" s="1"/>
      <c r="AM139" s="1"/>
      <c r="AN139" s="1"/>
      <c r="AO139" s="1"/>
      <c r="AP139" s="1"/>
      <c r="AQ139" s="1"/>
      <c r="AR139" s="1"/>
      <c r="AS139" s="1"/>
      <c r="AT139" s="1"/>
      <c r="AU139" s="1"/>
      <c r="AV139" s="1"/>
      <c r="AW139" s="1"/>
      <c r="AX139" s="1"/>
      <c r="AY139" s="1"/>
      <c r="AZ139" s="1"/>
      <c r="BA139" s="1"/>
      <c r="BB139" s="1"/>
      <c r="BC139" s="2"/>
      <c r="BD139" s="2"/>
    </row>
    <row r="140" spans="1:56" ht="13">
      <c r="A140" s="1" t="s">
        <v>815</v>
      </c>
      <c r="B140" s="1" t="s">
        <v>816</v>
      </c>
      <c r="C140" s="1" t="s">
        <v>52</v>
      </c>
      <c r="D140" s="1" t="s">
        <v>81</v>
      </c>
      <c r="E140" s="1" t="s">
        <v>817</v>
      </c>
      <c r="F140" s="1" t="s">
        <v>818</v>
      </c>
      <c r="G140" s="1" t="s">
        <v>56</v>
      </c>
      <c r="H140" s="1" t="s">
        <v>57</v>
      </c>
      <c r="I140" s="1" t="s">
        <v>56</v>
      </c>
      <c r="J140" s="1" t="s">
        <v>57</v>
      </c>
      <c r="K140" s="1" t="s">
        <v>56</v>
      </c>
      <c r="L140" s="1" t="s">
        <v>57</v>
      </c>
      <c r="M140" s="3">
        <v>43834</v>
      </c>
      <c r="N140" s="7" t="str">
        <f t="shared" si="27"/>
        <v>3834</v>
      </c>
      <c r="O140" s="3">
        <v>47487</v>
      </c>
      <c r="P140" s="7" t="str">
        <f t="shared" si="24"/>
        <v>7487</v>
      </c>
      <c r="Q140" s="7">
        <f t="shared" si="25"/>
        <v>3653</v>
      </c>
      <c r="R140" s="1">
        <v>40</v>
      </c>
      <c r="S140" s="1" t="s">
        <v>819</v>
      </c>
      <c r="T140" s="6">
        <f t="shared" si="26"/>
        <v>1.0949904188338352E-2</v>
      </c>
      <c r="U140" s="1" t="s">
        <v>57</v>
      </c>
      <c r="V140" s="1"/>
      <c r="W140" s="1"/>
      <c r="X140" s="1"/>
      <c r="Y140" s="1">
        <v>0</v>
      </c>
      <c r="Z140" s="1">
        <v>0</v>
      </c>
      <c r="AA140" s="1">
        <v>0</v>
      </c>
      <c r="AB140" s="1" t="s">
        <v>820</v>
      </c>
      <c r="AC140" s="1" t="s">
        <v>821</v>
      </c>
      <c r="AD140" s="15">
        <v>30865.32</v>
      </c>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spans="1:56" ht="13">
      <c r="A141" s="1" t="s">
        <v>822</v>
      </c>
      <c r="B141" s="1" t="s">
        <v>823</v>
      </c>
      <c r="C141" s="1" t="s">
        <v>80</v>
      </c>
      <c r="D141" s="1" t="s">
        <v>81</v>
      </c>
      <c r="E141" s="1" t="s">
        <v>201</v>
      </c>
      <c r="F141" s="1"/>
      <c r="G141" s="1"/>
      <c r="H141" s="1"/>
      <c r="I141" s="1"/>
      <c r="J141" s="1"/>
      <c r="K141" s="1"/>
      <c r="L141" s="1" t="s">
        <v>57</v>
      </c>
      <c r="M141" s="1"/>
      <c r="N141" s="7" t="str">
        <f t="shared" si="27"/>
        <v/>
      </c>
      <c r="O141" s="1"/>
      <c r="P141" s="7" t="str">
        <f t="shared" si="24"/>
        <v/>
      </c>
      <c r="Q141" s="7" t="str">
        <f t="shared" si="25"/>
        <v>NA</v>
      </c>
      <c r="R141" s="1"/>
      <c r="S141" s="1"/>
      <c r="T141" s="6" t="str">
        <f t="shared" si="26"/>
        <v>NA</v>
      </c>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spans="1:56" ht="13">
      <c r="A142" s="1" t="s">
        <v>824</v>
      </c>
      <c r="B142" s="1" t="s">
        <v>825</v>
      </c>
      <c r="C142" s="1" t="s">
        <v>52</v>
      </c>
      <c r="D142" s="1" t="s">
        <v>81</v>
      </c>
      <c r="E142" s="1" t="s">
        <v>54</v>
      </c>
      <c r="F142" s="1" t="s">
        <v>826</v>
      </c>
      <c r="G142" s="1" t="s">
        <v>56</v>
      </c>
      <c r="H142" s="1" t="s">
        <v>57</v>
      </c>
      <c r="I142" s="1" t="s">
        <v>56</v>
      </c>
      <c r="J142" s="1" t="s">
        <v>60</v>
      </c>
      <c r="K142" s="1" t="s">
        <v>827</v>
      </c>
      <c r="L142" s="1" t="s">
        <v>60</v>
      </c>
      <c r="M142" s="1" t="s">
        <v>828</v>
      </c>
      <c r="N142" s="7" t="str">
        <f t="shared" si="27"/>
        <v>2018</v>
      </c>
      <c r="O142" s="1" t="s">
        <v>829</v>
      </c>
      <c r="P142" s="7" t="str">
        <f t="shared" si="24"/>
        <v>2043</v>
      </c>
      <c r="Q142" s="7">
        <f t="shared" si="25"/>
        <v>25</v>
      </c>
      <c r="R142" s="1">
        <v>1400</v>
      </c>
      <c r="S142" s="1"/>
      <c r="T142" s="6">
        <f t="shared" si="26"/>
        <v>56</v>
      </c>
      <c r="U142" s="1" t="s">
        <v>57</v>
      </c>
      <c r="V142" s="1"/>
      <c r="W142" s="1"/>
      <c r="X142" s="1"/>
      <c r="Y142" s="1" t="s">
        <v>56</v>
      </c>
      <c r="Z142" s="1" t="s">
        <v>56</v>
      </c>
      <c r="AA142" s="1" t="s">
        <v>56</v>
      </c>
      <c r="AB142" s="1" t="s">
        <v>830</v>
      </c>
      <c r="AC142" s="1" t="s">
        <v>831</v>
      </c>
      <c r="AD142" s="1" t="s">
        <v>56</v>
      </c>
      <c r="AE142" s="1" t="s">
        <v>830</v>
      </c>
      <c r="AF142" s="1" t="s">
        <v>831</v>
      </c>
      <c r="AG142" s="1" t="s">
        <v>56</v>
      </c>
      <c r="AH142" s="1" t="s">
        <v>830</v>
      </c>
      <c r="AI142" s="1" t="s">
        <v>831</v>
      </c>
      <c r="AJ142" s="1"/>
      <c r="AK142" s="1"/>
      <c r="AL142" s="1"/>
      <c r="AM142" s="1"/>
      <c r="AN142" s="1"/>
      <c r="AO142" s="1"/>
      <c r="AP142" s="1"/>
      <c r="AQ142" s="1"/>
      <c r="AR142" s="1"/>
      <c r="AS142" s="1"/>
      <c r="AT142" s="1"/>
      <c r="AU142" s="1"/>
      <c r="AV142" s="1"/>
      <c r="AW142" s="1"/>
      <c r="AX142" s="1"/>
      <c r="AY142" s="1"/>
      <c r="AZ142" s="1"/>
      <c r="BA142" s="1"/>
      <c r="BB142" s="1" t="s">
        <v>832</v>
      </c>
    </row>
    <row r="143" spans="1:56" ht="13">
      <c r="A143" s="1" t="s">
        <v>833</v>
      </c>
      <c r="B143" s="1" t="s">
        <v>834</v>
      </c>
      <c r="C143" s="1" t="s">
        <v>52</v>
      </c>
      <c r="D143" s="1" t="s">
        <v>81</v>
      </c>
      <c r="E143" s="1" t="s">
        <v>54</v>
      </c>
      <c r="F143" s="1" t="s">
        <v>325</v>
      </c>
      <c r="G143" s="1" t="s">
        <v>835</v>
      </c>
      <c r="H143" s="1" t="s">
        <v>60</v>
      </c>
      <c r="I143" s="1" t="s">
        <v>836</v>
      </c>
      <c r="J143" s="1" t="s">
        <v>60</v>
      </c>
      <c r="K143" s="1" t="s">
        <v>837</v>
      </c>
      <c r="L143" s="1" t="s">
        <v>57</v>
      </c>
      <c r="M143" s="3">
        <v>39086</v>
      </c>
      <c r="N143" s="7" t="str">
        <f t="shared" si="27"/>
        <v>9086</v>
      </c>
      <c r="O143" s="1" t="s">
        <v>838</v>
      </c>
      <c r="P143" s="7" t="str">
        <f t="shared" si="24"/>
        <v>2025</v>
      </c>
      <c r="Q143" s="7">
        <f t="shared" si="25"/>
        <v>-7061</v>
      </c>
      <c r="R143" s="1">
        <v>682</v>
      </c>
      <c r="S143" s="1" t="s">
        <v>839</v>
      </c>
      <c r="T143" s="6">
        <f t="shared" si="26"/>
        <v>-9.6586885710239337E-2</v>
      </c>
      <c r="U143" s="1" t="s">
        <v>60</v>
      </c>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spans="1:56" ht="13">
      <c r="A144" s="1" t="s">
        <v>840</v>
      </c>
      <c r="B144" s="1" t="s">
        <v>841</v>
      </c>
      <c r="C144" s="1" t="s">
        <v>52</v>
      </c>
      <c r="D144" s="1" t="s">
        <v>81</v>
      </c>
      <c r="E144" s="1" t="s">
        <v>54</v>
      </c>
      <c r="F144" s="1" t="s">
        <v>842</v>
      </c>
      <c r="G144" s="1" t="s">
        <v>56</v>
      </c>
      <c r="H144" s="1" t="s">
        <v>57</v>
      </c>
      <c r="I144" s="1" t="s">
        <v>843</v>
      </c>
      <c r="J144" s="1" t="s">
        <v>57</v>
      </c>
      <c r="K144" s="1" t="s">
        <v>56</v>
      </c>
      <c r="L144" s="1" t="s">
        <v>60</v>
      </c>
      <c r="M144" s="1">
        <v>1972</v>
      </c>
      <c r="N144" s="7" t="str">
        <f t="shared" si="27"/>
        <v>1972</v>
      </c>
      <c r="O144" s="1">
        <v>2030</v>
      </c>
      <c r="P144" s="7" t="str">
        <f t="shared" si="24"/>
        <v>2030</v>
      </c>
      <c r="Q144" s="7">
        <f t="shared" si="25"/>
        <v>58</v>
      </c>
      <c r="R144" s="1" t="s">
        <v>56</v>
      </c>
      <c r="S144" s="1" t="s">
        <v>844</v>
      </c>
      <c r="T144" s="6" t="str">
        <f t="shared" si="26"/>
        <v>NA</v>
      </c>
      <c r="U144" s="1" t="s">
        <v>57</v>
      </c>
      <c r="V144" s="1"/>
      <c r="W144" s="1"/>
      <c r="X144" s="1"/>
      <c r="Y144" s="1">
        <v>0</v>
      </c>
      <c r="Z144" s="1">
        <v>0</v>
      </c>
      <c r="AA144" s="1">
        <v>0</v>
      </c>
      <c r="AB144" s="1" t="s">
        <v>845</v>
      </c>
      <c r="AC144" s="1" t="s">
        <v>846</v>
      </c>
      <c r="AD144" s="1" t="s">
        <v>56</v>
      </c>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spans="1:54" ht="13">
      <c r="A145" s="1" t="s">
        <v>847</v>
      </c>
      <c r="B145" s="1" t="s">
        <v>848</v>
      </c>
      <c r="C145" s="1" t="s">
        <v>179</v>
      </c>
      <c r="D145" s="1" t="s">
        <v>81</v>
      </c>
      <c r="E145" s="1" t="s">
        <v>54</v>
      </c>
      <c r="F145" s="1" t="s">
        <v>849</v>
      </c>
      <c r="G145" s="1" t="s">
        <v>56</v>
      </c>
      <c r="H145" s="1" t="s">
        <v>57</v>
      </c>
      <c r="I145" s="1" t="s">
        <v>850</v>
      </c>
      <c r="J145" s="1" t="s">
        <v>57</v>
      </c>
      <c r="K145" s="1" t="s">
        <v>56</v>
      </c>
      <c r="L145" s="1" t="s">
        <v>57</v>
      </c>
      <c r="M145" s="1" t="s">
        <v>851</v>
      </c>
      <c r="N145" s="7" t="str">
        <f t="shared" si="27"/>
        <v>2006</v>
      </c>
      <c r="O145" s="1" t="s">
        <v>852</v>
      </c>
      <c r="P145" s="7" t="str">
        <f t="shared" si="24"/>
        <v>2033</v>
      </c>
      <c r="Q145" s="7">
        <f t="shared" si="25"/>
        <v>27</v>
      </c>
      <c r="R145" s="1">
        <v>769.38</v>
      </c>
      <c r="S145" s="1" t="s">
        <v>853</v>
      </c>
      <c r="T145" s="6">
        <f t="shared" si="26"/>
        <v>28.495555555555555</v>
      </c>
      <c r="U145" s="1" t="s">
        <v>60</v>
      </c>
      <c r="V145" s="16"/>
      <c r="W145" s="16"/>
      <c r="X145" s="16"/>
      <c r="Y145" s="16" t="s">
        <v>56</v>
      </c>
      <c r="Z145" s="16">
        <v>8007</v>
      </c>
      <c r="AA145" s="16">
        <v>7665</v>
      </c>
      <c r="AB145" s="1" t="s">
        <v>854</v>
      </c>
      <c r="AC145" s="12" t="s">
        <v>855</v>
      </c>
      <c r="AD145" s="1" t="s">
        <v>56</v>
      </c>
      <c r="AE145" s="1" t="s">
        <v>856</v>
      </c>
      <c r="AF145" s="1" t="s">
        <v>857</v>
      </c>
      <c r="AG145" s="1" t="s">
        <v>56</v>
      </c>
      <c r="AH145" s="1" t="s">
        <v>858</v>
      </c>
      <c r="AI145" s="1" t="s">
        <v>859</v>
      </c>
      <c r="AJ145" s="1"/>
      <c r="AK145" s="1"/>
      <c r="AL145" s="1"/>
      <c r="AM145" s="1"/>
      <c r="AN145" s="1"/>
      <c r="AO145" s="1"/>
      <c r="AP145" s="1"/>
      <c r="AQ145" s="1"/>
      <c r="AR145" s="1"/>
      <c r="AS145" s="1"/>
      <c r="AT145" s="1"/>
      <c r="AU145" s="1"/>
      <c r="AV145" s="1"/>
      <c r="AW145" s="1"/>
      <c r="AX145" s="1"/>
      <c r="AY145" s="1"/>
      <c r="AZ145" s="1"/>
      <c r="BA145" s="1"/>
      <c r="BB145" s="1"/>
    </row>
    <row r="146" spans="1:54" ht="13">
      <c r="A146" s="1" t="s">
        <v>860</v>
      </c>
      <c r="B146" s="1" t="s">
        <v>861</v>
      </c>
      <c r="C146" s="1" t="s">
        <v>52</v>
      </c>
      <c r="D146" s="1" t="s">
        <v>53</v>
      </c>
      <c r="E146" s="1" t="s">
        <v>54</v>
      </c>
      <c r="F146" s="1" t="s">
        <v>57</v>
      </c>
      <c r="G146" s="1" t="s">
        <v>862</v>
      </c>
      <c r="H146" s="1" t="s">
        <v>57</v>
      </c>
      <c r="I146" s="1" t="s">
        <v>56</v>
      </c>
      <c r="J146" s="1" t="s">
        <v>56</v>
      </c>
      <c r="K146" s="1" t="s">
        <v>56</v>
      </c>
      <c r="L146" s="1" t="s">
        <v>56</v>
      </c>
      <c r="M146" s="1" t="s">
        <v>863</v>
      </c>
      <c r="N146" s="7" t="s">
        <v>56</v>
      </c>
      <c r="O146" s="1" t="s">
        <v>56</v>
      </c>
      <c r="P146" s="7" t="str">
        <f t="shared" si="24"/>
        <v>NA</v>
      </c>
      <c r="Q146" s="7" t="str">
        <f t="shared" si="25"/>
        <v>NA</v>
      </c>
      <c r="R146" s="1" t="s">
        <v>56</v>
      </c>
      <c r="S146" s="1" t="s">
        <v>56</v>
      </c>
      <c r="T146" s="6" t="str">
        <f t="shared" si="26"/>
        <v>NA</v>
      </c>
      <c r="U146" s="1" t="s">
        <v>57</v>
      </c>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spans="1:54" ht="13">
      <c r="A147" s="1" t="s">
        <v>864</v>
      </c>
      <c r="B147" s="1" t="s">
        <v>865</v>
      </c>
      <c r="C147" s="1" t="s">
        <v>179</v>
      </c>
      <c r="D147" s="1" t="s">
        <v>81</v>
      </c>
      <c r="E147" s="1" t="s">
        <v>54</v>
      </c>
      <c r="F147" s="1" t="s">
        <v>285</v>
      </c>
      <c r="G147" s="1" t="s">
        <v>866</v>
      </c>
      <c r="H147" s="1" t="s">
        <v>57</v>
      </c>
      <c r="I147" s="1" t="s">
        <v>56</v>
      </c>
      <c r="J147" s="1" t="s">
        <v>57</v>
      </c>
      <c r="K147" s="1" t="s">
        <v>56</v>
      </c>
      <c r="L147" s="1" t="s">
        <v>57</v>
      </c>
      <c r="M147" s="3">
        <v>42006</v>
      </c>
      <c r="N147" s="7" t="str">
        <f t="shared" ref="N147:N164" si="28">RIGHT(M147,4)</f>
        <v>2006</v>
      </c>
      <c r="O147" s="3">
        <v>51137</v>
      </c>
      <c r="P147" s="7" t="str">
        <f t="shared" si="24"/>
        <v>1137</v>
      </c>
      <c r="Q147" s="7">
        <f t="shared" si="25"/>
        <v>-869</v>
      </c>
      <c r="R147" s="1">
        <v>550</v>
      </c>
      <c r="S147" s="1" t="s">
        <v>867</v>
      </c>
      <c r="T147" s="6">
        <f t="shared" si="26"/>
        <v>-0.63291139240506333</v>
      </c>
      <c r="U147" s="1" t="s">
        <v>57</v>
      </c>
      <c r="V147" s="1"/>
      <c r="W147" s="1"/>
      <c r="X147" s="1"/>
      <c r="Y147" s="1" t="s">
        <v>868</v>
      </c>
      <c r="Z147" s="1" t="s">
        <v>868</v>
      </c>
      <c r="AA147" s="1" t="s">
        <v>868</v>
      </c>
      <c r="AB147" s="1" t="s">
        <v>869</v>
      </c>
      <c r="AC147" s="1" t="s">
        <v>870</v>
      </c>
      <c r="AD147" s="16">
        <v>108415</v>
      </c>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spans="1:54" ht="13">
      <c r="A148" s="1" t="s">
        <v>871</v>
      </c>
      <c r="B148" s="1" t="s">
        <v>872</v>
      </c>
      <c r="C148" s="1" t="s">
        <v>52</v>
      </c>
      <c r="D148" s="1" t="s">
        <v>136</v>
      </c>
      <c r="E148" s="1" t="s">
        <v>54</v>
      </c>
      <c r="F148" s="1" t="s">
        <v>285</v>
      </c>
      <c r="G148" s="1" t="s">
        <v>873</v>
      </c>
      <c r="H148" s="1" t="s">
        <v>57</v>
      </c>
      <c r="I148" s="1" t="s">
        <v>56</v>
      </c>
      <c r="J148" s="1" t="s">
        <v>57</v>
      </c>
      <c r="K148" s="1" t="s">
        <v>56</v>
      </c>
      <c r="L148" s="1" t="s">
        <v>57</v>
      </c>
      <c r="M148" s="1" t="s">
        <v>874</v>
      </c>
      <c r="N148" s="7" t="str">
        <f t="shared" si="28"/>
        <v>2018</v>
      </c>
      <c r="O148" s="1" t="s">
        <v>875</v>
      </c>
      <c r="P148" s="7" t="str">
        <f t="shared" si="24"/>
        <v>2026</v>
      </c>
      <c r="Q148" s="7">
        <f t="shared" si="25"/>
        <v>8</v>
      </c>
      <c r="R148" s="1" t="s">
        <v>56</v>
      </c>
      <c r="S148" s="1" t="s">
        <v>876</v>
      </c>
      <c r="T148" s="6" t="str">
        <f t="shared" si="26"/>
        <v>NA</v>
      </c>
      <c r="U148" s="1" t="s">
        <v>57</v>
      </c>
      <c r="V148" s="1"/>
      <c r="W148" s="1"/>
      <c r="X148" s="1"/>
      <c r="Y148" s="1">
        <v>0</v>
      </c>
      <c r="Z148" s="1">
        <v>0</v>
      </c>
      <c r="AA148" s="1">
        <v>0</v>
      </c>
      <c r="AB148" s="1" t="s">
        <v>873</v>
      </c>
      <c r="AC148" s="12" t="s">
        <v>877</v>
      </c>
      <c r="AD148" s="16">
        <v>15599</v>
      </c>
      <c r="AE148" s="1" t="s">
        <v>878</v>
      </c>
      <c r="AF148" s="1" t="s">
        <v>879</v>
      </c>
      <c r="AG148" s="1">
        <v>1868</v>
      </c>
      <c r="AH148" s="1" t="s">
        <v>880</v>
      </c>
      <c r="AI148" s="12" t="s">
        <v>881</v>
      </c>
      <c r="AJ148" s="1"/>
      <c r="AK148" s="1"/>
      <c r="AL148" s="1"/>
      <c r="AM148" s="1"/>
      <c r="AN148" s="1"/>
      <c r="AO148" s="1"/>
      <c r="AP148" s="1"/>
      <c r="AQ148" s="1"/>
      <c r="AR148" s="1"/>
      <c r="AS148" s="1"/>
      <c r="AT148" s="1"/>
      <c r="AU148" s="1"/>
      <c r="AV148" s="1"/>
      <c r="AW148" s="1"/>
      <c r="AX148" s="1"/>
      <c r="AY148" s="1"/>
      <c r="AZ148" s="1"/>
      <c r="BA148" s="1"/>
      <c r="BB148" s="1"/>
    </row>
    <row r="149" spans="1:54" ht="13">
      <c r="A149" s="1" t="s">
        <v>882</v>
      </c>
      <c r="B149" s="1" t="s">
        <v>883</v>
      </c>
      <c r="C149" s="1" t="s">
        <v>52</v>
      </c>
      <c r="D149" s="1" t="s">
        <v>53</v>
      </c>
      <c r="E149" s="1" t="s">
        <v>54</v>
      </c>
      <c r="F149" s="1" t="s">
        <v>884</v>
      </c>
      <c r="G149" s="1"/>
      <c r="H149" s="1" t="s">
        <v>57</v>
      </c>
      <c r="I149" s="1" t="s">
        <v>56</v>
      </c>
      <c r="J149" s="1" t="s">
        <v>57</v>
      </c>
      <c r="K149" s="1" t="s">
        <v>56</v>
      </c>
      <c r="L149" s="1" t="s">
        <v>57</v>
      </c>
      <c r="M149" s="3">
        <v>44934</v>
      </c>
      <c r="N149" s="7" t="str">
        <f t="shared" si="28"/>
        <v>4934</v>
      </c>
      <c r="O149" s="1" t="s">
        <v>885</v>
      </c>
      <c r="P149" s="7" t="str">
        <f t="shared" si="24"/>
        <v>2033</v>
      </c>
      <c r="Q149" s="7">
        <f t="shared" si="25"/>
        <v>-2901</v>
      </c>
      <c r="R149" s="1">
        <v>75</v>
      </c>
      <c r="S149" s="1" t="s">
        <v>886</v>
      </c>
      <c r="T149" s="6">
        <f t="shared" si="26"/>
        <v>-2.5853154084798345E-2</v>
      </c>
      <c r="U149" s="1" t="s">
        <v>57</v>
      </c>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spans="1:54" ht="13">
      <c r="A150" s="1" t="s">
        <v>887</v>
      </c>
      <c r="B150" s="1" t="s">
        <v>888</v>
      </c>
      <c r="C150" s="1" t="s">
        <v>52</v>
      </c>
      <c r="D150" s="1" t="s">
        <v>81</v>
      </c>
      <c r="E150" s="1" t="s">
        <v>54</v>
      </c>
      <c r="F150" s="1" t="s">
        <v>285</v>
      </c>
      <c r="G150" s="1" t="s">
        <v>56</v>
      </c>
      <c r="H150" s="1" t="s">
        <v>57</v>
      </c>
      <c r="I150" s="1" t="s">
        <v>56</v>
      </c>
      <c r="J150" s="1" t="s">
        <v>60</v>
      </c>
      <c r="K150" s="1" t="s">
        <v>889</v>
      </c>
      <c r="L150" s="1" t="s">
        <v>57</v>
      </c>
      <c r="M150" s="3">
        <v>41276</v>
      </c>
      <c r="N150" s="7" t="str">
        <f t="shared" si="28"/>
        <v>1276</v>
      </c>
      <c r="O150" s="1">
        <v>2043</v>
      </c>
      <c r="P150" s="7">
        <v>2043</v>
      </c>
      <c r="Q150" s="7">
        <f t="shared" si="25"/>
        <v>767</v>
      </c>
      <c r="R150" s="1">
        <v>250</v>
      </c>
      <c r="S150" s="1" t="s">
        <v>890</v>
      </c>
      <c r="T150" s="6">
        <f t="shared" si="26"/>
        <v>0.32594524119947849</v>
      </c>
      <c r="U150" s="1" t="s">
        <v>57</v>
      </c>
      <c r="V150" s="1"/>
      <c r="W150" s="1"/>
      <c r="X150" s="1"/>
      <c r="Y150" s="1"/>
      <c r="Z150" s="1"/>
      <c r="AA150" s="1"/>
      <c r="AB150" s="1"/>
      <c r="AC150" s="1"/>
      <c r="AD150" s="1"/>
      <c r="AE150" s="1"/>
      <c r="AF150" s="1"/>
      <c r="AG150" s="1"/>
      <c r="AH150" s="1"/>
      <c r="AI150" s="1"/>
      <c r="AJ150" s="1">
        <v>20234.900000000001</v>
      </c>
      <c r="AK150" s="1" t="s">
        <v>891</v>
      </c>
      <c r="AL150" s="1" t="s">
        <v>892</v>
      </c>
      <c r="AM150" s="1">
        <v>4066.78</v>
      </c>
      <c r="AN150" s="1" t="s">
        <v>893</v>
      </c>
      <c r="AO150" s="1" t="s">
        <v>894</v>
      </c>
      <c r="AP150" s="1">
        <v>68958</v>
      </c>
      <c r="AQ150" s="1" t="s">
        <v>895</v>
      </c>
      <c r="AR150" s="1" t="s">
        <v>896</v>
      </c>
      <c r="AS150" s="1">
        <v>4448.3999999999996</v>
      </c>
      <c r="AT150" s="1"/>
      <c r="AU150" s="1"/>
      <c r="AV150" s="1"/>
      <c r="AW150" s="1"/>
      <c r="AX150" s="1"/>
      <c r="AY150" s="1"/>
      <c r="AZ150" s="1" t="s">
        <v>60</v>
      </c>
      <c r="BA150" s="1" t="s">
        <v>631</v>
      </c>
      <c r="BB150" s="1" t="s">
        <v>897</v>
      </c>
    </row>
    <row r="151" spans="1:54" ht="13">
      <c r="A151" s="1" t="s">
        <v>898</v>
      </c>
      <c r="B151" s="1" t="s">
        <v>899</v>
      </c>
      <c r="C151" s="1" t="s">
        <v>52</v>
      </c>
      <c r="D151" s="1" t="s">
        <v>81</v>
      </c>
      <c r="E151" s="1" t="s">
        <v>64</v>
      </c>
      <c r="F151" s="1"/>
      <c r="G151" s="1"/>
      <c r="H151" s="1"/>
      <c r="I151" s="1"/>
      <c r="J151" s="1"/>
      <c r="K151" s="1"/>
      <c r="L151" s="1" t="s">
        <v>57</v>
      </c>
      <c r="M151" s="1"/>
      <c r="N151" s="7" t="str">
        <f t="shared" si="28"/>
        <v/>
      </c>
      <c r="O151" s="1"/>
      <c r="P151" s="7" t="str">
        <f t="shared" ref="P151:P164" si="29">RIGHT(O151,4)</f>
        <v/>
      </c>
      <c r="Q151" s="7" t="str">
        <f t="shared" si="25"/>
        <v>NA</v>
      </c>
      <c r="R151" s="1"/>
      <c r="S151" s="1"/>
      <c r="T151" s="6" t="str">
        <f t="shared" si="26"/>
        <v>NA</v>
      </c>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t="s">
        <v>60</v>
      </c>
      <c r="BA151" s="1" t="s">
        <v>900</v>
      </c>
      <c r="BB151" s="1"/>
    </row>
    <row r="152" spans="1:54" ht="13">
      <c r="A152" s="1" t="s">
        <v>901</v>
      </c>
      <c r="B152" s="1" t="s">
        <v>902</v>
      </c>
      <c r="C152" s="1" t="s">
        <v>52</v>
      </c>
      <c r="D152" s="1" t="s">
        <v>81</v>
      </c>
      <c r="E152" s="1" t="s">
        <v>54</v>
      </c>
      <c r="F152" s="1" t="s">
        <v>903</v>
      </c>
      <c r="G152" s="1" t="s">
        <v>904</v>
      </c>
      <c r="H152" s="1" t="s">
        <v>57</v>
      </c>
      <c r="I152" s="1" t="s">
        <v>56</v>
      </c>
      <c r="J152" s="1" t="s">
        <v>60</v>
      </c>
      <c r="K152" s="1" t="s">
        <v>905</v>
      </c>
      <c r="L152" s="1" t="s">
        <v>57</v>
      </c>
      <c r="M152" s="3">
        <v>35431</v>
      </c>
      <c r="N152" s="7" t="str">
        <f t="shared" si="28"/>
        <v>5431</v>
      </c>
      <c r="O152" s="1" t="s">
        <v>906</v>
      </c>
      <c r="P152" s="7" t="str">
        <f t="shared" si="29"/>
        <v>2030</v>
      </c>
      <c r="Q152" s="7">
        <f t="shared" si="25"/>
        <v>-3401</v>
      </c>
      <c r="R152" s="1" t="s">
        <v>56</v>
      </c>
      <c r="S152" s="1" t="s">
        <v>907</v>
      </c>
      <c r="T152" s="6" t="str">
        <f t="shared" si="26"/>
        <v>NA</v>
      </c>
      <c r="U152" s="1" t="s">
        <v>57</v>
      </c>
      <c r="V152" s="1"/>
      <c r="W152" s="1"/>
      <c r="X152" s="1"/>
      <c r="Y152" s="1">
        <v>0</v>
      </c>
      <c r="Z152" s="1">
        <v>0</v>
      </c>
      <c r="AA152" s="1">
        <v>0</v>
      </c>
      <c r="AB152" s="42" t="s">
        <v>908</v>
      </c>
      <c r="AC152" s="1" t="s">
        <v>56</v>
      </c>
      <c r="AD152" s="1" t="s">
        <v>56</v>
      </c>
      <c r="AE152" s="1" t="s">
        <v>508</v>
      </c>
      <c r="AF152" s="1" t="s">
        <v>56</v>
      </c>
      <c r="AG152" s="1" t="s">
        <v>56</v>
      </c>
      <c r="AH152" s="1" t="s">
        <v>507</v>
      </c>
      <c r="AI152" s="1" t="s">
        <v>56</v>
      </c>
      <c r="AJ152" s="1"/>
      <c r="AK152" s="1"/>
      <c r="AL152" s="1"/>
      <c r="AM152" s="1"/>
      <c r="AN152" s="1"/>
      <c r="AO152" s="1"/>
      <c r="AP152" s="1"/>
      <c r="AQ152" s="1"/>
      <c r="AR152" s="1"/>
      <c r="AS152" s="1"/>
      <c r="AT152" s="1"/>
      <c r="AU152" s="1"/>
      <c r="AV152" s="1"/>
      <c r="AW152" s="1"/>
      <c r="AX152" s="1"/>
      <c r="AY152" s="1"/>
      <c r="AZ152" s="1" t="s">
        <v>60</v>
      </c>
      <c r="BA152" s="1" t="s">
        <v>909</v>
      </c>
      <c r="BB152" s="1" t="s">
        <v>910</v>
      </c>
    </row>
    <row r="153" spans="1:54" ht="16">
      <c r="A153" s="1" t="s">
        <v>911</v>
      </c>
      <c r="B153" s="1" t="s">
        <v>912</v>
      </c>
      <c r="C153" s="1" t="s">
        <v>52</v>
      </c>
      <c r="D153" s="1" t="s">
        <v>136</v>
      </c>
      <c r="E153" s="1" t="s">
        <v>54</v>
      </c>
      <c r="F153" s="28" t="s">
        <v>913</v>
      </c>
      <c r="G153" s="1" t="s">
        <v>56</v>
      </c>
      <c r="H153" s="1" t="s">
        <v>57</v>
      </c>
      <c r="I153" s="1" t="s">
        <v>56</v>
      </c>
      <c r="J153" s="1" t="s">
        <v>57</v>
      </c>
      <c r="K153" s="1" t="s">
        <v>56</v>
      </c>
      <c r="L153" s="1" t="s">
        <v>56</v>
      </c>
      <c r="M153" s="3">
        <v>44207</v>
      </c>
      <c r="N153" s="7" t="str">
        <f t="shared" si="28"/>
        <v>4207</v>
      </c>
      <c r="O153" s="1" t="s">
        <v>914</v>
      </c>
      <c r="P153" s="7" t="str">
        <f t="shared" si="29"/>
        <v>2026</v>
      </c>
      <c r="Q153" s="7">
        <f t="shared" si="25"/>
        <v>-2181</v>
      </c>
      <c r="R153" s="1">
        <v>2.2999999999999998</v>
      </c>
      <c r="S153" s="43" t="s">
        <v>915</v>
      </c>
      <c r="T153" s="6">
        <f t="shared" si="26"/>
        <v>-1.0545621274644658E-3</v>
      </c>
      <c r="U153" s="1" t="s">
        <v>57</v>
      </c>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spans="1:54" ht="13">
      <c r="A154" s="1" t="s">
        <v>916</v>
      </c>
      <c r="B154" s="1" t="s">
        <v>917</v>
      </c>
      <c r="C154" s="1" t="s">
        <v>52</v>
      </c>
      <c r="D154" s="1" t="s">
        <v>81</v>
      </c>
      <c r="E154" s="1" t="s">
        <v>54</v>
      </c>
      <c r="F154" s="12" t="s">
        <v>918</v>
      </c>
      <c r="G154" s="1" t="s">
        <v>56</v>
      </c>
      <c r="H154" s="1" t="s">
        <v>57</v>
      </c>
      <c r="I154" s="1" t="s">
        <v>56</v>
      </c>
      <c r="J154" s="1" t="s">
        <v>57</v>
      </c>
      <c r="K154" s="1" t="s">
        <v>56</v>
      </c>
      <c r="L154" s="1" t="s">
        <v>57</v>
      </c>
      <c r="M154" s="3">
        <v>38729</v>
      </c>
      <c r="N154" s="7" t="str">
        <f t="shared" si="28"/>
        <v>8729</v>
      </c>
      <c r="O154" s="3">
        <v>47860</v>
      </c>
      <c r="P154" s="7" t="str">
        <f t="shared" si="29"/>
        <v>7860</v>
      </c>
      <c r="Q154" s="7">
        <f t="shared" si="25"/>
        <v>-869</v>
      </c>
      <c r="R154" s="1">
        <v>60.911000000000001</v>
      </c>
      <c r="S154" s="1" t="s">
        <v>919</v>
      </c>
      <c r="T154" s="6">
        <f t="shared" si="26"/>
        <v>-7.0093210586881477E-2</v>
      </c>
      <c r="U154" s="1" t="s">
        <v>57</v>
      </c>
      <c r="V154" s="1"/>
      <c r="W154" s="1"/>
      <c r="X154" s="1"/>
      <c r="Y154" s="1">
        <v>2062</v>
      </c>
      <c r="Z154" s="1">
        <v>2283</v>
      </c>
      <c r="AA154" s="1">
        <v>2147</v>
      </c>
      <c r="AB154" s="1" t="s">
        <v>918</v>
      </c>
      <c r="AC154" s="1" t="s">
        <v>56</v>
      </c>
      <c r="AD154" s="1">
        <v>23154</v>
      </c>
      <c r="AE154" s="1" t="s">
        <v>920</v>
      </c>
      <c r="AF154" s="1">
        <v>709</v>
      </c>
      <c r="AG154" s="1"/>
      <c r="AH154" s="1"/>
      <c r="AI154" s="1"/>
      <c r="AJ154" s="1"/>
      <c r="AK154" s="1"/>
      <c r="AL154" s="1"/>
      <c r="AM154" s="1"/>
      <c r="AN154" s="1"/>
      <c r="AO154" s="1"/>
      <c r="AP154" s="1"/>
      <c r="AQ154" s="1"/>
      <c r="AR154" s="1"/>
      <c r="AS154" s="1"/>
      <c r="AT154" s="1"/>
      <c r="AU154" s="1"/>
      <c r="AV154" s="1"/>
      <c r="AW154" s="1"/>
      <c r="AX154" s="1"/>
      <c r="AY154" s="1"/>
      <c r="AZ154" s="1"/>
      <c r="BA154" s="1"/>
      <c r="BB154" s="1"/>
    </row>
    <row r="155" spans="1:54" ht="13">
      <c r="A155" s="1" t="s">
        <v>921</v>
      </c>
      <c r="B155" s="1" t="s">
        <v>922</v>
      </c>
      <c r="C155" s="1" t="s">
        <v>52</v>
      </c>
      <c r="D155" s="1" t="s">
        <v>81</v>
      </c>
      <c r="E155" s="1" t="s">
        <v>923</v>
      </c>
      <c r="F155" s="1" t="s">
        <v>924</v>
      </c>
      <c r="G155" s="11" t="s">
        <v>925</v>
      </c>
      <c r="H155" s="1" t="s">
        <v>57</v>
      </c>
      <c r="I155" s="1" t="s">
        <v>56</v>
      </c>
      <c r="J155" s="1" t="s">
        <v>57</v>
      </c>
      <c r="K155" s="1" t="s">
        <v>57</v>
      </c>
      <c r="L155" s="1" t="s">
        <v>57</v>
      </c>
      <c r="M155" s="1" t="s">
        <v>926</v>
      </c>
      <c r="N155" s="7" t="str">
        <f t="shared" si="28"/>
        <v>1995</v>
      </c>
      <c r="O155" s="1" t="s">
        <v>927</v>
      </c>
      <c r="P155" s="7" t="str">
        <f t="shared" si="29"/>
        <v>2026</v>
      </c>
      <c r="Q155" s="7">
        <f t="shared" si="25"/>
        <v>31</v>
      </c>
      <c r="R155" s="1">
        <v>250</v>
      </c>
      <c r="S155" s="11" t="s">
        <v>925</v>
      </c>
      <c r="T155" s="6">
        <f t="shared" si="26"/>
        <v>8.064516129032258</v>
      </c>
      <c r="U155" s="1" t="s">
        <v>57</v>
      </c>
      <c r="V155" s="1"/>
      <c r="W155" s="1"/>
      <c r="X155" s="1"/>
      <c r="Y155" s="1">
        <v>0</v>
      </c>
      <c r="Z155" s="1">
        <v>0</v>
      </c>
      <c r="AA155" s="1">
        <v>0</v>
      </c>
      <c r="AB155" s="1" t="s">
        <v>928</v>
      </c>
      <c r="AC155" s="12" t="s">
        <v>929</v>
      </c>
      <c r="AD155" s="1" t="s">
        <v>56</v>
      </c>
      <c r="AE155" s="1" t="s">
        <v>56</v>
      </c>
      <c r="AF155" s="1" t="s">
        <v>56</v>
      </c>
      <c r="AG155" s="1" t="s">
        <v>56</v>
      </c>
      <c r="AH155" s="1" t="s">
        <v>56</v>
      </c>
      <c r="AI155" s="1" t="s">
        <v>56</v>
      </c>
      <c r="AJ155" s="1"/>
      <c r="AK155" s="1">
        <v>61.927999999999997</v>
      </c>
      <c r="AL155" s="1"/>
      <c r="AM155" s="1"/>
      <c r="AN155" s="1"/>
      <c r="AO155" s="1"/>
      <c r="AP155" s="1"/>
      <c r="AQ155" s="1"/>
      <c r="AR155" s="1"/>
      <c r="AS155" s="1"/>
      <c r="AT155" s="1"/>
      <c r="AU155" s="1"/>
      <c r="AV155" s="1"/>
      <c r="AW155" s="1"/>
      <c r="AX155" s="1"/>
      <c r="AY155" s="1"/>
      <c r="AZ155" s="1"/>
      <c r="BA155" s="1"/>
      <c r="BB155" s="1" t="s">
        <v>930</v>
      </c>
    </row>
    <row r="156" spans="1:54" ht="13">
      <c r="A156" s="1" t="s">
        <v>931</v>
      </c>
      <c r="B156" s="1" t="s">
        <v>932</v>
      </c>
      <c r="C156" s="1" t="s">
        <v>52</v>
      </c>
      <c r="D156" s="1" t="s">
        <v>53</v>
      </c>
      <c r="E156" s="1" t="s">
        <v>54</v>
      </c>
      <c r="F156" s="1" t="s">
        <v>933</v>
      </c>
      <c r="G156" s="1" t="s">
        <v>56</v>
      </c>
      <c r="H156" s="1" t="s">
        <v>57</v>
      </c>
      <c r="I156" s="1" t="s">
        <v>56</v>
      </c>
      <c r="J156" s="1" t="s">
        <v>60</v>
      </c>
      <c r="K156" s="11" t="s">
        <v>934</v>
      </c>
      <c r="L156" s="1" t="s">
        <v>57</v>
      </c>
      <c r="M156" s="1">
        <v>2020</v>
      </c>
      <c r="N156" s="7" t="str">
        <f t="shared" si="28"/>
        <v>2020</v>
      </c>
      <c r="O156" s="1">
        <v>2045</v>
      </c>
      <c r="P156" s="7" t="str">
        <f t="shared" si="29"/>
        <v>2045</v>
      </c>
      <c r="Q156" s="7">
        <f t="shared" si="25"/>
        <v>25</v>
      </c>
      <c r="R156" s="1">
        <v>700</v>
      </c>
      <c r="S156" s="1" t="s">
        <v>935</v>
      </c>
      <c r="T156" s="6">
        <f t="shared" si="26"/>
        <v>28</v>
      </c>
      <c r="U156" s="1" t="s">
        <v>57</v>
      </c>
      <c r="V156" s="1"/>
      <c r="W156" s="1"/>
      <c r="X156" s="1"/>
      <c r="Y156" s="1"/>
      <c r="Z156" s="1"/>
      <c r="AA156" s="1"/>
      <c r="AB156" s="1"/>
      <c r="AC156" s="1"/>
      <c r="AD156" s="1"/>
      <c r="AE156" s="1"/>
      <c r="AF156" s="1"/>
      <c r="AG156" s="1"/>
      <c r="AH156" s="1"/>
      <c r="AI156" s="1"/>
      <c r="AJ156" s="1"/>
      <c r="AK156" s="1"/>
      <c r="AL156" s="1"/>
      <c r="AM156" s="1"/>
      <c r="AN156" s="1"/>
      <c r="AO156" s="16"/>
      <c r="AP156" s="1"/>
      <c r="AQ156" s="1"/>
      <c r="AR156" s="1"/>
      <c r="AS156" s="1"/>
      <c r="AT156" s="1"/>
      <c r="AU156" s="1"/>
      <c r="AV156" s="1"/>
      <c r="AW156" s="1"/>
      <c r="AX156" s="1"/>
      <c r="AY156" s="1"/>
      <c r="AZ156" s="1"/>
      <c r="BA156" s="1"/>
      <c r="BB156" s="1"/>
    </row>
    <row r="157" spans="1:54" ht="13">
      <c r="A157" s="1" t="s">
        <v>936</v>
      </c>
      <c r="B157" s="1" t="s">
        <v>937</v>
      </c>
      <c r="C157" s="1" t="s">
        <v>52</v>
      </c>
      <c r="D157" s="1" t="s">
        <v>136</v>
      </c>
      <c r="E157" s="1" t="s">
        <v>64</v>
      </c>
      <c r="F157" s="1"/>
      <c r="G157" s="1"/>
      <c r="H157" s="1"/>
      <c r="I157" s="1"/>
      <c r="J157" s="1"/>
      <c r="K157" s="1"/>
      <c r="L157" s="1" t="s">
        <v>56</v>
      </c>
      <c r="M157" s="1"/>
      <c r="N157" s="7" t="str">
        <f t="shared" si="28"/>
        <v/>
      </c>
      <c r="O157" s="1"/>
      <c r="P157" s="7" t="str">
        <f t="shared" si="29"/>
        <v/>
      </c>
      <c r="Q157" s="7" t="str">
        <f t="shared" si="25"/>
        <v>NA</v>
      </c>
      <c r="R157" s="1"/>
      <c r="S157" s="1"/>
      <c r="T157" s="6" t="str">
        <f t="shared" si="26"/>
        <v>NA</v>
      </c>
      <c r="U157" s="1"/>
      <c r="V157" s="1"/>
      <c r="W157" s="1"/>
      <c r="X157" s="1"/>
      <c r="Y157" s="1"/>
      <c r="Z157" s="1"/>
      <c r="AA157" s="1"/>
      <c r="AB157" s="1"/>
      <c r="AC157" s="1"/>
      <c r="AD157" s="1"/>
      <c r="AE157" s="1"/>
      <c r="AF157" s="1"/>
      <c r="AG157" s="1"/>
      <c r="AH157" s="1"/>
      <c r="AI157" s="1"/>
      <c r="AJ157" s="1">
        <v>359</v>
      </c>
      <c r="AK157" s="1" t="s">
        <v>938</v>
      </c>
      <c r="AL157" s="1" t="s">
        <v>939</v>
      </c>
      <c r="AM157" s="1">
        <v>254</v>
      </c>
      <c r="AN157" s="1"/>
      <c r="AO157" s="1"/>
      <c r="AP157" s="1"/>
      <c r="AQ157" s="1"/>
      <c r="AR157" s="1"/>
      <c r="AS157" s="1"/>
      <c r="AT157" s="1"/>
      <c r="AU157" s="1"/>
      <c r="AV157" s="1"/>
      <c r="AW157" s="1"/>
      <c r="AX157" s="1"/>
      <c r="AY157" s="1"/>
      <c r="AZ157" s="1" t="s">
        <v>60</v>
      </c>
      <c r="BA157" s="1" t="s">
        <v>940</v>
      </c>
      <c r="BB157" s="1"/>
    </row>
    <row r="158" spans="1:54" ht="13">
      <c r="A158" s="1" t="s">
        <v>941</v>
      </c>
      <c r="B158" s="1" t="s">
        <v>942</v>
      </c>
      <c r="C158" s="1" t="s">
        <v>80</v>
      </c>
      <c r="D158" s="1" t="s">
        <v>81</v>
      </c>
      <c r="E158" s="1" t="s">
        <v>731</v>
      </c>
      <c r="F158" s="1"/>
      <c r="G158" s="1"/>
      <c r="H158" s="1"/>
      <c r="I158" s="1"/>
      <c r="J158" s="1"/>
      <c r="K158" s="1"/>
      <c r="L158" s="1" t="s">
        <v>60</v>
      </c>
      <c r="M158" s="1"/>
      <c r="N158" s="7" t="str">
        <f t="shared" si="28"/>
        <v/>
      </c>
      <c r="O158" s="1"/>
      <c r="P158" s="7" t="str">
        <f t="shared" si="29"/>
        <v/>
      </c>
      <c r="Q158" s="7" t="str">
        <f t="shared" si="25"/>
        <v>NA</v>
      </c>
      <c r="R158" s="1"/>
      <c r="S158" s="1"/>
      <c r="T158" s="6" t="str">
        <f t="shared" si="26"/>
        <v>NA</v>
      </c>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spans="1:54" ht="13">
      <c r="A159" s="1" t="s">
        <v>943</v>
      </c>
      <c r="B159" s="1" t="s">
        <v>944</v>
      </c>
      <c r="C159" s="1" t="s">
        <v>80</v>
      </c>
      <c r="D159" s="1" t="s">
        <v>81</v>
      </c>
      <c r="E159" s="1" t="s">
        <v>945</v>
      </c>
      <c r="F159" s="1" t="s">
        <v>946</v>
      </c>
      <c r="G159" s="21" t="s">
        <v>947</v>
      </c>
      <c r="H159" s="1"/>
      <c r="I159" s="1" t="s">
        <v>56</v>
      </c>
      <c r="J159" s="1" t="s">
        <v>56</v>
      </c>
      <c r="K159" s="1" t="s">
        <v>56</v>
      </c>
      <c r="L159" s="1" t="s">
        <v>868</v>
      </c>
      <c r="M159" s="1" t="s">
        <v>948</v>
      </c>
      <c r="N159" s="7" t="str">
        <f t="shared" si="28"/>
        <v>2015</v>
      </c>
      <c r="O159" s="1" t="s">
        <v>86</v>
      </c>
      <c r="P159" s="7" t="str">
        <f t="shared" si="29"/>
        <v>2040</v>
      </c>
      <c r="Q159" s="7">
        <f t="shared" si="25"/>
        <v>25</v>
      </c>
      <c r="R159" s="1">
        <v>750</v>
      </c>
      <c r="S159" s="21" t="s">
        <v>949</v>
      </c>
      <c r="T159" s="6">
        <f t="shared" si="26"/>
        <v>30</v>
      </c>
      <c r="U159" s="1" t="s">
        <v>60</v>
      </c>
      <c r="V159" s="15"/>
      <c r="W159" s="15"/>
      <c r="X159" s="15"/>
      <c r="Y159" s="15">
        <v>2844.0920000000001</v>
      </c>
      <c r="Z159" s="15">
        <v>2962.163</v>
      </c>
      <c r="AA159" s="15">
        <v>3328.067</v>
      </c>
      <c r="AB159" s="1" t="s">
        <v>950</v>
      </c>
      <c r="AC159" s="16" t="s">
        <v>951</v>
      </c>
      <c r="AD159" s="16">
        <v>125749</v>
      </c>
      <c r="AE159" s="1" t="s">
        <v>952</v>
      </c>
      <c r="AF159" s="16" t="s">
        <v>951</v>
      </c>
      <c r="AG159" s="1">
        <v>452</v>
      </c>
      <c r="AH159" s="1" t="s">
        <v>953</v>
      </c>
      <c r="AI159" s="1" t="s">
        <v>954</v>
      </c>
      <c r="AJ159" s="1"/>
      <c r="AK159" s="1"/>
      <c r="AL159" s="1"/>
      <c r="AM159" s="1"/>
      <c r="AN159" s="1"/>
      <c r="AO159" s="1"/>
      <c r="AP159" s="1"/>
      <c r="AQ159" s="1"/>
      <c r="AR159" s="1"/>
      <c r="AS159" s="1"/>
      <c r="AT159" s="1"/>
      <c r="AU159" s="1"/>
      <c r="AV159" s="1"/>
      <c r="AW159" s="1"/>
      <c r="AX159" s="1"/>
      <c r="AY159" s="1"/>
      <c r="AZ159" s="1" t="s">
        <v>60</v>
      </c>
      <c r="BA159" s="1" t="s">
        <v>955</v>
      </c>
      <c r="BB159" s="1"/>
    </row>
    <row r="160" spans="1:54" ht="13">
      <c r="A160" s="1" t="s">
        <v>956</v>
      </c>
      <c r="B160" s="1" t="s">
        <v>957</v>
      </c>
      <c r="C160" s="1" t="s">
        <v>276</v>
      </c>
      <c r="D160" s="1" t="s">
        <v>81</v>
      </c>
      <c r="E160" s="1" t="s">
        <v>958</v>
      </c>
      <c r="F160" s="1"/>
      <c r="G160" s="1"/>
      <c r="H160" s="1"/>
      <c r="I160" s="1"/>
      <c r="J160" s="1"/>
      <c r="K160" s="1"/>
      <c r="L160" s="1" t="s">
        <v>57</v>
      </c>
      <c r="M160" s="1"/>
      <c r="N160" s="7" t="str">
        <f t="shared" si="28"/>
        <v/>
      </c>
      <c r="O160" s="1"/>
      <c r="P160" s="7" t="str">
        <f t="shared" si="29"/>
        <v/>
      </c>
      <c r="Q160" s="7" t="str">
        <f t="shared" si="25"/>
        <v>NA</v>
      </c>
      <c r="R160" s="1"/>
      <c r="S160" s="1"/>
      <c r="T160" s="6" t="str">
        <f t="shared" si="26"/>
        <v>NA</v>
      </c>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spans="1:54" ht="13">
      <c r="A161" s="1" t="s">
        <v>959</v>
      </c>
      <c r="B161" s="1" t="s">
        <v>960</v>
      </c>
      <c r="C161" s="1" t="s">
        <v>276</v>
      </c>
      <c r="D161" s="1" t="s">
        <v>81</v>
      </c>
      <c r="E161" s="1" t="s">
        <v>961</v>
      </c>
      <c r="F161" s="1" t="s">
        <v>962</v>
      </c>
      <c r="G161" s="1" t="s">
        <v>56</v>
      </c>
      <c r="H161" s="1" t="s">
        <v>57</v>
      </c>
      <c r="I161" s="1" t="s">
        <v>56</v>
      </c>
      <c r="J161" s="1" t="s">
        <v>60</v>
      </c>
      <c r="K161" s="1" t="s">
        <v>963</v>
      </c>
      <c r="L161" s="1" t="s">
        <v>57</v>
      </c>
      <c r="M161" s="1">
        <v>2019</v>
      </c>
      <c r="N161" s="7" t="str">
        <f t="shared" si="28"/>
        <v>2019</v>
      </c>
      <c r="O161" s="1">
        <v>2044</v>
      </c>
      <c r="P161" s="7" t="str">
        <f t="shared" si="29"/>
        <v>2044</v>
      </c>
      <c r="Q161" s="7">
        <f t="shared" si="25"/>
        <v>25</v>
      </c>
      <c r="R161" s="1">
        <v>990</v>
      </c>
      <c r="S161" s="1" t="s">
        <v>964</v>
      </c>
      <c r="T161" s="6">
        <f t="shared" si="26"/>
        <v>39.6</v>
      </c>
      <c r="U161" s="1" t="s">
        <v>57</v>
      </c>
      <c r="V161" s="1"/>
      <c r="W161" s="1"/>
      <c r="X161" s="1"/>
      <c r="Y161" s="1">
        <v>1133</v>
      </c>
      <c r="Z161" s="1">
        <v>707</v>
      </c>
      <c r="AA161" s="1">
        <v>0</v>
      </c>
      <c r="AB161" s="1" t="s">
        <v>697</v>
      </c>
      <c r="AC161" s="1" t="s">
        <v>698</v>
      </c>
      <c r="AD161" s="1">
        <v>27443</v>
      </c>
      <c r="AE161" s="1" t="s">
        <v>965</v>
      </c>
      <c r="AF161" s="1" t="s">
        <v>966</v>
      </c>
      <c r="AG161" s="16">
        <v>2294</v>
      </c>
      <c r="AH161" s="1" t="s">
        <v>967</v>
      </c>
      <c r="AI161" s="1" t="s">
        <v>968</v>
      </c>
      <c r="AJ161" s="1"/>
      <c r="AK161" s="1"/>
      <c r="AL161" s="1"/>
      <c r="AM161" s="1"/>
      <c r="AN161" s="1"/>
      <c r="AO161" s="1"/>
      <c r="AP161" s="1"/>
      <c r="AQ161" s="1"/>
      <c r="AR161" s="1"/>
      <c r="AS161" s="1"/>
      <c r="AT161" s="1"/>
      <c r="AU161" s="1"/>
      <c r="AV161" s="1"/>
      <c r="AW161" s="1"/>
      <c r="AX161" s="1"/>
      <c r="AY161" s="1"/>
      <c r="AZ161" s="1"/>
      <c r="BA161" s="1"/>
      <c r="BB161" s="1"/>
    </row>
    <row r="162" spans="1:54" ht="13">
      <c r="A162" s="1" t="s">
        <v>969</v>
      </c>
      <c r="B162" s="1" t="s">
        <v>970</v>
      </c>
      <c r="C162" s="1" t="s">
        <v>52</v>
      </c>
      <c r="D162" s="1" t="s">
        <v>81</v>
      </c>
      <c r="E162" s="1" t="s">
        <v>64</v>
      </c>
      <c r="F162" s="1"/>
      <c r="G162" s="1"/>
      <c r="H162" s="1"/>
      <c r="I162" s="1"/>
      <c r="J162" s="1"/>
      <c r="K162" s="1"/>
      <c r="L162" s="1" t="s">
        <v>57</v>
      </c>
      <c r="M162" s="1"/>
      <c r="N162" s="7" t="str">
        <f t="shared" si="28"/>
        <v/>
      </c>
      <c r="O162" s="1"/>
      <c r="P162" s="7" t="str">
        <f t="shared" si="29"/>
        <v/>
      </c>
      <c r="Q162" s="7" t="str">
        <f t="shared" si="25"/>
        <v>NA</v>
      </c>
      <c r="R162" s="1"/>
      <c r="S162" s="1" t="s">
        <v>971</v>
      </c>
      <c r="T162" s="6" t="str">
        <f t="shared" si="26"/>
        <v>NA</v>
      </c>
      <c r="U162" s="1" t="s">
        <v>57</v>
      </c>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spans="1:54" ht="13">
      <c r="A163" s="1" t="s">
        <v>972</v>
      </c>
      <c r="B163" s="1" t="s">
        <v>973</v>
      </c>
      <c r="C163" s="1" t="s">
        <v>52</v>
      </c>
      <c r="D163" s="1" t="s">
        <v>81</v>
      </c>
      <c r="E163" s="1" t="s">
        <v>201</v>
      </c>
      <c r="F163" s="1"/>
      <c r="G163" s="1"/>
      <c r="H163" s="1"/>
      <c r="I163" s="1"/>
      <c r="J163" s="1"/>
      <c r="K163" s="1"/>
      <c r="L163" s="1" t="s">
        <v>57</v>
      </c>
      <c r="M163" s="1"/>
      <c r="N163" s="7" t="str">
        <f t="shared" si="28"/>
        <v/>
      </c>
      <c r="O163" s="1"/>
      <c r="P163" s="7" t="str">
        <f t="shared" si="29"/>
        <v/>
      </c>
      <c r="Q163" s="7" t="str">
        <f t="shared" si="25"/>
        <v>NA</v>
      </c>
      <c r="R163" s="1"/>
      <c r="S163" s="1"/>
      <c r="T163" s="6" t="str">
        <f t="shared" si="26"/>
        <v>NA</v>
      </c>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spans="1:54" ht="13">
      <c r="A164" s="1" t="s">
        <v>974</v>
      </c>
      <c r="B164" s="1" t="s">
        <v>975</v>
      </c>
      <c r="C164" s="1" t="s">
        <v>80</v>
      </c>
      <c r="D164" s="1" t="s">
        <v>81</v>
      </c>
      <c r="E164" s="1" t="s">
        <v>976</v>
      </c>
      <c r="F164" s="1"/>
      <c r="G164" s="1"/>
      <c r="H164" s="1"/>
      <c r="I164" s="1"/>
      <c r="J164" s="1"/>
      <c r="K164" s="1"/>
      <c r="L164" s="1" t="s">
        <v>60</v>
      </c>
      <c r="M164" s="1"/>
      <c r="N164" s="7" t="str">
        <f t="shared" si="28"/>
        <v/>
      </c>
      <c r="O164" s="1"/>
      <c r="P164" s="7" t="str">
        <f t="shared" si="29"/>
        <v/>
      </c>
      <c r="Q164" s="7" t="str">
        <f t="shared" si="25"/>
        <v>NA</v>
      </c>
      <c r="R164" s="1"/>
      <c r="S164" s="1"/>
      <c r="T164" s="6" t="str">
        <f t="shared" si="26"/>
        <v>NA</v>
      </c>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spans="1:54" ht="13">
      <c r="A165" s="1" t="s">
        <v>977</v>
      </c>
      <c r="B165" s="1" t="s">
        <v>978</v>
      </c>
      <c r="C165" s="1" t="s">
        <v>80</v>
      </c>
      <c r="D165" s="1" t="s">
        <v>81</v>
      </c>
      <c r="E165" s="1" t="s">
        <v>64</v>
      </c>
      <c r="F165" s="1"/>
      <c r="G165" s="1"/>
      <c r="H165" s="1"/>
      <c r="I165" s="1"/>
      <c r="J165" s="1"/>
      <c r="K165" s="1"/>
      <c r="L165" s="1" t="s">
        <v>57</v>
      </c>
      <c r="M165" s="1"/>
      <c r="N165" s="7"/>
      <c r="O165" s="1"/>
      <c r="P165" s="7"/>
      <c r="Q165" s="7">
        <f t="shared" si="25"/>
        <v>0</v>
      </c>
      <c r="R165" s="1"/>
      <c r="S165" s="1"/>
      <c r="T165" s="6" t="str">
        <f t="shared" si="26"/>
        <v>NA</v>
      </c>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spans="1:54" ht="13">
      <c r="A166" s="1" t="s">
        <v>979</v>
      </c>
      <c r="B166" s="1" t="s">
        <v>980</v>
      </c>
      <c r="C166" s="1" t="s">
        <v>52</v>
      </c>
      <c r="D166" s="1" t="s">
        <v>53</v>
      </c>
      <c r="E166" s="1" t="s">
        <v>54</v>
      </c>
      <c r="F166" s="1" t="s">
        <v>981</v>
      </c>
      <c r="G166" s="1" t="s">
        <v>56</v>
      </c>
      <c r="H166" s="1" t="s">
        <v>57</v>
      </c>
      <c r="I166" s="1" t="s">
        <v>56</v>
      </c>
      <c r="J166" s="1" t="s">
        <v>57</v>
      </c>
      <c r="K166" s="1" t="s">
        <v>56</v>
      </c>
      <c r="L166" s="1" t="s">
        <v>57</v>
      </c>
      <c r="M166" s="1" t="s">
        <v>982</v>
      </c>
      <c r="N166" s="7" t="str">
        <f t="shared" ref="N166:N168" si="30">RIGHT(M166,4)</f>
        <v>2019</v>
      </c>
      <c r="O166" s="1" t="s">
        <v>983</v>
      </c>
      <c r="P166" s="7" t="str">
        <f t="shared" ref="P166:P169" si="31">RIGHT(O166,4)</f>
        <v>2029</v>
      </c>
      <c r="Q166" s="7">
        <f t="shared" si="25"/>
        <v>10</v>
      </c>
      <c r="R166" s="1">
        <v>47</v>
      </c>
      <c r="S166" s="11" t="s">
        <v>984</v>
      </c>
      <c r="T166" s="6">
        <f t="shared" si="26"/>
        <v>4.7</v>
      </c>
      <c r="U166" s="1" t="s">
        <v>57</v>
      </c>
      <c r="V166" s="1"/>
      <c r="W166" s="1"/>
      <c r="X166" s="1"/>
      <c r="Y166" s="1">
        <v>798.55</v>
      </c>
      <c r="Z166" s="1">
        <v>1161.3599999999999</v>
      </c>
      <c r="AA166" s="1">
        <v>1545.06</v>
      </c>
      <c r="AB166" s="1" t="s">
        <v>56</v>
      </c>
      <c r="AC166" s="1" t="s">
        <v>56</v>
      </c>
      <c r="AD166" s="1" t="s">
        <v>56</v>
      </c>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spans="1:54" ht="13">
      <c r="A167" s="1" t="s">
        <v>985</v>
      </c>
      <c r="B167" s="1" t="s">
        <v>986</v>
      </c>
      <c r="C167" s="1" t="s">
        <v>80</v>
      </c>
      <c r="D167" s="1" t="s">
        <v>81</v>
      </c>
      <c r="E167" s="1" t="s">
        <v>64</v>
      </c>
      <c r="F167" s="1"/>
      <c r="G167" s="1"/>
      <c r="H167" s="1"/>
      <c r="I167" s="1"/>
      <c r="J167" s="1"/>
      <c r="K167" s="1"/>
      <c r="L167" s="1" t="s">
        <v>57</v>
      </c>
      <c r="M167" s="1"/>
      <c r="N167" s="7" t="str">
        <f t="shared" si="30"/>
        <v/>
      </c>
      <c r="O167" s="1"/>
      <c r="P167" s="7" t="str">
        <f t="shared" si="31"/>
        <v/>
      </c>
      <c r="Q167" s="7" t="str">
        <f t="shared" si="25"/>
        <v>NA</v>
      </c>
      <c r="R167" s="1"/>
      <c r="S167" s="1"/>
      <c r="T167" s="6" t="str">
        <f t="shared" si="26"/>
        <v>NA</v>
      </c>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spans="1:54" ht="13">
      <c r="A168" s="1" t="s">
        <v>987</v>
      </c>
      <c r="B168" s="1" t="s">
        <v>988</v>
      </c>
      <c r="C168" s="1" t="s">
        <v>80</v>
      </c>
      <c r="D168" s="1" t="s">
        <v>81</v>
      </c>
      <c r="E168" s="1" t="s">
        <v>54</v>
      </c>
      <c r="F168" s="1" t="s">
        <v>114</v>
      </c>
      <c r="G168" s="1" t="s">
        <v>989</v>
      </c>
      <c r="H168" s="1" t="s">
        <v>57</v>
      </c>
      <c r="I168" s="1" t="s">
        <v>56</v>
      </c>
      <c r="J168" s="1" t="s">
        <v>60</v>
      </c>
      <c r="K168" s="42" t="s">
        <v>990</v>
      </c>
      <c r="L168" s="1" t="s">
        <v>60</v>
      </c>
      <c r="M168" s="1">
        <v>2021</v>
      </c>
      <c r="N168" s="7" t="str">
        <f t="shared" si="30"/>
        <v>2021</v>
      </c>
      <c r="O168" s="1">
        <v>2038</v>
      </c>
      <c r="P168" s="7" t="str">
        <f t="shared" si="31"/>
        <v>2038</v>
      </c>
      <c r="Q168" s="7">
        <f t="shared" si="25"/>
        <v>17</v>
      </c>
      <c r="R168" s="1" t="s">
        <v>56</v>
      </c>
      <c r="S168" s="1" t="s">
        <v>991</v>
      </c>
      <c r="T168" s="6" t="str">
        <f t="shared" si="26"/>
        <v>NA</v>
      </c>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spans="1:54" ht="13">
      <c r="A169" s="1" t="s">
        <v>992</v>
      </c>
      <c r="B169" s="1" t="s">
        <v>993</v>
      </c>
      <c r="C169" s="1" t="s">
        <v>52</v>
      </c>
      <c r="D169" s="1" t="s">
        <v>53</v>
      </c>
      <c r="E169" s="1" t="s">
        <v>54</v>
      </c>
      <c r="F169" s="1" t="s">
        <v>57</v>
      </c>
      <c r="G169" s="1" t="s">
        <v>862</v>
      </c>
      <c r="H169" s="1" t="s">
        <v>57</v>
      </c>
      <c r="I169" s="1" t="s">
        <v>56</v>
      </c>
      <c r="J169" s="1" t="s">
        <v>56</v>
      </c>
      <c r="K169" s="1" t="s">
        <v>56</v>
      </c>
      <c r="L169" s="1" t="s">
        <v>56</v>
      </c>
      <c r="M169" s="1" t="s">
        <v>863</v>
      </c>
      <c r="N169" s="7" t="s">
        <v>56</v>
      </c>
      <c r="O169" s="1" t="s">
        <v>56</v>
      </c>
      <c r="P169" s="7" t="str">
        <f t="shared" si="31"/>
        <v>NA</v>
      </c>
      <c r="Q169" s="7" t="str">
        <f t="shared" si="25"/>
        <v>NA</v>
      </c>
      <c r="R169" s="1" t="s">
        <v>56</v>
      </c>
      <c r="S169" s="1" t="s">
        <v>56</v>
      </c>
      <c r="T169" s="6" t="str">
        <f t="shared" si="26"/>
        <v>NA</v>
      </c>
      <c r="U169" s="1" t="s">
        <v>57</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spans="1:54" ht="13">
      <c r="A170" s="1" t="s">
        <v>994</v>
      </c>
      <c r="B170" s="1" t="s">
        <v>995</v>
      </c>
      <c r="C170" s="1" t="s">
        <v>52</v>
      </c>
      <c r="D170" s="1" t="s">
        <v>81</v>
      </c>
      <c r="E170" s="1" t="s">
        <v>54</v>
      </c>
      <c r="F170" s="1" t="s">
        <v>996</v>
      </c>
      <c r="G170" s="1" t="s">
        <v>56</v>
      </c>
      <c r="H170" s="1" t="s">
        <v>57</v>
      </c>
      <c r="I170" s="1" t="s">
        <v>56</v>
      </c>
      <c r="J170" s="1" t="s">
        <v>60</v>
      </c>
      <c r="K170" s="1" t="s">
        <v>56</v>
      </c>
      <c r="L170" s="1" t="s">
        <v>57</v>
      </c>
      <c r="M170" s="24" t="s">
        <v>997</v>
      </c>
      <c r="N170" s="44">
        <v>2015</v>
      </c>
      <c r="O170" s="24" t="s">
        <v>998</v>
      </c>
      <c r="P170" s="44">
        <v>2039</v>
      </c>
      <c r="Q170" s="7">
        <f t="shared" si="25"/>
        <v>24</v>
      </c>
      <c r="R170" s="15">
        <v>1308.8599999999999</v>
      </c>
      <c r="S170" s="1" t="s">
        <v>999</v>
      </c>
      <c r="T170" s="6">
        <f t="shared" si="26"/>
        <v>54.535833333333329</v>
      </c>
      <c r="U170" s="1" t="s">
        <v>60</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spans="1:54" ht="13">
      <c r="A171" s="1" t="s">
        <v>1000</v>
      </c>
      <c r="B171" s="1" t="s">
        <v>1001</v>
      </c>
      <c r="C171" s="1" t="s">
        <v>52</v>
      </c>
      <c r="D171" s="1" t="s">
        <v>81</v>
      </c>
      <c r="E171" s="1" t="s">
        <v>54</v>
      </c>
      <c r="F171" s="1" t="s">
        <v>1002</v>
      </c>
      <c r="G171" s="1" t="s">
        <v>56</v>
      </c>
      <c r="H171" s="1" t="s">
        <v>57</v>
      </c>
      <c r="I171" s="1" t="s">
        <v>56</v>
      </c>
      <c r="J171" s="1" t="s">
        <v>206</v>
      </c>
      <c r="K171" s="1" t="s">
        <v>56</v>
      </c>
      <c r="L171" s="1" t="s">
        <v>57</v>
      </c>
      <c r="M171" s="3">
        <v>42747</v>
      </c>
      <c r="N171" s="7" t="str">
        <f t="shared" ref="N171:N178" si="32">RIGHT(M171,4)</f>
        <v>2747</v>
      </c>
      <c r="O171" s="1" t="s">
        <v>1003</v>
      </c>
      <c r="P171" s="7" t="str">
        <f t="shared" ref="P171:P178" si="33">RIGHT(O171,4)</f>
        <v>2027</v>
      </c>
      <c r="Q171" s="7">
        <f t="shared" si="25"/>
        <v>-720</v>
      </c>
      <c r="R171" s="1">
        <v>48</v>
      </c>
      <c r="S171" s="21" t="s">
        <v>1004</v>
      </c>
      <c r="T171" s="6">
        <f t="shared" si="26"/>
        <v>-6.6666666666666666E-2</v>
      </c>
      <c r="U171" s="1" t="s">
        <v>57</v>
      </c>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t="s">
        <v>60</v>
      </c>
      <c r="BA171" s="1" t="s">
        <v>1005</v>
      </c>
      <c r="BB171" s="1"/>
    </row>
    <row r="172" spans="1:54" ht="13">
      <c r="A172" s="1" t="s">
        <v>1006</v>
      </c>
      <c r="B172" s="1" t="s">
        <v>1007</v>
      </c>
      <c r="C172" s="1" t="s">
        <v>80</v>
      </c>
      <c r="D172" s="1" t="s">
        <v>81</v>
      </c>
      <c r="E172" s="1" t="s">
        <v>201</v>
      </c>
      <c r="F172" s="1"/>
      <c r="G172" s="1"/>
      <c r="H172" s="1"/>
      <c r="I172" s="1"/>
      <c r="J172" s="1"/>
      <c r="K172" s="1"/>
      <c r="L172" s="1" t="s">
        <v>57</v>
      </c>
      <c r="M172" s="1"/>
      <c r="N172" s="7" t="str">
        <f t="shared" si="32"/>
        <v/>
      </c>
      <c r="O172" s="1"/>
      <c r="P172" s="7" t="str">
        <f t="shared" si="33"/>
        <v/>
      </c>
      <c r="Q172" s="7" t="str">
        <f t="shared" si="25"/>
        <v>NA</v>
      </c>
      <c r="R172" s="1"/>
      <c r="S172" s="1"/>
      <c r="T172" s="6" t="str">
        <f t="shared" si="26"/>
        <v>NA</v>
      </c>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spans="1:54" ht="13">
      <c r="A173" s="1" t="s">
        <v>1008</v>
      </c>
      <c r="B173" s="1" t="s">
        <v>1009</v>
      </c>
      <c r="C173" s="1" t="s">
        <v>179</v>
      </c>
      <c r="D173" s="1" t="s">
        <v>81</v>
      </c>
      <c r="E173" s="1" t="s">
        <v>54</v>
      </c>
      <c r="F173" s="1" t="s">
        <v>1010</v>
      </c>
      <c r="G173" s="1" t="s">
        <v>56</v>
      </c>
      <c r="H173" s="1" t="s">
        <v>57</v>
      </c>
      <c r="I173" s="1" t="s">
        <v>56</v>
      </c>
      <c r="J173" s="1" t="s">
        <v>60</v>
      </c>
      <c r="K173" s="1" t="s">
        <v>1011</v>
      </c>
      <c r="L173" s="1" t="s">
        <v>57</v>
      </c>
      <c r="M173" s="16" t="s">
        <v>1012</v>
      </c>
      <c r="N173" s="7" t="str">
        <f t="shared" si="32"/>
        <v>2020</v>
      </c>
      <c r="O173" s="1" t="s">
        <v>1013</v>
      </c>
      <c r="P173" s="7" t="str">
        <f t="shared" si="33"/>
        <v>2045</v>
      </c>
      <c r="Q173" s="7">
        <f t="shared" si="25"/>
        <v>25</v>
      </c>
      <c r="R173" s="1">
        <v>375</v>
      </c>
      <c r="S173" s="16" t="s">
        <v>1014</v>
      </c>
      <c r="T173" s="6">
        <f t="shared" si="26"/>
        <v>15</v>
      </c>
      <c r="U173" s="1" t="s">
        <v>57</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spans="1:54" ht="13">
      <c r="A174" s="1" t="s">
        <v>1015</v>
      </c>
      <c r="B174" s="1" t="s">
        <v>1016</v>
      </c>
      <c r="C174" s="1" t="s">
        <v>52</v>
      </c>
      <c r="D174" s="1" t="s">
        <v>53</v>
      </c>
      <c r="E174" s="1" t="s">
        <v>201</v>
      </c>
      <c r="F174" s="1"/>
      <c r="G174" s="1"/>
      <c r="H174" s="1"/>
      <c r="I174" s="1"/>
      <c r="J174" s="1"/>
      <c r="K174" s="1"/>
      <c r="L174" s="1" t="s">
        <v>56</v>
      </c>
      <c r="M174" s="1"/>
      <c r="N174" s="7" t="str">
        <f t="shared" si="32"/>
        <v/>
      </c>
      <c r="O174" s="1"/>
      <c r="P174" s="7" t="str">
        <f t="shared" si="33"/>
        <v/>
      </c>
      <c r="Q174" s="7" t="str">
        <f t="shared" si="25"/>
        <v>NA</v>
      </c>
      <c r="R174" s="1"/>
      <c r="S174" s="1"/>
      <c r="T174" s="6" t="str">
        <f t="shared" si="26"/>
        <v>NA</v>
      </c>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spans="1:54" ht="13">
      <c r="A175" s="1" t="s">
        <v>1017</v>
      </c>
      <c r="B175" s="1" t="s">
        <v>1018</v>
      </c>
      <c r="C175" s="1" t="s">
        <v>52</v>
      </c>
      <c r="D175" s="1" t="s">
        <v>81</v>
      </c>
      <c r="E175" s="1" t="s">
        <v>1019</v>
      </c>
      <c r="F175" s="1" t="s">
        <v>1020</v>
      </c>
      <c r="G175" s="1" t="s">
        <v>1021</v>
      </c>
      <c r="H175" s="1" t="s">
        <v>57</v>
      </c>
      <c r="I175" s="1" t="s">
        <v>1022</v>
      </c>
      <c r="J175" s="1" t="s">
        <v>57</v>
      </c>
      <c r="K175" s="1" t="s">
        <v>56</v>
      </c>
      <c r="L175" s="1" t="s">
        <v>57</v>
      </c>
      <c r="M175" s="3">
        <v>43834</v>
      </c>
      <c r="N175" s="7" t="str">
        <f t="shared" si="32"/>
        <v>3834</v>
      </c>
      <c r="O175" s="1">
        <v>2030</v>
      </c>
      <c r="P175" s="7" t="str">
        <f t="shared" si="33"/>
        <v>2030</v>
      </c>
      <c r="Q175" s="7">
        <f t="shared" si="25"/>
        <v>-1804</v>
      </c>
      <c r="R175" s="1">
        <v>50</v>
      </c>
      <c r="S175" s="16" t="s">
        <v>1023</v>
      </c>
      <c r="T175" s="6">
        <f t="shared" si="26"/>
        <v>-2.771618625277162E-2</v>
      </c>
      <c r="U175" s="1" t="s">
        <v>57</v>
      </c>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t="s">
        <v>60</v>
      </c>
      <c r="BA175" s="1" t="s">
        <v>1024</v>
      </c>
      <c r="BB175" s="1"/>
    </row>
    <row r="176" spans="1:54" ht="13">
      <c r="A176" s="1" t="s">
        <v>1025</v>
      </c>
      <c r="B176" s="1" t="s">
        <v>1026</v>
      </c>
      <c r="C176" s="1" t="s">
        <v>52</v>
      </c>
      <c r="D176" s="1" t="s">
        <v>53</v>
      </c>
      <c r="E176" s="1" t="s">
        <v>54</v>
      </c>
      <c r="F176" s="1" t="s">
        <v>285</v>
      </c>
      <c r="G176" s="1" t="s">
        <v>56</v>
      </c>
      <c r="H176" s="1" t="s">
        <v>57</v>
      </c>
      <c r="I176" s="1" t="s">
        <v>57</v>
      </c>
      <c r="J176" s="1" t="s">
        <v>57</v>
      </c>
      <c r="K176" s="1" t="s">
        <v>56</v>
      </c>
      <c r="L176" s="1" t="s">
        <v>57</v>
      </c>
      <c r="M176" s="1">
        <v>2017</v>
      </c>
      <c r="N176" s="7" t="str">
        <f t="shared" si="32"/>
        <v>2017</v>
      </c>
      <c r="O176" s="1">
        <v>2027</v>
      </c>
      <c r="P176" s="7" t="str">
        <f t="shared" si="33"/>
        <v>2027</v>
      </c>
      <c r="Q176" s="7">
        <f t="shared" si="25"/>
        <v>10</v>
      </c>
      <c r="R176" s="1">
        <v>128</v>
      </c>
      <c r="S176" s="1" t="s">
        <v>1027</v>
      </c>
      <c r="T176" s="6">
        <f t="shared" si="26"/>
        <v>12.8</v>
      </c>
      <c r="U176" s="1" t="s">
        <v>57</v>
      </c>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spans="1:56" ht="13">
      <c r="A177" s="1" t="s">
        <v>1028</v>
      </c>
      <c r="B177" s="1" t="s">
        <v>1029</v>
      </c>
      <c r="C177" s="1" t="s">
        <v>80</v>
      </c>
      <c r="D177" s="1" t="s">
        <v>81</v>
      </c>
      <c r="E177" s="1" t="s">
        <v>686</v>
      </c>
      <c r="F177" s="1" t="s">
        <v>1030</v>
      </c>
      <c r="G177" s="1" t="s">
        <v>475</v>
      </c>
      <c r="H177" s="1" t="s">
        <v>57</v>
      </c>
      <c r="I177" s="1" t="s">
        <v>56</v>
      </c>
      <c r="J177" s="1" t="s">
        <v>60</v>
      </c>
      <c r="K177" s="1" t="s">
        <v>1031</v>
      </c>
      <c r="L177" s="1" t="s">
        <v>60</v>
      </c>
      <c r="M177" s="1" t="s">
        <v>474</v>
      </c>
      <c r="N177" s="7" t="str">
        <f t="shared" si="32"/>
        <v>2014</v>
      </c>
      <c r="O177" s="1" t="s">
        <v>1032</v>
      </c>
      <c r="P177" s="7" t="str">
        <f t="shared" si="33"/>
        <v>2039</v>
      </c>
      <c r="Q177" s="7">
        <f t="shared" si="25"/>
        <v>25</v>
      </c>
      <c r="R177" s="1"/>
      <c r="S177" s="1"/>
      <c r="T177" s="6">
        <f t="shared" si="26"/>
        <v>0</v>
      </c>
      <c r="U177" s="1" t="s">
        <v>60</v>
      </c>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spans="1:56" ht="13">
      <c r="A178" s="1" t="s">
        <v>1033</v>
      </c>
      <c r="B178" s="1" t="s">
        <v>1034</v>
      </c>
      <c r="C178" s="1" t="s">
        <v>52</v>
      </c>
      <c r="D178" s="1" t="s">
        <v>81</v>
      </c>
      <c r="E178" s="1" t="s">
        <v>201</v>
      </c>
      <c r="F178" s="1"/>
      <c r="G178" s="1"/>
      <c r="H178" s="1"/>
      <c r="I178" s="1"/>
      <c r="J178" s="1"/>
      <c r="K178" s="1"/>
      <c r="L178" s="1" t="s">
        <v>57</v>
      </c>
      <c r="M178" s="1"/>
      <c r="N178" s="7" t="str">
        <f t="shared" si="32"/>
        <v/>
      </c>
      <c r="O178" s="1"/>
      <c r="P178" s="7" t="str">
        <f t="shared" si="33"/>
        <v/>
      </c>
      <c r="Q178" s="7" t="str">
        <f t="shared" si="25"/>
        <v>NA</v>
      </c>
      <c r="R178" s="1"/>
      <c r="S178" s="1"/>
      <c r="T178" s="6" t="str">
        <f t="shared" si="26"/>
        <v>NA</v>
      </c>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spans="1:56" ht="13">
      <c r="A179" s="1" t="s">
        <v>1035</v>
      </c>
      <c r="B179" s="1" t="s">
        <v>1036</v>
      </c>
      <c r="C179" s="1" t="s">
        <v>52</v>
      </c>
      <c r="D179" s="1" t="s">
        <v>81</v>
      </c>
      <c r="E179" s="1" t="s">
        <v>54</v>
      </c>
      <c r="F179" s="1" t="s">
        <v>1037</v>
      </c>
      <c r="G179" s="1" t="s">
        <v>56</v>
      </c>
      <c r="H179" s="1" t="s">
        <v>57</v>
      </c>
      <c r="I179" s="1" t="s">
        <v>1038</v>
      </c>
      <c r="J179" s="1" t="s">
        <v>57</v>
      </c>
      <c r="K179" s="1" t="s">
        <v>1039</v>
      </c>
      <c r="L179" s="1" t="s">
        <v>57</v>
      </c>
      <c r="M179" s="1">
        <v>2023</v>
      </c>
      <c r="N179" s="7">
        <v>2023</v>
      </c>
      <c r="O179" s="1">
        <v>2028</v>
      </c>
      <c r="P179" s="7">
        <v>2028</v>
      </c>
      <c r="Q179" s="7">
        <f t="shared" si="25"/>
        <v>5</v>
      </c>
      <c r="R179" s="1"/>
      <c r="S179" s="1"/>
      <c r="T179" s="6">
        <f t="shared" si="26"/>
        <v>0</v>
      </c>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t="s">
        <v>60</v>
      </c>
      <c r="BA179" s="1" t="s">
        <v>1040</v>
      </c>
      <c r="BB179" s="1" t="s">
        <v>1041</v>
      </c>
    </row>
    <row r="180" spans="1:56" ht="13">
      <c r="A180" s="1" t="s">
        <v>1042</v>
      </c>
      <c r="B180" s="1" t="s">
        <v>1043</v>
      </c>
      <c r="C180" s="1" t="s">
        <v>80</v>
      </c>
      <c r="D180" s="1" t="s">
        <v>81</v>
      </c>
      <c r="E180" s="1" t="s">
        <v>201</v>
      </c>
      <c r="F180" s="1"/>
      <c r="G180" s="1"/>
      <c r="H180" s="1"/>
      <c r="I180" s="1"/>
      <c r="J180" s="1"/>
      <c r="K180" s="1"/>
      <c r="L180" s="1" t="s">
        <v>57</v>
      </c>
      <c r="M180" s="1"/>
      <c r="N180" s="7" t="str">
        <f t="shared" ref="N180:N195" si="34">RIGHT(M180,4)</f>
        <v/>
      </c>
      <c r="O180" s="1"/>
      <c r="P180" s="7" t="str">
        <f t="shared" ref="P180:P191" si="35">RIGHT(O180,4)</f>
        <v/>
      </c>
      <c r="Q180" s="7" t="str">
        <f t="shared" si="25"/>
        <v>NA</v>
      </c>
      <c r="R180" s="1"/>
      <c r="S180" s="1"/>
      <c r="T180" s="6" t="str">
        <f t="shared" si="26"/>
        <v>NA</v>
      </c>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spans="1:56" ht="13">
      <c r="A181" s="1" t="s">
        <v>1044</v>
      </c>
      <c r="B181" s="1" t="s">
        <v>1045</v>
      </c>
      <c r="C181" s="1" t="s">
        <v>179</v>
      </c>
      <c r="D181" s="1" t="s">
        <v>81</v>
      </c>
      <c r="E181" s="1" t="s">
        <v>64</v>
      </c>
      <c r="F181" s="1"/>
      <c r="G181" s="1"/>
      <c r="H181" s="1"/>
      <c r="I181" s="1"/>
      <c r="J181" s="1"/>
      <c r="K181" s="1"/>
      <c r="L181" s="1" t="s">
        <v>57</v>
      </c>
      <c r="M181" s="1"/>
      <c r="N181" s="7" t="str">
        <f t="shared" si="34"/>
        <v/>
      </c>
      <c r="O181" s="1"/>
      <c r="P181" s="7" t="str">
        <f t="shared" si="35"/>
        <v/>
      </c>
      <c r="Q181" s="7" t="str">
        <f t="shared" si="25"/>
        <v>NA</v>
      </c>
      <c r="R181" s="1"/>
      <c r="S181" s="1"/>
      <c r="T181" s="6" t="str">
        <f t="shared" si="26"/>
        <v>NA</v>
      </c>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t="s">
        <v>56</v>
      </c>
      <c r="BA181" s="1" t="s">
        <v>56</v>
      </c>
      <c r="BB181" s="1" t="s">
        <v>1046</v>
      </c>
    </row>
    <row r="182" spans="1:56" ht="13">
      <c r="A182" s="1" t="s">
        <v>1047</v>
      </c>
      <c r="B182" s="1" t="s">
        <v>1048</v>
      </c>
      <c r="C182" s="1" t="s">
        <v>52</v>
      </c>
      <c r="D182" s="1" t="s">
        <v>53</v>
      </c>
      <c r="E182" s="1" t="s">
        <v>686</v>
      </c>
      <c r="F182" s="1" t="s">
        <v>1049</v>
      </c>
      <c r="G182" s="1"/>
      <c r="H182" s="1" t="s">
        <v>57</v>
      </c>
      <c r="I182" s="1" t="s">
        <v>56</v>
      </c>
      <c r="J182" s="1" t="s">
        <v>57</v>
      </c>
      <c r="K182" s="1" t="s">
        <v>56</v>
      </c>
      <c r="L182" s="1" t="s">
        <v>57</v>
      </c>
      <c r="M182" s="3">
        <v>45292</v>
      </c>
      <c r="N182" s="7" t="str">
        <f t="shared" si="34"/>
        <v>5292</v>
      </c>
      <c r="O182" s="3">
        <v>48945</v>
      </c>
      <c r="P182" s="7" t="str">
        <f t="shared" si="35"/>
        <v>8945</v>
      </c>
      <c r="Q182" s="7">
        <f t="shared" si="25"/>
        <v>3653</v>
      </c>
      <c r="R182" s="1"/>
      <c r="S182" s="1" t="s">
        <v>1050</v>
      </c>
      <c r="T182" s="6">
        <f t="shared" si="26"/>
        <v>0</v>
      </c>
      <c r="U182" s="1" t="s">
        <v>57</v>
      </c>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spans="1:56" ht="13">
      <c r="A183" s="1" t="s">
        <v>1051</v>
      </c>
      <c r="B183" s="1" t="s">
        <v>1052</v>
      </c>
      <c r="C183" s="1" t="s">
        <v>80</v>
      </c>
      <c r="D183" s="1" t="s">
        <v>81</v>
      </c>
      <c r="E183" s="1" t="s">
        <v>64</v>
      </c>
      <c r="F183" s="1"/>
      <c r="G183" s="1"/>
      <c r="H183" s="1"/>
      <c r="I183" s="1"/>
      <c r="J183" s="1"/>
      <c r="K183" s="1"/>
      <c r="L183" s="1" t="s">
        <v>57</v>
      </c>
      <c r="M183" s="1"/>
      <c r="N183" s="7" t="str">
        <f t="shared" si="34"/>
        <v/>
      </c>
      <c r="O183" s="1"/>
      <c r="P183" s="7" t="str">
        <f t="shared" si="35"/>
        <v/>
      </c>
      <c r="Q183" s="7" t="str">
        <f t="shared" si="25"/>
        <v>NA</v>
      </c>
      <c r="R183" s="1"/>
      <c r="S183" s="1"/>
      <c r="T183" s="6" t="str">
        <f t="shared" si="26"/>
        <v>NA</v>
      </c>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spans="1:56" ht="13">
      <c r="A184" s="1" t="s">
        <v>1053</v>
      </c>
      <c r="B184" s="1" t="s">
        <v>1054</v>
      </c>
      <c r="C184" s="1" t="s">
        <v>52</v>
      </c>
      <c r="D184" s="1" t="s">
        <v>81</v>
      </c>
      <c r="E184" s="1" t="s">
        <v>64</v>
      </c>
      <c r="F184" s="1"/>
      <c r="G184" s="1"/>
      <c r="H184" s="1"/>
      <c r="I184" s="1"/>
      <c r="J184" s="1"/>
      <c r="K184" s="1"/>
      <c r="L184" s="1" t="s">
        <v>57</v>
      </c>
      <c r="M184" s="1"/>
      <c r="N184" s="7" t="str">
        <f t="shared" si="34"/>
        <v/>
      </c>
      <c r="O184" s="1"/>
      <c r="P184" s="7" t="str">
        <f t="shared" si="35"/>
        <v/>
      </c>
      <c r="Q184" s="7" t="str">
        <f t="shared" si="25"/>
        <v>NA</v>
      </c>
      <c r="R184" s="1"/>
      <c r="S184" s="1"/>
      <c r="T184" s="6" t="str">
        <f t="shared" si="26"/>
        <v>NA</v>
      </c>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spans="1:56" ht="13">
      <c r="A185" s="1" t="s">
        <v>1055</v>
      </c>
      <c r="B185" s="1" t="s">
        <v>1056</v>
      </c>
      <c r="C185" s="1" t="s">
        <v>52</v>
      </c>
      <c r="D185" s="1" t="s">
        <v>81</v>
      </c>
      <c r="E185" s="1" t="s">
        <v>54</v>
      </c>
      <c r="F185" s="1" t="s">
        <v>1057</v>
      </c>
      <c r="G185" s="1" t="s">
        <v>56</v>
      </c>
      <c r="H185" s="1" t="s">
        <v>57</v>
      </c>
      <c r="I185" s="1" t="s">
        <v>56</v>
      </c>
      <c r="J185" s="1" t="s">
        <v>60</v>
      </c>
      <c r="K185" s="1" t="s">
        <v>1058</v>
      </c>
      <c r="L185" s="1" t="s">
        <v>57</v>
      </c>
      <c r="M185" s="3">
        <v>36529</v>
      </c>
      <c r="N185" s="7" t="str">
        <f t="shared" si="34"/>
        <v>6529</v>
      </c>
      <c r="O185" s="1" t="s">
        <v>1059</v>
      </c>
      <c r="P185" s="7" t="str">
        <f t="shared" si="35"/>
        <v>2025</v>
      </c>
      <c r="Q185" s="7">
        <f t="shared" si="25"/>
        <v>-4504</v>
      </c>
      <c r="R185" s="1">
        <v>60</v>
      </c>
      <c r="S185" s="1" t="s">
        <v>1060</v>
      </c>
      <c r="T185" s="6">
        <f t="shared" si="26"/>
        <v>-1.3321492007104795E-2</v>
      </c>
      <c r="U185" s="1" t="s">
        <v>57</v>
      </c>
      <c r="V185" s="1"/>
      <c r="W185" s="1"/>
      <c r="X185" s="1"/>
      <c r="Y185" s="1">
        <v>0</v>
      </c>
      <c r="Z185" s="1">
        <v>0</v>
      </c>
      <c r="AA185" s="1">
        <v>0</v>
      </c>
      <c r="AB185" s="1" t="s">
        <v>1061</v>
      </c>
      <c r="AC185" s="12" t="s">
        <v>1062</v>
      </c>
      <c r="AD185" s="16">
        <v>9783</v>
      </c>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spans="1:56" ht="13">
      <c r="A186" s="1" t="s">
        <v>1063</v>
      </c>
      <c r="B186" s="1" t="s">
        <v>1064</v>
      </c>
      <c r="C186" s="1" t="s">
        <v>179</v>
      </c>
      <c r="D186" s="1" t="s">
        <v>81</v>
      </c>
      <c r="E186" s="1" t="s">
        <v>64</v>
      </c>
      <c r="F186" s="1"/>
      <c r="G186" s="1"/>
      <c r="H186" s="1"/>
      <c r="I186" s="1"/>
      <c r="J186" s="1"/>
      <c r="K186" s="1"/>
      <c r="L186" s="1" t="s">
        <v>57</v>
      </c>
      <c r="M186" s="1"/>
      <c r="N186" s="7" t="str">
        <f t="shared" si="34"/>
        <v/>
      </c>
      <c r="O186" s="1"/>
      <c r="P186" s="7" t="str">
        <f t="shared" si="35"/>
        <v/>
      </c>
      <c r="Q186" s="7" t="str">
        <f t="shared" si="25"/>
        <v>NA</v>
      </c>
      <c r="R186" s="1"/>
      <c r="S186" s="1"/>
      <c r="T186" s="6" t="str">
        <f t="shared" si="26"/>
        <v>NA</v>
      </c>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spans="1:56" ht="13">
      <c r="A187" s="1" t="s">
        <v>1065</v>
      </c>
      <c r="B187" s="1" t="s">
        <v>1066</v>
      </c>
      <c r="C187" s="1" t="s">
        <v>80</v>
      </c>
      <c r="D187" s="1" t="s">
        <v>81</v>
      </c>
      <c r="E187" s="1" t="s">
        <v>54</v>
      </c>
      <c r="F187" s="1" t="s">
        <v>1030</v>
      </c>
      <c r="G187" s="1" t="s">
        <v>56</v>
      </c>
      <c r="H187" s="1" t="s">
        <v>363</v>
      </c>
      <c r="I187" s="1" t="s">
        <v>1067</v>
      </c>
      <c r="J187" s="1" t="s">
        <v>60</v>
      </c>
      <c r="K187" s="1" t="s">
        <v>56</v>
      </c>
      <c r="L187" s="1" t="s">
        <v>60</v>
      </c>
      <c r="M187" s="1">
        <v>2014</v>
      </c>
      <c r="N187" s="7" t="str">
        <f t="shared" si="34"/>
        <v>2014</v>
      </c>
      <c r="O187" s="1">
        <v>2039</v>
      </c>
      <c r="P187" s="7" t="str">
        <f t="shared" si="35"/>
        <v>2039</v>
      </c>
      <c r="Q187" s="7">
        <f t="shared" si="25"/>
        <v>25</v>
      </c>
      <c r="R187" s="1">
        <v>717.51</v>
      </c>
      <c r="S187" s="1" t="s">
        <v>475</v>
      </c>
      <c r="T187" s="6">
        <f t="shared" si="26"/>
        <v>28.700399999999998</v>
      </c>
      <c r="U187" s="1" t="s">
        <v>60</v>
      </c>
      <c r="V187" s="1"/>
      <c r="W187" s="1"/>
      <c r="X187" s="1"/>
      <c r="Y187" s="1"/>
      <c r="Z187" s="1"/>
      <c r="AA187" s="1"/>
      <c r="AB187" s="1"/>
      <c r="AC187" s="1"/>
      <c r="AD187" s="1"/>
      <c r="AE187" s="1"/>
      <c r="AF187" s="1"/>
      <c r="AG187" s="1"/>
      <c r="AH187" s="1"/>
      <c r="AI187" s="1"/>
      <c r="AJ187" s="1"/>
      <c r="AK187" s="1"/>
      <c r="AL187" s="1"/>
      <c r="AM187" s="1"/>
      <c r="AN187" s="1"/>
      <c r="AO187" s="16"/>
      <c r="AP187" s="1"/>
      <c r="AQ187" s="1"/>
      <c r="AR187" s="1"/>
      <c r="AS187" s="1"/>
      <c r="AT187" s="1"/>
      <c r="AU187" s="1"/>
      <c r="AV187" s="1"/>
      <c r="AW187" s="1"/>
      <c r="AX187" s="1"/>
      <c r="AY187" s="1"/>
      <c r="AZ187" s="1"/>
      <c r="BA187" s="1"/>
      <c r="BB187" s="1"/>
    </row>
    <row r="188" spans="1:56" ht="13">
      <c r="A188" s="1" t="s">
        <v>1068</v>
      </c>
      <c r="B188" s="1" t="s">
        <v>1069</v>
      </c>
      <c r="C188" s="1" t="s">
        <v>179</v>
      </c>
      <c r="D188" s="1" t="s">
        <v>81</v>
      </c>
      <c r="E188" s="1" t="s">
        <v>54</v>
      </c>
      <c r="F188" s="1" t="s">
        <v>1070</v>
      </c>
      <c r="G188" s="1" t="s">
        <v>1071</v>
      </c>
      <c r="H188" s="1" t="s">
        <v>363</v>
      </c>
      <c r="I188" s="1" t="s">
        <v>56</v>
      </c>
      <c r="J188" s="1" t="s">
        <v>60</v>
      </c>
      <c r="K188" s="1" t="s">
        <v>1072</v>
      </c>
      <c r="L188" s="1" t="s">
        <v>57</v>
      </c>
      <c r="M188" s="1">
        <v>1999</v>
      </c>
      <c r="N188" s="7" t="str">
        <f t="shared" si="34"/>
        <v>1999</v>
      </c>
      <c r="O188" s="1">
        <v>2024</v>
      </c>
      <c r="P188" s="7" t="str">
        <f t="shared" si="35"/>
        <v>2024</v>
      </c>
      <c r="Q188" s="7">
        <f t="shared" si="25"/>
        <v>25</v>
      </c>
      <c r="R188" s="1">
        <f>70*25</f>
        <v>1750</v>
      </c>
      <c r="S188" s="1" t="s">
        <v>1073</v>
      </c>
      <c r="T188" s="6">
        <f t="shared" si="26"/>
        <v>70</v>
      </c>
      <c r="U188" s="1" t="s">
        <v>60</v>
      </c>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spans="1:56" ht="13">
      <c r="A189" s="1" t="s">
        <v>1074</v>
      </c>
      <c r="B189" s="1" t="s">
        <v>1075</v>
      </c>
      <c r="C189" s="1" t="s">
        <v>52</v>
      </c>
      <c r="D189" s="1" t="s">
        <v>81</v>
      </c>
      <c r="E189" s="1" t="s">
        <v>54</v>
      </c>
      <c r="F189" s="1" t="s">
        <v>1076</v>
      </c>
      <c r="G189" t="s">
        <v>1077</v>
      </c>
      <c r="H189" s="1" t="s">
        <v>60</v>
      </c>
      <c r="I189" s="1" t="s">
        <v>1078</v>
      </c>
      <c r="J189" s="1" t="s">
        <v>57</v>
      </c>
      <c r="K189" s="1" t="s">
        <v>56</v>
      </c>
      <c r="L189" s="1" t="s">
        <v>57</v>
      </c>
      <c r="M189" s="3">
        <v>44565</v>
      </c>
      <c r="N189" s="7" t="str">
        <f t="shared" si="34"/>
        <v>4565</v>
      </c>
      <c r="O189" s="1" t="s">
        <v>1079</v>
      </c>
      <c r="P189" s="7" t="str">
        <f t="shared" si="35"/>
        <v>2030</v>
      </c>
      <c r="Q189" s="7">
        <f t="shared" si="25"/>
        <v>-2535</v>
      </c>
      <c r="R189" s="1">
        <v>58</v>
      </c>
      <c r="S189" s="1"/>
      <c r="T189" s="6">
        <f t="shared" si="26"/>
        <v>-2.2879684418145956E-2</v>
      </c>
      <c r="U189" s="1" t="s">
        <v>57</v>
      </c>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spans="1:56" ht="13">
      <c r="A190" s="1" t="s">
        <v>1080</v>
      </c>
      <c r="B190" s="1" t="s">
        <v>1081</v>
      </c>
      <c r="C190" s="1" t="s">
        <v>80</v>
      </c>
      <c r="D190" s="1" t="s">
        <v>81</v>
      </c>
      <c r="E190" s="1" t="s">
        <v>731</v>
      </c>
      <c r="F190" s="1"/>
      <c r="G190" s="1"/>
      <c r="H190" s="1"/>
      <c r="I190" s="1"/>
      <c r="J190" s="1"/>
      <c r="K190" s="1"/>
      <c r="L190" s="1" t="s">
        <v>57</v>
      </c>
      <c r="M190" s="1"/>
      <c r="N190" s="7" t="str">
        <f t="shared" si="34"/>
        <v/>
      </c>
      <c r="O190" s="1"/>
      <c r="P190" s="7" t="str">
        <f t="shared" si="35"/>
        <v/>
      </c>
      <c r="Q190" s="7" t="str">
        <f t="shared" si="25"/>
        <v>NA</v>
      </c>
      <c r="R190" s="1"/>
      <c r="S190" s="1"/>
      <c r="T190" s="6" t="str">
        <f t="shared" si="26"/>
        <v>NA</v>
      </c>
      <c r="U190" s="1"/>
      <c r="V190" s="1"/>
      <c r="W190" s="1"/>
      <c r="X190" s="1"/>
      <c r="Y190" s="1"/>
      <c r="Z190" s="1"/>
      <c r="AA190" s="1"/>
      <c r="AB190" s="1"/>
      <c r="AC190" s="1"/>
      <c r="AD190" s="1"/>
      <c r="AE190" s="1"/>
      <c r="AF190" s="1"/>
      <c r="AG190" s="1"/>
      <c r="AH190" s="1"/>
      <c r="AI190" s="1"/>
      <c r="AJ190" s="45">
        <v>1508.12</v>
      </c>
      <c r="AK190" s="1"/>
      <c r="AL190" s="1"/>
      <c r="AM190" s="1"/>
      <c r="AN190" s="1"/>
      <c r="AO190" s="1"/>
      <c r="AP190" s="1"/>
      <c r="AQ190" s="1"/>
      <c r="AR190" s="1"/>
      <c r="AS190" s="1"/>
      <c r="AT190" s="1"/>
      <c r="AU190" s="1"/>
      <c r="AV190" s="1"/>
      <c r="AW190" s="1"/>
      <c r="AX190" s="1"/>
      <c r="AY190" s="1"/>
      <c r="AZ190" s="1" t="s">
        <v>60</v>
      </c>
      <c r="BA190" s="1" t="s">
        <v>1082</v>
      </c>
      <c r="BB190" s="1"/>
      <c r="BC190" s="2"/>
      <c r="BD190" s="2"/>
    </row>
    <row r="191" spans="1:56" ht="13">
      <c r="A191" s="1" t="s">
        <v>1083</v>
      </c>
      <c r="B191" s="1" t="s">
        <v>1084</v>
      </c>
      <c r="C191" s="1" t="s">
        <v>52</v>
      </c>
      <c r="D191" s="1" t="s">
        <v>81</v>
      </c>
      <c r="E191" s="1" t="s">
        <v>54</v>
      </c>
      <c r="F191" s="1" t="s">
        <v>114</v>
      </c>
      <c r="G191" s="1" t="s">
        <v>1085</v>
      </c>
      <c r="H191" s="1" t="s">
        <v>56</v>
      </c>
      <c r="I191" s="1" t="s">
        <v>56</v>
      </c>
      <c r="J191" s="1" t="s">
        <v>57</v>
      </c>
      <c r="K191" s="1" t="s">
        <v>56</v>
      </c>
      <c r="L191" s="1" t="s">
        <v>57</v>
      </c>
      <c r="M191" s="3">
        <v>45295</v>
      </c>
      <c r="N191" s="7" t="str">
        <f t="shared" si="34"/>
        <v>5295</v>
      </c>
      <c r="O191" s="1" t="s">
        <v>1086</v>
      </c>
      <c r="P191" s="7" t="str">
        <f t="shared" si="35"/>
        <v>2038</v>
      </c>
      <c r="Q191" s="7">
        <f t="shared" si="25"/>
        <v>-3257</v>
      </c>
      <c r="R191" s="1">
        <v>298.82299999999998</v>
      </c>
      <c r="S191" s="1" t="s">
        <v>1087</v>
      </c>
      <c r="T191" s="6">
        <f t="shared" si="26"/>
        <v>-9.1747927540681604E-2</v>
      </c>
      <c r="U191" s="1" t="s">
        <v>57</v>
      </c>
      <c r="V191" s="46"/>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t="s">
        <v>57</v>
      </c>
      <c r="BA191" s="1" t="s">
        <v>1088</v>
      </c>
      <c r="BB191" s="1" t="s">
        <v>1089</v>
      </c>
    </row>
    <row r="192" spans="1:56" ht="13">
      <c r="A192" s="1" t="s">
        <v>1090</v>
      </c>
      <c r="B192" s="1" t="s">
        <v>1091</v>
      </c>
      <c r="C192" s="1" t="s">
        <v>52</v>
      </c>
      <c r="D192" s="1" t="s">
        <v>81</v>
      </c>
      <c r="E192" s="1" t="s">
        <v>54</v>
      </c>
      <c r="F192" s="1" t="s">
        <v>1092</v>
      </c>
      <c r="G192" s="1" t="s">
        <v>56</v>
      </c>
      <c r="H192" s="1" t="s">
        <v>57</v>
      </c>
      <c r="I192" s="1" t="s">
        <v>56</v>
      </c>
      <c r="J192" s="1" t="s">
        <v>57</v>
      </c>
      <c r="K192" s="1" t="s">
        <v>56</v>
      </c>
      <c r="L192" s="1" t="s">
        <v>57</v>
      </c>
      <c r="M192" s="3">
        <v>45295</v>
      </c>
      <c r="N192" s="7" t="str">
        <f t="shared" si="34"/>
        <v>5295</v>
      </c>
      <c r="O192" s="1">
        <v>2029</v>
      </c>
      <c r="P192" s="7">
        <v>2034</v>
      </c>
      <c r="Q192" s="7">
        <f t="shared" si="25"/>
        <v>-3261</v>
      </c>
      <c r="R192" s="1">
        <v>105</v>
      </c>
      <c r="S192" s="46" t="s">
        <v>1093</v>
      </c>
      <c r="T192" s="6">
        <f t="shared" si="26"/>
        <v>-3.219871205151794E-2</v>
      </c>
      <c r="U192" s="1" t="s">
        <v>57</v>
      </c>
      <c r="V192" s="46"/>
      <c r="W192" s="1"/>
      <c r="X192" s="1"/>
      <c r="Y192" s="1"/>
      <c r="Z192" s="1"/>
      <c r="AA192" s="1"/>
      <c r="AB192" s="1"/>
      <c r="AC192" s="1"/>
      <c r="AD192" s="1"/>
      <c r="AE192" s="1"/>
      <c r="AF192" s="1"/>
      <c r="AG192" s="1"/>
      <c r="AH192" s="1"/>
      <c r="AI192" s="1"/>
      <c r="AJ192" s="1" t="s">
        <v>56</v>
      </c>
      <c r="AK192" s="1"/>
      <c r="AL192" s="1"/>
      <c r="AM192" s="1"/>
      <c r="AN192" s="1"/>
      <c r="AO192" s="1"/>
      <c r="AP192" s="1"/>
      <c r="AQ192" s="1"/>
      <c r="AR192" s="1"/>
      <c r="AS192" s="1"/>
      <c r="AT192" s="1"/>
      <c r="AU192" s="1"/>
      <c r="AV192" s="1"/>
      <c r="AW192" s="1"/>
      <c r="AX192" s="1"/>
      <c r="AY192" s="1"/>
      <c r="AZ192" s="1"/>
      <c r="BA192" s="1"/>
      <c r="BB192" s="1"/>
    </row>
    <row r="193" spans="1:54" ht="13">
      <c r="A193" s="1" t="s">
        <v>1094</v>
      </c>
      <c r="B193" s="1" t="s">
        <v>1095</v>
      </c>
      <c r="C193" s="1" t="s">
        <v>52</v>
      </c>
      <c r="D193" s="1" t="s">
        <v>81</v>
      </c>
      <c r="E193" s="1" t="s">
        <v>1096</v>
      </c>
      <c r="F193" s="1" t="s">
        <v>1097</v>
      </c>
      <c r="G193" s="1" t="s">
        <v>1098</v>
      </c>
      <c r="H193" s="1" t="s">
        <v>57</v>
      </c>
      <c r="I193" s="1" t="s">
        <v>56</v>
      </c>
      <c r="J193" s="1" t="s">
        <v>60</v>
      </c>
      <c r="K193" s="1" t="s">
        <v>1099</v>
      </c>
      <c r="L193" s="1" t="s">
        <v>57</v>
      </c>
      <c r="M193" s="1" t="s">
        <v>1100</v>
      </c>
      <c r="N193" s="7" t="str">
        <f t="shared" si="34"/>
        <v>2011</v>
      </c>
      <c r="O193" s="1">
        <v>2039</v>
      </c>
      <c r="P193" s="7" t="str">
        <f t="shared" ref="P193:P195" si="36">RIGHT(O193,4)</f>
        <v>2039</v>
      </c>
      <c r="Q193" s="7">
        <f t="shared" si="25"/>
        <v>28</v>
      </c>
      <c r="R193" s="1">
        <v>436</v>
      </c>
      <c r="S193" s="1" t="s">
        <v>1101</v>
      </c>
      <c r="T193" s="6">
        <f t="shared" si="26"/>
        <v>15.571428571428571</v>
      </c>
      <c r="U193" s="1" t="s">
        <v>60</v>
      </c>
      <c r="V193" s="46"/>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spans="1:54" ht="13">
      <c r="A194" s="1" t="s">
        <v>1102</v>
      </c>
      <c r="B194" s="1" t="s">
        <v>1103</v>
      </c>
      <c r="C194" s="1" t="s">
        <v>52</v>
      </c>
      <c r="D194" s="1" t="s">
        <v>136</v>
      </c>
      <c r="E194" s="1" t="s">
        <v>54</v>
      </c>
      <c r="F194" s="1" t="s">
        <v>1104</v>
      </c>
      <c r="G194" s="1" t="s">
        <v>1105</v>
      </c>
      <c r="H194" s="1" t="s">
        <v>57</v>
      </c>
      <c r="I194" s="1" t="s">
        <v>56</v>
      </c>
      <c r="J194" s="1" t="s">
        <v>60</v>
      </c>
      <c r="K194" s="1" t="s">
        <v>1106</v>
      </c>
      <c r="L194" s="1" t="s">
        <v>57</v>
      </c>
      <c r="M194" s="3">
        <v>42373</v>
      </c>
      <c r="N194" s="7" t="str">
        <f t="shared" si="34"/>
        <v>2373</v>
      </c>
      <c r="O194" s="3">
        <v>51505</v>
      </c>
      <c r="P194" s="7" t="str">
        <f t="shared" si="36"/>
        <v>1505</v>
      </c>
      <c r="Q194" s="7">
        <f t="shared" si="25"/>
        <v>-868</v>
      </c>
      <c r="R194" s="1" t="s">
        <v>56</v>
      </c>
      <c r="S194" s="1" t="s">
        <v>1107</v>
      </c>
      <c r="T194" s="6" t="str">
        <f t="shared" si="26"/>
        <v>NA</v>
      </c>
      <c r="U194" s="1" t="s">
        <v>57</v>
      </c>
      <c r="V194" s="46"/>
      <c r="W194" s="1"/>
      <c r="X194" s="1"/>
      <c r="Y194" s="1">
        <v>228.875</v>
      </c>
      <c r="Z194" s="1">
        <v>251.59</v>
      </c>
      <c r="AA194" s="1">
        <v>228.61</v>
      </c>
      <c r="AB194" s="1" t="s">
        <v>1108</v>
      </c>
      <c r="AC194" s="12" t="s">
        <v>1109</v>
      </c>
      <c r="AD194" s="1">
        <v>71510</v>
      </c>
      <c r="AE194" s="1" t="s">
        <v>1110</v>
      </c>
      <c r="AF194" s="1" t="s">
        <v>1111</v>
      </c>
      <c r="AG194" s="1">
        <v>4925.5200000000004</v>
      </c>
      <c r="AH194" s="1" t="s">
        <v>1112</v>
      </c>
      <c r="AI194" s="1" t="s">
        <v>1113</v>
      </c>
      <c r="AJ194" s="1"/>
      <c r="AK194" s="1"/>
      <c r="AL194" s="1"/>
      <c r="AM194" s="1"/>
      <c r="AN194" s="1"/>
      <c r="AO194" s="1"/>
      <c r="AP194" s="1"/>
      <c r="AQ194" s="1"/>
      <c r="AR194" s="1"/>
      <c r="AS194" s="1"/>
      <c r="AT194" s="1"/>
      <c r="AU194" s="1"/>
      <c r="AV194" s="1"/>
      <c r="AW194" s="1"/>
      <c r="AX194" s="1"/>
      <c r="AY194" s="1"/>
      <c r="AZ194" s="1"/>
      <c r="BA194" s="1"/>
      <c r="BB194" s="1"/>
    </row>
    <row r="195" spans="1:54" ht="13">
      <c r="A195" s="1" t="s">
        <v>1114</v>
      </c>
      <c r="B195" s="1" t="s">
        <v>1115</v>
      </c>
      <c r="C195" s="1" t="s">
        <v>80</v>
      </c>
      <c r="D195" s="1" t="s">
        <v>81</v>
      </c>
      <c r="E195" s="1" t="s">
        <v>731</v>
      </c>
      <c r="F195" s="1"/>
      <c r="G195" s="1"/>
      <c r="H195" s="1"/>
      <c r="I195" s="1"/>
      <c r="J195" s="1"/>
      <c r="K195" s="1"/>
      <c r="L195" s="1" t="s">
        <v>57</v>
      </c>
      <c r="M195" s="1"/>
      <c r="N195" s="7" t="str">
        <f t="shared" si="34"/>
        <v/>
      </c>
      <c r="O195" s="1"/>
      <c r="P195" s="7" t="str">
        <f t="shared" si="36"/>
        <v/>
      </c>
      <c r="Q195" s="7" t="str">
        <f t="shared" si="25"/>
        <v>NA</v>
      </c>
      <c r="R195" s="1"/>
      <c r="S195" s="1"/>
      <c r="T195" s="6" t="str">
        <f t="shared" si="26"/>
        <v>NA</v>
      </c>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spans="1:54" ht="13">
      <c r="A196" s="1" t="s">
        <v>1116</v>
      </c>
      <c r="B196" s="1"/>
      <c r="C196" s="1"/>
      <c r="D196" s="1"/>
      <c r="E196" s="1" t="s">
        <v>54</v>
      </c>
      <c r="F196" s="1" t="s">
        <v>212</v>
      </c>
      <c r="G196" s="1" t="s">
        <v>56</v>
      </c>
      <c r="H196" s="1" t="s">
        <v>57</v>
      </c>
      <c r="I196" s="1" t="s">
        <v>56</v>
      </c>
      <c r="J196" s="1" t="s">
        <v>60</v>
      </c>
      <c r="K196" s="1" t="s">
        <v>213</v>
      </c>
      <c r="L196" s="1" t="s">
        <v>57</v>
      </c>
      <c r="M196" s="3">
        <v>42373</v>
      </c>
      <c r="N196" s="7" t="s">
        <v>214</v>
      </c>
      <c r="O196" s="3">
        <v>51505</v>
      </c>
      <c r="P196" s="7" t="s">
        <v>215</v>
      </c>
      <c r="Q196" s="7">
        <v>25</v>
      </c>
      <c r="R196" s="1">
        <v>69</v>
      </c>
      <c r="S196" s="11" t="s">
        <v>192</v>
      </c>
      <c r="T196" s="6">
        <f>R196/25</f>
        <v>2.76</v>
      </c>
      <c r="U196" s="1" t="s">
        <v>57</v>
      </c>
      <c r="V196" s="1"/>
      <c r="W196" s="1"/>
      <c r="X196" s="1"/>
      <c r="Y196" s="1"/>
      <c r="Z196" s="1"/>
      <c r="AA196" s="1"/>
      <c r="AB196" s="1"/>
      <c r="AC196" s="1"/>
      <c r="AD196" s="15"/>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spans="1:54" ht="16">
      <c r="A197" s="1" t="s">
        <v>1117</v>
      </c>
      <c r="B197" s="1" t="s">
        <v>1118</v>
      </c>
      <c r="C197" s="1" t="s">
        <v>80</v>
      </c>
      <c r="D197" s="1" t="s">
        <v>81</v>
      </c>
      <c r="E197" s="1" t="s">
        <v>54</v>
      </c>
      <c r="F197" s="1" t="s">
        <v>1119</v>
      </c>
      <c r="G197" s="1" t="s">
        <v>1120</v>
      </c>
      <c r="H197" s="1" t="s">
        <v>60</v>
      </c>
      <c r="I197" s="1" t="s">
        <v>1121</v>
      </c>
      <c r="J197" s="1" t="s">
        <v>60</v>
      </c>
      <c r="K197" s="1" t="s">
        <v>1122</v>
      </c>
      <c r="L197" s="1" t="s">
        <v>60</v>
      </c>
      <c r="M197" s="1" t="s">
        <v>1123</v>
      </c>
      <c r="N197" s="7" t="str">
        <f t="shared" ref="N197:N205" si="37">RIGHT(M197,4)</f>
        <v>2013</v>
      </c>
      <c r="O197" s="1" t="s">
        <v>1124</v>
      </c>
      <c r="P197" s="7" t="str">
        <f t="shared" ref="P197:P205" si="38">RIGHT(O197,4)</f>
        <v>2038</v>
      </c>
      <c r="Q197" s="7">
        <f t="shared" ref="Q197:Q212" si="39">IF(ISERROR((P197-N197)),"NA",P197-N197)</f>
        <v>25</v>
      </c>
      <c r="R197" s="1" t="s">
        <v>56</v>
      </c>
      <c r="S197" s="1" t="s">
        <v>1125</v>
      </c>
      <c r="T197" s="6" t="str">
        <f t="shared" ref="T197:T213" si="40">IF(ISERROR((R197/Q197)),"NA",R197/Q197)</f>
        <v>NA</v>
      </c>
      <c r="U197" s="1" t="s">
        <v>57</v>
      </c>
      <c r="V197" s="1"/>
      <c r="W197" s="1"/>
      <c r="X197" s="1"/>
      <c r="Y197" s="1">
        <v>0</v>
      </c>
      <c r="Z197" s="1">
        <v>0</v>
      </c>
      <c r="AA197" s="1">
        <v>0</v>
      </c>
      <c r="AB197" s="1" t="s">
        <v>1126</v>
      </c>
      <c r="AC197" s="1" t="s">
        <v>1127</v>
      </c>
      <c r="AD197" s="15">
        <v>64912.84</v>
      </c>
      <c r="AE197" s="1" t="s">
        <v>1128</v>
      </c>
      <c r="AF197" s="1" t="s">
        <v>1127</v>
      </c>
      <c r="AG197" s="1">
        <v>146.28</v>
      </c>
      <c r="AH197" s="1"/>
      <c r="AI197" s="1"/>
      <c r="AJ197" s="1"/>
      <c r="AK197" s="1"/>
      <c r="AL197" s="1"/>
      <c r="AM197" s="1"/>
      <c r="AN197" s="1"/>
      <c r="AO197" s="1"/>
      <c r="AP197" s="1"/>
      <c r="AQ197" s="1"/>
      <c r="AR197" s="1"/>
      <c r="AS197" s="1"/>
      <c r="AT197" s="1"/>
      <c r="AU197" s="1"/>
      <c r="AV197" s="1"/>
      <c r="AW197" s="1"/>
      <c r="AX197" s="1"/>
      <c r="AY197" s="1"/>
      <c r="AZ197" s="1"/>
      <c r="BA197" s="1"/>
      <c r="BB197" s="47" t="s">
        <v>313</v>
      </c>
    </row>
    <row r="198" spans="1:54" ht="13">
      <c r="A198" s="1" t="s">
        <v>1129</v>
      </c>
      <c r="B198" s="1" t="s">
        <v>1130</v>
      </c>
      <c r="C198" s="1" t="s">
        <v>80</v>
      </c>
      <c r="D198" s="1" t="s">
        <v>81</v>
      </c>
      <c r="E198" s="1" t="s">
        <v>201</v>
      </c>
      <c r="F198" s="1"/>
      <c r="G198" s="1"/>
      <c r="H198" s="1"/>
      <c r="I198" s="1"/>
      <c r="J198" s="1"/>
      <c r="K198" s="1"/>
      <c r="L198" s="1" t="s">
        <v>57</v>
      </c>
      <c r="M198" s="1"/>
      <c r="N198" s="7" t="str">
        <f t="shared" si="37"/>
        <v/>
      </c>
      <c r="O198" s="1"/>
      <c r="P198" s="7" t="str">
        <f t="shared" si="38"/>
        <v/>
      </c>
      <c r="Q198" s="7" t="str">
        <f t="shared" si="39"/>
        <v>NA</v>
      </c>
      <c r="R198" s="1"/>
      <c r="S198" s="1"/>
      <c r="T198" s="6" t="str">
        <f t="shared" si="40"/>
        <v>NA</v>
      </c>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t="s">
        <v>56</v>
      </c>
      <c r="BA198" s="1" t="s">
        <v>1131</v>
      </c>
      <c r="BB198" s="1"/>
    </row>
    <row r="199" spans="1:54" ht="13">
      <c r="A199" s="1" t="s">
        <v>1132</v>
      </c>
      <c r="B199" s="1" t="s">
        <v>1133</v>
      </c>
      <c r="C199" s="1" t="s">
        <v>52</v>
      </c>
      <c r="D199" s="1" t="s">
        <v>81</v>
      </c>
      <c r="E199" s="1" t="s">
        <v>54</v>
      </c>
      <c r="F199" s="1" t="s">
        <v>285</v>
      </c>
      <c r="G199" s="1" t="s">
        <v>56</v>
      </c>
      <c r="H199" s="1" t="s">
        <v>57</v>
      </c>
      <c r="I199" s="1" t="s">
        <v>56</v>
      </c>
      <c r="J199" s="1" t="s">
        <v>57</v>
      </c>
      <c r="K199" s="1" t="s">
        <v>56</v>
      </c>
      <c r="L199" s="1" t="s">
        <v>57</v>
      </c>
      <c r="M199" s="3">
        <v>43832</v>
      </c>
      <c r="N199" s="7" t="str">
        <f t="shared" si="37"/>
        <v>3832</v>
      </c>
      <c r="O199" s="1">
        <v>2025</v>
      </c>
      <c r="P199" s="7" t="str">
        <f t="shared" si="38"/>
        <v>2025</v>
      </c>
      <c r="Q199" s="7">
        <f t="shared" si="39"/>
        <v>-1807</v>
      </c>
      <c r="R199" s="1">
        <v>30</v>
      </c>
      <c r="S199" s="1" t="s">
        <v>1134</v>
      </c>
      <c r="T199" s="6">
        <f t="shared" si="40"/>
        <v>-1.6602102933038185E-2</v>
      </c>
      <c r="U199" s="1" t="s">
        <v>57</v>
      </c>
      <c r="V199" s="1"/>
      <c r="W199" s="1"/>
      <c r="X199" s="1"/>
      <c r="Y199" s="1">
        <v>1797</v>
      </c>
      <c r="Z199" s="1">
        <v>1806</v>
      </c>
      <c r="AA199" s="1">
        <v>2392</v>
      </c>
      <c r="AB199" s="1" t="s">
        <v>1135</v>
      </c>
      <c r="AC199" s="1" t="s">
        <v>1136</v>
      </c>
      <c r="AD199" s="1">
        <v>139</v>
      </c>
      <c r="AE199" s="1" t="s">
        <v>91</v>
      </c>
      <c r="AF199" s="1" t="s">
        <v>1137</v>
      </c>
      <c r="AG199" s="1">
        <v>31</v>
      </c>
      <c r="AH199" s="1" t="s">
        <v>1138</v>
      </c>
      <c r="AI199" s="1" t="s">
        <v>1139</v>
      </c>
      <c r="AJ199" s="1"/>
      <c r="AK199" s="1"/>
      <c r="AL199" s="1"/>
      <c r="AM199" s="1"/>
      <c r="AN199" s="1"/>
      <c r="AO199" s="1"/>
      <c r="AP199" s="1"/>
      <c r="AQ199" s="1"/>
      <c r="AR199" s="1"/>
      <c r="AS199" s="1"/>
      <c r="AT199" s="1"/>
      <c r="AU199" s="1"/>
      <c r="AV199" s="1"/>
      <c r="AW199" s="1"/>
      <c r="AX199" s="1"/>
      <c r="AY199" s="1"/>
      <c r="AZ199" s="1" t="s">
        <v>60</v>
      </c>
      <c r="BA199" s="1" t="s">
        <v>1140</v>
      </c>
      <c r="BB199" s="1"/>
    </row>
    <row r="200" spans="1:54" ht="13">
      <c r="A200" s="1" t="s">
        <v>1141</v>
      </c>
      <c r="B200" s="1" t="s">
        <v>1142</v>
      </c>
      <c r="C200" s="1" t="s">
        <v>179</v>
      </c>
      <c r="D200" s="1" t="s">
        <v>81</v>
      </c>
      <c r="E200" s="1" t="s">
        <v>1143</v>
      </c>
      <c r="F200" s="1" t="s">
        <v>1144</v>
      </c>
      <c r="G200" s="1" t="s">
        <v>1145</v>
      </c>
      <c r="H200" s="1" t="s">
        <v>57</v>
      </c>
      <c r="I200" s="1" t="s">
        <v>1146</v>
      </c>
      <c r="J200" s="1" t="s">
        <v>60</v>
      </c>
      <c r="K200" s="1" t="s">
        <v>1147</v>
      </c>
      <c r="L200" s="1" t="s">
        <v>57</v>
      </c>
      <c r="M200" s="1" t="s">
        <v>56</v>
      </c>
      <c r="N200" s="7" t="str">
        <f t="shared" si="37"/>
        <v>NA</v>
      </c>
      <c r="O200" s="1" t="s">
        <v>56</v>
      </c>
      <c r="P200" s="7" t="str">
        <f t="shared" si="38"/>
        <v>NA</v>
      </c>
      <c r="Q200" s="7" t="str">
        <f t="shared" si="39"/>
        <v>NA</v>
      </c>
      <c r="R200" s="1" t="s">
        <v>56</v>
      </c>
      <c r="S200" s="1" t="s">
        <v>56</v>
      </c>
      <c r="T200" s="6" t="str">
        <f t="shared" si="40"/>
        <v>NA</v>
      </c>
      <c r="U200" s="1" t="s">
        <v>56</v>
      </c>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spans="1:54" ht="13">
      <c r="A201" s="1" t="s">
        <v>1148</v>
      </c>
      <c r="B201" s="1" t="s">
        <v>1149</v>
      </c>
      <c r="C201" s="1" t="s">
        <v>52</v>
      </c>
      <c r="D201" s="1" t="s">
        <v>81</v>
      </c>
      <c r="E201" s="1" t="s">
        <v>54</v>
      </c>
      <c r="F201" s="1" t="s">
        <v>1150</v>
      </c>
      <c r="G201" s="1" t="s">
        <v>1151</v>
      </c>
      <c r="H201" s="1" t="s">
        <v>57</v>
      </c>
      <c r="I201" s="1" t="s">
        <v>56</v>
      </c>
      <c r="J201" s="1" t="s">
        <v>57</v>
      </c>
      <c r="K201" s="1" t="s">
        <v>56</v>
      </c>
      <c r="L201" s="1" t="s">
        <v>57</v>
      </c>
      <c r="M201" s="3">
        <v>39450</v>
      </c>
      <c r="N201" s="7" t="str">
        <f t="shared" si="37"/>
        <v>9450</v>
      </c>
      <c r="O201" s="3">
        <v>48582</v>
      </c>
      <c r="P201" s="7" t="str">
        <f t="shared" si="38"/>
        <v>8582</v>
      </c>
      <c r="Q201" s="7">
        <f t="shared" si="39"/>
        <v>-868</v>
      </c>
      <c r="R201" s="1" t="s">
        <v>56</v>
      </c>
      <c r="S201" s="1" t="s">
        <v>1152</v>
      </c>
      <c r="T201" s="6" t="str">
        <f t="shared" si="40"/>
        <v>NA</v>
      </c>
      <c r="U201" s="1" t="s">
        <v>60</v>
      </c>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spans="1:54" ht="13">
      <c r="A202" s="1" t="s">
        <v>1153</v>
      </c>
      <c r="B202" s="1" t="s">
        <v>1154</v>
      </c>
      <c r="C202" s="1" t="s">
        <v>52</v>
      </c>
      <c r="D202" s="1" t="s">
        <v>53</v>
      </c>
      <c r="E202" s="1" t="s">
        <v>211</v>
      </c>
      <c r="F202" s="1" t="s">
        <v>1155</v>
      </c>
      <c r="G202" s="1" t="s">
        <v>56</v>
      </c>
      <c r="H202" s="1" t="s">
        <v>56</v>
      </c>
      <c r="I202" s="1" t="s">
        <v>56</v>
      </c>
      <c r="J202" s="1" t="s">
        <v>56</v>
      </c>
      <c r="K202" s="1" t="s">
        <v>56</v>
      </c>
      <c r="L202" s="1" t="s">
        <v>57</v>
      </c>
      <c r="M202" s="1" t="s">
        <v>56</v>
      </c>
      <c r="N202" s="7" t="str">
        <f t="shared" si="37"/>
        <v>NA</v>
      </c>
      <c r="O202" s="1" t="s">
        <v>56</v>
      </c>
      <c r="P202" s="7" t="str">
        <f t="shared" si="38"/>
        <v>NA</v>
      </c>
      <c r="Q202" s="7" t="str">
        <f t="shared" si="39"/>
        <v>NA</v>
      </c>
      <c r="R202" s="1" t="s">
        <v>56</v>
      </c>
      <c r="S202" s="1" t="s">
        <v>56</v>
      </c>
      <c r="T202" s="6" t="str">
        <f t="shared" si="40"/>
        <v>NA</v>
      </c>
      <c r="U202" s="1" t="s">
        <v>56</v>
      </c>
      <c r="V202" s="1"/>
      <c r="W202" s="1"/>
      <c r="X202" s="1"/>
      <c r="Y202" s="1" t="s">
        <v>56</v>
      </c>
      <c r="Z202" s="1" t="s">
        <v>56</v>
      </c>
      <c r="AA202" s="1" t="s">
        <v>56</v>
      </c>
      <c r="AB202" s="1" t="s">
        <v>56</v>
      </c>
      <c r="AC202" s="1" t="s">
        <v>56</v>
      </c>
      <c r="AD202" s="1" t="s">
        <v>56</v>
      </c>
      <c r="AE202" s="1" t="s">
        <v>721</v>
      </c>
      <c r="AF202" s="1"/>
      <c r="AG202" s="1"/>
      <c r="AH202" s="1"/>
      <c r="AI202" s="1"/>
      <c r="AJ202" s="1"/>
      <c r="AK202" s="1"/>
      <c r="AL202" s="1"/>
      <c r="AM202" s="1"/>
      <c r="AN202" s="1"/>
      <c r="AO202" s="1"/>
      <c r="AP202" s="1"/>
      <c r="AQ202" s="1"/>
      <c r="AR202" s="1"/>
      <c r="AS202" s="1"/>
      <c r="AT202" s="1"/>
      <c r="AU202" s="1"/>
      <c r="AV202" s="1"/>
      <c r="AW202" s="1"/>
      <c r="AX202" s="1"/>
      <c r="AY202" s="1"/>
      <c r="AZ202" s="1" t="s">
        <v>60</v>
      </c>
      <c r="BA202" s="1" t="s">
        <v>1156</v>
      </c>
      <c r="BB202" s="1"/>
    </row>
    <row r="203" spans="1:54" ht="13">
      <c r="A203" s="1" t="s">
        <v>1157</v>
      </c>
      <c r="B203" s="1" t="s">
        <v>1158</v>
      </c>
      <c r="C203" s="1" t="s">
        <v>52</v>
      </c>
      <c r="D203" s="1" t="s">
        <v>53</v>
      </c>
      <c r="E203" s="1" t="s">
        <v>201</v>
      </c>
      <c r="F203" s="1"/>
      <c r="G203" s="1"/>
      <c r="H203" s="1"/>
      <c r="I203" s="1"/>
      <c r="J203" s="1"/>
      <c r="K203" s="1"/>
      <c r="L203" s="1" t="s">
        <v>56</v>
      </c>
      <c r="M203" s="1"/>
      <c r="N203" s="7" t="str">
        <f t="shared" si="37"/>
        <v/>
      </c>
      <c r="O203" s="1"/>
      <c r="P203" s="7" t="str">
        <f t="shared" si="38"/>
        <v/>
      </c>
      <c r="Q203" s="7" t="str">
        <f t="shared" si="39"/>
        <v>NA</v>
      </c>
      <c r="R203" s="1"/>
      <c r="S203" s="1"/>
      <c r="T203" s="6" t="str">
        <f t="shared" si="40"/>
        <v>NA</v>
      </c>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spans="1:54" ht="13">
      <c r="A204" s="1" t="s">
        <v>1159</v>
      </c>
      <c r="B204" s="1" t="s">
        <v>1160</v>
      </c>
      <c r="C204" s="1" t="s">
        <v>52</v>
      </c>
      <c r="D204" s="1" t="s">
        <v>81</v>
      </c>
      <c r="E204" s="1" t="s">
        <v>54</v>
      </c>
      <c r="F204" s="1" t="s">
        <v>1161</v>
      </c>
      <c r="G204" s="1" t="s">
        <v>1162</v>
      </c>
      <c r="H204" s="1" t="s">
        <v>57</v>
      </c>
      <c r="I204" s="1" t="s">
        <v>57</v>
      </c>
      <c r="J204" s="1" t="s">
        <v>56</v>
      </c>
      <c r="K204" s="1" t="s">
        <v>57</v>
      </c>
      <c r="L204" s="1" t="s">
        <v>57</v>
      </c>
      <c r="M204" s="1">
        <v>2013</v>
      </c>
      <c r="N204" s="7" t="str">
        <f t="shared" si="37"/>
        <v>2013</v>
      </c>
      <c r="O204" s="1">
        <v>2025</v>
      </c>
      <c r="P204" s="7" t="str">
        <f t="shared" si="38"/>
        <v>2025</v>
      </c>
      <c r="Q204" s="7">
        <f t="shared" si="39"/>
        <v>12</v>
      </c>
      <c r="R204" s="1" t="s">
        <v>1163</v>
      </c>
      <c r="S204" s="1" t="s">
        <v>1164</v>
      </c>
      <c r="T204" s="6" t="str">
        <f t="shared" si="40"/>
        <v>NA</v>
      </c>
      <c r="U204" s="1" t="s">
        <v>57</v>
      </c>
      <c r="V204" s="1"/>
      <c r="W204" s="1"/>
      <c r="X204" s="1"/>
      <c r="Y204" s="1" t="s">
        <v>56</v>
      </c>
      <c r="Z204" s="1" t="s">
        <v>56</v>
      </c>
      <c r="AA204" s="1" t="s">
        <v>56</v>
      </c>
      <c r="AB204" s="1" t="s">
        <v>56</v>
      </c>
      <c r="AC204" s="1" t="s">
        <v>56</v>
      </c>
      <c r="AD204" s="1" t="s">
        <v>56</v>
      </c>
      <c r="AE204" s="1"/>
      <c r="AF204" s="1"/>
      <c r="AG204" s="1"/>
      <c r="AH204" s="1"/>
      <c r="AI204" s="1"/>
      <c r="AJ204" s="1"/>
      <c r="AK204" s="1"/>
      <c r="AL204" s="1"/>
      <c r="AM204" s="1"/>
      <c r="AN204" s="1"/>
      <c r="AO204" s="1"/>
      <c r="AP204" s="1"/>
      <c r="AQ204" s="1"/>
      <c r="AR204" s="1"/>
      <c r="AS204" s="1"/>
      <c r="AT204" s="1"/>
      <c r="AU204" s="1"/>
      <c r="AV204" s="1"/>
      <c r="AW204" s="1"/>
      <c r="AX204" s="1"/>
      <c r="AY204" s="1"/>
      <c r="AZ204" s="1" t="s">
        <v>57</v>
      </c>
      <c r="BA204" s="1"/>
      <c r="BB204" s="1"/>
    </row>
    <row r="205" spans="1:54" ht="13">
      <c r="A205" s="1" t="s">
        <v>1165</v>
      </c>
      <c r="B205" s="1" t="s">
        <v>1166</v>
      </c>
      <c r="C205" s="1" t="s">
        <v>179</v>
      </c>
      <c r="D205" s="1" t="s">
        <v>81</v>
      </c>
      <c r="E205" s="1" t="s">
        <v>54</v>
      </c>
      <c r="F205" s="1" t="s">
        <v>1167</v>
      </c>
      <c r="G205" s="11" t="s">
        <v>1168</v>
      </c>
      <c r="H205" s="1" t="s">
        <v>60</v>
      </c>
      <c r="I205" s="1" t="s">
        <v>1169</v>
      </c>
      <c r="J205" s="1" t="s">
        <v>57</v>
      </c>
      <c r="K205" s="1" t="s">
        <v>1170</v>
      </c>
      <c r="L205" s="1" t="s">
        <v>57</v>
      </c>
      <c r="M205" s="1">
        <v>2024</v>
      </c>
      <c r="N205" s="7" t="str">
        <f t="shared" si="37"/>
        <v>2024</v>
      </c>
      <c r="O205" s="1">
        <v>2035</v>
      </c>
      <c r="P205" s="7" t="str">
        <f t="shared" si="38"/>
        <v>2035</v>
      </c>
      <c r="Q205" s="7">
        <f t="shared" si="39"/>
        <v>11</v>
      </c>
      <c r="R205" s="1">
        <v>395.6</v>
      </c>
      <c r="S205" s="1" t="s">
        <v>1171</v>
      </c>
      <c r="T205" s="6">
        <f t="shared" si="40"/>
        <v>35.963636363636368</v>
      </c>
      <c r="U205" s="1" t="s">
        <v>57</v>
      </c>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spans="1:54" ht="13">
      <c r="A206" s="1" t="s">
        <v>1172</v>
      </c>
      <c r="B206" s="1" t="s">
        <v>1173</v>
      </c>
      <c r="C206" s="1" t="s">
        <v>737</v>
      </c>
      <c r="D206" s="1" t="s">
        <v>81</v>
      </c>
      <c r="E206" s="1" t="s">
        <v>54</v>
      </c>
      <c r="F206" s="1" t="s">
        <v>1174</v>
      </c>
      <c r="G206" s="1" t="s">
        <v>56</v>
      </c>
      <c r="H206" s="1" t="s">
        <v>57</v>
      </c>
      <c r="I206" s="1" t="s">
        <v>57</v>
      </c>
      <c r="J206" s="1" t="s">
        <v>60</v>
      </c>
      <c r="K206" s="1" t="s">
        <v>1175</v>
      </c>
      <c r="L206" s="1" t="s">
        <v>57</v>
      </c>
      <c r="M206" s="1">
        <v>2002</v>
      </c>
      <c r="N206" s="7">
        <v>2002</v>
      </c>
      <c r="O206" s="1">
        <v>2032</v>
      </c>
      <c r="P206" s="7">
        <v>2032</v>
      </c>
      <c r="Q206" s="7">
        <f t="shared" si="39"/>
        <v>30</v>
      </c>
      <c r="R206" s="1">
        <v>49.760288000000003</v>
      </c>
      <c r="S206" s="1" t="s">
        <v>1176</v>
      </c>
      <c r="T206" s="6">
        <f t="shared" si="40"/>
        <v>1.6586762666666668</v>
      </c>
      <c r="U206" s="1" t="s">
        <v>57</v>
      </c>
      <c r="V206" s="15"/>
      <c r="W206" s="15"/>
      <c r="X206" s="15"/>
      <c r="Y206" s="15">
        <v>8248.35</v>
      </c>
      <c r="Z206" s="15">
        <v>8719.58</v>
      </c>
      <c r="AA206" s="15">
        <v>10192.82</v>
      </c>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spans="1:54" ht="13">
      <c r="A207" s="1" t="s">
        <v>1177</v>
      </c>
      <c r="B207" s="1" t="s">
        <v>1178</v>
      </c>
      <c r="C207" s="1" t="s">
        <v>80</v>
      </c>
      <c r="D207" s="1" t="s">
        <v>81</v>
      </c>
      <c r="E207" s="1" t="s">
        <v>54</v>
      </c>
      <c r="F207" s="1" t="s">
        <v>1179</v>
      </c>
      <c r="G207" s="1" t="s">
        <v>56</v>
      </c>
      <c r="H207" s="1" t="s">
        <v>57</v>
      </c>
      <c r="I207" s="1" t="s">
        <v>1180</v>
      </c>
      <c r="J207" s="1" t="s">
        <v>57</v>
      </c>
      <c r="K207" s="1" t="s">
        <v>56</v>
      </c>
      <c r="L207" s="1" t="s">
        <v>60</v>
      </c>
      <c r="M207" s="3">
        <v>42008</v>
      </c>
      <c r="N207" s="7" t="str">
        <f t="shared" ref="N207:N213" si="41">RIGHT(M207,4)</f>
        <v>2008</v>
      </c>
      <c r="O207" s="3">
        <v>51139</v>
      </c>
      <c r="P207" s="7" t="str">
        <f t="shared" ref="P207:P209" si="42">RIGHT(O207,4)</f>
        <v>1139</v>
      </c>
      <c r="Q207" s="7">
        <f t="shared" si="39"/>
        <v>-869</v>
      </c>
      <c r="R207" s="1">
        <v>255</v>
      </c>
      <c r="S207" s="1" t="s">
        <v>1181</v>
      </c>
      <c r="T207" s="6">
        <f t="shared" si="40"/>
        <v>-0.29344073647871116</v>
      </c>
      <c r="U207" s="1" t="s">
        <v>57</v>
      </c>
      <c r="V207" s="1"/>
      <c r="W207" s="1"/>
      <c r="X207" s="1"/>
      <c r="Y207" s="1" t="s">
        <v>56</v>
      </c>
      <c r="Z207" s="1">
        <v>0</v>
      </c>
      <c r="AA207" s="1">
        <v>0</v>
      </c>
      <c r="AB207" s="1" t="s">
        <v>1126</v>
      </c>
      <c r="AC207" s="1" t="s">
        <v>1127</v>
      </c>
      <c r="AD207" s="12" t="s">
        <v>56</v>
      </c>
      <c r="AE207" s="12" t="s">
        <v>233</v>
      </c>
      <c r="AF207" s="1" t="s">
        <v>1182</v>
      </c>
      <c r="AG207" s="1"/>
      <c r="AH207" s="1"/>
      <c r="AI207" s="1"/>
      <c r="AJ207" s="1"/>
      <c r="AK207" s="1"/>
      <c r="AL207" s="1"/>
      <c r="AM207" s="1"/>
      <c r="AN207" s="1"/>
      <c r="AO207" s="1"/>
      <c r="AP207" s="1"/>
      <c r="AQ207" s="1"/>
      <c r="AR207" s="1"/>
      <c r="AS207" s="1"/>
      <c r="AT207" s="1"/>
      <c r="AU207" s="1"/>
      <c r="AV207" s="1"/>
      <c r="AW207" s="1"/>
      <c r="AX207" s="1"/>
      <c r="AY207" s="1"/>
      <c r="AZ207" s="1"/>
      <c r="BA207" s="1"/>
      <c r="BB207" s="1"/>
    </row>
    <row r="208" spans="1:54" ht="13">
      <c r="A208" s="1" t="s">
        <v>1183</v>
      </c>
      <c r="B208" s="1" t="s">
        <v>1184</v>
      </c>
      <c r="C208" s="1" t="s">
        <v>52</v>
      </c>
      <c r="D208" s="1" t="s">
        <v>81</v>
      </c>
      <c r="E208" s="1" t="s">
        <v>54</v>
      </c>
      <c r="F208" s="1" t="s">
        <v>1185</v>
      </c>
      <c r="G208" s="1" t="s">
        <v>56</v>
      </c>
      <c r="H208" s="1" t="s">
        <v>60</v>
      </c>
      <c r="I208" s="1" t="s">
        <v>1186</v>
      </c>
      <c r="J208" s="1" t="s">
        <v>60</v>
      </c>
      <c r="K208" s="1" t="s">
        <v>1187</v>
      </c>
      <c r="L208" s="1" t="s">
        <v>60</v>
      </c>
      <c r="M208" s="3">
        <v>39454</v>
      </c>
      <c r="N208" s="7" t="str">
        <f t="shared" si="41"/>
        <v>9454</v>
      </c>
      <c r="O208" s="1" t="s">
        <v>1188</v>
      </c>
      <c r="P208" s="7" t="str">
        <f t="shared" si="42"/>
        <v>2033</v>
      </c>
      <c r="Q208" s="7">
        <f t="shared" si="39"/>
        <v>-7421</v>
      </c>
      <c r="R208" s="1">
        <v>200</v>
      </c>
      <c r="S208" s="1" t="s">
        <v>1189</v>
      </c>
      <c r="T208" s="6">
        <f t="shared" si="40"/>
        <v>-2.6950545748551408E-2</v>
      </c>
      <c r="U208" s="1" t="s">
        <v>57</v>
      </c>
      <c r="V208" s="48">
        <v>42745</v>
      </c>
      <c r="W208" s="20" t="s">
        <v>1190</v>
      </c>
      <c r="X208" s="1">
        <v>31.5</v>
      </c>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row r="209" spans="1:54" ht="13">
      <c r="A209" s="1" t="s">
        <v>1191</v>
      </c>
      <c r="B209" s="1" t="s">
        <v>1192</v>
      </c>
      <c r="C209" s="1" t="s">
        <v>80</v>
      </c>
      <c r="D209" s="1" t="s">
        <v>81</v>
      </c>
      <c r="E209" s="1" t="s">
        <v>569</v>
      </c>
      <c r="F209" s="1"/>
      <c r="G209" s="1"/>
      <c r="H209" s="1"/>
      <c r="I209" s="1"/>
      <c r="J209" s="1"/>
      <c r="K209" s="1"/>
      <c r="L209" s="1" t="s">
        <v>57</v>
      </c>
      <c r="M209" s="1"/>
      <c r="N209" s="7" t="str">
        <f t="shared" si="41"/>
        <v/>
      </c>
      <c r="O209" s="1"/>
      <c r="P209" s="7" t="str">
        <f t="shared" si="42"/>
        <v/>
      </c>
      <c r="Q209" s="7" t="str">
        <f t="shared" si="39"/>
        <v>NA</v>
      </c>
      <c r="R209" s="1"/>
      <c r="S209" s="1"/>
      <c r="T209" s="6" t="str">
        <f t="shared" si="40"/>
        <v>NA</v>
      </c>
      <c r="U209" s="1"/>
      <c r="V209" s="1"/>
      <c r="W209" s="1"/>
      <c r="X209" s="1"/>
      <c r="Y209" s="1"/>
      <c r="Z209" s="15"/>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row>
    <row r="210" spans="1:54" ht="15">
      <c r="A210" s="1" t="s">
        <v>1193</v>
      </c>
      <c r="B210" s="1" t="s">
        <v>1194</v>
      </c>
      <c r="C210" s="1" t="s">
        <v>52</v>
      </c>
      <c r="D210" s="1" t="s">
        <v>81</v>
      </c>
      <c r="E210" s="1" t="s">
        <v>54</v>
      </c>
      <c r="F210" s="49" t="s">
        <v>144</v>
      </c>
      <c r="G210" s="1" t="s">
        <v>56</v>
      </c>
      <c r="H210" s="1" t="s">
        <v>57</v>
      </c>
      <c r="I210" s="1" t="s">
        <v>56</v>
      </c>
      <c r="J210" s="1" t="s">
        <v>57</v>
      </c>
      <c r="K210" s="1" t="s">
        <v>56</v>
      </c>
      <c r="L210" s="1" t="s">
        <v>57</v>
      </c>
      <c r="M210" s="3">
        <v>38729</v>
      </c>
      <c r="N210" s="7" t="str">
        <f t="shared" si="41"/>
        <v>8729</v>
      </c>
      <c r="O210" s="50">
        <v>47860</v>
      </c>
      <c r="P210" s="7">
        <v>2031</v>
      </c>
      <c r="Q210" s="7">
        <f t="shared" si="39"/>
        <v>-6698</v>
      </c>
      <c r="R210" s="49">
        <v>63.533999999999999</v>
      </c>
      <c r="S210" s="49" t="s">
        <v>1195</v>
      </c>
      <c r="T210" s="6">
        <f t="shared" si="40"/>
        <v>-9.485518065094057E-3</v>
      </c>
      <c r="U210" s="1" t="s">
        <v>60</v>
      </c>
      <c r="V210" s="1"/>
      <c r="W210" s="1"/>
      <c r="X210" s="1"/>
      <c r="Y210" s="1"/>
      <c r="Z210" s="15"/>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row>
    <row r="211" spans="1:54" ht="13">
      <c r="A211" s="1" t="s">
        <v>1196</v>
      </c>
      <c r="B211" s="1" t="s">
        <v>1197</v>
      </c>
      <c r="C211" s="1" t="s">
        <v>80</v>
      </c>
      <c r="D211" s="1" t="s">
        <v>81</v>
      </c>
      <c r="E211" s="1" t="s">
        <v>54</v>
      </c>
      <c r="F211" s="1" t="s">
        <v>1198</v>
      </c>
      <c r="G211" s="1" t="s">
        <v>1199</v>
      </c>
      <c r="H211" s="1" t="s">
        <v>56</v>
      </c>
      <c r="I211" s="1" t="s">
        <v>56</v>
      </c>
      <c r="J211" s="1" t="s">
        <v>56</v>
      </c>
      <c r="K211" s="1" t="s">
        <v>56</v>
      </c>
      <c r="L211" s="1" t="s">
        <v>57</v>
      </c>
      <c r="M211" s="1" t="s">
        <v>1200</v>
      </c>
      <c r="N211" s="7" t="str">
        <f t="shared" si="41"/>
        <v>2023</v>
      </c>
      <c r="O211" s="1" t="s">
        <v>1201</v>
      </c>
      <c r="P211" s="7" t="str">
        <f t="shared" ref="P211:P213" si="43">RIGHT(O211,4)</f>
        <v>2025</v>
      </c>
      <c r="Q211" s="7">
        <f t="shared" si="39"/>
        <v>2</v>
      </c>
      <c r="R211" s="1">
        <v>27.001000000000001</v>
      </c>
      <c r="S211" s="1" t="s">
        <v>1202</v>
      </c>
      <c r="T211" s="6">
        <f t="shared" si="40"/>
        <v>13.500500000000001</v>
      </c>
      <c r="U211" s="1" t="s">
        <v>57</v>
      </c>
      <c r="V211" s="1"/>
      <c r="W211" s="1"/>
      <c r="X211" s="1"/>
      <c r="Y211" s="1"/>
      <c r="Z211" s="15"/>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row>
    <row r="212" spans="1:54" ht="13">
      <c r="A212" s="1" t="s">
        <v>1203</v>
      </c>
      <c r="B212" s="1" t="s">
        <v>1204</v>
      </c>
      <c r="C212" s="1" t="s">
        <v>179</v>
      </c>
      <c r="D212" s="1" t="s">
        <v>81</v>
      </c>
      <c r="E212" s="1" t="s">
        <v>686</v>
      </c>
      <c r="F212" s="1" t="s">
        <v>1205</v>
      </c>
      <c r="G212" s="1" t="s">
        <v>56</v>
      </c>
      <c r="H212" s="1" t="s">
        <v>57</v>
      </c>
      <c r="I212" s="1" t="s">
        <v>56</v>
      </c>
      <c r="J212" s="1" t="s">
        <v>60</v>
      </c>
      <c r="K212" s="51" t="s">
        <v>1206</v>
      </c>
      <c r="L212" s="1" t="s">
        <v>57</v>
      </c>
      <c r="M212" s="1">
        <v>1998</v>
      </c>
      <c r="N212" s="7" t="str">
        <f t="shared" si="41"/>
        <v>1998</v>
      </c>
      <c r="O212" s="1">
        <v>2029</v>
      </c>
      <c r="P212" s="7" t="str">
        <f t="shared" si="43"/>
        <v>2029</v>
      </c>
      <c r="Q212" s="7">
        <f t="shared" si="39"/>
        <v>31</v>
      </c>
      <c r="R212" s="1"/>
      <c r="S212" s="1" t="s">
        <v>1207</v>
      </c>
      <c r="T212" s="6">
        <f t="shared" si="40"/>
        <v>0</v>
      </c>
      <c r="U212" s="1" t="s">
        <v>60</v>
      </c>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row>
    <row r="213" spans="1:54" ht="13">
      <c r="A213" s="1" t="s">
        <v>1208</v>
      </c>
      <c r="B213" s="1" t="s">
        <v>1209</v>
      </c>
      <c r="C213" s="1" t="s">
        <v>52</v>
      </c>
      <c r="D213" s="1" t="s">
        <v>136</v>
      </c>
      <c r="E213" s="1" t="s">
        <v>54</v>
      </c>
      <c r="F213" s="1" t="s">
        <v>1210</v>
      </c>
      <c r="G213" s="1" t="s">
        <v>1211</v>
      </c>
      <c r="H213" s="1" t="s">
        <v>56</v>
      </c>
      <c r="I213" s="1" t="s">
        <v>57</v>
      </c>
      <c r="J213" s="1" t="s">
        <v>56</v>
      </c>
      <c r="K213" s="1" t="s">
        <v>57</v>
      </c>
      <c r="L213" s="1" t="s">
        <v>57</v>
      </c>
      <c r="M213" s="1" t="s">
        <v>56</v>
      </c>
      <c r="N213" s="1" t="str">
        <f t="shared" si="41"/>
        <v>NA</v>
      </c>
      <c r="O213" s="1" t="s">
        <v>1212</v>
      </c>
      <c r="P213" s="1" t="str">
        <f t="shared" si="43"/>
        <v>2025</v>
      </c>
      <c r="Q213" s="1"/>
      <c r="R213" s="1" t="s">
        <v>56</v>
      </c>
      <c r="S213" s="1" t="s">
        <v>56</v>
      </c>
      <c r="T213" s="52" t="str">
        <f t="shared" si="40"/>
        <v>NA</v>
      </c>
      <c r="U213" s="1" t="s">
        <v>57</v>
      </c>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t="s">
        <v>57</v>
      </c>
      <c r="BA213" s="1"/>
      <c r="BB213" s="1"/>
    </row>
    <row r="214" spans="1:54" ht="13">
      <c r="A214" s="1"/>
      <c r="B214" s="1"/>
      <c r="C214" s="1"/>
      <c r="D214" s="1"/>
      <c r="E214" s="1"/>
      <c r="F214" s="1"/>
      <c r="G214" s="1"/>
      <c r="H214" s="1"/>
      <c r="I214" s="1"/>
      <c r="J214" s="1"/>
      <c r="K214" s="1"/>
      <c r="L214" s="1"/>
      <c r="M214" s="1"/>
      <c r="N214" s="1"/>
      <c r="O214" s="1"/>
      <c r="P214" s="1"/>
      <c r="Q214" s="1"/>
      <c r="R214" s="1"/>
      <c r="S214" s="1"/>
      <c r="T214" s="52"/>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row>
    <row r="215" spans="1:54" ht="13">
      <c r="N215" s="2"/>
    </row>
    <row r="216" spans="1:54" ht="13">
      <c r="N216" s="2"/>
    </row>
    <row r="217" spans="1:54" ht="13">
      <c r="N217" s="2"/>
    </row>
    <row r="218" spans="1:54" ht="13">
      <c r="N218" s="2"/>
    </row>
    <row r="219" spans="1:54" ht="13">
      <c r="N219" s="2"/>
    </row>
    <row r="220" spans="1:54" ht="13">
      <c r="N220" s="2"/>
    </row>
    <row r="221" spans="1:54" ht="13">
      <c r="N221" s="2"/>
    </row>
    <row r="222" spans="1:54" ht="13">
      <c r="N222" s="2"/>
    </row>
    <row r="223" spans="1:54" ht="13">
      <c r="F223" s="2"/>
      <c r="N223" s="2"/>
    </row>
    <row r="224" spans="1:54" ht="13">
      <c r="N224" s="2"/>
    </row>
    <row r="225" spans="14:14" ht="13">
      <c r="N225" s="2"/>
    </row>
    <row r="226" spans="14:14" ht="13">
      <c r="N226" s="2"/>
    </row>
    <row r="227" spans="14:14" ht="13">
      <c r="N227" s="2"/>
    </row>
    <row r="228" spans="14:14" ht="13">
      <c r="N228" s="2"/>
    </row>
    <row r="229" spans="14:14" ht="13">
      <c r="N229" s="2"/>
    </row>
    <row r="230" spans="14:14" ht="13">
      <c r="N230" s="2"/>
    </row>
    <row r="231" spans="14:14" ht="13">
      <c r="N231" s="2"/>
    </row>
    <row r="232" spans="14:14" ht="13">
      <c r="N232" s="2"/>
    </row>
    <row r="233" spans="14:14" ht="13">
      <c r="N233" s="2"/>
    </row>
    <row r="234" spans="14:14" ht="13">
      <c r="N234" s="2"/>
    </row>
    <row r="235" spans="14:14" ht="13">
      <c r="N235" s="2"/>
    </row>
    <row r="236" spans="14:14" ht="13">
      <c r="N236" s="2"/>
    </row>
    <row r="237" spans="14:14" ht="13">
      <c r="N237" s="2"/>
    </row>
    <row r="238" spans="14:14" ht="13">
      <c r="N238" s="2"/>
    </row>
    <row r="239" spans="14:14" ht="13">
      <c r="N239" s="2"/>
    </row>
    <row r="240" spans="14:14" ht="13">
      <c r="N240" s="2"/>
    </row>
    <row r="241" spans="14:14" ht="13">
      <c r="N241" s="2"/>
    </row>
    <row r="242" spans="14:14" ht="13">
      <c r="N242" s="2"/>
    </row>
    <row r="243" spans="14:14" ht="13">
      <c r="N243" s="2"/>
    </row>
    <row r="244" spans="14:14" ht="13">
      <c r="N244" s="2"/>
    </row>
    <row r="245" spans="14:14" ht="13">
      <c r="N245" s="2"/>
    </row>
    <row r="246" spans="14:14" ht="13">
      <c r="N246" s="2"/>
    </row>
    <row r="247" spans="14:14" ht="13">
      <c r="N247" s="2"/>
    </row>
    <row r="248" spans="14:14" ht="13">
      <c r="N248" s="2"/>
    </row>
    <row r="249" spans="14:14" ht="13">
      <c r="N249" s="2"/>
    </row>
    <row r="250" spans="14:14" ht="13">
      <c r="N250" s="2"/>
    </row>
    <row r="251" spans="14:14" ht="13">
      <c r="N251" s="2"/>
    </row>
    <row r="252" spans="14:14" ht="13">
      <c r="N252" s="2"/>
    </row>
    <row r="253" spans="14:14" ht="13">
      <c r="N253" s="2"/>
    </row>
    <row r="254" spans="14:14" ht="13">
      <c r="N254" s="2"/>
    </row>
    <row r="255" spans="14:14" ht="13">
      <c r="N255" s="2"/>
    </row>
    <row r="256" spans="14:14" ht="13">
      <c r="N256" s="2"/>
    </row>
    <row r="257" spans="14:14" ht="13">
      <c r="N257" s="2"/>
    </row>
    <row r="258" spans="14:14" ht="13">
      <c r="N258" s="2"/>
    </row>
    <row r="259" spans="14:14" ht="13">
      <c r="N259" s="2"/>
    </row>
    <row r="260" spans="14:14" ht="13">
      <c r="N260" s="2"/>
    </row>
    <row r="261" spans="14:14" ht="13">
      <c r="N261" s="2"/>
    </row>
    <row r="262" spans="14:14" ht="13">
      <c r="N262" s="2"/>
    </row>
    <row r="263" spans="14:14" ht="13">
      <c r="N263" s="2"/>
    </row>
    <row r="264" spans="14:14" ht="13">
      <c r="N264" s="2"/>
    </row>
    <row r="265" spans="14:14" ht="13">
      <c r="N265" s="2"/>
    </row>
    <row r="266" spans="14:14" ht="13">
      <c r="N266" s="2"/>
    </row>
    <row r="267" spans="14:14" ht="13">
      <c r="N267" s="2"/>
    </row>
    <row r="268" spans="14:14" ht="13">
      <c r="N268" s="2"/>
    </row>
    <row r="269" spans="14:14" ht="13">
      <c r="N269" s="2"/>
    </row>
    <row r="270" spans="14:14" ht="13">
      <c r="N270" s="2"/>
    </row>
    <row r="271" spans="14:14" ht="13">
      <c r="N271" s="2"/>
    </row>
    <row r="272" spans="14:14" ht="13">
      <c r="N272" s="2"/>
    </row>
    <row r="273" spans="14:14" ht="13">
      <c r="N273" s="2"/>
    </row>
    <row r="274" spans="14:14" ht="13">
      <c r="N274" s="2"/>
    </row>
    <row r="275" spans="14:14" ht="13">
      <c r="N275" s="2"/>
    </row>
    <row r="276" spans="14:14" ht="13">
      <c r="N276" s="2"/>
    </row>
    <row r="277" spans="14:14" ht="13">
      <c r="N277" s="2"/>
    </row>
    <row r="278" spans="14:14" ht="13">
      <c r="N278" s="2"/>
    </row>
    <row r="279" spans="14:14" ht="13">
      <c r="N279" s="2"/>
    </row>
    <row r="280" spans="14:14" ht="13">
      <c r="N280" s="2"/>
    </row>
    <row r="281" spans="14:14" ht="13">
      <c r="N281" s="2"/>
    </row>
    <row r="282" spans="14:14" ht="13">
      <c r="N282" s="2"/>
    </row>
    <row r="283" spans="14:14" ht="13">
      <c r="N283" s="2"/>
    </row>
    <row r="284" spans="14:14" ht="13">
      <c r="N284" s="2"/>
    </row>
    <row r="285" spans="14:14" ht="13">
      <c r="N285" s="2"/>
    </row>
    <row r="286" spans="14:14" ht="13">
      <c r="N286" s="2"/>
    </row>
    <row r="287" spans="14:14" ht="13">
      <c r="N287" s="2"/>
    </row>
    <row r="288" spans="14:14" ht="13">
      <c r="N288" s="2"/>
    </row>
    <row r="289" spans="14:14" ht="13">
      <c r="N289" s="2"/>
    </row>
    <row r="290" spans="14:14" ht="13">
      <c r="N290" s="2"/>
    </row>
    <row r="291" spans="14:14" ht="13">
      <c r="N291" s="2"/>
    </row>
    <row r="292" spans="14:14" ht="13">
      <c r="N292" s="2"/>
    </row>
    <row r="293" spans="14:14" ht="13">
      <c r="N293" s="2"/>
    </row>
    <row r="294" spans="14:14" ht="13">
      <c r="N294" s="2"/>
    </row>
    <row r="295" spans="14:14" ht="13">
      <c r="N295" s="2"/>
    </row>
    <row r="296" spans="14:14" ht="13">
      <c r="N296" s="2"/>
    </row>
    <row r="297" spans="14:14" ht="13">
      <c r="N297" s="2"/>
    </row>
    <row r="298" spans="14:14" ht="13">
      <c r="N298" s="2"/>
    </row>
    <row r="299" spans="14:14" ht="13">
      <c r="N299" s="2"/>
    </row>
    <row r="300" spans="14:14" ht="13">
      <c r="N300" s="2"/>
    </row>
    <row r="301" spans="14:14" ht="13">
      <c r="N301" s="2"/>
    </row>
    <row r="302" spans="14:14" ht="13">
      <c r="N302" s="2"/>
    </row>
    <row r="303" spans="14:14" ht="13">
      <c r="N303" s="2"/>
    </row>
    <row r="304" spans="14:14" ht="13">
      <c r="N304" s="2"/>
    </row>
    <row r="305" spans="14:14" ht="13">
      <c r="N305" s="2"/>
    </row>
    <row r="306" spans="14:14" ht="13">
      <c r="N306" s="2"/>
    </row>
    <row r="307" spans="14:14" ht="13">
      <c r="N307" s="2"/>
    </row>
    <row r="308" spans="14:14" ht="13">
      <c r="N308" s="2"/>
    </row>
    <row r="309" spans="14:14" ht="13">
      <c r="N309" s="2"/>
    </row>
    <row r="310" spans="14:14" ht="13">
      <c r="N310" s="2"/>
    </row>
    <row r="311" spans="14:14" ht="13">
      <c r="N311" s="2"/>
    </row>
    <row r="312" spans="14:14" ht="13">
      <c r="N312" s="2"/>
    </row>
    <row r="313" spans="14:14" ht="13">
      <c r="N313" s="2"/>
    </row>
    <row r="314" spans="14:14" ht="13">
      <c r="N314" s="2"/>
    </row>
    <row r="315" spans="14:14" ht="13">
      <c r="N315" s="2"/>
    </row>
    <row r="316" spans="14:14" ht="13">
      <c r="N316" s="2"/>
    </row>
    <row r="317" spans="14:14" ht="13">
      <c r="N317" s="2"/>
    </row>
    <row r="318" spans="14:14" ht="13">
      <c r="N318" s="2"/>
    </row>
    <row r="319" spans="14:14" ht="13">
      <c r="N319" s="2"/>
    </row>
    <row r="320" spans="14:14" ht="13">
      <c r="N320" s="2"/>
    </row>
    <row r="321" spans="14:14" ht="13">
      <c r="N321" s="2"/>
    </row>
    <row r="322" spans="14:14" ht="13">
      <c r="N322" s="2"/>
    </row>
    <row r="323" spans="14:14" ht="13">
      <c r="N323" s="2"/>
    </row>
    <row r="324" spans="14:14" ht="13">
      <c r="N324" s="2"/>
    </row>
    <row r="325" spans="14:14" ht="13">
      <c r="N325" s="2"/>
    </row>
    <row r="326" spans="14:14" ht="13">
      <c r="N326" s="2"/>
    </row>
    <row r="327" spans="14:14" ht="13">
      <c r="N327" s="2"/>
    </row>
    <row r="328" spans="14:14" ht="13">
      <c r="N328" s="2"/>
    </row>
    <row r="329" spans="14:14" ht="13">
      <c r="N329" s="2"/>
    </row>
    <row r="330" spans="14:14" ht="13">
      <c r="N330" s="2"/>
    </row>
    <row r="331" spans="14:14" ht="13">
      <c r="N331" s="2"/>
    </row>
    <row r="332" spans="14:14" ht="13">
      <c r="N332" s="2"/>
    </row>
    <row r="333" spans="14:14" ht="13">
      <c r="N333" s="2"/>
    </row>
    <row r="334" spans="14:14" ht="13">
      <c r="N334" s="2"/>
    </row>
    <row r="335" spans="14:14" ht="13">
      <c r="N335" s="2"/>
    </row>
    <row r="336" spans="14:14" ht="13">
      <c r="N336" s="2"/>
    </row>
    <row r="337" spans="14:14" ht="13">
      <c r="N337" s="2"/>
    </row>
    <row r="338" spans="14:14" ht="13">
      <c r="N338" s="2"/>
    </row>
    <row r="339" spans="14:14" ht="13">
      <c r="N339" s="2"/>
    </row>
    <row r="340" spans="14:14" ht="13">
      <c r="N340" s="2"/>
    </row>
    <row r="341" spans="14:14" ht="13">
      <c r="N341" s="2"/>
    </row>
    <row r="342" spans="14:14" ht="13">
      <c r="N342" s="2"/>
    </row>
    <row r="343" spans="14:14" ht="13">
      <c r="N343" s="2"/>
    </row>
    <row r="344" spans="14:14" ht="13">
      <c r="N344" s="2"/>
    </row>
    <row r="345" spans="14:14" ht="13">
      <c r="N345" s="2"/>
    </row>
    <row r="346" spans="14:14" ht="13">
      <c r="N346" s="2"/>
    </row>
    <row r="347" spans="14:14" ht="13">
      <c r="N347" s="2"/>
    </row>
    <row r="348" spans="14:14" ht="13">
      <c r="N348" s="2"/>
    </row>
    <row r="349" spans="14:14" ht="13">
      <c r="N349" s="2"/>
    </row>
    <row r="350" spans="14:14" ht="13">
      <c r="N350" s="2"/>
    </row>
    <row r="351" spans="14:14" ht="13">
      <c r="N351" s="2"/>
    </row>
    <row r="352" spans="14:14" ht="13">
      <c r="N352" s="2"/>
    </row>
    <row r="353" spans="14:14" ht="13">
      <c r="N353" s="2"/>
    </row>
    <row r="354" spans="14:14" ht="13">
      <c r="N354" s="2"/>
    </row>
    <row r="355" spans="14:14" ht="13">
      <c r="N355" s="2"/>
    </row>
    <row r="356" spans="14:14" ht="13">
      <c r="N356" s="2"/>
    </row>
    <row r="357" spans="14:14" ht="13">
      <c r="N357" s="2"/>
    </row>
    <row r="358" spans="14:14" ht="13">
      <c r="N358" s="2"/>
    </row>
    <row r="359" spans="14:14" ht="13">
      <c r="N359" s="2"/>
    </row>
    <row r="360" spans="14:14" ht="13">
      <c r="N360" s="2"/>
    </row>
    <row r="361" spans="14:14" ht="13">
      <c r="N361" s="2"/>
    </row>
    <row r="362" spans="14:14" ht="13">
      <c r="N362" s="2"/>
    </row>
    <row r="363" spans="14:14" ht="13">
      <c r="N363" s="2"/>
    </row>
    <row r="364" spans="14:14" ht="13">
      <c r="N364" s="2"/>
    </row>
    <row r="365" spans="14:14" ht="13">
      <c r="N365" s="2"/>
    </row>
    <row r="366" spans="14:14" ht="13">
      <c r="N366" s="2"/>
    </row>
    <row r="367" spans="14:14" ht="13">
      <c r="N367" s="2"/>
    </row>
    <row r="368" spans="14:14" ht="13">
      <c r="N368" s="2"/>
    </row>
    <row r="369" spans="14:14" ht="13">
      <c r="N369" s="2"/>
    </row>
    <row r="370" spans="14:14" ht="13">
      <c r="N370" s="2"/>
    </row>
    <row r="371" spans="14:14" ht="13">
      <c r="N371" s="2"/>
    </row>
    <row r="372" spans="14:14" ht="13">
      <c r="N372" s="2"/>
    </row>
    <row r="373" spans="14:14" ht="13">
      <c r="N373" s="2"/>
    </row>
    <row r="374" spans="14:14" ht="13">
      <c r="N374" s="2"/>
    </row>
    <row r="375" spans="14:14" ht="13">
      <c r="N375" s="2"/>
    </row>
    <row r="376" spans="14:14" ht="13">
      <c r="N376" s="2"/>
    </row>
    <row r="377" spans="14:14" ht="13">
      <c r="N377" s="2"/>
    </row>
    <row r="378" spans="14:14" ht="13">
      <c r="N378" s="2"/>
    </row>
    <row r="379" spans="14:14" ht="13">
      <c r="N379" s="2"/>
    </row>
    <row r="380" spans="14:14" ht="13">
      <c r="N380" s="2"/>
    </row>
    <row r="381" spans="14:14" ht="13">
      <c r="N381" s="2"/>
    </row>
    <row r="382" spans="14:14" ht="13">
      <c r="N382" s="2"/>
    </row>
    <row r="383" spans="14:14" ht="13">
      <c r="N383" s="2"/>
    </row>
    <row r="384" spans="14:14" ht="13">
      <c r="N384" s="2"/>
    </row>
    <row r="385" spans="14:14" ht="13">
      <c r="N385" s="2"/>
    </row>
    <row r="386" spans="14:14" ht="13">
      <c r="N386" s="2"/>
    </row>
    <row r="387" spans="14:14" ht="13">
      <c r="N387" s="2"/>
    </row>
    <row r="388" spans="14:14" ht="13">
      <c r="N388" s="2"/>
    </row>
    <row r="389" spans="14:14" ht="13">
      <c r="N389" s="2"/>
    </row>
    <row r="390" spans="14:14" ht="13">
      <c r="N390" s="2"/>
    </row>
    <row r="391" spans="14:14" ht="13">
      <c r="N391" s="2"/>
    </row>
    <row r="392" spans="14:14" ht="13">
      <c r="N392" s="2"/>
    </row>
    <row r="393" spans="14:14" ht="13">
      <c r="N393" s="2"/>
    </row>
    <row r="394" spans="14:14" ht="13">
      <c r="N394" s="2"/>
    </row>
    <row r="395" spans="14:14" ht="13">
      <c r="N395" s="2"/>
    </row>
    <row r="396" spans="14:14" ht="13">
      <c r="N396" s="2"/>
    </row>
    <row r="397" spans="14:14" ht="13">
      <c r="N397" s="2"/>
    </row>
    <row r="398" spans="14:14" ht="13">
      <c r="N398" s="2"/>
    </row>
    <row r="399" spans="14:14" ht="13">
      <c r="N399" s="2"/>
    </row>
    <row r="400" spans="14:14" ht="13">
      <c r="N400" s="2"/>
    </row>
    <row r="401" spans="14:14" ht="13">
      <c r="N401" s="2"/>
    </row>
    <row r="402" spans="14:14" ht="13">
      <c r="N402" s="2"/>
    </row>
    <row r="403" spans="14:14" ht="13">
      <c r="N403" s="2"/>
    </row>
    <row r="404" spans="14:14" ht="13">
      <c r="N404" s="2"/>
    </row>
    <row r="405" spans="14:14" ht="13">
      <c r="N405" s="2"/>
    </row>
    <row r="406" spans="14:14" ht="13">
      <c r="N406" s="2"/>
    </row>
    <row r="407" spans="14:14" ht="13">
      <c r="N407" s="2"/>
    </row>
    <row r="408" spans="14:14" ht="13">
      <c r="N408" s="2"/>
    </row>
    <row r="409" spans="14:14" ht="13">
      <c r="N409" s="2"/>
    </row>
    <row r="410" spans="14:14" ht="13">
      <c r="N410" s="2"/>
    </row>
    <row r="411" spans="14:14" ht="13">
      <c r="N411" s="2"/>
    </row>
    <row r="412" spans="14:14" ht="13">
      <c r="N412" s="2"/>
    </row>
    <row r="413" spans="14:14" ht="13">
      <c r="N413" s="2"/>
    </row>
    <row r="414" spans="14:14" ht="13">
      <c r="N414" s="2"/>
    </row>
    <row r="415" spans="14:14" ht="13">
      <c r="N415" s="2"/>
    </row>
    <row r="416" spans="14:14" ht="13">
      <c r="N416" s="2"/>
    </row>
    <row r="417" spans="14:14" ht="13">
      <c r="N417" s="2"/>
    </row>
    <row r="418" spans="14:14" ht="13">
      <c r="N418" s="2"/>
    </row>
    <row r="419" spans="14:14" ht="13">
      <c r="N419" s="2"/>
    </row>
    <row r="420" spans="14:14" ht="13">
      <c r="N420" s="2"/>
    </row>
    <row r="421" spans="14:14" ht="13">
      <c r="N421" s="2"/>
    </row>
    <row r="422" spans="14:14" ht="13">
      <c r="N422" s="2"/>
    </row>
    <row r="423" spans="14:14" ht="13">
      <c r="N423" s="2"/>
    </row>
    <row r="424" spans="14:14" ht="13">
      <c r="N424" s="2"/>
    </row>
    <row r="425" spans="14:14" ht="13">
      <c r="N425" s="2"/>
    </row>
    <row r="426" spans="14:14" ht="13">
      <c r="N426" s="2"/>
    </row>
    <row r="427" spans="14:14" ht="13">
      <c r="N427" s="2"/>
    </row>
    <row r="428" spans="14:14" ht="13">
      <c r="N428" s="2"/>
    </row>
    <row r="429" spans="14:14" ht="13">
      <c r="N429" s="2"/>
    </row>
    <row r="430" spans="14:14" ht="13">
      <c r="N430" s="2"/>
    </row>
    <row r="431" spans="14:14" ht="13">
      <c r="N431" s="2"/>
    </row>
    <row r="432" spans="14:14" ht="13">
      <c r="N432" s="2"/>
    </row>
    <row r="433" spans="14:14" ht="13">
      <c r="N433" s="2"/>
    </row>
    <row r="434" spans="14:14" ht="13">
      <c r="N434" s="2"/>
    </row>
    <row r="435" spans="14:14" ht="13">
      <c r="N435" s="2"/>
    </row>
    <row r="436" spans="14:14" ht="13">
      <c r="N436" s="2"/>
    </row>
    <row r="437" spans="14:14" ht="13">
      <c r="N437" s="2"/>
    </row>
    <row r="438" spans="14:14" ht="13">
      <c r="N438" s="2"/>
    </row>
    <row r="439" spans="14:14" ht="13">
      <c r="N439" s="2"/>
    </row>
    <row r="440" spans="14:14" ht="13">
      <c r="N440" s="2"/>
    </row>
    <row r="441" spans="14:14" ht="13">
      <c r="N441" s="2"/>
    </row>
    <row r="442" spans="14:14" ht="13">
      <c r="N442" s="2"/>
    </row>
    <row r="443" spans="14:14" ht="13">
      <c r="N443" s="2"/>
    </row>
    <row r="444" spans="14:14" ht="13">
      <c r="N444" s="2"/>
    </row>
    <row r="445" spans="14:14" ht="13">
      <c r="N445" s="2"/>
    </row>
    <row r="446" spans="14:14" ht="13">
      <c r="N446" s="2"/>
    </row>
    <row r="447" spans="14:14" ht="13">
      <c r="N447" s="2"/>
    </row>
    <row r="448" spans="14:14" ht="13">
      <c r="N448" s="2"/>
    </row>
    <row r="449" spans="14:14" ht="13">
      <c r="N449" s="2"/>
    </row>
    <row r="450" spans="14:14" ht="13">
      <c r="N450" s="2"/>
    </row>
    <row r="451" spans="14:14" ht="13">
      <c r="N451" s="2"/>
    </row>
    <row r="452" spans="14:14" ht="13">
      <c r="N452" s="2"/>
    </row>
    <row r="453" spans="14:14" ht="13">
      <c r="N453" s="2"/>
    </row>
    <row r="454" spans="14:14" ht="13">
      <c r="N454" s="2"/>
    </row>
    <row r="455" spans="14:14" ht="13">
      <c r="N455" s="2"/>
    </row>
    <row r="456" spans="14:14" ht="13">
      <c r="N456" s="2"/>
    </row>
    <row r="457" spans="14:14" ht="13">
      <c r="N457" s="2"/>
    </row>
    <row r="458" spans="14:14" ht="13">
      <c r="N458" s="2"/>
    </row>
    <row r="459" spans="14:14" ht="13">
      <c r="N459" s="2"/>
    </row>
    <row r="460" spans="14:14" ht="13">
      <c r="N460" s="2"/>
    </row>
    <row r="461" spans="14:14" ht="13">
      <c r="N461" s="2"/>
    </row>
    <row r="462" spans="14:14" ht="13">
      <c r="N462" s="2"/>
    </row>
    <row r="463" spans="14:14" ht="13">
      <c r="N463" s="2"/>
    </row>
    <row r="464" spans="14:14" ht="13">
      <c r="N464" s="2"/>
    </row>
    <row r="465" spans="14:14" ht="13">
      <c r="N465" s="2"/>
    </row>
    <row r="466" spans="14:14" ht="13">
      <c r="N466" s="2"/>
    </row>
    <row r="467" spans="14:14" ht="13">
      <c r="N467" s="2"/>
    </row>
    <row r="468" spans="14:14" ht="13">
      <c r="N468" s="2"/>
    </row>
    <row r="469" spans="14:14" ht="13">
      <c r="N469" s="2"/>
    </row>
    <row r="470" spans="14:14" ht="13">
      <c r="N470" s="2"/>
    </row>
    <row r="471" spans="14:14" ht="13">
      <c r="N471" s="2"/>
    </row>
    <row r="472" spans="14:14" ht="13">
      <c r="N472" s="2"/>
    </row>
    <row r="473" spans="14:14" ht="13">
      <c r="N473" s="2"/>
    </row>
    <row r="474" spans="14:14" ht="13">
      <c r="N474" s="2"/>
    </row>
    <row r="475" spans="14:14" ht="13">
      <c r="N475" s="2"/>
    </row>
    <row r="476" spans="14:14" ht="13">
      <c r="N476" s="2"/>
    </row>
    <row r="477" spans="14:14" ht="13">
      <c r="N477" s="2"/>
    </row>
    <row r="478" spans="14:14" ht="13">
      <c r="N478" s="2"/>
    </row>
    <row r="479" spans="14:14" ht="13">
      <c r="N479" s="2"/>
    </row>
    <row r="480" spans="14:14" ht="13">
      <c r="N480" s="2"/>
    </row>
    <row r="481" spans="14:14" ht="13">
      <c r="N481" s="2"/>
    </row>
    <row r="482" spans="14:14" ht="13">
      <c r="N482" s="2"/>
    </row>
    <row r="483" spans="14:14" ht="13">
      <c r="N483" s="2"/>
    </row>
    <row r="484" spans="14:14" ht="13">
      <c r="N484" s="2"/>
    </row>
    <row r="485" spans="14:14" ht="13">
      <c r="N485" s="2"/>
    </row>
    <row r="486" spans="14:14" ht="13">
      <c r="N486" s="2"/>
    </row>
    <row r="487" spans="14:14" ht="13">
      <c r="N487" s="2"/>
    </row>
    <row r="488" spans="14:14" ht="13">
      <c r="N488" s="2"/>
    </row>
    <row r="489" spans="14:14" ht="13">
      <c r="N489" s="2"/>
    </row>
    <row r="490" spans="14:14" ht="13">
      <c r="N490" s="2"/>
    </row>
    <row r="491" spans="14:14" ht="13">
      <c r="N491" s="2"/>
    </row>
    <row r="492" spans="14:14" ht="13">
      <c r="N492" s="2"/>
    </row>
    <row r="493" spans="14:14" ht="13">
      <c r="N493" s="2"/>
    </row>
    <row r="494" spans="14:14" ht="13">
      <c r="N494" s="2"/>
    </row>
    <row r="495" spans="14:14" ht="13">
      <c r="N495" s="2"/>
    </row>
    <row r="496" spans="14:14" ht="13">
      <c r="N496" s="2"/>
    </row>
    <row r="497" spans="14:14" ht="13">
      <c r="N497" s="2"/>
    </row>
    <row r="498" spans="14:14" ht="13">
      <c r="N498" s="2"/>
    </row>
    <row r="499" spans="14:14" ht="13">
      <c r="N499" s="2"/>
    </row>
    <row r="500" spans="14:14" ht="13">
      <c r="N500" s="2"/>
    </row>
    <row r="501" spans="14:14" ht="13">
      <c r="N501" s="2"/>
    </row>
    <row r="502" spans="14:14" ht="13">
      <c r="N502" s="2"/>
    </row>
    <row r="503" spans="14:14" ht="13">
      <c r="N503" s="2"/>
    </row>
    <row r="504" spans="14:14" ht="13">
      <c r="N504" s="2"/>
    </row>
    <row r="505" spans="14:14" ht="13">
      <c r="N505" s="2"/>
    </row>
    <row r="506" spans="14:14" ht="13">
      <c r="N506" s="2"/>
    </row>
    <row r="507" spans="14:14" ht="13">
      <c r="N507" s="2"/>
    </row>
    <row r="508" spans="14:14" ht="13">
      <c r="N508" s="2"/>
    </row>
    <row r="509" spans="14:14" ht="13">
      <c r="N509" s="2"/>
    </row>
    <row r="510" spans="14:14" ht="13">
      <c r="N510" s="2"/>
    </row>
    <row r="511" spans="14:14" ht="13">
      <c r="N511" s="2"/>
    </row>
    <row r="512" spans="14:14" ht="13">
      <c r="N512" s="2"/>
    </row>
    <row r="513" spans="14:14" ht="13">
      <c r="N513" s="2"/>
    </row>
    <row r="514" spans="14:14" ht="13">
      <c r="N514" s="2"/>
    </row>
    <row r="515" spans="14:14" ht="13">
      <c r="N515" s="2"/>
    </row>
    <row r="516" spans="14:14" ht="13">
      <c r="N516" s="2"/>
    </row>
    <row r="517" spans="14:14" ht="13">
      <c r="N517" s="2"/>
    </row>
    <row r="518" spans="14:14" ht="13">
      <c r="N518" s="2"/>
    </row>
    <row r="519" spans="14:14" ht="13">
      <c r="N519" s="2"/>
    </row>
    <row r="520" spans="14:14" ht="13">
      <c r="N520" s="2"/>
    </row>
    <row r="521" spans="14:14" ht="13">
      <c r="N521" s="2"/>
    </row>
    <row r="522" spans="14:14" ht="13">
      <c r="N522" s="2"/>
    </row>
    <row r="523" spans="14:14" ht="13">
      <c r="N523" s="2"/>
    </row>
    <row r="524" spans="14:14" ht="13">
      <c r="N524" s="2"/>
    </row>
    <row r="525" spans="14:14" ht="13">
      <c r="N525" s="2"/>
    </row>
    <row r="526" spans="14:14" ht="13">
      <c r="N526" s="2"/>
    </row>
    <row r="527" spans="14:14" ht="13">
      <c r="N527" s="2"/>
    </row>
    <row r="528" spans="14:14" ht="13">
      <c r="N528" s="2"/>
    </row>
    <row r="529" spans="14:14" ht="13">
      <c r="N529" s="2"/>
    </row>
    <row r="530" spans="14:14" ht="13">
      <c r="N530" s="2"/>
    </row>
    <row r="531" spans="14:14" ht="13">
      <c r="N531" s="2"/>
    </row>
    <row r="532" spans="14:14" ht="13">
      <c r="N532" s="2"/>
    </row>
    <row r="533" spans="14:14" ht="13">
      <c r="N533" s="2"/>
    </row>
    <row r="534" spans="14:14" ht="13">
      <c r="N534" s="2"/>
    </row>
    <row r="535" spans="14:14" ht="13">
      <c r="N535" s="2"/>
    </row>
    <row r="536" spans="14:14" ht="13">
      <c r="N536" s="2"/>
    </row>
    <row r="537" spans="14:14" ht="13">
      <c r="N537" s="2"/>
    </row>
    <row r="538" spans="14:14" ht="13">
      <c r="N538" s="2"/>
    </row>
    <row r="539" spans="14:14" ht="13">
      <c r="N539" s="2"/>
    </row>
    <row r="540" spans="14:14" ht="13">
      <c r="N540" s="2"/>
    </row>
    <row r="541" spans="14:14" ht="13">
      <c r="N541" s="2"/>
    </row>
    <row r="542" spans="14:14" ht="13">
      <c r="N542" s="2"/>
    </row>
    <row r="543" spans="14:14" ht="13">
      <c r="N543" s="2"/>
    </row>
    <row r="544" spans="14:14" ht="13">
      <c r="N544" s="2"/>
    </row>
    <row r="545" spans="14:14" ht="13">
      <c r="N545" s="2"/>
    </row>
    <row r="546" spans="14:14" ht="13">
      <c r="N546" s="2"/>
    </row>
    <row r="547" spans="14:14" ht="13">
      <c r="N547" s="2"/>
    </row>
    <row r="548" spans="14:14" ht="13">
      <c r="N548" s="2"/>
    </row>
    <row r="549" spans="14:14" ht="13">
      <c r="N549" s="2"/>
    </row>
    <row r="550" spans="14:14" ht="13">
      <c r="N550" s="2"/>
    </row>
    <row r="551" spans="14:14" ht="13">
      <c r="N551" s="2"/>
    </row>
    <row r="552" spans="14:14" ht="13">
      <c r="N552" s="2"/>
    </row>
    <row r="553" spans="14:14" ht="13">
      <c r="N553" s="2"/>
    </row>
    <row r="554" spans="14:14" ht="13">
      <c r="N554" s="2"/>
    </row>
    <row r="555" spans="14:14" ht="13">
      <c r="N555" s="2"/>
    </row>
    <row r="556" spans="14:14" ht="13">
      <c r="N556" s="2"/>
    </row>
    <row r="557" spans="14:14" ht="13">
      <c r="N557" s="2"/>
    </row>
    <row r="558" spans="14:14" ht="13">
      <c r="N558" s="2"/>
    </row>
    <row r="559" spans="14:14" ht="13">
      <c r="N559" s="2"/>
    </row>
    <row r="560" spans="14:14" ht="13">
      <c r="N560" s="2"/>
    </row>
    <row r="561" spans="14:14" ht="13">
      <c r="N561" s="2"/>
    </row>
    <row r="562" spans="14:14" ht="13">
      <c r="N562" s="2"/>
    </row>
    <row r="563" spans="14:14" ht="13">
      <c r="N563" s="2"/>
    </row>
    <row r="564" spans="14:14" ht="13">
      <c r="N564" s="2"/>
    </row>
    <row r="565" spans="14:14" ht="13">
      <c r="N565" s="2"/>
    </row>
    <row r="566" spans="14:14" ht="13">
      <c r="N566" s="2"/>
    </row>
    <row r="567" spans="14:14" ht="13">
      <c r="N567" s="2"/>
    </row>
    <row r="568" spans="14:14" ht="13">
      <c r="N568" s="2"/>
    </row>
    <row r="569" spans="14:14" ht="13">
      <c r="N569" s="2"/>
    </row>
    <row r="570" spans="14:14" ht="13">
      <c r="N570" s="2"/>
    </row>
    <row r="571" spans="14:14" ht="13">
      <c r="N571" s="2"/>
    </row>
    <row r="572" spans="14:14" ht="13">
      <c r="N572" s="2"/>
    </row>
    <row r="573" spans="14:14" ht="13">
      <c r="N573" s="2"/>
    </row>
    <row r="574" spans="14:14" ht="13">
      <c r="N574" s="2"/>
    </row>
    <row r="575" spans="14:14" ht="13">
      <c r="N575" s="2"/>
    </row>
    <row r="576" spans="14:14" ht="13">
      <c r="N576" s="2"/>
    </row>
    <row r="577" spans="14:14" ht="13">
      <c r="N577" s="2"/>
    </row>
    <row r="578" spans="14:14" ht="13">
      <c r="N578" s="2"/>
    </row>
    <row r="579" spans="14:14" ht="13">
      <c r="N579" s="2"/>
    </row>
    <row r="580" spans="14:14" ht="13">
      <c r="N580" s="2"/>
    </row>
    <row r="581" spans="14:14" ht="13">
      <c r="N581" s="2"/>
    </row>
    <row r="582" spans="14:14" ht="13">
      <c r="N582" s="2"/>
    </row>
    <row r="583" spans="14:14" ht="13">
      <c r="N583" s="2"/>
    </row>
    <row r="584" spans="14:14" ht="13">
      <c r="N584" s="2"/>
    </row>
    <row r="585" spans="14:14" ht="13">
      <c r="N585" s="2"/>
    </row>
    <row r="586" spans="14:14" ht="13">
      <c r="N586" s="2"/>
    </row>
    <row r="587" spans="14:14" ht="13">
      <c r="N587" s="2"/>
    </row>
    <row r="588" spans="14:14" ht="13">
      <c r="N588" s="2"/>
    </row>
    <row r="589" spans="14:14" ht="13">
      <c r="N589" s="2"/>
    </row>
    <row r="590" spans="14:14" ht="13">
      <c r="N590" s="2"/>
    </row>
    <row r="591" spans="14:14" ht="13">
      <c r="N591" s="2"/>
    </row>
    <row r="592" spans="14:14" ht="13">
      <c r="N592" s="2"/>
    </row>
    <row r="593" spans="14:14" ht="13">
      <c r="N593" s="2"/>
    </row>
    <row r="594" spans="14:14" ht="13">
      <c r="N594" s="2"/>
    </row>
    <row r="595" spans="14:14" ht="13">
      <c r="N595" s="2"/>
    </row>
    <row r="596" spans="14:14" ht="13">
      <c r="N596" s="2"/>
    </row>
    <row r="597" spans="14:14" ht="13">
      <c r="N597" s="2"/>
    </row>
    <row r="598" spans="14:14" ht="13">
      <c r="N598" s="2"/>
    </row>
    <row r="599" spans="14:14" ht="13">
      <c r="N599" s="2"/>
    </row>
    <row r="600" spans="14:14" ht="13">
      <c r="N600" s="2"/>
    </row>
    <row r="601" spans="14:14" ht="13">
      <c r="N601" s="2"/>
    </row>
    <row r="602" spans="14:14" ht="13">
      <c r="N602" s="2"/>
    </row>
    <row r="603" spans="14:14" ht="13">
      <c r="N603" s="2"/>
    </row>
    <row r="604" spans="14:14" ht="13">
      <c r="N604" s="2"/>
    </row>
    <row r="605" spans="14:14" ht="13">
      <c r="N605" s="2"/>
    </row>
    <row r="606" spans="14:14" ht="13">
      <c r="N606" s="2"/>
    </row>
    <row r="607" spans="14:14" ht="13">
      <c r="N607" s="2"/>
    </row>
    <row r="608" spans="14:14" ht="13">
      <c r="N608" s="2"/>
    </row>
    <row r="609" spans="14:14" ht="13">
      <c r="N609" s="2"/>
    </row>
    <row r="610" spans="14:14" ht="13">
      <c r="N610" s="2"/>
    </row>
    <row r="611" spans="14:14" ht="13">
      <c r="N611" s="2"/>
    </row>
    <row r="612" spans="14:14" ht="13">
      <c r="N612" s="2"/>
    </row>
    <row r="613" spans="14:14" ht="13">
      <c r="N613" s="2"/>
    </row>
    <row r="614" spans="14:14" ht="13">
      <c r="N614" s="2"/>
    </row>
    <row r="615" spans="14:14" ht="13">
      <c r="N615" s="2"/>
    </row>
    <row r="616" spans="14:14" ht="13">
      <c r="N616" s="2"/>
    </row>
    <row r="617" spans="14:14" ht="13">
      <c r="N617" s="2"/>
    </row>
    <row r="618" spans="14:14" ht="13">
      <c r="N618" s="2"/>
    </row>
    <row r="619" spans="14:14" ht="13">
      <c r="N619" s="2"/>
    </row>
    <row r="620" spans="14:14" ht="13">
      <c r="N620" s="2"/>
    </row>
    <row r="621" spans="14:14" ht="13">
      <c r="N621" s="2"/>
    </row>
    <row r="622" spans="14:14" ht="13">
      <c r="N622" s="2"/>
    </row>
    <row r="623" spans="14:14" ht="13">
      <c r="N623" s="2"/>
    </row>
    <row r="624" spans="14:14" ht="13">
      <c r="N624" s="2"/>
    </row>
    <row r="625" spans="14:14" ht="13">
      <c r="N625" s="2"/>
    </row>
    <row r="626" spans="14:14" ht="13">
      <c r="N626" s="2"/>
    </row>
    <row r="627" spans="14:14" ht="13">
      <c r="N627" s="2"/>
    </row>
    <row r="628" spans="14:14" ht="13">
      <c r="N628" s="2"/>
    </row>
    <row r="629" spans="14:14" ht="13">
      <c r="N629" s="2"/>
    </row>
    <row r="630" spans="14:14" ht="13">
      <c r="N630" s="2"/>
    </row>
    <row r="631" spans="14:14" ht="13">
      <c r="N631" s="2"/>
    </row>
    <row r="632" spans="14:14" ht="13">
      <c r="N632" s="2"/>
    </row>
    <row r="633" spans="14:14" ht="13">
      <c r="N633" s="2"/>
    </row>
    <row r="634" spans="14:14" ht="13">
      <c r="N634" s="2"/>
    </row>
    <row r="635" spans="14:14" ht="13">
      <c r="N635" s="2"/>
    </row>
    <row r="636" spans="14:14" ht="13">
      <c r="N636" s="2"/>
    </row>
    <row r="637" spans="14:14" ht="13">
      <c r="N637" s="2"/>
    </row>
    <row r="638" spans="14:14" ht="13">
      <c r="N638" s="2"/>
    </row>
    <row r="639" spans="14:14" ht="13">
      <c r="N639" s="2"/>
    </row>
    <row r="640" spans="14:14" ht="13">
      <c r="N640" s="2"/>
    </row>
    <row r="641" spans="14:14" ht="13">
      <c r="N641" s="2"/>
    </row>
    <row r="642" spans="14:14" ht="13">
      <c r="N642" s="2"/>
    </row>
    <row r="643" spans="14:14" ht="13">
      <c r="N643" s="2"/>
    </row>
    <row r="644" spans="14:14" ht="13">
      <c r="N644" s="2"/>
    </row>
    <row r="645" spans="14:14" ht="13">
      <c r="N645" s="2"/>
    </row>
    <row r="646" spans="14:14" ht="13">
      <c r="N646" s="2"/>
    </row>
    <row r="647" spans="14:14" ht="13">
      <c r="N647" s="2"/>
    </row>
    <row r="648" spans="14:14" ht="13">
      <c r="N648" s="2"/>
    </row>
    <row r="649" spans="14:14" ht="13">
      <c r="N649" s="2"/>
    </row>
    <row r="650" spans="14:14" ht="13">
      <c r="N650" s="2"/>
    </row>
    <row r="651" spans="14:14" ht="13">
      <c r="N651" s="2"/>
    </row>
    <row r="652" spans="14:14" ht="13">
      <c r="N652" s="2"/>
    </row>
    <row r="653" spans="14:14" ht="13">
      <c r="N653" s="2"/>
    </row>
    <row r="654" spans="14:14" ht="13">
      <c r="N654" s="2"/>
    </row>
    <row r="655" spans="14:14" ht="13">
      <c r="N655" s="2"/>
    </row>
    <row r="656" spans="14:14" ht="13">
      <c r="N656" s="2"/>
    </row>
    <row r="657" spans="14:14" ht="13">
      <c r="N657" s="2"/>
    </row>
    <row r="658" spans="14:14" ht="13">
      <c r="N658" s="2"/>
    </row>
    <row r="659" spans="14:14" ht="13">
      <c r="N659" s="2"/>
    </row>
    <row r="660" spans="14:14" ht="13">
      <c r="N660" s="2"/>
    </row>
    <row r="661" spans="14:14" ht="13">
      <c r="N661" s="2"/>
    </row>
    <row r="662" spans="14:14" ht="13">
      <c r="N662" s="2"/>
    </row>
    <row r="663" spans="14:14" ht="13">
      <c r="N663" s="2"/>
    </row>
    <row r="664" spans="14:14" ht="13">
      <c r="N664" s="2"/>
    </row>
    <row r="665" spans="14:14" ht="13">
      <c r="N665" s="2"/>
    </row>
    <row r="666" spans="14:14" ht="13">
      <c r="N666" s="2"/>
    </row>
    <row r="667" spans="14:14" ht="13">
      <c r="N667" s="2"/>
    </row>
    <row r="668" spans="14:14" ht="13">
      <c r="N668" s="2"/>
    </row>
    <row r="669" spans="14:14" ht="13">
      <c r="N669" s="2"/>
    </row>
    <row r="670" spans="14:14" ht="13">
      <c r="N670" s="2"/>
    </row>
    <row r="671" spans="14:14" ht="13">
      <c r="N671" s="2"/>
    </row>
    <row r="672" spans="14:14" ht="13">
      <c r="N672" s="2"/>
    </row>
    <row r="673" spans="14:14" ht="13">
      <c r="N673" s="2"/>
    </row>
    <row r="674" spans="14:14" ht="13">
      <c r="N674" s="2"/>
    </row>
    <row r="675" spans="14:14" ht="13">
      <c r="N675" s="2"/>
    </row>
    <row r="676" spans="14:14" ht="13">
      <c r="N676" s="2"/>
    </row>
    <row r="677" spans="14:14" ht="13">
      <c r="N677" s="2"/>
    </row>
    <row r="678" spans="14:14" ht="13">
      <c r="N678" s="2"/>
    </row>
    <row r="679" spans="14:14" ht="13">
      <c r="N679" s="2"/>
    </row>
    <row r="680" spans="14:14" ht="13">
      <c r="N680" s="2"/>
    </row>
    <row r="681" spans="14:14" ht="13">
      <c r="N681" s="2"/>
    </row>
    <row r="682" spans="14:14" ht="13">
      <c r="N682" s="2"/>
    </row>
    <row r="683" spans="14:14" ht="13">
      <c r="N683" s="2"/>
    </row>
    <row r="684" spans="14:14" ht="13">
      <c r="N684" s="2"/>
    </row>
    <row r="685" spans="14:14" ht="13">
      <c r="N685" s="2"/>
    </row>
    <row r="686" spans="14:14" ht="13">
      <c r="N686" s="2"/>
    </row>
    <row r="687" spans="14:14" ht="13">
      <c r="N687" s="2"/>
    </row>
    <row r="688" spans="14:14" ht="13">
      <c r="N688" s="2"/>
    </row>
    <row r="689" spans="14:14" ht="13">
      <c r="N689" s="2"/>
    </row>
    <row r="690" spans="14:14" ht="13">
      <c r="N690" s="2"/>
    </row>
    <row r="691" spans="14:14" ht="13">
      <c r="N691" s="2"/>
    </row>
    <row r="692" spans="14:14" ht="13">
      <c r="N692" s="2"/>
    </row>
    <row r="693" spans="14:14" ht="13">
      <c r="N693" s="2"/>
    </row>
    <row r="694" spans="14:14" ht="13">
      <c r="N694" s="2"/>
    </row>
    <row r="695" spans="14:14" ht="13">
      <c r="N695" s="2"/>
    </row>
    <row r="696" spans="14:14" ht="13">
      <c r="N696" s="2"/>
    </row>
    <row r="697" spans="14:14" ht="13">
      <c r="N697" s="2"/>
    </row>
    <row r="698" spans="14:14" ht="13">
      <c r="N698" s="2"/>
    </row>
    <row r="699" spans="14:14" ht="13">
      <c r="N699" s="2"/>
    </row>
    <row r="700" spans="14:14" ht="13">
      <c r="N700" s="2"/>
    </row>
    <row r="701" spans="14:14" ht="13">
      <c r="N701" s="2"/>
    </row>
    <row r="702" spans="14:14" ht="13">
      <c r="N702" s="2"/>
    </row>
    <row r="703" spans="14:14" ht="13">
      <c r="N703" s="2"/>
    </row>
    <row r="704" spans="14:14" ht="13">
      <c r="N704" s="2"/>
    </row>
    <row r="705" spans="14:14" ht="13">
      <c r="N705" s="2"/>
    </row>
    <row r="706" spans="14:14" ht="13">
      <c r="N706" s="2"/>
    </row>
    <row r="707" spans="14:14" ht="13">
      <c r="N707" s="2"/>
    </row>
    <row r="708" spans="14:14" ht="13">
      <c r="N708" s="2"/>
    </row>
    <row r="709" spans="14:14" ht="13">
      <c r="N709" s="2"/>
    </row>
    <row r="710" spans="14:14" ht="13">
      <c r="N710" s="2"/>
    </row>
    <row r="711" spans="14:14" ht="13">
      <c r="N711" s="2"/>
    </row>
    <row r="712" spans="14:14" ht="13">
      <c r="N712" s="2"/>
    </row>
    <row r="713" spans="14:14" ht="13">
      <c r="N713" s="2"/>
    </row>
    <row r="714" spans="14:14" ht="13">
      <c r="N714" s="2"/>
    </row>
    <row r="715" spans="14:14" ht="13">
      <c r="N715" s="2"/>
    </row>
    <row r="716" spans="14:14" ht="13">
      <c r="N716" s="2"/>
    </row>
    <row r="717" spans="14:14" ht="13">
      <c r="N717" s="2"/>
    </row>
    <row r="718" spans="14:14" ht="13">
      <c r="N718" s="2"/>
    </row>
    <row r="719" spans="14:14" ht="13">
      <c r="N719" s="2"/>
    </row>
    <row r="720" spans="14:14" ht="13">
      <c r="N720" s="2"/>
    </row>
    <row r="721" spans="14:14" ht="13">
      <c r="N721" s="2"/>
    </row>
    <row r="722" spans="14:14" ht="13">
      <c r="N722" s="2"/>
    </row>
    <row r="723" spans="14:14" ht="13">
      <c r="N723" s="2"/>
    </row>
    <row r="724" spans="14:14" ht="13">
      <c r="N724" s="2"/>
    </row>
    <row r="725" spans="14:14" ht="13">
      <c r="N725" s="2"/>
    </row>
    <row r="726" spans="14:14" ht="13">
      <c r="N726" s="2"/>
    </row>
    <row r="727" spans="14:14" ht="13">
      <c r="N727" s="2"/>
    </row>
    <row r="728" spans="14:14" ht="13">
      <c r="N728" s="2"/>
    </row>
    <row r="729" spans="14:14" ht="13">
      <c r="N729" s="2"/>
    </row>
    <row r="730" spans="14:14" ht="13">
      <c r="N730" s="2"/>
    </row>
    <row r="731" spans="14:14" ht="13">
      <c r="N731" s="2"/>
    </row>
    <row r="732" spans="14:14" ht="13">
      <c r="N732" s="2"/>
    </row>
    <row r="733" spans="14:14" ht="13">
      <c r="N733" s="2"/>
    </row>
    <row r="734" spans="14:14" ht="13">
      <c r="N734" s="2"/>
    </row>
    <row r="735" spans="14:14" ht="13">
      <c r="N735" s="2"/>
    </row>
    <row r="736" spans="14:14" ht="13">
      <c r="N736" s="2"/>
    </row>
    <row r="737" spans="14:14" ht="13">
      <c r="N737" s="2"/>
    </row>
    <row r="738" spans="14:14" ht="13">
      <c r="N738" s="2"/>
    </row>
    <row r="739" spans="14:14" ht="13">
      <c r="N739" s="2"/>
    </row>
    <row r="740" spans="14:14" ht="13">
      <c r="N740" s="2"/>
    </row>
    <row r="741" spans="14:14" ht="13">
      <c r="N741" s="2"/>
    </row>
    <row r="742" spans="14:14" ht="13">
      <c r="N742" s="2"/>
    </row>
    <row r="743" spans="14:14" ht="13">
      <c r="N743" s="2"/>
    </row>
    <row r="744" spans="14:14" ht="13">
      <c r="N744" s="2"/>
    </row>
    <row r="745" spans="14:14" ht="13">
      <c r="N745" s="2"/>
    </row>
    <row r="746" spans="14:14" ht="13">
      <c r="N746" s="2"/>
    </row>
    <row r="747" spans="14:14" ht="13">
      <c r="N747" s="2"/>
    </row>
    <row r="748" spans="14:14" ht="13">
      <c r="N748" s="2"/>
    </row>
    <row r="749" spans="14:14" ht="13">
      <c r="N749" s="2"/>
    </row>
    <row r="750" spans="14:14" ht="13">
      <c r="N750" s="2"/>
    </row>
    <row r="751" spans="14:14" ht="13">
      <c r="N751" s="2"/>
    </row>
    <row r="752" spans="14:14" ht="13">
      <c r="N752" s="2"/>
    </row>
    <row r="753" spans="14:14" ht="13">
      <c r="N753" s="2"/>
    </row>
    <row r="754" spans="14:14" ht="13">
      <c r="N754" s="2"/>
    </row>
    <row r="755" spans="14:14" ht="13">
      <c r="N755" s="2"/>
    </row>
    <row r="756" spans="14:14" ht="13">
      <c r="N756" s="2"/>
    </row>
    <row r="757" spans="14:14" ht="13">
      <c r="N757" s="2"/>
    </row>
    <row r="758" spans="14:14" ht="13">
      <c r="N758" s="2"/>
    </row>
    <row r="759" spans="14:14" ht="13">
      <c r="N759" s="2"/>
    </row>
    <row r="760" spans="14:14" ht="13">
      <c r="N760" s="2"/>
    </row>
    <row r="761" spans="14:14" ht="13">
      <c r="N761" s="2"/>
    </row>
    <row r="762" spans="14:14" ht="13">
      <c r="N762" s="2"/>
    </row>
    <row r="763" spans="14:14" ht="13">
      <c r="N763" s="2"/>
    </row>
    <row r="764" spans="14:14" ht="13">
      <c r="N764" s="2"/>
    </row>
    <row r="765" spans="14:14" ht="13">
      <c r="N765" s="2"/>
    </row>
    <row r="766" spans="14:14" ht="13">
      <c r="N766" s="2"/>
    </row>
    <row r="767" spans="14:14" ht="13">
      <c r="N767" s="2"/>
    </row>
    <row r="768" spans="14:14" ht="13">
      <c r="N768" s="2"/>
    </row>
    <row r="769" spans="14:14" ht="13">
      <c r="N769" s="2"/>
    </row>
    <row r="770" spans="14:14" ht="13">
      <c r="N770" s="2"/>
    </row>
    <row r="771" spans="14:14" ht="13">
      <c r="N771" s="2"/>
    </row>
    <row r="772" spans="14:14" ht="13">
      <c r="N772" s="2"/>
    </row>
    <row r="773" spans="14:14" ht="13">
      <c r="N773" s="2"/>
    </row>
    <row r="774" spans="14:14" ht="13">
      <c r="N774" s="2"/>
    </row>
    <row r="775" spans="14:14" ht="13">
      <c r="N775" s="2"/>
    </row>
    <row r="776" spans="14:14" ht="13">
      <c r="N776" s="2"/>
    </row>
    <row r="777" spans="14:14" ht="13">
      <c r="N777" s="2"/>
    </row>
    <row r="778" spans="14:14" ht="13">
      <c r="N778" s="2"/>
    </row>
    <row r="779" spans="14:14" ht="13">
      <c r="N779" s="2"/>
    </row>
    <row r="780" spans="14:14" ht="13">
      <c r="N780" s="2"/>
    </row>
    <row r="781" spans="14:14" ht="13">
      <c r="N781" s="2"/>
    </row>
    <row r="782" spans="14:14" ht="13">
      <c r="N782" s="2"/>
    </row>
    <row r="783" spans="14:14" ht="13">
      <c r="N783" s="2"/>
    </row>
    <row r="784" spans="14:14" ht="13">
      <c r="N784" s="2"/>
    </row>
    <row r="785" spans="14:14" ht="13">
      <c r="N785" s="2"/>
    </row>
    <row r="786" spans="14:14" ht="13">
      <c r="N786" s="2"/>
    </row>
    <row r="787" spans="14:14" ht="13">
      <c r="N787" s="2"/>
    </row>
    <row r="788" spans="14:14" ht="13">
      <c r="N788" s="2"/>
    </row>
    <row r="789" spans="14:14" ht="13">
      <c r="N789" s="2"/>
    </row>
    <row r="790" spans="14:14" ht="13">
      <c r="N790" s="2"/>
    </row>
    <row r="791" spans="14:14" ht="13">
      <c r="N791" s="2"/>
    </row>
    <row r="792" spans="14:14" ht="13">
      <c r="N792" s="2"/>
    </row>
    <row r="793" spans="14:14" ht="13">
      <c r="N793" s="2"/>
    </row>
    <row r="794" spans="14:14" ht="13">
      <c r="N794" s="2"/>
    </row>
    <row r="795" spans="14:14" ht="13">
      <c r="N795" s="2"/>
    </row>
    <row r="796" spans="14:14" ht="13">
      <c r="N796" s="2"/>
    </row>
    <row r="797" spans="14:14" ht="13">
      <c r="N797" s="2"/>
    </row>
    <row r="798" spans="14:14" ht="13">
      <c r="N798" s="2"/>
    </row>
    <row r="799" spans="14:14" ht="13">
      <c r="N799" s="2"/>
    </row>
    <row r="800" spans="14:14" ht="13">
      <c r="N800" s="2"/>
    </row>
    <row r="801" spans="14:14" ht="13">
      <c r="N801" s="2"/>
    </row>
    <row r="802" spans="14:14" ht="13">
      <c r="N802" s="2"/>
    </row>
    <row r="803" spans="14:14" ht="13">
      <c r="N803" s="2"/>
    </row>
    <row r="804" spans="14:14" ht="13">
      <c r="N804" s="2"/>
    </row>
    <row r="805" spans="14:14" ht="13">
      <c r="N805" s="2"/>
    </row>
    <row r="806" spans="14:14" ht="13">
      <c r="N806" s="2"/>
    </row>
    <row r="807" spans="14:14" ht="13">
      <c r="N807" s="2"/>
    </row>
    <row r="808" spans="14:14" ht="13">
      <c r="N808" s="2"/>
    </row>
    <row r="809" spans="14:14" ht="13">
      <c r="N809" s="2"/>
    </row>
    <row r="810" spans="14:14" ht="13">
      <c r="N810" s="2"/>
    </row>
    <row r="811" spans="14:14" ht="13">
      <c r="N811" s="2"/>
    </row>
    <row r="812" spans="14:14" ht="13">
      <c r="N812" s="2"/>
    </row>
    <row r="813" spans="14:14" ht="13">
      <c r="N813" s="2"/>
    </row>
    <row r="814" spans="14:14" ht="13">
      <c r="N814" s="2"/>
    </row>
    <row r="815" spans="14:14" ht="13">
      <c r="N815" s="2"/>
    </row>
    <row r="816" spans="14:14" ht="13">
      <c r="N816" s="2"/>
    </row>
    <row r="817" spans="14:14" ht="13">
      <c r="N817" s="2"/>
    </row>
    <row r="818" spans="14:14" ht="13">
      <c r="N818" s="2"/>
    </row>
    <row r="819" spans="14:14" ht="13">
      <c r="N819" s="2"/>
    </row>
    <row r="820" spans="14:14" ht="13">
      <c r="N820" s="2"/>
    </row>
    <row r="821" spans="14:14" ht="13">
      <c r="N821" s="2"/>
    </row>
    <row r="822" spans="14:14" ht="13">
      <c r="N822" s="2"/>
    </row>
    <row r="823" spans="14:14" ht="13">
      <c r="N823" s="2"/>
    </row>
    <row r="824" spans="14:14" ht="13">
      <c r="N824" s="2"/>
    </row>
    <row r="825" spans="14:14" ht="13">
      <c r="N825" s="2"/>
    </row>
    <row r="826" spans="14:14" ht="13">
      <c r="N826" s="2"/>
    </row>
    <row r="827" spans="14:14" ht="13">
      <c r="N827" s="2"/>
    </row>
    <row r="828" spans="14:14" ht="13">
      <c r="N828" s="2"/>
    </row>
    <row r="829" spans="14:14" ht="13">
      <c r="N829" s="2"/>
    </row>
    <row r="830" spans="14:14" ht="13">
      <c r="N830" s="2"/>
    </row>
    <row r="831" spans="14:14" ht="13">
      <c r="N831" s="2"/>
    </row>
    <row r="832" spans="14:14" ht="13">
      <c r="N832" s="2"/>
    </row>
    <row r="833" spans="14:14" ht="13">
      <c r="N833" s="2"/>
    </row>
    <row r="834" spans="14:14" ht="13">
      <c r="N834" s="2"/>
    </row>
    <row r="835" spans="14:14" ht="13">
      <c r="N835" s="2"/>
    </row>
    <row r="836" spans="14:14" ht="13">
      <c r="N836" s="2"/>
    </row>
    <row r="837" spans="14:14" ht="13">
      <c r="N837" s="2"/>
    </row>
    <row r="838" spans="14:14" ht="13">
      <c r="N838" s="2"/>
    </row>
    <row r="839" spans="14:14" ht="13">
      <c r="N839" s="2"/>
    </row>
    <row r="840" spans="14:14" ht="13">
      <c r="N840" s="2"/>
    </row>
    <row r="841" spans="14:14" ht="13">
      <c r="N841" s="2"/>
    </row>
    <row r="842" spans="14:14" ht="13">
      <c r="N842" s="2"/>
    </row>
    <row r="843" spans="14:14" ht="13">
      <c r="N843" s="2"/>
    </row>
    <row r="844" spans="14:14" ht="13">
      <c r="N844" s="2"/>
    </row>
    <row r="845" spans="14:14" ht="13">
      <c r="N845" s="2"/>
    </row>
    <row r="846" spans="14:14" ht="13">
      <c r="N846" s="2"/>
    </row>
    <row r="847" spans="14:14" ht="13">
      <c r="N847" s="2"/>
    </row>
    <row r="848" spans="14:14" ht="13">
      <c r="N848" s="2"/>
    </row>
    <row r="849" spans="14:14" ht="13">
      <c r="N849" s="2"/>
    </row>
    <row r="850" spans="14:14" ht="13">
      <c r="N850" s="2"/>
    </row>
    <row r="851" spans="14:14" ht="13">
      <c r="N851" s="2"/>
    </row>
    <row r="852" spans="14:14" ht="13">
      <c r="N852" s="2"/>
    </row>
    <row r="853" spans="14:14" ht="13">
      <c r="N853" s="2"/>
    </row>
    <row r="854" spans="14:14" ht="13">
      <c r="N854" s="2"/>
    </row>
    <row r="855" spans="14:14" ht="13">
      <c r="N855" s="2"/>
    </row>
    <row r="856" spans="14:14" ht="13">
      <c r="N856" s="2"/>
    </row>
    <row r="857" spans="14:14" ht="13">
      <c r="N857" s="2"/>
    </row>
    <row r="858" spans="14:14" ht="13">
      <c r="N858" s="2"/>
    </row>
    <row r="859" spans="14:14" ht="13">
      <c r="N859" s="2"/>
    </row>
    <row r="860" spans="14:14" ht="13">
      <c r="N860" s="2"/>
    </row>
    <row r="861" spans="14:14" ht="13">
      <c r="N861" s="2"/>
    </row>
    <row r="862" spans="14:14" ht="13">
      <c r="N862" s="2"/>
    </row>
    <row r="863" spans="14:14" ht="13">
      <c r="N863" s="2"/>
    </row>
    <row r="864" spans="14:14" ht="13">
      <c r="N864" s="2"/>
    </row>
    <row r="865" spans="14:14" ht="13">
      <c r="N865" s="2"/>
    </row>
    <row r="866" spans="14:14" ht="13">
      <c r="N866" s="2"/>
    </row>
    <row r="867" spans="14:14" ht="13">
      <c r="N867" s="2"/>
    </row>
    <row r="868" spans="14:14" ht="13">
      <c r="N868" s="2"/>
    </row>
    <row r="869" spans="14:14" ht="13">
      <c r="N869" s="2"/>
    </row>
    <row r="870" spans="14:14" ht="13">
      <c r="N870" s="2"/>
    </row>
    <row r="871" spans="14:14" ht="13">
      <c r="N871" s="2"/>
    </row>
    <row r="872" spans="14:14" ht="13">
      <c r="N872" s="2"/>
    </row>
    <row r="873" spans="14:14" ht="13">
      <c r="N873" s="2"/>
    </row>
    <row r="874" spans="14:14" ht="13">
      <c r="N874" s="2"/>
    </row>
    <row r="875" spans="14:14" ht="13">
      <c r="N875" s="2"/>
    </row>
    <row r="876" spans="14:14" ht="13">
      <c r="N876" s="2"/>
    </row>
    <row r="877" spans="14:14" ht="13">
      <c r="N877" s="2"/>
    </row>
    <row r="878" spans="14:14" ht="13">
      <c r="N878" s="2"/>
    </row>
    <row r="879" spans="14:14" ht="13">
      <c r="N879" s="2"/>
    </row>
    <row r="880" spans="14:14" ht="13">
      <c r="N880" s="2"/>
    </row>
    <row r="881" spans="14:14" ht="13">
      <c r="N881" s="2"/>
    </row>
    <row r="882" spans="14:14" ht="13">
      <c r="N882" s="2"/>
    </row>
    <row r="883" spans="14:14" ht="13">
      <c r="N883" s="2"/>
    </row>
    <row r="884" spans="14:14" ht="13">
      <c r="N884" s="2"/>
    </row>
    <row r="885" spans="14:14" ht="13">
      <c r="N885" s="2"/>
    </row>
    <row r="886" spans="14:14" ht="13">
      <c r="N886" s="2"/>
    </row>
    <row r="887" spans="14:14" ht="13">
      <c r="N887" s="2"/>
    </row>
    <row r="888" spans="14:14" ht="13">
      <c r="N888" s="2"/>
    </row>
    <row r="889" spans="14:14" ht="13">
      <c r="N889" s="2"/>
    </row>
    <row r="890" spans="14:14" ht="13">
      <c r="N890" s="2"/>
    </row>
    <row r="891" spans="14:14" ht="13">
      <c r="N891" s="2"/>
    </row>
    <row r="892" spans="14:14" ht="13">
      <c r="N892" s="2"/>
    </row>
    <row r="893" spans="14:14" ht="13">
      <c r="N893" s="2"/>
    </row>
    <row r="894" spans="14:14" ht="13">
      <c r="N894" s="2"/>
    </row>
    <row r="895" spans="14:14" ht="13">
      <c r="N895" s="2"/>
    </row>
    <row r="896" spans="14:14" ht="13">
      <c r="N896" s="2"/>
    </row>
    <row r="897" spans="14:14" ht="13">
      <c r="N897" s="2"/>
    </row>
    <row r="898" spans="14:14" ht="13">
      <c r="N898" s="2"/>
    </row>
    <row r="899" spans="14:14" ht="13">
      <c r="N899" s="2"/>
    </row>
    <row r="900" spans="14:14" ht="13">
      <c r="N900" s="2"/>
    </row>
    <row r="901" spans="14:14" ht="13">
      <c r="N901" s="2"/>
    </row>
    <row r="902" spans="14:14" ht="13">
      <c r="N902" s="2"/>
    </row>
    <row r="903" spans="14:14" ht="13">
      <c r="N903" s="2"/>
    </row>
    <row r="904" spans="14:14" ht="13">
      <c r="N904" s="2"/>
    </row>
    <row r="905" spans="14:14" ht="13">
      <c r="N905" s="2"/>
    </row>
    <row r="906" spans="14:14" ht="13">
      <c r="N906" s="2"/>
    </row>
    <row r="907" spans="14:14" ht="13">
      <c r="N907" s="2"/>
    </row>
    <row r="908" spans="14:14" ht="13">
      <c r="N908" s="2"/>
    </row>
    <row r="909" spans="14:14" ht="13">
      <c r="N909" s="2"/>
    </row>
    <row r="910" spans="14:14" ht="13">
      <c r="N910" s="2"/>
    </row>
    <row r="911" spans="14:14" ht="13">
      <c r="N911" s="2"/>
    </row>
    <row r="912" spans="14:14" ht="13">
      <c r="N912" s="2"/>
    </row>
    <row r="913" spans="14:14" ht="13">
      <c r="N913" s="2"/>
    </row>
    <row r="914" spans="14:14" ht="13">
      <c r="N914" s="2"/>
    </row>
    <row r="915" spans="14:14" ht="13">
      <c r="N915" s="2"/>
    </row>
    <row r="916" spans="14:14" ht="13">
      <c r="N916" s="2"/>
    </row>
    <row r="917" spans="14:14" ht="13">
      <c r="N917" s="2"/>
    </row>
    <row r="918" spans="14:14" ht="13">
      <c r="N918" s="2"/>
    </row>
    <row r="919" spans="14:14" ht="13">
      <c r="N919" s="2"/>
    </row>
    <row r="920" spans="14:14" ht="13">
      <c r="N920" s="2"/>
    </row>
    <row r="921" spans="14:14" ht="13">
      <c r="N921" s="2"/>
    </row>
    <row r="922" spans="14:14" ht="13">
      <c r="N922" s="2"/>
    </row>
    <row r="923" spans="14:14" ht="13">
      <c r="N923" s="2"/>
    </row>
    <row r="924" spans="14:14" ht="13">
      <c r="N924" s="2"/>
    </row>
    <row r="925" spans="14:14" ht="13">
      <c r="N925" s="2"/>
    </row>
    <row r="926" spans="14:14" ht="13">
      <c r="N926" s="2"/>
    </row>
    <row r="927" spans="14:14" ht="13">
      <c r="N927" s="2"/>
    </row>
    <row r="928" spans="14:14" ht="13">
      <c r="N928" s="2"/>
    </row>
    <row r="929" spans="14:14" ht="13">
      <c r="N929" s="2"/>
    </row>
    <row r="930" spans="14:14" ht="13">
      <c r="N930" s="2"/>
    </row>
    <row r="931" spans="14:14" ht="13">
      <c r="N931" s="2"/>
    </row>
    <row r="932" spans="14:14" ht="13">
      <c r="N932" s="2"/>
    </row>
    <row r="933" spans="14:14" ht="13">
      <c r="N933" s="2"/>
    </row>
    <row r="934" spans="14:14" ht="13">
      <c r="N934" s="2"/>
    </row>
    <row r="935" spans="14:14" ht="13">
      <c r="N935" s="2"/>
    </row>
    <row r="936" spans="14:14" ht="13">
      <c r="N936" s="2"/>
    </row>
    <row r="937" spans="14:14" ht="13">
      <c r="N937" s="2"/>
    </row>
    <row r="938" spans="14:14" ht="13">
      <c r="N938" s="2"/>
    </row>
    <row r="939" spans="14:14" ht="13">
      <c r="N939" s="2"/>
    </row>
    <row r="940" spans="14:14" ht="13">
      <c r="N940" s="2"/>
    </row>
    <row r="941" spans="14:14" ht="13">
      <c r="N941" s="2"/>
    </row>
    <row r="942" spans="14:14" ht="13">
      <c r="N942" s="2"/>
    </row>
    <row r="943" spans="14:14" ht="13">
      <c r="N943" s="2"/>
    </row>
    <row r="944" spans="14:14" ht="13">
      <c r="N944" s="2"/>
    </row>
    <row r="945" spans="14:14" ht="13">
      <c r="N945" s="2"/>
    </row>
    <row r="946" spans="14:14" ht="13">
      <c r="N946" s="2"/>
    </row>
    <row r="947" spans="14:14" ht="13">
      <c r="N947" s="2"/>
    </row>
    <row r="948" spans="14:14" ht="13">
      <c r="N948" s="2"/>
    </row>
    <row r="949" spans="14:14" ht="13">
      <c r="N949" s="2"/>
    </row>
    <row r="950" spans="14:14" ht="13">
      <c r="N950" s="2"/>
    </row>
    <row r="951" spans="14:14" ht="13">
      <c r="N951" s="2"/>
    </row>
    <row r="952" spans="14:14" ht="13">
      <c r="N952" s="2"/>
    </row>
    <row r="953" spans="14:14" ht="13">
      <c r="N953" s="2"/>
    </row>
    <row r="954" spans="14:14" ht="13">
      <c r="N954" s="2"/>
    </row>
    <row r="955" spans="14:14" ht="13">
      <c r="N955" s="2"/>
    </row>
    <row r="956" spans="14:14" ht="13">
      <c r="N956" s="2"/>
    </row>
    <row r="957" spans="14:14" ht="13">
      <c r="N957" s="2"/>
    </row>
    <row r="958" spans="14:14" ht="13">
      <c r="N958" s="2"/>
    </row>
    <row r="959" spans="14:14" ht="13">
      <c r="N959" s="2"/>
    </row>
    <row r="960" spans="14:14" ht="13">
      <c r="N960" s="2"/>
    </row>
    <row r="961" spans="14:14" ht="13">
      <c r="N961" s="2"/>
    </row>
    <row r="962" spans="14:14" ht="13">
      <c r="N962" s="2"/>
    </row>
    <row r="963" spans="14:14" ht="13">
      <c r="N963" s="2"/>
    </row>
    <row r="964" spans="14:14" ht="13">
      <c r="N964" s="2"/>
    </row>
    <row r="965" spans="14:14" ht="13">
      <c r="N965" s="2"/>
    </row>
    <row r="966" spans="14:14" ht="13">
      <c r="N966" s="2"/>
    </row>
    <row r="967" spans="14:14" ht="13">
      <c r="N967" s="2"/>
    </row>
    <row r="968" spans="14:14" ht="13">
      <c r="N968" s="2"/>
    </row>
    <row r="969" spans="14:14" ht="13">
      <c r="N969" s="2"/>
    </row>
    <row r="970" spans="14:14" ht="13">
      <c r="N970" s="2"/>
    </row>
    <row r="971" spans="14:14" ht="13">
      <c r="N971" s="2"/>
    </row>
    <row r="972" spans="14:14" ht="13">
      <c r="N972" s="2"/>
    </row>
    <row r="973" spans="14:14" ht="13">
      <c r="N973" s="2"/>
    </row>
    <row r="974" spans="14:14" ht="13">
      <c r="N974" s="2"/>
    </row>
    <row r="975" spans="14:14" ht="13">
      <c r="N975" s="2"/>
    </row>
    <row r="976" spans="14:14" ht="13">
      <c r="N976" s="2"/>
    </row>
    <row r="977" spans="14:14" ht="13">
      <c r="N977" s="2"/>
    </row>
    <row r="978" spans="14:14" ht="13">
      <c r="N978" s="2"/>
    </row>
    <row r="979" spans="14:14" ht="13">
      <c r="N979" s="2"/>
    </row>
    <row r="980" spans="14:14" ht="13">
      <c r="N980" s="2"/>
    </row>
    <row r="981" spans="14:14" ht="13">
      <c r="N981" s="2"/>
    </row>
    <row r="982" spans="14:14" ht="13">
      <c r="N982" s="2"/>
    </row>
    <row r="983" spans="14:14" ht="13">
      <c r="N983" s="2"/>
    </row>
    <row r="984" spans="14:14" ht="13">
      <c r="N984" s="2"/>
    </row>
    <row r="985" spans="14:14" ht="13">
      <c r="N985" s="2"/>
    </row>
    <row r="986" spans="14:14" ht="13">
      <c r="N986" s="2"/>
    </row>
    <row r="987" spans="14:14" ht="13">
      <c r="N987" s="2"/>
    </row>
    <row r="988" spans="14:14" ht="13">
      <c r="N988" s="2"/>
    </row>
    <row r="989" spans="14:14" ht="13">
      <c r="N989" s="2"/>
    </row>
    <row r="990" spans="14:14" ht="13">
      <c r="N990" s="2"/>
    </row>
    <row r="991" spans="14:14" ht="13">
      <c r="N991" s="2"/>
    </row>
    <row r="992" spans="14:14" ht="13">
      <c r="N992" s="2"/>
    </row>
    <row r="993" spans="14:14" ht="13">
      <c r="N993" s="2"/>
    </row>
    <row r="994" spans="14:14" ht="13">
      <c r="N994" s="2"/>
    </row>
    <row r="995" spans="14:14" ht="13">
      <c r="N995" s="2"/>
    </row>
    <row r="996" spans="14:14" ht="13">
      <c r="N996" s="2"/>
    </row>
    <row r="997" spans="14:14" ht="13">
      <c r="N997" s="2"/>
    </row>
    <row r="998" spans="14:14" ht="13">
      <c r="N998" s="2"/>
    </row>
    <row r="999" spans="14:14" ht="13">
      <c r="N999" s="2"/>
    </row>
    <row r="1000" spans="14:14" ht="13">
      <c r="N1000" s="2"/>
    </row>
    <row r="1001" spans="14:14" ht="13">
      <c r="N1001" s="2"/>
    </row>
  </sheetData>
  <hyperlinks>
    <hyperlink ref="G7" r:id="rId1" xr:uid="{00000000-0004-0000-0000-000000000000}"/>
    <hyperlink ref="S18" r:id="rId2" xr:uid="{00000000-0004-0000-0000-000001000000}"/>
    <hyperlink ref="B20" r:id="rId3" xr:uid="{00000000-0004-0000-0000-000002000000}"/>
    <hyperlink ref="B21" r:id="rId4" location=":~:text=You%20can%20submit%20a%20FOI,you%20with%20the%20right%20information." xr:uid="{00000000-0004-0000-0000-000003000000}"/>
    <hyperlink ref="S22" r:id="rId5" xr:uid="{00000000-0004-0000-0000-000004000000}"/>
    <hyperlink ref="S24" r:id="rId6" location="gid=409645662" xr:uid="{00000000-0004-0000-0000-000005000000}"/>
    <hyperlink ref="G25" r:id="rId7" xr:uid="{00000000-0004-0000-0000-000006000000}"/>
    <hyperlink ref="S27" r:id="rId8" xr:uid="{00000000-0004-0000-0000-000007000000}"/>
    <hyperlink ref="G31" r:id="rId9" xr:uid="{00000000-0004-0000-0000-000008000000}"/>
    <hyperlink ref="S31" r:id="rId10" xr:uid="{00000000-0004-0000-0000-000009000000}"/>
    <hyperlink ref="G35" r:id="rId11" xr:uid="{00000000-0004-0000-0000-00000A000000}"/>
    <hyperlink ref="S35" r:id="rId12" xr:uid="{00000000-0004-0000-0000-00000B000000}"/>
    <hyperlink ref="BA39" r:id="rId13" xr:uid="{00000000-0004-0000-0000-00000C000000}"/>
    <hyperlink ref="B51" r:id="rId14" xr:uid="{00000000-0004-0000-0000-00000D000000}"/>
    <hyperlink ref="G64" r:id="rId15" xr:uid="{00000000-0004-0000-0000-00000E000000}"/>
    <hyperlink ref="S64" r:id="rId16" xr:uid="{00000000-0004-0000-0000-00000F000000}"/>
    <hyperlink ref="G68" r:id="rId17" xr:uid="{00000000-0004-0000-0000-000010000000}"/>
    <hyperlink ref="K68" r:id="rId18" xr:uid="{00000000-0004-0000-0000-000011000000}"/>
    <hyperlink ref="S68" r:id="rId19" xr:uid="{00000000-0004-0000-0000-000012000000}"/>
    <hyperlink ref="S69" r:id="rId20" xr:uid="{00000000-0004-0000-0000-000013000000}"/>
    <hyperlink ref="S74" r:id="rId21" xr:uid="{00000000-0004-0000-0000-000014000000}"/>
    <hyperlink ref="S75" r:id="rId22" xr:uid="{00000000-0004-0000-0000-000015000000}"/>
    <hyperlink ref="G77" r:id="rId23" xr:uid="{00000000-0004-0000-0000-000016000000}"/>
    <hyperlink ref="B123" r:id="rId24" xr:uid="{00000000-0004-0000-0000-000017000000}"/>
    <hyperlink ref="S132" r:id="rId25" xr:uid="{00000000-0004-0000-0000-000018000000}"/>
    <hyperlink ref="B138" r:id="rId26" xr:uid="{00000000-0004-0000-0000-000019000000}"/>
    <hyperlink ref="G155" r:id="rId27" xr:uid="{00000000-0004-0000-0000-00001A000000}"/>
    <hyperlink ref="S155" r:id="rId28" xr:uid="{00000000-0004-0000-0000-00001B000000}"/>
    <hyperlink ref="K156" r:id="rId29" xr:uid="{00000000-0004-0000-0000-00001C000000}"/>
    <hyperlink ref="G159" r:id="rId30" xr:uid="{00000000-0004-0000-0000-00001D000000}"/>
    <hyperlink ref="S159" r:id="rId31" xr:uid="{00000000-0004-0000-0000-00001E000000}"/>
    <hyperlink ref="S166" r:id="rId32" xr:uid="{00000000-0004-0000-0000-00001F000000}"/>
    <hyperlink ref="S171" r:id="rId33" xr:uid="{00000000-0004-0000-0000-000020000000}"/>
    <hyperlink ref="S196" r:id="rId34" xr:uid="{00000000-0004-0000-0000-000021000000}"/>
    <hyperlink ref="G205" r:id="rId35" xr:uid="{00000000-0004-0000-0000-000022000000}"/>
  </hyperlinks>
  <pageMargins left="0.7" right="0.7" top="0.75" bottom="0.75" header="0.3" footer="0.3"/>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I101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cols>
    <col min="1" max="1" width="36.5" customWidth="1"/>
    <col min="2" max="2" width="17.6640625" customWidth="1"/>
    <col min="6" max="6" width="33.6640625" customWidth="1"/>
    <col min="7" max="8" width="46.6640625" customWidth="1"/>
    <col min="9" max="11" width="29.33203125" customWidth="1"/>
    <col min="12" max="12" width="29.5" customWidth="1"/>
    <col min="13" max="13" width="30.83203125" customWidth="1"/>
    <col min="14" max="14" width="18.1640625" customWidth="1"/>
    <col min="15" max="15" width="39" customWidth="1"/>
    <col min="16" max="16" width="21.5" customWidth="1"/>
    <col min="17" max="19" width="20.83203125" customWidth="1"/>
    <col min="20" max="23" width="20.5" customWidth="1"/>
    <col min="24" max="24" width="19.1640625" customWidth="1"/>
    <col min="25" max="25" width="16.1640625" customWidth="1"/>
    <col min="27" max="27" width="41.33203125" customWidth="1"/>
    <col min="28" max="28" width="52.83203125" customWidth="1"/>
    <col min="29" max="29" width="41.33203125" customWidth="1"/>
    <col min="30" max="32" width="41.33203125" hidden="1" customWidth="1"/>
    <col min="33" max="33" width="39.83203125" hidden="1" customWidth="1"/>
    <col min="34" max="34" width="28.6640625" hidden="1" customWidth="1"/>
    <col min="35" max="35" width="42.33203125" hidden="1" customWidth="1"/>
    <col min="36" max="36" width="40.1640625" hidden="1" customWidth="1"/>
    <col min="37" max="37" width="23.83203125" hidden="1" customWidth="1"/>
    <col min="38" max="38" width="21.6640625" hidden="1" customWidth="1"/>
    <col min="39" max="39" width="25.6640625" hidden="1" customWidth="1"/>
    <col min="40" max="40" width="22.83203125" hidden="1" customWidth="1"/>
    <col min="41" max="41" width="25.83203125" hidden="1" customWidth="1"/>
    <col min="42" max="42" width="23.83203125" hidden="1" customWidth="1"/>
    <col min="43" max="43" width="29" hidden="1" customWidth="1"/>
    <col min="44" max="56" width="25.83203125" hidden="1" customWidth="1"/>
    <col min="57" max="57" width="21.6640625" customWidth="1"/>
  </cols>
  <sheetData>
    <row r="1" spans="1:61" ht="13">
      <c r="A1" s="42" t="s">
        <v>1213</v>
      </c>
      <c r="B1" s="42" t="s">
        <v>1214</v>
      </c>
      <c r="C1" s="42" t="s">
        <v>1</v>
      </c>
      <c r="D1" s="42" t="s">
        <v>2</v>
      </c>
      <c r="E1" s="42" t="s">
        <v>3</v>
      </c>
      <c r="F1" s="42" t="s">
        <v>4</v>
      </c>
      <c r="G1" s="42" t="s">
        <v>1215</v>
      </c>
      <c r="H1" s="42" t="s">
        <v>5</v>
      </c>
      <c r="I1" s="42" t="s">
        <v>1216</v>
      </c>
      <c r="J1" s="42" t="s">
        <v>6</v>
      </c>
      <c r="K1" s="42" t="s">
        <v>7</v>
      </c>
      <c r="L1" s="42" t="s">
        <v>8</v>
      </c>
      <c r="M1" s="42" t="s">
        <v>9</v>
      </c>
      <c r="N1" s="42" t="s">
        <v>10</v>
      </c>
      <c r="O1" s="42" t="s">
        <v>11</v>
      </c>
      <c r="P1" s="42" t="s">
        <v>12</v>
      </c>
      <c r="Q1" s="42" t="s">
        <v>13</v>
      </c>
      <c r="R1" s="42" t="s">
        <v>1217</v>
      </c>
      <c r="S1" s="53" t="s">
        <v>14</v>
      </c>
      <c r="T1" s="54" t="s">
        <v>15</v>
      </c>
      <c r="U1" s="42" t="s">
        <v>16</v>
      </c>
      <c r="V1" s="42" t="s">
        <v>1218</v>
      </c>
      <c r="W1" s="42" t="s">
        <v>17</v>
      </c>
      <c r="X1" s="42" t="s">
        <v>18</v>
      </c>
      <c r="Y1" s="42" t="s">
        <v>19</v>
      </c>
      <c r="Z1" s="42" t="s">
        <v>20</v>
      </c>
      <c r="AA1" s="42" t="s">
        <v>21</v>
      </c>
      <c r="AB1" s="42" t="s">
        <v>22</v>
      </c>
      <c r="AC1" s="42" t="s">
        <v>23</v>
      </c>
      <c r="AD1" s="42" t="s">
        <v>24</v>
      </c>
      <c r="AE1" s="42" t="s">
        <v>25</v>
      </c>
      <c r="AF1" s="42" t="s">
        <v>26</v>
      </c>
      <c r="AG1" s="42" t="s">
        <v>27</v>
      </c>
      <c r="AH1" s="42" t="s">
        <v>28</v>
      </c>
      <c r="AI1" s="42" t="s">
        <v>29</v>
      </c>
      <c r="AJ1" s="42" t="s">
        <v>30</v>
      </c>
      <c r="AK1" s="42" t="s">
        <v>28</v>
      </c>
      <c r="AL1" s="42" t="s">
        <v>29</v>
      </c>
      <c r="AM1" s="42" t="s">
        <v>31</v>
      </c>
      <c r="AN1" s="42" t="s">
        <v>32</v>
      </c>
      <c r="AO1" s="42" t="s">
        <v>29</v>
      </c>
      <c r="AP1" s="42" t="s">
        <v>33</v>
      </c>
      <c r="AQ1" s="42" t="s">
        <v>34</v>
      </c>
      <c r="AR1" s="42" t="s">
        <v>35</v>
      </c>
      <c r="AS1" s="42" t="s">
        <v>36</v>
      </c>
      <c r="AT1" s="42" t="s">
        <v>37</v>
      </c>
      <c r="AU1" s="42" t="s">
        <v>38</v>
      </c>
      <c r="AV1" s="42" t="s">
        <v>39</v>
      </c>
      <c r="AW1" s="42" t="s">
        <v>40</v>
      </c>
      <c r="AX1" s="42" t="s">
        <v>41</v>
      </c>
      <c r="AY1" s="42" t="s">
        <v>42</v>
      </c>
      <c r="AZ1" s="42" t="s">
        <v>43</v>
      </c>
      <c r="BA1" s="42" t="s">
        <v>44</v>
      </c>
      <c r="BB1" s="42" t="s">
        <v>45</v>
      </c>
      <c r="BC1" s="42" t="s">
        <v>46</v>
      </c>
      <c r="BD1" s="42" t="s">
        <v>44</v>
      </c>
      <c r="BE1" s="42" t="s">
        <v>47</v>
      </c>
      <c r="BF1" s="42" t="s">
        <v>48</v>
      </c>
      <c r="BG1" s="42" t="s">
        <v>49</v>
      </c>
      <c r="BH1" s="55" t="s">
        <v>1219</v>
      </c>
      <c r="BI1" s="55" t="s">
        <v>1219</v>
      </c>
    </row>
    <row r="2" spans="1:61" ht="13">
      <c r="A2" s="1" t="s">
        <v>513</v>
      </c>
      <c r="B2" s="1" t="e">
        <f t="array" aca="1" ref="B2" ca="1">_xludf.XLOOKUP(A2,OTHERDATAlookup!A:A,OTHERDATAlookup!B:B)</f>
        <v>#NAME?</v>
      </c>
      <c r="C2" s="1" t="s">
        <v>514</v>
      </c>
      <c r="D2" s="1" t="s">
        <v>52</v>
      </c>
      <c r="E2" s="1" t="s">
        <v>81</v>
      </c>
      <c r="F2" s="56" t="s">
        <v>1220</v>
      </c>
      <c r="G2" s="12" t="s">
        <v>1221</v>
      </c>
      <c r="H2" s="12" t="s">
        <v>56</v>
      </c>
      <c r="I2" s="1" t="s">
        <v>56</v>
      </c>
      <c r="J2" s="1" t="s">
        <v>56</v>
      </c>
      <c r="K2" s="1" t="s">
        <v>56</v>
      </c>
      <c r="L2" s="1" t="s">
        <v>56</v>
      </c>
      <c r="M2" s="1" t="s">
        <v>56</v>
      </c>
      <c r="N2" s="1" t="s">
        <v>56</v>
      </c>
      <c r="O2" s="1" t="s">
        <v>56</v>
      </c>
      <c r="P2" s="1" t="s">
        <v>56</v>
      </c>
      <c r="Q2" s="7" t="s">
        <v>56</v>
      </c>
      <c r="R2" s="1" t="s">
        <v>56</v>
      </c>
      <c r="S2" s="57" t="s">
        <v>56</v>
      </c>
      <c r="T2" s="58" t="s">
        <v>56</v>
      </c>
      <c r="U2" s="7" t="s">
        <v>56</v>
      </c>
      <c r="V2" s="1" t="e">
        <f t="shared" ref="V2:V4" si="0">T2-2024</f>
        <v>#VALUE!</v>
      </c>
      <c r="W2" s="1" t="s">
        <v>56</v>
      </c>
      <c r="X2" s="1" t="s">
        <v>56</v>
      </c>
      <c r="Y2" s="6" t="str">
        <f t="shared" ref="Y2:Y4" si="1">IF(ISERROR((W2/U2)),"NA",W2/U2)</f>
        <v>NA</v>
      </c>
      <c r="Z2" s="1" t="s">
        <v>56</v>
      </c>
      <c r="AA2" s="1"/>
      <c r="AB2" s="1"/>
      <c r="AC2" s="1"/>
      <c r="AD2" s="1" t="s">
        <v>56</v>
      </c>
      <c r="AE2" s="1" t="s">
        <v>56</v>
      </c>
      <c r="AF2" s="1" t="s">
        <v>56</v>
      </c>
      <c r="AG2" s="1" t="s">
        <v>56</v>
      </c>
      <c r="AH2" s="1" t="s">
        <v>56</v>
      </c>
      <c r="AI2" s="1" t="s">
        <v>56</v>
      </c>
      <c r="AJ2" s="1"/>
      <c r="AK2" s="1"/>
      <c r="AL2" s="1"/>
      <c r="AM2" s="1"/>
      <c r="AN2" s="1"/>
      <c r="AO2" s="1"/>
      <c r="AP2" s="1"/>
      <c r="AQ2" s="1"/>
      <c r="AR2" s="1"/>
      <c r="AS2" s="1"/>
      <c r="AT2" s="1"/>
      <c r="AU2" s="1"/>
      <c r="AV2" s="1"/>
      <c r="AW2" s="1"/>
      <c r="AX2" s="1"/>
      <c r="AY2" s="1"/>
      <c r="AZ2" s="1"/>
      <c r="BA2" s="1"/>
      <c r="BB2" s="1"/>
      <c r="BC2" s="1"/>
      <c r="BD2" s="1"/>
      <c r="BE2" s="1"/>
      <c r="BF2" s="1"/>
      <c r="BG2" s="1"/>
      <c r="BH2" s="2"/>
      <c r="BI2" s="2"/>
    </row>
    <row r="3" spans="1:61" ht="13">
      <c r="A3" s="1" t="s">
        <v>518</v>
      </c>
      <c r="B3" s="1" t="e">
        <f t="array" aca="1" ref="B3" ca="1">_xludf.XLOOKUP(A3,OTHERDATAlookup!A:A,OTHERDATAlookup!B:B)</f>
        <v>#NAME?</v>
      </c>
      <c r="C3" s="1" t="s">
        <v>519</v>
      </c>
      <c r="D3" s="1" t="s">
        <v>52</v>
      </c>
      <c r="E3" s="1" t="s">
        <v>81</v>
      </c>
      <c r="F3" s="1" t="s">
        <v>1222</v>
      </c>
      <c r="G3" s="12" t="s">
        <v>1221</v>
      </c>
      <c r="H3" s="12" t="s">
        <v>56</v>
      </c>
      <c r="I3" s="1" t="s">
        <v>56</v>
      </c>
      <c r="J3" s="1" t="s">
        <v>56</v>
      </c>
      <c r="K3" s="1" t="s">
        <v>56</v>
      </c>
      <c r="L3" s="1" t="s">
        <v>56</v>
      </c>
      <c r="M3" s="1" t="s">
        <v>56</v>
      </c>
      <c r="N3" s="1" t="s">
        <v>56</v>
      </c>
      <c r="O3" s="1" t="s">
        <v>56</v>
      </c>
      <c r="P3" s="1" t="s">
        <v>56</v>
      </c>
      <c r="Q3" s="7" t="s">
        <v>56</v>
      </c>
      <c r="R3" s="1" t="s">
        <v>56</v>
      </c>
      <c r="S3" s="57" t="s">
        <v>56</v>
      </c>
      <c r="T3" s="58" t="s">
        <v>56</v>
      </c>
      <c r="U3" s="7" t="s">
        <v>56</v>
      </c>
      <c r="V3" s="1" t="e">
        <f t="shared" si="0"/>
        <v>#VALUE!</v>
      </c>
      <c r="W3" s="1" t="s">
        <v>56</v>
      </c>
      <c r="X3" s="1" t="s">
        <v>56</v>
      </c>
      <c r="Y3" s="6" t="str">
        <f t="shared" si="1"/>
        <v>NA</v>
      </c>
      <c r="Z3" s="1" t="s">
        <v>56</v>
      </c>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spans="1:61" ht="13">
      <c r="A4" s="1" t="s">
        <v>741</v>
      </c>
      <c r="B4" s="1" t="e">
        <f t="array" aca="1" ref="B4" ca="1">_xludf.XLOOKUP(A4,OTHERDATAlookup!A:A,OTHERDATAlookup!B:B)</f>
        <v>#NAME?</v>
      </c>
      <c r="C4" s="1" t="s">
        <v>742</v>
      </c>
      <c r="D4" s="1" t="s">
        <v>52</v>
      </c>
      <c r="E4" s="1" t="s">
        <v>81</v>
      </c>
      <c r="F4" s="1" t="s">
        <v>743</v>
      </c>
      <c r="G4" s="1" t="s">
        <v>1221</v>
      </c>
      <c r="H4" s="1" t="s">
        <v>744</v>
      </c>
      <c r="I4" s="1" t="s">
        <v>325</v>
      </c>
      <c r="J4" s="1" t="s">
        <v>745</v>
      </c>
      <c r="K4" s="1" t="s">
        <v>57</v>
      </c>
      <c r="L4" s="1" t="s">
        <v>746</v>
      </c>
      <c r="M4" s="1" t="s">
        <v>57</v>
      </c>
      <c r="N4" s="1" t="s">
        <v>747</v>
      </c>
      <c r="O4" s="1" t="s">
        <v>57</v>
      </c>
      <c r="P4" s="1">
        <v>1995</v>
      </c>
      <c r="Q4" s="7" t="str">
        <f>RIGHT(P4,4)</f>
        <v>1995</v>
      </c>
      <c r="R4" s="1">
        <f>Q4-2024</f>
        <v>-29</v>
      </c>
      <c r="S4" s="1" t="s">
        <v>56</v>
      </c>
      <c r="T4" s="7" t="str">
        <f>RIGHT(S4,4)</f>
        <v>NA</v>
      </c>
      <c r="U4" s="7" t="str">
        <f>IF(ISERROR((T4-Q4)),"NA",T4-Q4)</f>
        <v>NA</v>
      </c>
      <c r="V4" s="1" t="e">
        <f t="shared" si="0"/>
        <v>#VALUE!</v>
      </c>
      <c r="W4" s="1"/>
      <c r="X4" s="1" t="s">
        <v>748</v>
      </c>
      <c r="Y4" s="6" t="str">
        <f t="shared" si="1"/>
        <v>NA</v>
      </c>
      <c r="Z4" s="1" t="s">
        <v>57</v>
      </c>
      <c r="AA4" s="1"/>
      <c r="AB4" s="1"/>
      <c r="AC4" s="1"/>
      <c r="AD4" s="1" t="s">
        <v>56</v>
      </c>
      <c r="AE4" s="1" t="s">
        <v>56</v>
      </c>
      <c r="AF4" s="1" t="s">
        <v>56</v>
      </c>
      <c r="AG4" s="1" t="s">
        <v>56</v>
      </c>
      <c r="AH4" s="1" t="s">
        <v>56</v>
      </c>
      <c r="AI4" s="1" t="s">
        <v>56</v>
      </c>
      <c r="AJ4" s="1"/>
      <c r="AK4" s="1"/>
      <c r="AL4" s="1"/>
      <c r="AM4" s="1"/>
      <c r="AN4" s="1"/>
      <c r="AO4" s="1"/>
      <c r="AP4" s="1"/>
      <c r="AQ4" s="1"/>
      <c r="AR4" s="1"/>
      <c r="AS4" s="1"/>
      <c r="AT4" s="1"/>
      <c r="AU4" s="1"/>
      <c r="AV4" s="1"/>
      <c r="AW4" s="1"/>
      <c r="AX4" s="1"/>
      <c r="AY4" s="1"/>
      <c r="AZ4" s="1"/>
      <c r="BA4" s="1"/>
      <c r="BB4" s="1"/>
      <c r="BC4" s="1"/>
      <c r="BD4" s="1"/>
      <c r="BE4" s="1"/>
      <c r="BF4" s="1"/>
      <c r="BG4" s="1"/>
    </row>
    <row r="5" spans="1:61" ht="13">
      <c r="A5" s="1" t="s">
        <v>1223</v>
      </c>
      <c r="B5" s="1"/>
      <c r="C5" s="1" t="s">
        <v>56</v>
      </c>
      <c r="D5" s="1" t="s">
        <v>737</v>
      </c>
      <c r="E5" s="1" t="s">
        <v>81</v>
      </c>
      <c r="F5" s="1" t="s">
        <v>54</v>
      </c>
      <c r="G5" s="1" t="s">
        <v>1224</v>
      </c>
      <c r="H5" s="1" t="s">
        <v>744</v>
      </c>
      <c r="I5" s="1" t="s">
        <v>325</v>
      </c>
      <c r="J5" s="1" t="s">
        <v>745</v>
      </c>
      <c r="K5" s="1" t="s">
        <v>57</v>
      </c>
      <c r="L5" s="1" t="s">
        <v>746</v>
      </c>
      <c r="M5" s="1" t="s">
        <v>57</v>
      </c>
      <c r="N5" s="1" t="s">
        <v>747</v>
      </c>
      <c r="O5" s="1" t="s">
        <v>57</v>
      </c>
      <c r="P5" s="1">
        <v>1995</v>
      </c>
      <c r="Q5" s="7" t="s">
        <v>1225</v>
      </c>
      <c r="R5" s="1">
        <v>-29</v>
      </c>
      <c r="S5" s="1" t="s">
        <v>56</v>
      </c>
      <c r="T5" s="7" t="s">
        <v>56</v>
      </c>
      <c r="U5" s="7" t="s">
        <v>56</v>
      </c>
      <c r="V5" s="1" t="e">
        <v>#VALUE!</v>
      </c>
      <c r="W5" s="1"/>
      <c r="X5" s="1" t="s">
        <v>748</v>
      </c>
      <c r="Y5" s="6" t="s">
        <v>56</v>
      </c>
      <c r="Z5" s="1" t="s">
        <v>57</v>
      </c>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61" ht="13">
      <c r="A6" s="59" t="s">
        <v>1226</v>
      </c>
      <c r="B6" s="59"/>
      <c r="C6" s="59" t="s">
        <v>56</v>
      </c>
      <c r="D6" s="59" t="s">
        <v>737</v>
      </c>
      <c r="E6" s="59" t="s">
        <v>81</v>
      </c>
      <c r="F6" s="59" t="s">
        <v>54</v>
      </c>
      <c r="G6" s="59" t="s">
        <v>1224</v>
      </c>
      <c r="H6" s="59" t="s">
        <v>1227</v>
      </c>
      <c r="I6" s="59" t="s">
        <v>1144</v>
      </c>
      <c r="J6" s="59" t="s">
        <v>1145</v>
      </c>
      <c r="K6" s="59" t="s">
        <v>57</v>
      </c>
      <c r="L6" s="59" t="s">
        <v>1146</v>
      </c>
      <c r="M6" s="59" t="s">
        <v>60</v>
      </c>
      <c r="N6" s="59" t="s">
        <v>1147</v>
      </c>
      <c r="O6" s="59" t="s">
        <v>57</v>
      </c>
      <c r="P6" s="59" t="s">
        <v>56</v>
      </c>
      <c r="Q6" s="59" t="s">
        <v>56</v>
      </c>
      <c r="R6" s="59" t="s">
        <v>56</v>
      </c>
      <c r="S6" s="59" t="e">
        <v>#VALUE!</v>
      </c>
      <c r="T6" s="59" t="s">
        <v>56</v>
      </c>
      <c r="U6" s="59" t="s">
        <v>56</v>
      </c>
      <c r="V6" s="59" t="s">
        <v>56</v>
      </c>
      <c r="W6" s="59" t="s">
        <v>56</v>
      </c>
      <c r="X6" s="59" t="s">
        <v>56</v>
      </c>
      <c r="Y6" s="59" t="s">
        <v>56</v>
      </c>
      <c r="Z6" s="60" t="s">
        <v>56</v>
      </c>
      <c r="AA6" s="59"/>
      <c r="AB6" s="59"/>
      <c r="AC6" s="59"/>
      <c r="AD6" s="59"/>
      <c r="AE6" s="59"/>
      <c r="AF6" s="59"/>
      <c r="AG6" s="59"/>
      <c r="AH6" s="59"/>
      <c r="AI6" s="59"/>
      <c r="AJ6" s="61"/>
      <c r="AK6" s="61"/>
      <c r="AL6" s="59"/>
      <c r="AM6" s="59"/>
      <c r="AN6" s="59"/>
      <c r="AO6" s="59"/>
      <c r="AP6" s="59"/>
      <c r="AQ6" s="59"/>
      <c r="AR6" s="59"/>
      <c r="AS6" s="59"/>
      <c r="AT6" s="59"/>
      <c r="AU6" s="59"/>
      <c r="AV6" s="59"/>
      <c r="AW6" s="59"/>
      <c r="AX6" s="59"/>
      <c r="AY6" s="59"/>
      <c r="AZ6" s="59"/>
      <c r="BA6" s="59"/>
      <c r="BB6" s="59"/>
      <c r="BC6" s="59"/>
      <c r="BD6" s="59"/>
      <c r="BE6" s="59"/>
      <c r="BF6" s="59"/>
      <c r="BG6" s="59"/>
      <c r="BH6" s="62"/>
      <c r="BI6" s="62"/>
    </row>
    <row r="7" spans="1:61" ht="13">
      <c r="A7" s="1" t="s">
        <v>612</v>
      </c>
      <c r="B7" s="1" t="e">
        <f t="array" aca="1" ref="B7" ca="1">_xludf.XLOOKUP(A7,OTHERDATAlookup!A:A,OTHERDATAlookup!B:B)</f>
        <v>#NAME?</v>
      </c>
      <c r="C7" s="1" t="s">
        <v>613</v>
      </c>
      <c r="D7" s="1" t="s">
        <v>276</v>
      </c>
      <c r="E7" s="1" t="s">
        <v>81</v>
      </c>
      <c r="F7" s="1" t="s">
        <v>54</v>
      </c>
      <c r="G7" s="1" t="s">
        <v>1224</v>
      </c>
      <c r="H7" s="1" t="s">
        <v>278</v>
      </c>
      <c r="I7" s="1" t="s">
        <v>278</v>
      </c>
      <c r="J7" s="1" t="s">
        <v>56</v>
      </c>
      <c r="K7" s="1" t="s">
        <v>57</v>
      </c>
      <c r="L7" s="1" t="s">
        <v>56</v>
      </c>
      <c r="M7" s="1" t="s">
        <v>60</v>
      </c>
      <c r="N7" s="1" t="s">
        <v>614</v>
      </c>
      <c r="O7" s="1" t="s">
        <v>57</v>
      </c>
      <c r="P7" s="3">
        <v>40544</v>
      </c>
      <c r="Q7" s="7" t="str">
        <f t="shared" ref="Q7:Q9" si="2">RIGHT(P7,4)</f>
        <v>0544</v>
      </c>
      <c r="R7" s="1">
        <f t="shared" ref="R7:R27" si="3">Q7-2024</f>
        <v>-1480</v>
      </c>
      <c r="S7" s="1" t="s">
        <v>615</v>
      </c>
      <c r="T7" s="7" t="str">
        <f t="shared" ref="T7:T26" si="4">RIGHT(S7,4)</f>
        <v>2047</v>
      </c>
      <c r="U7" s="7">
        <f t="shared" ref="U7:U27" si="5">IF(ISERROR((T7-Q7)),"NA",T7-Q7)</f>
        <v>1503</v>
      </c>
      <c r="V7" s="1">
        <f t="shared" ref="V7:V24" si="6">T7-2024</f>
        <v>23</v>
      </c>
      <c r="W7" s="1">
        <v>9.56</v>
      </c>
      <c r="X7" s="1" t="s">
        <v>56</v>
      </c>
      <c r="Y7" s="6">
        <f t="shared" ref="Y7:Y27" si="7">IF(ISERROR((W7/U7)),"NA",W7/U7)</f>
        <v>6.3606121091151031E-3</v>
      </c>
      <c r="Z7" s="1" t="s">
        <v>57</v>
      </c>
      <c r="AA7" s="1"/>
      <c r="AB7" s="1"/>
      <c r="AC7" s="1"/>
      <c r="AD7" s="1">
        <v>1107</v>
      </c>
      <c r="AE7" s="1" t="s">
        <v>56</v>
      </c>
      <c r="AF7" s="1" t="s">
        <v>56</v>
      </c>
      <c r="AG7" s="1" t="s">
        <v>616</v>
      </c>
      <c r="AH7" s="12" t="s">
        <v>617</v>
      </c>
      <c r="AI7" s="1" t="s">
        <v>56</v>
      </c>
      <c r="AJ7" s="1"/>
      <c r="AK7" s="1"/>
      <c r="AL7" s="1"/>
      <c r="AM7" s="1"/>
      <c r="AN7" s="1"/>
      <c r="AO7" s="1"/>
      <c r="AP7" s="1"/>
      <c r="AQ7" s="1"/>
      <c r="AR7" s="1"/>
      <c r="AS7" s="1"/>
      <c r="AT7" s="1"/>
      <c r="AU7" s="1"/>
      <c r="AV7" s="1"/>
      <c r="AW7" s="1"/>
      <c r="AX7" s="1"/>
      <c r="AY7" s="1"/>
      <c r="AZ7" s="1"/>
      <c r="BA7" s="1"/>
      <c r="BB7" s="1"/>
      <c r="BC7" s="1"/>
      <c r="BD7" s="1"/>
      <c r="BE7" s="1"/>
      <c r="BF7" s="1"/>
      <c r="BG7" s="21" t="s">
        <v>1228</v>
      </c>
    </row>
    <row r="8" spans="1:61" ht="13">
      <c r="A8" s="1" t="s">
        <v>177</v>
      </c>
      <c r="B8" s="1" t="e">
        <f t="array" aca="1" ref="B8" ca="1">_xludf.XLOOKUP(A8,OTHERDATAlookup!A:A,OTHERDATAlookup!B:B)</f>
        <v>#NAME?</v>
      </c>
      <c r="C8" s="11" t="s">
        <v>178</v>
      </c>
      <c r="D8" s="1" t="s">
        <v>179</v>
      </c>
      <c r="E8" s="1" t="s">
        <v>81</v>
      </c>
      <c r="F8" s="1" t="s">
        <v>54</v>
      </c>
      <c r="G8" s="1" t="s">
        <v>1224</v>
      </c>
      <c r="H8" s="1" t="s">
        <v>180</v>
      </c>
      <c r="I8" s="1" t="s">
        <v>180</v>
      </c>
      <c r="J8" s="1" t="s">
        <v>181</v>
      </c>
      <c r="K8" s="1" t="s">
        <v>57</v>
      </c>
      <c r="L8" s="1" t="s">
        <v>56</v>
      </c>
      <c r="M8" s="1" t="s">
        <v>60</v>
      </c>
      <c r="N8" s="1" t="s">
        <v>182</v>
      </c>
      <c r="O8" s="1" t="s">
        <v>57</v>
      </c>
      <c r="P8" s="1">
        <v>2016</v>
      </c>
      <c r="Q8" s="7" t="str">
        <f t="shared" si="2"/>
        <v>2016</v>
      </c>
      <c r="R8" s="1">
        <f t="shared" si="3"/>
        <v>-8</v>
      </c>
      <c r="S8" s="1">
        <v>2046</v>
      </c>
      <c r="T8" s="7" t="str">
        <f t="shared" si="4"/>
        <v>2046</v>
      </c>
      <c r="U8" s="7">
        <f t="shared" si="5"/>
        <v>30</v>
      </c>
      <c r="V8" s="1">
        <f t="shared" si="6"/>
        <v>22</v>
      </c>
      <c r="W8" s="1">
        <v>325</v>
      </c>
      <c r="X8" s="1" t="s">
        <v>183</v>
      </c>
      <c r="Y8" s="6">
        <f t="shared" si="7"/>
        <v>10.833333333333334</v>
      </c>
      <c r="Z8" s="1" t="s">
        <v>57</v>
      </c>
      <c r="AA8" s="1"/>
      <c r="AB8" s="1"/>
      <c r="AC8" s="1"/>
      <c r="AD8" s="1"/>
      <c r="AE8" s="1"/>
      <c r="AF8" s="1"/>
      <c r="AG8" s="16"/>
      <c r="AH8" s="1"/>
      <c r="AI8" s="1"/>
      <c r="AJ8" s="1"/>
      <c r="AK8" s="1"/>
      <c r="AL8" s="1"/>
      <c r="AM8" s="1"/>
      <c r="AN8" s="1"/>
      <c r="AO8" s="1"/>
      <c r="AP8" s="1"/>
      <c r="AQ8" s="1"/>
      <c r="AR8" s="1"/>
      <c r="AS8" s="1"/>
      <c r="AT8" s="1"/>
      <c r="AU8" s="1"/>
      <c r="AV8" s="1"/>
      <c r="AW8" s="1"/>
      <c r="AX8" s="1"/>
      <c r="AY8" s="1"/>
      <c r="AZ8" s="1"/>
      <c r="BA8" s="1"/>
      <c r="BB8" s="1"/>
      <c r="BC8" s="1"/>
      <c r="BD8" s="1"/>
      <c r="BE8" s="1"/>
      <c r="BF8" s="1"/>
      <c r="BG8" s="1"/>
    </row>
    <row r="9" spans="1:61" ht="13">
      <c r="A9" s="1" t="s">
        <v>432</v>
      </c>
      <c r="B9" s="1" t="e">
        <f t="array" aca="1" ref="B9" ca="1">_xludf.XLOOKUP(A9,OTHERDATAlookup!A:A,OTHERDATAlookup!B:B)</f>
        <v>#NAME?</v>
      </c>
      <c r="C9" s="1" t="s">
        <v>433</v>
      </c>
      <c r="D9" s="1" t="s">
        <v>52</v>
      </c>
      <c r="E9" s="1" t="s">
        <v>53</v>
      </c>
      <c r="F9" s="1" t="s">
        <v>1229</v>
      </c>
      <c r="G9" s="1" t="s">
        <v>1221</v>
      </c>
      <c r="H9" s="1" t="s">
        <v>408</v>
      </c>
      <c r="I9" s="1" t="s">
        <v>285</v>
      </c>
      <c r="J9" s="1" t="s">
        <v>56</v>
      </c>
      <c r="K9" s="1" t="s">
        <v>57</v>
      </c>
      <c r="L9" s="1" t="s">
        <v>56</v>
      </c>
      <c r="M9" s="1" t="s">
        <v>58</v>
      </c>
      <c r="N9" s="1" t="s">
        <v>56</v>
      </c>
      <c r="O9" s="1" t="s">
        <v>56</v>
      </c>
      <c r="P9" s="3">
        <v>43831</v>
      </c>
      <c r="Q9" s="7" t="str">
        <f t="shared" si="2"/>
        <v>3831</v>
      </c>
      <c r="R9" s="1">
        <f t="shared" si="3"/>
        <v>1807</v>
      </c>
      <c r="S9" s="3">
        <v>52963</v>
      </c>
      <c r="T9" s="7" t="str">
        <f t="shared" si="4"/>
        <v>2963</v>
      </c>
      <c r="U9" s="7">
        <f t="shared" si="5"/>
        <v>-868</v>
      </c>
      <c r="V9" s="1">
        <f t="shared" si="6"/>
        <v>939</v>
      </c>
      <c r="W9" s="1">
        <v>700</v>
      </c>
      <c r="X9" s="1" t="s">
        <v>410</v>
      </c>
      <c r="Y9" s="6">
        <f t="shared" si="7"/>
        <v>-0.80645161290322576</v>
      </c>
      <c r="Z9" s="1" t="s">
        <v>57</v>
      </c>
      <c r="AA9" s="1"/>
      <c r="AB9" s="1"/>
      <c r="AC9" s="1"/>
      <c r="AD9" s="1"/>
      <c r="AE9" s="1"/>
      <c r="AF9" s="1"/>
      <c r="AG9" s="1"/>
      <c r="AH9" s="1"/>
      <c r="AI9" s="1"/>
      <c r="AJ9" s="1"/>
      <c r="AK9" s="1"/>
      <c r="AL9" s="1"/>
      <c r="AM9" s="1"/>
      <c r="AN9" s="1"/>
      <c r="AO9" s="1">
        <v>868</v>
      </c>
      <c r="AP9" s="1" t="s">
        <v>434</v>
      </c>
      <c r="AQ9" s="1" t="s">
        <v>56</v>
      </c>
      <c r="AR9" s="16">
        <v>25617</v>
      </c>
      <c r="AS9" s="1" t="s">
        <v>435</v>
      </c>
      <c r="AT9" s="1" t="s">
        <v>56</v>
      </c>
      <c r="AU9" s="16">
        <v>21307</v>
      </c>
      <c r="AV9" s="1" t="s">
        <v>436</v>
      </c>
      <c r="AW9" s="1" t="s">
        <v>56</v>
      </c>
      <c r="AX9" s="16">
        <v>1597</v>
      </c>
      <c r="AY9" s="1"/>
      <c r="AZ9" s="1"/>
      <c r="BA9" s="1"/>
      <c r="BB9" s="1"/>
      <c r="BC9" s="1"/>
      <c r="BD9" s="1"/>
      <c r="BE9" s="1"/>
      <c r="BF9" s="1"/>
      <c r="BG9" s="1"/>
    </row>
    <row r="10" spans="1:61" ht="13">
      <c r="A10" s="1" t="s">
        <v>793</v>
      </c>
      <c r="B10" s="1" t="e">
        <f t="array" aca="1" ref="B10" ca="1">_xludf.XLOOKUP(A10,OTHERDATAlookup!A:A,OTHERDATAlookup!B:B)</f>
        <v>#NAME?</v>
      </c>
      <c r="C10" s="1" t="s">
        <v>794</v>
      </c>
      <c r="D10" s="1" t="s">
        <v>52</v>
      </c>
      <c r="E10" s="1" t="s">
        <v>53</v>
      </c>
      <c r="F10" s="1" t="s">
        <v>1229</v>
      </c>
      <c r="G10" s="1" t="s">
        <v>1221</v>
      </c>
      <c r="H10" s="1" t="s">
        <v>795</v>
      </c>
      <c r="I10" s="1" t="s">
        <v>285</v>
      </c>
      <c r="J10" s="1" t="s">
        <v>56</v>
      </c>
      <c r="K10" s="1" t="s">
        <v>57</v>
      </c>
      <c r="L10" s="1" t="s">
        <v>56</v>
      </c>
      <c r="M10" s="1" t="s">
        <v>60</v>
      </c>
      <c r="N10" s="1" t="s">
        <v>796</v>
      </c>
      <c r="O10" s="1" t="s">
        <v>57</v>
      </c>
      <c r="P10" s="1">
        <v>2020</v>
      </c>
      <c r="Q10" s="7">
        <v>2020</v>
      </c>
      <c r="R10" s="1">
        <f t="shared" si="3"/>
        <v>-4</v>
      </c>
      <c r="S10" s="1">
        <v>2045</v>
      </c>
      <c r="T10" s="7" t="str">
        <f t="shared" si="4"/>
        <v>2045</v>
      </c>
      <c r="U10" s="7">
        <f t="shared" si="5"/>
        <v>25</v>
      </c>
      <c r="V10" s="1">
        <f t="shared" si="6"/>
        <v>21</v>
      </c>
      <c r="W10" s="1">
        <v>700</v>
      </c>
      <c r="X10" s="1" t="s">
        <v>797</v>
      </c>
      <c r="Y10" s="6">
        <f t="shared" si="7"/>
        <v>28</v>
      </c>
      <c r="Z10" s="1" t="s">
        <v>57</v>
      </c>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row>
    <row r="11" spans="1:61" ht="15" customHeight="1">
      <c r="A11" s="1" t="s">
        <v>931</v>
      </c>
      <c r="B11" s="1" t="e">
        <f t="array" aca="1" ref="B11" ca="1">_xludf.XLOOKUP(A11,OTHERDATAlookup!A:A,OTHERDATAlookup!B:B)</f>
        <v>#NAME?</v>
      </c>
      <c r="C11" s="1" t="s">
        <v>932</v>
      </c>
      <c r="D11" s="1" t="s">
        <v>52</v>
      </c>
      <c r="E11" s="1" t="s">
        <v>53</v>
      </c>
      <c r="F11" s="1" t="s">
        <v>1229</v>
      </c>
      <c r="G11" s="1" t="s">
        <v>1221</v>
      </c>
      <c r="H11" s="1" t="s">
        <v>933</v>
      </c>
      <c r="I11" s="1" t="s">
        <v>285</v>
      </c>
      <c r="J11" s="1" t="s">
        <v>56</v>
      </c>
      <c r="K11" s="1" t="s">
        <v>57</v>
      </c>
      <c r="L11" s="1" t="s">
        <v>56</v>
      </c>
      <c r="M11" s="1" t="s">
        <v>60</v>
      </c>
      <c r="N11" s="11" t="s">
        <v>934</v>
      </c>
      <c r="O11" s="1" t="s">
        <v>57</v>
      </c>
      <c r="P11" s="1">
        <v>2020</v>
      </c>
      <c r="Q11" s="7" t="str">
        <f t="shared" ref="Q11:Q27" si="8">RIGHT(P11,4)</f>
        <v>2020</v>
      </c>
      <c r="R11" s="1">
        <f t="shared" si="3"/>
        <v>-4</v>
      </c>
      <c r="S11" s="1">
        <v>2045</v>
      </c>
      <c r="T11" s="7" t="str">
        <f t="shared" si="4"/>
        <v>2045</v>
      </c>
      <c r="U11" s="7">
        <f t="shared" si="5"/>
        <v>25</v>
      </c>
      <c r="V11" s="1">
        <f t="shared" si="6"/>
        <v>21</v>
      </c>
      <c r="W11" s="1">
        <v>700</v>
      </c>
      <c r="X11" s="1" t="s">
        <v>935</v>
      </c>
      <c r="Y11" s="6">
        <f t="shared" si="7"/>
        <v>28</v>
      </c>
      <c r="Z11" s="1" t="s">
        <v>57</v>
      </c>
      <c r="AA11" s="1"/>
      <c r="AB11" s="1"/>
      <c r="AC11" s="1"/>
      <c r="AD11" s="1"/>
      <c r="AE11" s="1"/>
      <c r="AF11" s="1"/>
      <c r="AG11" s="1"/>
      <c r="AH11" s="1"/>
      <c r="AI11" s="1"/>
      <c r="AJ11" s="1"/>
      <c r="AK11" s="1"/>
      <c r="AL11" s="1"/>
      <c r="AM11" s="1"/>
      <c r="AN11" s="1"/>
      <c r="AO11" s="1"/>
      <c r="AP11" s="1"/>
      <c r="AQ11" s="1"/>
      <c r="AR11" s="1"/>
      <c r="AS11" s="1"/>
      <c r="AT11" s="16"/>
      <c r="AU11" s="1"/>
      <c r="AV11" s="1"/>
      <c r="AW11" s="1"/>
      <c r="AX11" s="1"/>
      <c r="AY11" s="1"/>
      <c r="AZ11" s="1"/>
      <c r="BA11" s="1"/>
      <c r="BB11" s="1"/>
      <c r="BC11" s="1"/>
      <c r="BD11" s="1"/>
      <c r="BE11" s="1"/>
      <c r="BF11" s="1"/>
      <c r="BG11" s="1"/>
    </row>
    <row r="12" spans="1:61" ht="13">
      <c r="A12" s="63" t="s">
        <v>65</v>
      </c>
      <c r="B12" s="63" t="e">
        <f t="array" aca="1" ref="B12" ca="1">_xludf.XLOOKUP(A12,OTHERDATAlookup!A:A,OTHERDATAlookup!B:B)</f>
        <v>#NAME?</v>
      </c>
      <c r="C12" s="63" t="s">
        <v>66</v>
      </c>
      <c r="D12" s="63" t="s">
        <v>52</v>
      </c>
      <c r="E12" s="63" t="s">
        <v>53</v>
      </c>
      <c r="F12" s="63" t="s">
        <v>67</v>
      </c>
      <c r="G12" s="63" t="s">
        <v>1224</v>
      </c>
      <c r="H12" s="63" t="s">
        <v>68</v>
      </c>
      <c r="I12" s="63" t="s">
        <v>68</v>
      </c>
      <c r="J12" s="63" t="s">
        <v>56</v>
      </c>
      <c r="K12" s="63" t="s">
        <v>56</v>
      </c>
      <c r="L12" s="63" t="s">
        <v>56</v>
      </c>
      <c r="M12" s="63" t="s">
        <v>60</v>
      </c>
      <c r="N12" s="63" t="s">
        <v>69</v>
      </c>
      <c r="O12" s="63" t="s">
        <v>57</v>
      </c>
      <c r="P12" s="64">
        <v>42746</v>
      </c>
      <c r="Q12" s="63" t="str">
        <f t="shared" si="8"/>
        <v>2746</v>
      </c>
      <c r="R12" s="63">
        <f t="shared" si="3"/>
        <v>722</v>
      </c>
      <c r="S12" s="64">
        <v>52973</v>
      </c>
      <c r="T12" s="63" t="str">
        <f t="shared" si="4"/>
        <v>2973</v>
      </c>
      <c r="U12" s="63">
        <f t="shared" si="5"/>
        <v>227</v>
      </c>
      <c r="V12" s="63">
        <f t="shared" si="6"/>
        <v>949</v>
      </c>
      <c r="W12" s="63" t="s">
        <v>70</v>
      </c>
      <c r="X12" s="63" t="s">
        <v>71</v>
      </c>
      <c r="Y12" s="65" t="str">
        <f t="shared" si="7"/>
        <v>NA</v>
      </c>
      <c r="Z12" s="63" t="s">
        <v>57</v>
      </c>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t="s">
        <v>60</v>
      </c>
      <c r="BF12" s="63" t="s">
        <v>73</v>
      </c>
      <c r="BG12" s="63" t="s">
        <v>74</v>
      </c>
      <c r="BH12" s="66"/>
      <c r="BI12" s="66"/>
    </row>
    <row r="13" spans="1:61" ht="13">
      <c r="A13" s="1" t="s">
        <v>1008</v>
      </c>
      <c r="B13" s="1" t="e">
        <f t="array" aca="1" ref="B13" ca="1">_xludf.XLOOKUP(A13,OTHERDATAlookup!A:A,OTHERDATAlookup!B:B)</f>
        <v>#NAME?</v>
      </c>
      <c r="C13" s="1" t="s">
        <v>1009</v>
      </c>
      <c r="D13" s="1" t="s">
        <v>179</v>
      </c>
      <c r="E13" s="1" t="s">
        <v>81</v>
      </c>
      <c r="F13" s="1" t="s">
        <v>54</v>
      </c>
      <c r="G13" s="1" t="s">
        <v>1224</v>
      </c>
      <c r="H13" s="1" t="s">
        <v>1010</v>
      </c>
      <c r="I13" s="1" t="s">
        <v>285</v>
      </c>
      <c r="J13" s="1" t="s">
        <v>56</v>
      </c>
      <c r="K13" s="1" t="s">
        <v>57</v>
      </c>
      <c r="L13" s="1" t="s">
        <v>56</v>
      </c>
      <c r="M13" s="1" t="s">
        <v>60</v>
      </c>
      <c r="N13" s="1" t="s">
        <v>1011</v>
      </c>
      <c r="O13" s="1" t="s">
        <v>57</v>
      </c>
      <c r="P13" s="16" t="s">
        <v>1012</v>
      </c>
      <c r="Q13" s="7" t="str">
        <f t="shared" si="8"/>
        <v>2020</v>
      </c>
      <c r="R13" s="1">
        <f t="shared" si="3"/>
        <v>-4</v>
      </c>
      <c r="S13" s="1" t="s">
        <v>1013</v>
      </c>
      <c r="T13" s="7" t="str">
        <f t="shared" si="4"/>
        <v>2045</v>
      </c>
      <c r="U13" s="7">
        <f t="shared" si="5"/>
        <v>25</v>
      </c>
      <c r="V13" s="1">
        <f t="shared" si="6"/>
        <v>21</v>
      </c>
      <c r="W13" s="1">
        <v>375</v>
      </c>
      <c r="X13" s="16" t="s">
        <v>1014</v>
      </c>
      <c r="Y13" s="6">
        <f t="shared" si="7"/>
        <v>15</v>
      </c>
      <c r="Z13" s="1" t="s">
        <v>57</v>
      </c>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row>
    <row r="14" spans="1:61" ht="13">
      <c r="A14" s="1" t="s">
        <v>308</v>
      </c>
      <c r="B14" s="1" t="e">
        <f t="array" aca="1" ref="B14" ca="1">_xludf.XLOOKUP(A14,OTHERDATAlookup!A:A,OTHERDATAlookup!B:B)</f>
        <v>#NAME?</v>
      </c>
      <c r="C14" s="1" t="s">
        <v>309</v>
      </c>
      <c r="D14" s="1" t="s">
        <v>52</v>
      </c>
      <c r="E14" s="1" t="s">
        <v>136</v>
      </c>
      <c r="F14" s="1" t="s">
        <v>1230</v>
      </c>
      <c r="G14" s="1" t="s">
        <v>1221</v>
      </c>
      <c r="H14" s="1" t="s">
        <v>423</v>
      </c>
      <c r="I14" s="1" t="s">
        <v>423</v>
      </c>
      <c r="J14" s="1" t="s">
        <v>311</v>
      </c>
      <c r="K14" s="1" t="s">
        <v>57</v>
      </c>
      <c r="L14" s="1" t="s">
        <v>56</v>
      </c>
      <c r="M14" s="1" t="s">
        <v>60</v>
      </c>
      <c r="N14" s="1" t="s">
        <v>312</v>
      </c>
      <c r="O14" s="1" t="s">
        <v>57</v>
      </c>
      <c r="P14" s="1">
        <v>2016</v>
      </c>
      <c r="Q14" s="7" t="str">
        <f t="shared" si="8"/>
        <v>2016</v>
      </c>
      <c r="R14" s="1">
        <f t="shared" si="3"/>
        <v>-8</v>
      </c>
      <c r="S14" s="1">
        <v>2044</v>
      </c>
      <c r="T14" s="7" t="str">
        <f t="shared" si="4"/>
        <v>2044</v>
      </c>
      <c r="U14" s="7">
        <f t="shared" si="5"/>
        <v>28</v>
      </c>
      <c r="V14" s="1">
        <f t="shared" si="6"/>
        <v>20</v>
      </c>
      <c r="W14" s="1">
        <v>600</v>
      </c>
      <c r="X14" t="s">
        <v>313</v>
      </c>
      <c r="Y14" s="6">
        <f t="shared" si="7"/>
        <v>21.428571428571427</v>
      </c>
      <c r="Z14" s="1" t="s">
        <v>57</v>
      </c>
      <c r="AA14" s="1"/>
      <c r="AB14" s="1"/>
      <c r="AC14" s="1"/>
      <c r="AD14" s="1">
        <v>0</v>
      </c>
      <c r="AE14" s="1">
        <v>0</v>
      </c>
      <c r="AF14" s="1">
        <v>0</v>
      </c>
      <c r="AG14" s="12" t="s">
        <v>233</v>
      </c>
      <c r="AH14" s="1" t="s">
        <v>314</v>
      </c>
      <c r="AI14" s="16">
        <v>19798</v>
      </c>
      <c r="AJ14" s="1"/>
      <c r="AK14" s="1"/>
      <c r="AL14" s="1"/>
      <c r="AM14" s="1"/>
      <c r="AN14" s="1"/>
      <c r="AO14" s="1"/>
      <c r="AP14" s="1"/>
      <c r="AQ14" s="1"/>
      <c r="AR14" s="1"/>
      <c r="AS14" s="1"/>
      <c r="AT14" s="1"/>
      <c r="AU14" s="1"/>
      <c r="AV14" s="1"/>
      <c r="AW14" s="1"/>
      <c r="AX14" s="1"/>
      <c r="AY14" s="1"/>
      <c r="AZ14" s="1"/>
      <c r="BA14" s="1"/>
      <c r="BB14" s="1"/>
      <c r="BC14" s="1"/>
      <c r="BD14" s="1"/>
      <c r="BE14" s="1"/>
      <c r="BF14" s="21" t="s">
        <v>315</v>
      </c>
      <c r="BG14" s="1"/>
    </row>
    <row r="15" spans="1:61" ht="16">
      <c r="A15" s="1" t="s">
        <v>342</v>
      </c>
      <c r="B15" s="1" t="e">
        <f t="array" aca="1" ref="B15" ca="1">_xludf.XLOOKUP(A15,OTHERDATAlookup!A:A,OTHERDATAlookup!B:B)</f>
        <v>#NAME?</v>
      </c>
      <c r="C15" s="1" t="s">
        <v>343</v>
      </c>
      <c r="D15" s="1" t="s">
        <v>52</v>
      </c>
      <c r="E15" s="1" t="s">
        <v>136</v>
      </c>
      <c r="F15" s="1" t="s">
        <v>1230</v>
      </c>
      <c r="G15" s="28" t="s">
        <v>1221</v>
      </c>
      <c r="H15" s="1" t="s">
        <v>423</v>
      </c>
      <c r="I15" s="28" t="s">
        <v>423</v>
      </c>
      <c r="J15" s="28" t="s">
        <v>311</v>
      </c>
      <c r="K15" s="1" t="s">
        <v>57</v>
      </c>
      <c r="L15" s="1" t="s">
        <v>56</v>
      </c>
      <c r="M15" s="1" t="s">
        <v>60</v>
      </c>
      <c r="N15" s="1" t="s">
        <v>312</v>
      </c>
      <c r="O15" s="1" t="s">
        <v>57</v>
      </c>
      <c r="P15" s="1" t="s">
        <v>346</v>
      </c>
      <c r="Q15" s="7" t="str">
        <f t="shared" si="8"/>
        <v>2019</v>
      </c>
      <c r="R15" s="1">
        <f t="shared" si="3"/>
        <v>-5</v>
      </c>
      <c r="S15" s="1" t="s">
        <v>347</v>
      </c>
      <c r="T15" s="7" t="str">
        <f t="shared" si="4"/>
        <v>2044</v>
      </c>
      <c r="U15" s="7">
        <f t="shared" si="5"/>
        <v>25</v>
      </c>
      <c r="V15" s="1">
        <f t="shared" si="6"/>
        <v>20</v>
      </c>
      <c r="W15" s="1">
        <v>400</v>
      </c>
      <c r="X15" s="28" t="s">
        <v>348</v>
      </c>
      <c r="Y15" s="6">
        <f t="shared" si="7"/>
        <v>16</v>
      </c>
      <c r="Z15" s="1" t="s">
        <v>57</v>
      </c>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t="s">
        <v>57</v>
      </c>
      <c r="BF15" s="1" t="s">
        <v>349</v>
      </c>
      <c r="BG15" s="1"/>
    </row>
    <row r="16" spans="1:61" ht="13">
      <c r="A16" s="1" t="s">
        <v>461</v>
      </c>
      <c r="B16" s="1" t="e">
        <f t="array" aca="1" ref="B16" ca="1">_xludf.XLOOKUP(A16,OTHERDATAlookup!A:A,OTHERDATAlookup!B:B)</f>
        <v>#NAME?</v>
      </c>
      <c r="C16" s="1" t="s">
        <v>462</v>
      </c>
      <c r="D16" s="1" t="s">
        <v>52</v>
      </c>
      <c r="E16" s="1" t="s">
        <v>136</v>
      </c>
      <c r="F16" s="1" t="s">
        <v>1230</v>
      </c>
      <c r="G16" s="1" t="s">
        <v>1221</v>
      </c>
      <c r="H16" s="1" t="s">
        <v>423</v>
      </c>
      <c r="I16" s="1" t="s">
        <v>423</v>
      </c>
      <c r="J16" s="1" t="s">
        <v>463</v>
      </c>
      <c r="K16" s="1" t="s">
        <v>57</v>
      </c>
      <c r="L16" s="1" t="s">
        <v>56</v>
      </c>
      <c r="M16" s="1" t="s">
        <v>60</v>
      </c>
      <c r="N16" s="1" t="s">
        <v>312</v>
      </c>
      <c r="O16" s="1" t="s">
        <v>57</v>
      </c>
      <c r="P16" s="1" t="s">
        <v>464</v>
      </c>
      <c r="Q16" s="7" t="str">
        <f t="shared" si="8"/>
        <v>2016</v>
      </c>
      <c r="R16" s="1">
        <f t="shared" si="3"/>
        <v>-8</v>
      </c>
      <c r="S16" s="1" t="s">
        <v>347</v>
      </c>
      <c r="T16" s="7" t="str">
        <f t="shared" si="4"/>
        <v>2044</v>
      </c>
      <c r="U16" s="7">
        <f t="shared" si="5"/>
        <v>28</v>
      </c>
      <c r="V16" s="1">
        <f t="shared" si="6"/>
        <v>20</v>
      </c>
      <c r="W16" s="1">
        <v>500</v>
      </c>
      <c r="X16" s="1" t="s">
        <v>313</v>
      </c>
      <c r="Y16" s="6">
        <f t="shared" si="7"/>
        <v>17.857142857142858</v>
      </c>
      <c r="Z16" s="1" t="s">
        <v>57</v>
      </c>
      <c r="AA16" s="1"/>
      <c r="AB16" s="1"/>
      <c r="AC16" s="1"/>
      <c r="AD16" s="1"/>
      <c r="AE16" s="1"/>
      <c r="AF16" s="1"/>
      <c r="AG16" s="1"/>
      <c r="AH16" s="1"/>
      <c r="AI16" s="1"/>
      <c r="AJ16" s="1"/>
      <c r="AK16" s="1"/>
      <c r="AL16" s="1"/>
      <c r="AM16" s="1"/>
      <c r="AN16" s="1"/>
      <c r="AO16" s="32">
        <v>1300.3</v>
      </c>
      <c r="AP16" s="1" t="s">
        <v>465</v>
      </c>
      <c r="AQ16" s="1" t="s">
        <v>466</v>
      </c>
      <c r="AR16" s="1">
        <v>136.49</v>
      </c>
      <c r="AS16" s="1"/>
      <c r="AT16" s="1"/>
      <c r="AU16" s="1"/>
      <c r="AV16" s="1"/>
      <c r="AW16" s="1"/>
      <c r="AX16" s="1"/>
      <c r="AY16" s="1"/>
      <c r="AZ16" s="1"/>
      <c r="BA16" s="1"/>
      <c r="BB16" s="1"/>
      <c r="BC16" s="1"/>
      <c r="BD16" s="1"/>
      <c r="BE16" s="1" t="s">
        <v>60</v>
      </c>
      <c r="BF16" s="1" t="s">
        <v>467</v>
      </c>
      <c r="BG16" s="1"/>
    </row>
    <row r="17" spans="1:59" ht="13">
      <c r="A17" s="1" t="s">
        <v>495</v>
      </c>
      <c r="B17" s="1" t="e">
        <f t="array" aca="1" ref="B17" ca="1">_xludf.XLOOKUP(A17,OTHERDATAlookup!A:A,OTHERDATAlookup!B:B)</f>
        <v>#NAME?</v>
      </c>
      <c r="C17" s="1" t="s">
        <v>496</v>
      </c>
      <c r="D17" s="1" t="s">
        <v>52</v>
      </c>
      <c r="E17" s="1" t="s">
        <v>136</v>
      </c>
      <c r="F17" s="1" t="s">
        <v>1230</v>
      </c>
      <c r="G17" s="1" t="s">
        <v>1221</v>
      </c>
      <c r="H17" s="1" t="s">
        <v>1231</v>
      </c>
      <c r="I17" s="1" t="s">
        <v>423</v>
      </c>
      <c r="J17" s="1" t="s">
        <v>56</v>
      </c>
      <c r="K17" s="1" t="s">
        <v>60</v>
      </c>
      <c r="L17" s="1" t="s">
        <v>498</v>
      </c>
      <c r="M17" s="1" t="s">
        <v>60</v>
      </c>
      <c r="N17" s="1" t="s">
        <v>499</v>
      </c>
      <c r="O17" s="1" t="s">
        <v>57</v>
      </c>
      <c r="P17" s="1">
        <v>2019</v>
      </c>
      <c r="Q17" s="7" t="str">
        <f t="shared" si="8"/>
        <v>2019</v>
      </c>
      <c r="R17" s="1">
        <f t="shared" si="3"/>
        <v>-5</v>
      </c>
      <c r="S17" s="57">
        <v>2044</v>
      </c>
      <c r="T17" s="58" t="str">
        <f t="shared" si="4"/>
        <v>2044</v>
      </c>
      <c r="U17" s="7">
        <f t="shared" si="5"/>
        <v>25</v>
      </c>
      <c r="V17" s="1">
        <f t="shared" si="6"/>
        <v>20</v>
      </c>
      <c r="W17" s="1"/>
      <c r="X17" s="1" t="s">
        <v>500</v>
      </c>
      <c r="Y17" s="6">
        <f t="shared" si="7"/>
        <v>0</v>
      </c>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row>
    <row r="18" spans="1:59" ht="13">
      <c r="A18" s="1" t="s">
        <v>542</v>
      </c>
      <c r="B18" s="1" t="e">
        <f t="array" aca="1" ref="B18" ca="1">_xludf.XLOOKUP(A18,OTHERDATAlookup!A:A,OTHERDATAlookup!B:B)</f>
        <v>#NAME?</v>
      </c>
      <c r="C18" s="1" t="s">
        <v>543</v>
      </c>
      <c r="D18" s="1" t="s">
        <v>52</v>
      </c>
      <c r="E18" s="1" t="s">
        <v>136</v>
      </c>
      <c r="F18" s="1" t="s">
        <v>1230</v>
      </c>
      <c r="G18" s="1" t="s">
        <v>1221</v>
      </c>
      <c r="H18" s="1" t="s">
        <v>423</v>
      </c>
      <c r="I18" s="1" t="s">
        <v>423</v>
      </c>
      <c r="J18" s="1" t="s">
        <v>56</v>
      </c>
      <c r="K18" s="1" t="s">
        <v>57</v>
      </c>
      <c r="L18" s="1" t="s">
        <v>56</v>
      </c>
      <c r="M18" s="1" t="s">
        <v>60</v>
      </c>
      <c r="N18" s="1" t="s">
        <v>545</v>
      </c>
      <c r="O18" s="1" t="s">
        <v>57</v>
      </c>
      <c r="P18" s="1" t="s">
        <v>346</v>
      </c>
      <c r="Q18" s="7" t="str">
        <f t="shared" si="8"/>
        <v>2019</v>
      </c>
      <c r="R18" s="1">
        <f t="shared" si="3"/>
        <v>-5</v>
      </c>
      <c r="S18" s="1" t="s">
        <v>546</v>
      </c>
      <c r="T18" s="7" t="str">
        <f t="shared" si="4"/>
        <v>2044</v>
      </c>
      <c r="U18" s="7">
        <f t="shared" si="5"/>
        <v>25</v>
      </c>
      <c r="V18" s="1">
        <f t="shared" si="6"/>
        <v>20</v>
      </c>
      <c r="W18" s="1">
        <v>600</v>
      </c>
      <c r="X18" s="1" t="s">
        <v>547</v>
      </c>
      <c r="Y18" s="6">
        <f t="shared" si="7"/>
        <v>24</v>
      </c>
      <c r="Z18" s="1" t="s">
        <v>57</v>
      </c>
      <c r="AA18" s="1"/>
      <c r="AB18" s="1"/>
      <c r="AC18" s="1"/>
      <c r="AD18" s="1">
        <v>0</v>
      </c>
      <c r="AE18" s="1">
        <v>0</v>
      </c>
      <c r="AF18" s="1">
        <v>0</v>
      </c>
      <c r="AG18" s="25" t="s">
        <v>233</v>
      </c>
      <c r="AH18" s="36" t="s">
        <v>548</v>
      </c>
      <c r="AI18" s="1">
        <v>14522</v>
      </c>
      <c r="AJ18" s="1" t="s">
        <v>233</v>
      </c>
      <c r="AK18" s="1" t="s">
        <v>548</v>
      </c>
      <c r="AL18" s="1">
        <v>14522</v>
      </c>
      <c r="AM18" s="1" t="s">
        <v>233</v>
      </c>
      <c r="AN18" s="1" t="s">
        <v>548</v>
      </c>
      <c r="AO18" s="16">
        <v>60728</v>
      </c>
      <c r="AP18" s="1" t="s">
        <v>549</v>
      </c>
      <c r="AQ18" s="1" t="s">
        <v>550</v>
      </c>
      <c r="AR18" s="1">
        <v>39</v>
      </c>
      <c r="AS18" s="1"/>
      <c r="AT18" s="1"/>
      <c r="AU18" s="1"/>
      <c r="AV18" s="1"/>
      <c r="AW18" s="1"/>
      <c r="AX18" s="1"/>
      <c r="AY18" s="1"/>
      <c r="AZ18" s="1"/>
      <c r="BA18" s="1"/>
      <c r="BB18" s="1"/>
      <c r="BC18" s="1"/>
      <c r="BD18" s="1"/>
      <c r="BE18" s="1"/>
      <c r="BF18" s="1"/>
      <c r="BG18" s="1"/>
    </row>
    <row r="19" spans="1:59" ht="13">
      <c r="A19" s="1" t="s">
        <v>959</v>
      </c>
      <c r="B19" s="1" t="e">
        <f t="array" aca="1" ref="B19" ca="1">_xludf.XLOOKUP(A19,OTHERDATAlookup!A:A,OTHERDATAlookup!B:B)</f>
        <v>#NAME?</v>
      </c>
      <c r="C19" s="1" t="s">
        <v>960</v>
      </c>
      <c r="D19" s="1" t="s">
        <v>276</v>
      </c>
      <c r="E19" s="1" t="s">
        <v>81</v>
      </c>
      <c r="F19" s="1" t="s">
        <v>1232</v>
      </c>
      <c r="G19" s="1" t="s">
        <v>1221</v>
      </c>
      <c r="H19" s="1" t="s">
        <v>962</v>
      </c>
      <c r="I19" s="1" t="s">
        <v>285</v>
      </c>
      <c r="J19" s="1" t="s">
        <v>56</v>
      </c>
      <c r="K19" s="1" t="s">
        <v>57</v>
      </c>
      <c r="L19" s="1" t="s">
        <v>56</v>
      </c>
      <c r="M19" s="1" t="s">
        <v>60</v>
      </c>
      <c r="N19" s="1" t="s">
        <v>963</v>
      </c>
      <c r="O19" s="1" t="s">
        <v>57</v>
      </c>
      <c r="P19" s="1">
        <v>2019</v>
      </c>
      <c r="Q19" s="7" t="str">
        <f t="shared" si="8"/>
        <v>2019</v>
      </c>
      <c r="R19" s="1">
        <f t="shared" si="3"/>
        <v>-5</v>
      </c>
      <c r="S19" s="1">
        <v>2044</v>
      </c>
      <c r="T19" s="7" t="str">
        <f t="shared" si="4"/>
        <v>2044</v>
      </c>
      <c r="U19" s="7">
        <f t="shared" si="5"/>
        <v>25</v>
      </c>
      <c r="V19" s="1">
        <f t="shared" si="6"/>
        <v>20</v>
      </c>
      <c r="W19" s="1">
        <v>990</v>
      </c>
      <c r="X19" s="1" t="s">
        <v>964</v>
      </c>
      <c r="Y19" s="6">
        <f t="shared" si="7"/>
        <v>39.6</v>
      </c>
      <c r="Z19" s="1" t="s">
        <v>57</v>
      </c>
      <c r="AA19" s="1"/>
      <c r="AB19" s="1"/>
      <c r="AC19" s="1"/>
      <c r="AD19" s="1">
        <v>1133</v>
      </c>
      <c r="AE19" s="1">
        <v>707</v>
      </c>
      <c r="AF19" s="1">
        <v>0</v>
      </c>
      <c r="AG19" s="1" t="s">
        <v>697</v>
      </c>
      <c r="AH19" s="1" t="s">
        <v>698</v>
      </c>
      <c r="AI19" s="1">
        <v>27443</v>
      </c>
      <c r="AJ19" s="1" t="s">
        <v>965</v>
      </c>
      <c r="AK19" s="1" t="s">
        <v>966</v>
      </c>
      <c r="AL19" s="16">
        <v>2294</v>
      </c>
      <c r="AM19" s="1" t="s">
        <v>967</v>
      </c>
      <c r="AN19" s="1" t="s">
        <v>968</v>
      </c>
      <c r="AO19" s="1"/>
      <c r="AP19" s="1"/>
      <c r="AQ19" s="1"/>
      <c r="AR19" s="1"/>
      <c r="AS19" s="1"/>
      <c r="AT19" s="1"/>
      <c r="AU19" s="1"/>
      <c r="AV19" s="1"/>
      <c r="AW19" s="1"/>
      <c r="AX19" s="1"/>
      <c r="AY19" s="1"/>
      <c r="AZ19" s="1"/>
      <c r="BA19" s="1"/>
      <c r="BB19" s="1"/>
      <c r="BC19" s="1"/>
      <c r="BD19" s="1"/>
      <c r="BE19" s="1"/>
      <c r="BF19" s="1"/>
      <c r="BG19" s="1"/>
    </row>
    <row r="20" spans="1:59" ht="13">
      <c r="A20" s="1" t="s">
        <v>263</v>
      </c>
      <c r="B20" s="1" t="e">
        <f t="array" aca="1" ref="B20" ca="1">_xludf.XLOOKUP(A20,OTHERDATAlookup!A:A,OTHERDATAlookup!B:B)</f>
        <v>#NAME?</v>
      </c>
      <c r="C20" s="1" t="s">
        <v>264</v>
      </c>
      <c r="D20" s="1" t="s">
        <v>52</v>
      </c>
      <c r="E20" s="1" t="s">
        <v>53</v>
      </c>
      <c r="F20" s="1" t="s">
        <v>54</v>
      </c>
      <c r="G20" s="1" t="s">
        <v>1224</v>
      </c>
      <c r="H20" s="1" t="s">
        <v>265</v>
      </c>
      <c r="I20" s="1" t="s">
        <v>1233</v>
      </c>
      <c r="J20" s="1" t="s">
        <v>56</v>
      </c>
      <c r="K20" s="1" t="s">
        <v>57</v>
      </c>
      <c r="L20" s="1" t="s">
        <v>56</v>
      </c>
      <c r="M20" s="1" t="s">
        <v>60</v>
      </c>
      <c r="N20" s="1" t="s">
        <v>266</v>
      </c>
      <c r="O20" s="1" t="s">
        <v>57</v>
      </c>
      <c r="P20" s="10">
        <v>42531</v>
      </c>
      <c r="Q20" s="7" t="str">
        <f t="shared" si="8"/>
        <v>2531</v>
      </c>
      <c r="R20" s="1">
        <f t="shared" si="3"/>
        <v>507</v>
      </c>
      <c r="S20" s="3">
        <v>52753</v>
      </c>
      <c r="T20" s="7" t="str">
        <f t="shared" si="4"/>
        <v>2753</v>
      </c>
      <c r="U20" s="7">
        <f t="shared" si="5"/>
        <v>222</v>
      </c>
      <c r="V20" s="1">
        <f t="shared" si="6"/>
        <v>729</v>
      </c>
      <c r="W20" s="1">
        <v>356.452</v>
      </c>
      <c r="X20" s="1" t="s">
        <v>56</v>
      </c>
      <c r="Y20" s="6">
        <f t="shared" si="7"/>
        <v>1.6056396396396397</v>
      </c>
      <c r="Z20" s="1" t="s">
        <v>57</v>
      </c>
      <c r="AA20" s="1"/>
      <c r="AB20" s="1"/>
      <c r="AC20" s="1"/>
      <c r="AD20" s="1"/>
      <c r="AE20" s="1"/>
      <c r="AF20" s="1"/>
      <c r="AG20" s="1"/>
      <c r="AH20" s="24"/>
      <c r="AI20" s="1"/>
      <c r="AJ20" s="1"/>
      <c r="AK20" s="1"/>
      <c r="AL20" s="1"/>
      <c r="AM20" s="1"/>
      <c r="AN20" s="1"/>
      <c r="AO20" s="1"/>
      <c r="AP20" s="1"/>
      <c r="AQ20" s="1"/>
      <c r="AR20" s="1"/>
      <c r="AS20" s="1"/>
      <c r="AT20" s="1"/>
      <c r="AU20" s="1"/>
      <c r="AV20" s="1"/>
      <c r="AW20" s="1"/>
      <c r="AX20" s="1"/>
      <c r="AY20" s="1"/>
      <c r="AZ20" s="1"/>
      <c r="BA20" s="1"/>
      <c r="BB20" s="1"/>
      <c r="BC20" s="1"/>
      <c r="BD20" s="1"/>
      <c r="BE20" s="1"/>
      <c r="BF20" s="1"/>
      <c r="BG20" s="1"/>
    </row>
    <row r="21" spans="1:59" ht="13">
      <c r="A21" s="1" t="s">
        <v>267</v>
      </c>
      <c r="B21" s="1" t="e">
        <f t="array" aca="1" ref="B21" ca="1">_xludf.XLOOKUP(A21,OTHERDATAlookup!A:A,OTHERDATAlookup!B:B)</f>
        <v>#NAME?</v>
      </c>
      <c r="C21" s="1" t="s">
        <v>268</v>
      </c>
      <c r="D21" s="1" t="s">
        <v>52</v>
      </c>
      <c r="E21" s="1" t="s">
        <v>53</v>
      </c>
      <c r="F21" s="1" t="s">
        <v>54</v>
      </c>
      <c r="G21" s="1" t="s">
        <v>1224</v>
      </c>
      <c r="H21" s="1" t="s">
        <v>269</v>
      </c>
      <c r="I21" s="1" t="s">
        <v>285</v>
      </c>
      <c r="J21" s="1" t="s">
        <v>270</v>
      </c>
      <c r="K21" s="1" t="s">
        <v>57</v>
      </c>
      <c r="L21" s="1" t="s">
        <v>56</v>
      </c>
      <c r="M21" s="1" t="s">
        <v>60</v>
      </c>
      <c r="N21" s="1" t="s">
        <v>271</v>
      </c>
      <c r="O21" s="1" t="s">
        <v>57</v>
      </c>
      <c r="P21" s="1">
        <v>2012</v>
      </c>
      <c r="Q21" s="7" t="str">
        <f t="shared" si="8"/>
        <v>2012</v>
      </c>
      <c r="R21" s="1">
        <f t="shared" si="3"/>
        <v>-12</v>
      </c>
      <c r="S21" s="1">
        <v>2044</v>
      </c>
      <c r="T21" s="7" t="str">
        <f t="shared" si="4"/>
        <v>2044</v>
      </c>
      <c r="U21" s="7">
        <f t="shared" si="5"/>
        <v>32</v>
      </c>
      <c r="V21" s="1">
        <f t="shared" si="6"/>
        <v>20</v>
      </c>
      <c r="W21" s="1" t="s">
        <v>56</v>
      </c>
      <c r="X21" s="1" t="s">
        <v>272</v>
      </c>
      <c r="Y21" s="6" t="str">
        <f t="shared" si="7"/>
        <v>NA</v>
      </c>
      <c r="Z21" s="1" t="s">
        <v>57</v>
      </c>
      <c r="AA21" s="1"/>
      <c r="AB21" s="1"/>
      <c r="AC21" s="1"/>
      <c r="AD21" s="1"/>
      <c r="AE21" s="1"/>
      <c r="AF21" s="1"/>
      <c r="AG21" s="1"/>
      <c r="AH21" s="24"/>
      <c r="AI21" s="1"/>
      <c r="AJ21" s="1"/>
      <c r="AK21" s="1"/>
      <c r="AL21" s="1"/>
      <c r="AM21" s="1"/>
      <c r="AN21" s="1"/>
      <c r="AO21" s="1"/>
      <c r="AP21" s="1"/>
      <c r="AQ21" s="1"/>
      <c r="AR21" s="1"/>
      <c r="AS21" s="1"/>
      <c r="AT21" s="1"/>
      <c r="AU21" s="1"/>
      <c r="AV21" s="1"/>
      <c r="AW21" s="1"/>
      <c r="AX21" s="1"/>
      <c r="AY21" s="1"/>
      <c r="AZ21" s="1"/>
      <c r="BA21" s="1"/>
      <c r="BB21" s="1"/>
      <c r="BC21" s="1"/>
      <c r="BD21" s="1"/>
      <c r="BE21" s="1" t="s">
        <v>57</v>
      </c>
      <c r="BF21" s="25" t="s">
        <v>273</v>
      </c>
      <c r="BG21" s="1"/>
    </row>
    <row r="22" spans="1:59" ht="13">
      <c r="A22" s="1" t="s">
        <v>476</v>
      </c>
      <c r="B22" s="1" t="e">
        <f t="array" aca="1" ref="B22" ca="1">_xludf.XLOOKUP(A22,OTHERDATAlookup!A:A,OTHERDATAlookup!B:B)</f>
        <v>#NAME?</v>
      </c>
      <c r="C22" s="1" t="s">
        <v>477</v>
      </c>
      <c r="D22" s="1" t="s">
        <v>179</v>
      </c>
      <c r="E22" s="1" t="s">
        <v>81</v>
      </c>
      <c r="F22" s="1" t="s">
        <v>277</v>
      </c>
      <c r="G22" s="1" t="s">
        <v>1224</v>
      </c>
      <c r="H22" s="1" t="s">
        <v>478</v>
      </c>
      <c r="I22" s="1" t="s">
        <v>478</v>
      </c>
      <c r="J22" s="11" t="s">
        <v>479</v>
      </c>
      <c r="K22" s="1" t="s">
        <v>57</v>
      </c>
      <c r="L22" s="1" t="s">
        <v>56</v>
      </c>
      <c r="M22" s="1" t="s">
        <v>60</v>
      </c>
      <c r="N22" s="11" t="s">
        <v>480</v>
      </c>
      <c r="O22" s="1" t="s">
        <v>57</v>
      </c>
      <c r="P22" s="1" t="s">
        <v>481</v>
      </c>
      <c r="Q22" s="7" t="str">
        <f t="shared" si="8"/>
        <v>2019</v>
      </c>
      <c r="R22" s="1">
        <f t="shared" si="3"/>
        <v>-5</v>
      </c>
      <c r="S22" s="1" t="s">
        <v>482</v>
      </c>
      <c r="T22" s="7" t="str">
        <f t="shared" si="4"/>
        <v>2044</v>
      </c>
      <c r="U22" s="7">
        <f t="shared" si="5"/>
        <v>25</v>
      </c>
      <c r="V22" s="1">
        <f t="shared" si="6"/>
        <v>20</v>
      </c>
      <c r="W22" s="1">
        <v>500</v>
      </c>
      <c r="X22" s="21" t="s">
        <v>1234</v>
      </c>
      <c r="Y22" s="6">
        <f t="shared" si="7"/>
        <v>20</v>
      </c>
      <c r="Z22" s="1" t="s">
        <v>484</v>
      </c>
      <c r="AA22" s="1"/>
      <c r="AB22" s="1"/>
      <c r="AC22" s="1"/>
      <c r="AD22" s="1">
        <v>0</v>
      </c>
      <c r="AE22" s="1">
        <v>0</v>
      </c>
      <c r="AF22" s="1">
        <v>0</v>
      </c>
      <c r="AG22" s="1" t="s">
        <v>485</v>
      </c>
      <c r="AH22" s="1" t="s">
        <v>486</v>
      </c>
      <c r="AI22" s="1">
        <v>158551</v>
      </c>
      <c r="AJ22" s="1"/>
      <c r="AK22" s="1"/>
      <c r="AL22" s="1"/>
      <c r="AM22" s="1"/>
      <c r="AN22" s="1"/>
      <c r="AO22" s="1"/>
      <c r="AP22" s="1"/>
      <c r="AQ22" s="1"/>
      <c r="AR22" s="1"/>
      <c r="AS22" s="1"/>
      <c r="AT22" s="1"/>
      <c r="AU22" s="1"/>
      <c r="AV22" s="1"/>
      <c r="AW22" s="1"/>
      <c r="AX22" s="1"/>
      <c r="AY22" s="1"/>
      <c r="AZ22" s="1"/>
      <c r="BA22" s="1"/>
      <c r="BB22" s="1"/>
      <c r="BC22" s="1"/>
      <c r="BD22" s="1"/>
      <c r="BE22" s="1"/>
      <c r="BF22" s="1"/>
      <c r="BG22" s="1"/>
    </row>
    <row r="23" spans="1:59" ht="13">
      <c r="A23" s="1" t="s">
        <v>1235</v>
      </c>
      <c r="B23" s="1"/>
      <c r="C23" s="1" t="s">
        <v>56</v>
      </c>
      <c r="D23" s="1" t="s">
        <v>737</v>
      </c>
      <c r="E23" s="1" t="s">
        <v>136</v>
      </c>
      <c r="F23" s="1" t="s">
        <v>54</v>
      </c>
      <c r="G23" s="1" t="s">
        <v>1224</v>
      </c>
      <c r="H23" s="1" t="s">
        <v>423</v>
      </c>
      <c r="I23" s="1" t="s">
        <v>423</v>
      </c>
      <c r="J23" s="1" t="s">
        <v>311</v>
      </c>
      <c r="K23" s="1" t="s">
        <v>57</v>
      </c>
      <c r="L23" s="1" t="s">
        <v>56</v>
      </c>
      <c r="M23" s="1" t="s">
        <v>60</v>
      </c>
      <c r="N23" s="1" t="s">
        <v>312</v>
      </c>
      <c r="O23" s="1" t="s">
        <v>57</v>
      </c>
      <c r="P23" s="1">
        <v>2016</v>
      </c>
      <c r="Q23" s="7" t="str">
        <f t="shared" si="8"/>
        <v>2016</v>
      </c>
      <c r="R23" s="1">
        <f t="shared" si="3"/>
        <v>-8</v>
      </c>
      <c r="S23" s="1">
        <v>2044</v>
      </c>
      <c r="T23" s="7" t="str">
        <f t="shared" si="4"/>
        <v>2044</v>
      </c>
      <c r="U23" s="7">
        <f t="shared" si="5"/>
        <v>28</v>
      </c>
      <c r="V23" s="1">
        <f t="shared" si="6"/>
        <v>20</v>
      </c>
      <c r="W23" s="1">
        <v>600</v>
      </c>
      <c r="X23" t="s">
        <v>313</v>
      </c>
      <c r="Y23" s="6">
        <f t="shared" si="7"/>
        <v>21.428571428571427</v>
      </c>
      <c r="Z23" s="1" t="s">
        <v>57</v>
      </c>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row>
    <row r="24" spans="1:59" ht="13">
      <c r="A24" s="1" t="s">
        <v>632</v>
      </c>
      <c r="B24" s="1" t="e">
        <f t="array" aca="1" ref="B24" ca="1">_xludf.XLOOKUP(A24,OTHERDATAlookup!A:A,OTHERDATAlookup!B:B)</f>
        <v>#NAME?</v>
      </c>
      <c r="C24" s="1" t="s">
        <v>633</v>
      </c>
      <c r="D24" s="1" t="s">
        <v>276</v>
      </c>
      <c r="E24" s="1" t="s">
        <v>81</v>
      </c>
      <c r="F24" s="1" t="s">
        <v>1236</v>
      </c>
      <c r="G24" s="1" t="s">
        <v>1221</v>
      </c>
      <c r="H24" s="1" t="s">
        <v>285</v>
      </c>
      <c r="I24" s="1" t="s">
        <v>285</v>
      </c>
      <c r="J24" s="1" t="s">
        <v>635</v>
      </c>
      <c r="K24" s="1" t="s">
        <v>57</v>
      </c>
      <c r="L24" s="1" t="s">
        <v>56</v>
      </c>
      <c r="M24" s="1" t="s">
        <v>57</v>
      </c>
      <c r="N24" s="1" t="s">
        <v>636</v>
      </c>
      <c r="O24" s="1" t="s">
        <v>57</v>
      </c>
      <c r="P24" s="1">
        <v>2019</v>
      </c>
      <c r="Q24" s="7" t="str">
        <f t="shared" si="8"/>
        <v>2019</v>
      </c>
      <c r="R24" s="1">
        <f t="shared" si="3"/>
        <v>-5</v>
      </c>
      <c r="S24" s="1">
        <v>2043</v>
      </c>
      <c r="T24" s="7" t="str">
        <f t="shared" si="4"/>
        <v>2043</v>
      </c>
      <c r="U24" s="7">
        <f t="shared" si="5"/>
        <v>24</v>
      </c>
      <c r="V24" s="1">
        <f t="shared" si="6"/>
        <v>19</v>
      </c>
      <c r="W24" s="1">
        <v>990</v>
      </c>
      <c r="X24" s="1" t="s">
        <v>637</v>
      </c>
      <c r="Y24" s="6">
        <f t="shared" si="7"/>
        <v>41.25</v>
      </c>
      <c r="Z24" s="1" t="s">
        <v>363</v>
      </c>
      <c r="AA24" s="1"/>
      <c r="AB24" s="1"/>
      <c r="AC24" s="1"/>
      <c r="AD24" s="1">
        <v>1909</v>
      </c>
      <c r="AE24" s="1" t="s">
        <v>56</v>
      </c>
      <c r="AF24" s="1" t="s">
        <v>56</v>
      </c>
      <c r="AG24" s="1" t="s">
        <v>638</v>
      </c>
      <c r="AH24" s="1" t="s">
        <v>639</v>
      </c>
      <c r="AI24" s="1">
        <v>68487.240000000005</v>
      </c>
      <c r="AJ24" s="32" t="s">
        <v>640</v>
      </c>
      <c r="AK24" s="32" t="s">
        <v>640</v>
      </c>
      <c r="AL24" s="1">
        <v>303.61700000000002</v>
      </c>
      <c r="AM24" s="1" t="s">
        <v>641</v>
      </c>
      <c r="AN24" s="1" t="s">
        <v>641</v>
      </c>
      <c r="AO24" s="1" t="s">
        <v>56</v>
      </c>
      <c r="AP24" s="1"/>
      <c r="AQ24" s="1"/>
      <c r="AR24" s="1"/>
      <c r="AS24" s="1"/>
      <c r="AT24" s="1"/>
      <c r="AU24" s="1"/>
      <c r="AV24" s="1"/>
      <c r="AW24" s="1"/>
      <c r="AX24" s="1"/>
      <c r="AY24" s="1"/>
      <c r="AZ24" s="1"/>
      <c r="BA24" s="1"/>
      <c r="BB24" s="1"/>
      <c r="BC24" s="1"/>
      <c r="BD24" s="1"/>
      <c r="BE24" s="1" t="s">
        <v>57</v>
      </c>
      <c r="BF24" s="1" t="s">
        <v>642</v>
      </c>
      <c r="BG24" s="1"/>
    </row>
    <row r="25" spans="1:59" ht="13">
      <c r="A25" s="1" t="s">
        <v>50</v>
      </c>
      <c r="B25" s="1" t="e">
        <f t="array" aca="1" ref="B25" ca="1">_xludf.XLOOKUP(A25,OTHERDATAlookup!A:A,OTHERDATAlookup!B:B)</f>
        <v>#NAME?</v>
      </c>
      <c r="C25" s="1" t="s">
        <v>51</v>
      </c>
      <c r="D25" s="1" t="s">
        <v>52</v>
      </c>
      <c r="E25" s="1" t="s">
        <v>53</v>
      </c>
      <c r="F25" s="1" t="s">
        <v>54</v>
      </c>
      <c r="G25" s="1" t="s">
        <v>1224</v>
      </c>
      <c r="H25" s="1" t="s">
        <v>55</v>
      </c>
      <c r="I25" s="1" t="s">
        <v>1237</v>
      </c>
      <c r="J25" s="1" t="s">
        <v>56</v>
      </c>
      <c r="K25" s="1" t="s">
        <v>57</v>
      </c>
      <c r="L25" s="1" t="s">
        <v>57</v>
      </c>
      <c r="M25" s="1" t="s">
        <v>58</v>
      </c>
      <c r="N25" s="1" t="s">
        <v>56</v>
      </c>
      <c r="O25" s="1" t="s">
        <v>57</v>
      </c>
      <c r="P25" s="3">
        <v>43716</v>
      </c>
      <c r="Q25" s="4" t="str">
        <f t="shared" si="8"/>
        <v>3716</v>
      </c>
      <c r="R25" s="15">
        <f t="shared" si="3"/>
        <v>1692</v>
      </c>
      <c r="S25" s="3">
        <v>52243</v>
      </c>
      <c r="T25" s="4" t="str">
        <f t="shared" si="4"/>
        <v>2243</v>
      </c>
      <c r="U25" s="5">
        <f t="shared" si="5"/>
        <v>-1473</v>
      </c>
      <c r="V25" s="1">
        <v>19</v>
      </c>
      <c r="W25" s="1">
        <v>370</v>
      </c>
      <c r="X25" s="1" t="s">
        <v>59</v>
      </c>
      <c r="Y25" s="6">
        <f t="shared" si="7"/>
        <v>-0.25118805159538354</v>
      </c>
      <c r="Z25" s="1" t="s">
        <v>57</v>
      </c>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t="s">
        <v>60</v>
      </c>
      <c r="BF25" s="1" t="s">
        <v>61</v>
      </c>
      <c r="BG25" s="1"/>
    </row>
    <row r="26" spans="1:59" ht="13">
      <c r="A26" s="1" t="s">
        <v>824</v>
      </c>
      <c r="B26" s="1" t="e">
        <f t="array" aca="1" ref="B26" ca="1">_xludf.XLOOKUP(A26,OTHERDATAlookup!A:A,OTHERDATAlookup!B:B)</f>
        <v>#NAME?</v>
      </c>
      <c r="C26" s="1" t="s">
        <v>825</v>
      </c>
      <c r="D26" s="1" t="s">
        <v>52</v>
      </c>
      <c r="E26" s="1" t="s">
        <v>81</v>
      </c>
      <c r="F26" s="1" t="s">
        <v>54</v>
      </c>
      <c r="G26" s="1" t="s">
        <v>1224</v>
      </c>
      <c r="H26" s="1" t="s">
        <v>826</v>
      </c>
      <c r="I26" s="1" t="s">
        <v>826</v>
      </c>
      <c r="J26" s="1" t="s">
        <v>56</v>
      </c>
      <c r="K26" s="1" t="s">
        <v>57</v>
      </c>
      <c r="L26" s="1" t="s">
        <v>56</v>
      </c>
      <c r="M26" s="1" t="s">
        <v>60</v>
      </c>
      <c r="N26" s="1" t="s">
        <v>827</v>
      </c>
      <c r="O26" s="1" t="s">
        <v>60</v>
      </c>
      <c r="P26" s="1" t="s">
        <v>828</v>
      </c>
      <c r="Q26" s="7" t="str">
        <f t="shared" si="8"/>
        <v>2018</v>
      </c>
      <c r="R26" s="1">
        <f t="shared" si="3"/>
        <v>-6</v>
      </c>
      <c r="S26" s="1" t="s">
        <v>829</v>
      </c>
      <c r="T26" s="7" t="str">
        <f t="shared" si="4"/>
        <v>2043</v>
      </c>
      <c r="U26" s="7">
        <f t="shared" si="5"/>
        <v>25</v>
      </c>
      <c r="V26" s="1">
        <f t="shared" ref="V26:V27" si="9">T26-2024</f>
        <v>19</v>
      </c>
      <c r="W26" s="1">
        <v>1400</v>
      </c>
      <c r="X26" s="1" t="s">
        <v>1238</v>
      </c>
      <c r="Y26" s="6">
        <f t="shared" si="7"/>
        <v>56</v>
      </c>
      <c r="Z26" s="1" t="s">
        <v>57</v>
      </c>
      <c r="AA26" s="1"/>
      <c r="AB26" s="1"/>
      <c r="AC26" s="1"/>
      <c r="AD26" s="1" t="s">
        <v>56</v>
      </c>
      <c r="AE26" s="1" t="s">
        <v>56</v>
      </c>
      <c r="AF26" s="1" t="s">
        <v>56</v>
      </c>
      <c r="AG26" s="1" t="s">
        <v>830</v>
      </c>
      <c r="AH26" s="1" t="s">
        <v>831</v>
      </c>
      <c r="AI26" s="1" t="s">
        <v>56</v>
      </c>
      <c r="AJ26" s="1" t="s">
        <v>830</v>
      </c>
      <c r="AK26" s="1" t="s">
        <v>831</v>
      </c>
      <c r="AL26" s="1" t="s">
        <v>56</v>
      </c>
      <c r="AM26" s="1" t="s">
        <v>830</v>
      </c>
      <c r="AN26" s="1" t="s">
        <v>831</v>
      </c>
      <c r="AO26" s="1"/>
      <c r="AP26" s="1"/>
      <c r="AQ26" s="1"/>
      <c r="AR26" s="1"/>
      <c r="AS26" s="1"/>
      <c r="AT26" s="1"/>
      <c r="AU26" s="1"/>
      <c r="AV26" s="1"/>
      <c r="AW26" s="1"/>
      <c r="AX26" s="1"/>
      <c r="AY26" s="1"/>
      <c r="AZ26" s="1"/>
      <c r="BA26" s="1"/>
      <c r="BB26" s="1"/>
      <c r="BC26" s="1"/>
      <c r="BD26" s="1"/>
      <c r="BE26" s="1"/>
      <c r="BF26" s="1"/>
      <c r="BG26" s="1" t="s">
        <v>832</v>
      </c>
    </row>
    <row r="27" spans="1:59" ht="13">
      <c r="A27" s="1" t="s">
        <v>887</v>
      </c>
      <c r="B27" s="1" t="e">
        <f t="array" aca="1" ref="B27" ca="1">_xludf.XLOOKUP(A27,OTHERDATAlookup!A:A,OTHERDATAlookup!B:B)</f>
        <v>#NAME?</v>
      </c>
      <c r="C27" s="1" t="s">
        <v>888</v>
      </c>
      <c r="D27" s="1" t="s">
        <v>52</v>
      </c>
      <c r="E27" s="1" t="s">
        <v>81</v>
      </c>
      <c r="F27" s="1" t="s">
        <v>54</v>
      </c>
      <c r="G27" s="1" t="s">
        <v>1224</v>
      </c>
      <c r="H27" s="1" t="s">
        <v>285</v>
      </c>
      <c r="I27" s="1" t="s">
        <v>285</v>
      </c>
      <c r="J27" s="1" t="s">
        <v>56</v>
      </c>
      <c r="K27" s="1" t="s">
        <v>57</v>
      </c>
      <c r="L27" s="1" t="s">
        <v>56</v>
      </c>
      <c r="M27" s="1" t="s">
        <v>60</v>
      </c>
      <c r="N27" s="1" t="s">
        <v>889</v>
      </c>
      <c r="O27" s="1" t="s">
        <v>57</v>
      </c>
      <c r="P27" s="3">
        <v>41276</v>
      </c>
      <c r="Q27" s="7" t="str">
        <f t="shared" si="8"/>
        <v>1276</v>
      </c>
      <c r="R27" s="1">
        <f t="shared" si="3"/>
        <v>-748</v>
      </c>
      <c r="S27" s="1">
        <v>2043</v>
      </c>
      <c r="T27" s="7">
        <v>2043</v>
      </c>
      <c r="U27" s="7">
        <f t="shared" si="5"/>
        <v>767</v>
      </c>
      <c r="V27" s="1">
        <f t="shared" si="9"/>
        <v>19</v>
      </c>
      <c r="W27" s="1">
        <v>250</v>
      </c>
      <c r="X27" s="1" t="s">
        <v>890</v>
      </c>
      <c r="Y27" s="6">
        <f t="shared" si="7"/>
        <v>0.32594524119947849</v>
      </c>
      <c r="Z27" s="1" t="s">
        <v>57</v>
      </c>
      <c r="AA27" s="1"/>
      <c r="AB27" s="1"/>
      <c r="AC27" s="1"/>
      <c r="AD27" s="1"/>
      <c r="AE27" s="1"/>
      <c r="AF27" s="1"/>
      <c r="AG27" s="1"/>
      <c r="AH27" s="1"/>
      <c r="AI27" s="1"/>
      <c r="AJ27" s="1"/>
      <c r="AK27" s="1"/>
      <c r="AL27" s="1"/>
      <c r="AM27" s="1"/>
      <c r="AN27" s="1"/>
      <c r="AO27" s="1">
        <v>20234.900000000001</v>
      </c>
      <c r="AP27" s="1" t="s">
        <v>891</v>
      </c>
      <c r="AQ27" s="1" t="s">
        <v>892</v>
      </c>
      <c r="AR27" s="1">
        <v>4066.78</v>
      </c>
      <c r="AS27" s="1" t="s">
        <v>893</v>
      </c>
      <c r="AT27" s="1" t="s">
        <v>894</v>
      </c>
      <c r="AU27" s="1">
        <v>68958</v>
      </c>
      <c r="AV27" s="1" t="s">
        <v>895</v>
      </c>
      <c r="AW27" s="1" t="s">
        <v>896</v>
      </c>
      <c r="AX27" s="1">
        <v>4448.3999999999996</v>
      </c>
      <c r="AY27" s="1"/>
      <c r="AZ27" s="1"/>
      <c r="BA27" s="1"/>
      <c r="BB27" s="1"/>
      <c r="BC27" s="1"/>
      <c r="BD27" s="1"/>
      <c r="BE27" s="1" t="s">
        <v>60</v>
      </c>
      <c r="BF27" s="1" t="s">
        <v>631</v>
      </c>
      <c r="BG27" s="1" t="s">
        <v>897</v>
      </c>
    </row>
    <row r="28" spans="1:59" ht="13">
      <c r="A28" s="1" t="s">
        <v>1239</v>
      </c>
      <c r="B28" s="1" t="s">
        <v>1239</v>
      </c>
      <c r="C28" s="1" t="s">
        <v>1240</v>
      </c>
      <c r="D28" s="1" t="s">
        <v>419</v>
      </c>
      <c r="E28" s="1" t="s">
        <v>81</v>
      </c>
      <c r="F28" s="1" t="s">
        <v>54</v>
      </c>
      <c r="G28" s="1" t="s">
        <v>1224</v>
      </c>
      <c r="H28" s="1" t="s">
        <v>285</v>
      </c>
      <c r="I28" s="1" t="s">
        <v>285</v>
      </c>
      <c r="J28" s="1" t="s">
        <v>635</v>
      </c>
      <c r="K28" s="1" t="s">
        <v>57</v>
      </c>
      <c r="L28" s="1" t="s">
        <v>56</v>
      </c>
      <c r="M28" s="1" t="s">
        <v>57</v>
      </c>
      <c r="N28" s="1" t="s">
        <v>1241</v>
      </c>
      <c r="O28" s="1" t="s">
        <v>57</v>
      </c>
      <c r="P28" s="1">
        <v>2019</v>
      </c>
      <c r="Q28" s="7" t="s">
        <v>1242</v>
      </c>
      <c r="R28" s="1">
        <v>-5</v>
      </c>
      <c r="S28" s="1">
        <v>2043</v>
      </c>
      <c r="T28" s="7" t="s">
        <v>1243</v>
      </c>
      <c r="U28" s="7">
        <v>24</v>
      </c>
      <c r="V28" s="1">
        <v>19</v>
      </c>
      <c r="W28" s="1">
        <v>990</v>
      </c>
      <c r="X28" s="1" t="s">
        <v>637</v>
      </c>
      <c r="Y28" s="6">
        <v>41.25</v>
      </c>
      <c r="Z28" s="1"/>
      <c r="AA28" s="1"/>
      <c r="AB28" s="1"/>
      <c r="AC28" s="1"/>
      <c r="AD28" s="1"/>
      <c r="AE28" s="1"/>
      <c r="AF28" s="1"/>
      <c r="AG28" s="1"/>
      <c r="AH28" s="37"/>
      <c r="AI28" s="16"/>
      <c r="AJ28" s="15"/>
      <c r="AK28" s="1"/>
      <c r="AL28" s="1"/>
      <c r="AM28" s="1"/>
      <c r="AN28" s="1"/>
      <c r="AO28" s="1"/>
      <c r="AP28" s="1"/>
      <c r="AQ28" s="1"/>
      <c r="AR28" s="1"/>
      <c r="AS28" s="1"/>
      <c r="AT28" s="1"/>
      <c r="AU28" s="1"/>
      <c r="AV28" s="1"/>
      <c r="AW28" s="1"/>
      <c r="AX28" s="1"/>
      <c r="AY28" s="1"/>
      <c r="AZ28" s="1"/>
      <c r="BA28" s="1"/>
      <c r="BB28" s="1"/>
      <c r="BC28" s="1"/>
      <c r="BD28" s="1"/>
      <c r="BE28" s="1"/>
      <c r="BF28" s="1"/>
      <c r="BG28" s="1"/>
    </row>
    <row r="29" spans="1:59" ht="13">
      <c r="A29" s="1" t="s">
        <v>189</v>
      </c>
      <c r="B29" s="1" t="e">
        <f t="array" aca="1" ref="B29" ca="1">_xludf.XLOOKUP(A29,OTHERDATAlookup!A:A,OTHERDATAlookup!B:B)</f>
        <v>#NAME?</v>
      </c>
      <c r="C29" s="1" t="s">
        <v>190</v>
      </c>
      <c r="D29" s="1" t="s">
        <v>52</v>
      </c>
      <c r="E29" s="1" t="s">
        <v>136</v>
      </c>
      <c r="F29" s="1" t="s">
        <v>54</v>
      </c>
      <c r="G29" s="1" t="s">
        <v>1224</v>
      </c>
      <c r="H29" s="1" t="s">
        <v>191</v>
      </c>
      <c r="I29" s="1" t="s">
        <v>285</v>
      </c>
      <c r="J29" s="1" t="s">
        <v>56</v>
      </c>
      <c r="K29" s="1" t="s">
        <v>57</v>
      </c>
      <c r="L29" s="1" t="s">
        <v>56</v>
      </c>
      <c r="M29" s="1" t="s">
        <v>60</v>
      </c>
      <c r="N29" s="1" t="s">
        <v>56</v>
      </c>
      <c r="O29" s="1" t="s">
        <v>57</v>
      </c>
      <c r="P29" s="1">
        <v>2016</v>
      </c>
      <c r="Q29" s="7" t="str">
        <f>RIGHT(P29,4)</f>
        <v>2016</v>
      </c>
      <c r="R29" s="1">
        <f t="shared" ref="R29:R50" si="10">Q29-2024</f>
        <v>-8</v>
      </c>
      <c r="S29" s="1">
        <v>2041</v>
      </c>
      <c r="T29" s="7" t="str">
        <f>RIGHT(S29,4)</f>
        <v>2041</v>
      </c>
      <c r="U29" s="7">
        <f t="shared" ref="U29:U33" si="11">IF(ISERROR((T29-Q29)),"NA",T29-Q29)</f>
        <v>25</v>
      </c>
      <c r="V29" s="1">
        <f t="shared" ref="V29:V31" si="12">T29-2024</f>
        <v>17</v>
      </c>
      <c r="W29" s="1">
        <v>86</v>
      </c>
      <c r="X29" s="11" t="s">
        <v>192</v>
      </c>
      <c r="Y29" s="6">
        <f t="shared" ref="Y29:Y33" si="13">IF(ISERROR((W29/U29)),"NA",W29/U29)</f>
        <v>3.44</v>
      </c>
      <c r="Z29" s="1" t="s">
        <v>57</v>
      </c>
      <c r="AA29" s="15"/>
      <c r="AB29" s="15"/>
      <c r="AC29" s="15"/>
      <c r="AD29" s="15">
        <v>2333.2399999999998</v>
      </c>
      <c r="AE29" s="15">
        <v>3660</v>
      </c>
      <c r="AF29" s="15">
        <v>5124.62</v>
      </c>
      <c r="AG29" s="1" t="s">
        <v>193</v>
      </c>
      <c r="AH29" s="12" t="s">
        <v>194</v>
      </c>
      <c r="AI29" s="15">
        <v>32478.58</v>
      </c>
      <c r="AJ29" s="1" t="s">
        <v>195</v>
      </c>
      <c r="AK29" s="1" t="s">
        <v>196</v>
      </c>
      <c r="AL29" s="1">
        <v>19.8</v>
      </c>
      <c r="AM29" s="1" t="s">
        <v>197</v>
      </c>
      <c r="AN29" s="1" t="s">
        <v>198</v>
      </c>
      <c r="AO29" s="1"/>
      <c r="AP29" s="1"/>
      <c r="AQ29" s="1"/>
      <c r="AR29" s="1"/>
      <c r="AS29" s="1"/>
      <c r="AT29" s="1"/>
      <c r="AU29" s="1"/>
      <c r="AV29" s="1"/>
      <c r="AW29" s="1"/>
      <c r="AX29" s="1"/>
      <c r="AY29" s="1"/>
      <c r="AZ29" s="1"/>
      <c r="BA29" s="1"/>
      <c r="BB29" s="1"/>
      <c r="BC29" s="1"/>
      <c r="BD29" s="1"/>
      <c r="BE29" s="1"/>
      <c r="BF29" s="1"/>
      <c r="BG29" s="1"/>
    </row>
    <row r="30" spans="1:59" ht="13">
      <c r="A30" s="1" t="s">
        <v>209</v>
      </c>
      <c r="B30" s="1" t="e">
        <f t="array" aca="1" ref="B30" ca="1">_xludf.XLOOKUP(A30,OTHERDATAlookup!A:A,OTHERDATAlookup!B:B)</f>
        <v>#NAME?</v>
      </c>
      <c r="C30" s="1" t="s">
        <v>210</v>
      </c>
      <c r="D30" s="1" t="s">
        <v>52</v>
      </c>
      <c r="E30" s="1" t="s">
        <v>136</v>
      </c>
      <c r="F30" s="1" t="s">
        <v>211</v>
      </c>
      <c r="G30" s="1" t="s">
        <v>1224</v>
      </c>
      <c r="H30" s="1" t="s">
        <v>212</v>
      </c>
      <c r="I30" s="1" t="s">
        <v>285</v>
      </c>
      <c r="J30" s="21" t="s">
        <v>56</v>
      </c>
      <c r="K30" s="1" t="s">
        <v>57</v>
      </c>
      <c r="L30" s="1" t="s">
        <v>56</v>
      </c>
      <c r="M30" s="1" t="s">
        <v>60</v>
      </c>
      <c r="N30" s="1" t="s">
        <v>213</v>
      </c>
      <c r="O30" s="1" t="s">
        <v>57</v>
      </c>
      <c r="P30" s="3">
        <v>42373</v>
      </c>
      <c r="Q30" s="7" t="s">
        <v>214</v>
      </c>
      <c r="R30" s="1">
        <f t="shared" si="10"/>
        <v>-8</v>
      </c>
      <c r="S30" s="3">
        <v>51505</v>
      </c>
      <c r="T30" s="7" t="s">
        <v>215</v>
      </c>
      <c r="U30" s="7">
        <f t="shared" si="11"/>
        <v>25</v>
      </c>
      <c r="V30" s="1">
        <f t="shared" si="12"/>
        <v>17</v>
      </c>
      <c r="W30" s="1">
        <v>157</v>
      </c>
      <c r="X30" s="1" t="s">
        <v>216</v>
      </c>
      <c r="Y30" s="6">
        <f t="shared" si="13"/>
        <v>6.28</v>
      </c>
      <c r="Z30" s="1" t="s">
        <v>57</v>
      </c>
      <c r="AA30" s="1"/>
      <c r="AB30" s="1"/>
      <c r="AC30" s="1"/>
      <c r="AD30" s="1"/>
      <c r="AE30" s="1">
        <v>1185.19</v>
      </c>
      <c r="AF30" s="1">
        <v>1607.18</v>
      </c>
      <c r="AG30" s="1" t="s">
        <v>191</v>
      </c>
      <c r="AH30" s="1" t="s">
        <v>217</v>
      </c>
      <c r="AI30" s="1">
        <v>12516.28</v>
      </c>
      <c r="AJ30" s="1"/>
      <c r="AK30" s="1"/>
      <c r="AL30" s="1"/>
      <c r="AM30" s="1"/>
      <c r="AN30" s="1"/>
      <c r="AO30" s="1"/>
      <c r="AP30" s="1"/>
      <c r="AQ30" s="1"/>
      <c r="AR30" s="1"/>
      <c r="AS30" s="1"/>
      <c r="AT30" s="1"/>
      <c r="AU30" s="1"/>
      <c r="AV30" s="1"/>
      <c r="AW30" s="1"/>
      <c r="AX30" s="1"/>
      <c r="AY30" s="1"/>
      <c r="AZ30" s="1"/>
      <c r="BA30" s="1"/>
      <c r="BB30" s="1"/>
      <c r="BC30" s="1"/>
      <c r="BD30" s="1"/>
      <c r="BE30" s="1" t="s">
        <v>60</v>
      </c>
      <c r="BF30" s="1" t="s">
        <v>218</v>
      </c>
      <c r="BG30" s="1" t="s">
        <v>219</v>
      </c>
    </row>
    <row r="31" spans="1:59" ht="13">
      <c r="A31" s="1" t="s">
        <v>327</v>
      </c>
      <c r="B31" s="1" t="e">
        <f t="array" aca="1" ref="B31" ca="1">_xludf.XLOOKUP(A31,OTHERDATAlookup!A:A,OTHERDATAlookup!B:B)</f>
        <v>#NAME?</v>
      </c>
      <c r="C31" s="1" t="s">
        <v>328</v>
      </c>
      <c r="D31" s="1" t="s">
        <v>80</v>
      </c>
      <c r="E31" s="1" t="s">
        <v>81</v>
      </c>
      <c r="F31" s="1" t="s">
        <v>54</v>
      </c>
      <c r="G31" s="1" t="s">
        <v>1224</v>
      </c>
      <c r="H31" s="1" t="s">
        <v>329</v>
      </c>
      <c r="I31" s="1" t="s">
        <v>329</v>
      </c>
      <c r="J31" s="1" t="s">
        <v>56</v>
      </c>
      <c r="K31" s="1" t="s">
        <v>57</v>
      </c>
      <c r="L31" s="1" t="s">
        <v>56</v>
      </c>
      <c r="M31" s="1" t="s">
        <v>60</v>
      </c>
      <c r="N31" s="1" t="s">
        <v>330</v>
      </c>
      <c r="O31" s="1" t="s">
        <v>57</v>
      </c>
      <c r="P31" s="3">
        <v>40547</v>
      </c>
      <c r="Q31" s="7" t="str">
        <f t="shared" ref="Q31:Q33" si="14">RIGHT(P31,4)</f>
        <v>0547</v>
      </c>
      <c r="R31" s="1">
        <f t="shared" si="10"/>
        <v>-1477</v>
      </c>
      <c r="S31" s="3">
        <v>51505</v>
      </c>
      <c r="T31" s="7" t="str">
        <f t="shared" ref="T31:T33" si="15">RIGHT(S31,4)</f>
        <v>1505</v>
      </c>
      <c r="U31" s="7">
        <f t="shared" si="11"/>
        <v>958</v>
      </c>
      <c r="V31" s="1">
        <f t="shared" si="12"/>
        <v>-519</v>
      </c>
      <c r="W31" s="1">
        <v>129</v>
      </c>
      <c r="X31" s="1" t="s">
        <v>331</v>
      </c>
      <c r="Y31" s="6">
        <f t="shared" si="13"/>
        <v>0.13465553235908143</v>
      </c>
      <c r="Z31" s="1" t="s">
        <v>57</v>
      </c>
      <c r="AA31" s="1"/>
      <c r="AB31" s="1"/>
      <c r="AC31" s="1"/>
      <c r="AD31" s="1">
        <v>6540.11</v>
      </c>
      <c r="AE31" s="1">
        <v>8867.48</v>
      </c>
      <c r="AF31" s="1">
        <v>5795.12</v>
      </c>
      <c r="AG31" s="1" t="s">
        <v>332</v>
      </c>
      <c r="AH31" s="12" t="s">
        <v>333</v>
      </c>
      <c r="AI31" s="15">
        <v>83803.67</v>
      </c>
      <c r="AJ31" s="1"/>
      <c r="AK31" s="1"/>
      <c r="AL31" s="1"/>
      <c r="AM31" s="1"/>
      <c r="AN31" s="1"/>
      <c r="AO31" s="1"/>
      <c r="AP31" s="1"/>
      <c r="AQ31" s="1"/>
      <c r="AR31" s="1"/>
      <c r="AS31" s="1"/>
      <c r="AT31" s="1"/>
      <c r="AU31" s="1"/>
      <c r="AV31" s="1"/>
      <c r="AW31" s="1"/>
      <c r="AX31" s="1"/>
      <c r="AY31" s="1"/>
      <c r="AZ31" s="1"/>
      <c r="BA31" s="1"/>
      <c r="BB31" s="1"/>
      <c r="BC31" s="1"/>
      <c r="BD31" s="1"/>
      <c r="BE31" s="1"/>
      <c r="BF31" s="1"/>
      <c r="BG31" s="1"/>
    </row>
    <row r="32" spans="1:59" ht="13">
      <c r="A32" s="1" t="s">
        <v>359</v>
      </c>
      <c r="B32" s="1" t="e">
        <f t="array" aca="1" ref="B32" ca="1">_xludf.XLOOKUP(A32,OTHERDATAlookup!A:A,OTHERDATAlookup!B:B)</f>
        <v>#NAME?</v>
      </c>
      <c r="C32" s="1" t="s">
        <v>360</v>
      </c>
      <c r="D32" s="1" t="s">
        <v>179</v>
      </c>
      <c r="E32" s="1" t="s">
        <v>81</v>
      </c>
      <c r="F32" s="1" t="s">
        <v>54</v>
      </c>
      <c r="G32" s="1" t="s">
        <v>1224</v>
      </c>
      <c r="H32" s="1" t="s">
        <v>361</v>
      </c>
      <c r="I32" s="1" t="s">
        <v>285</v>
      </c>
      <c r="J32" s="1" t="s">
        <v>362</v>
      </c>
      <c r="K32" s="1" t="s">
        <v>363</v>
      </c>
      <c r="L32" s="1" t="s">
        <v>56</v>
      </c>
      <c r="M32" s="1" t="s">
        <v>60</v>
      </c>
      <c r="N32" s="1" t="s">
        <v>364</v>
      </c>
      <c r="O32" s="1" t="s">
        <v>57</v>
      </c>
      <c r="P32" s="1">
        <v>2011</v>
      </c>
      <c r="Q32" s="7" t="str">
        <f t="shared" si="14"/>
        <v>2011</v>
      </c>
      <c r="R32" s="1">
        <f t="shared" si="10"/>
        <v>-13</v>
      </c>
      <c r="S32" s="1">
        <v>2041</v>
      </c>
      <c r="T32" s="7" t="str">
        <f t="shared" si="15"/>
        <v>2041</v>
      </c>
      <c r="U32" s="7">
        <f t="shared" si="11"/>
        <v>30</v>
      </c>
      <c r="V32" s="1">
        <v>15</v>
      </c>
      <c r="W32" s="1">
        <v>240</v>
      </c>
      <c r="X32" s="1" t="s">
        <v>365</v>
      </c>
      <c r="Y32" s="6">
        <f t="shared" si="13"/>
        <v>8</v>
      </c>
      <c r="Z32" s="1" t="s">
        <v>57</v>
      </c>
      <c r="AA32" s="1"/>
      <c r="AB32" s="1"/>
      <c r="AC32" s="1"/>
      <c r="AD32" s="1">
        <v>790</v>
      </c>
      <c r="AE32" s="1">
        <v>877</v>
      </c>
      <c r="AF32" s="1">
        <v>858</v>
      </c>
      <c r="AG32" s="1" t="s">
        <v>366</v>
      </c>
      <c r="AH32" s="1" t="s">
        <v>367</v>
      </c>
      <c r="AI32" s="1">
        <v>60891</v>
      </c>
      <c r="AJ32" s="1" t="s">
        <v>368</v>
      </c>
      <c r="AK32" s="1" t="s">
        <v>369</v>
      </c>
      <c r="AL32" s="16">
        <v>61468</v>
      </c>
      <c r="AM32" s="1" t="s">
        <v>370</v>
      </c>
      <c r="AN32" s="1" t="s">
        <v>371</v>
      </c>
      <c r="AO32" s="1"/>
      <c r="AP32" s="1"/>
      <c r="AQ32" s="1"/>
      <c r="AR32" s="1"/>
      <c r="AS32" s="1"/>
      <c r="AT32" s="1"/>
      <c r="AU32" s="1"/>
      <c r="AV32" s="1"/>
      <c r="AW32" s="1"/>
      <c r="AX32" s="1"/>
      <c r="AY32" s="1"/>
      <c r="AZ32" s="1"/>
      <c r="BA32" s="1"/>
      <c r="BB32" s="1"/>
      <c r="BC32" s="1"/>
      <c r="BD32" s="1"/>
      <c r="BE32" s="1" t="s">
        <v>60</v>
      </c>
      <c r="BF32" s="1" t="s">
        <v>372</v>
      </c>
      <c r="BG32" s="1"/>
    </row>
    <row r="33" spans="1:59" ht="13">
      <c r="A33" s="1" t="s">
        <v>573</v>
      </c>
      <c r="B33" s="1" t="e">
        <f t="array" aca="1" ref="B33" ca="1">_xludf.XLOOKUP(A33,OTHERDATAlookup!A:A,OTHERDATAlookup!B:B)</f>
        <v>#NAME?</v>
      </c>
      <c r="C33" s="1" t="s">
        <v>574</v>
      </c>
      <c r="D33" s="1" t="s">
        <v>80</v>
      </c>
      <c r="E33" s="1" t="s">
        <v>81</v>
      </c>
      <c r="F33" s="1" t="s">
        <v>54</v>
      </c>
      <c r="G33" s="1" t="s">
        <v>1224</v>
      </c>
      <c r="H33" s="1" t="s">
        <v>575</v>
      </c>
      <c r="I33" s="1" t="s">
        <v>114</v>
      </c>
      <c r="J33" s="1" t="s">
        <v>576</v>
      </c>
      <c r="K33" s="1" t="s">
        <v>57</v>
      </c>
      <c r="L33" s="1" t="s">
        <v>577</v>
      </c>
      <c r="M33" s="1" t="s">
        <v>60</v>
      </c>
      <c r="N33" s="1" t="s">
        <v>578</v>
      </c>
      <c r="O33" s="1" t="s">
        <v>57</v>
      </c>
      <c r="P33" s="38" t="s">
        <v>579</v>
      </c>
      <c r="Q33" s="7" t="str">
        <f t="shared" si="14"/>
        <v>2015</v>
      </c>
      <c r="R33" s="1">
        <f t="shared" si="10"/>
        <v>-9</v>
      </c>
      <c r="S33" s="67" t="s">
        <v>580</v>
      </c>
      <c r="T33" s="58" t="str">
        <f t="shared" si="15"/>
        <v>2041</v>
      </c>
      <c r="U33" s="7">
        <f t="shared" si="11"/>
        <v>26</v>
      </c>
      <c r="V33" s="1">
        <f t="shared" ref="V33:V50" si="16">T33-2024</f>
        <v>17</v>
      </c>
      <c r="W33" s="1">
        <v>465.3</v>
      </c>
      <c r="X33" s="1" t="s">
        <v>581</v>
      </c>
      <c r="Y33" s="6">
        <f t="shared" si="13"/>
        <v>17.896153846153847</v>
      </c>
      <c r="Z33" s="1" t="s">
        <v>60</v>
      </c>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t="s">
        <v>57</v>
      </c>
      <c r="BF33" s="1"/>
      <c r="BG33" s="1"/>
    </row>
    <row r="34" spans="1:59" ht="13">
      <c r="A34" s="1" t="s">
        <v>759</v>
      </c>
      <c r="B34" s="1" t="e">
        <f t="array" aca="1" ref="B34" ca="1">_xludf.XLOOKUP(A34,OTHERDATAlookup!A:A,OTHERDATAlookup!B:B)</f>
        <v>#NAME?</v>
      </c>
      <c r="C34" s="1" t="s">
        <v>760</v>
      </c>
      <c r="D34" s="1" t="s">
        <v>52</v>
      </c>
      <c r="E34" s="1" t="s">
        <v>136</v>
      </c>
      <c r="F34" s="1" t="s">
        <v>211</v>
      </c>
      <c r="G34" s="1" t="s">
        <v>1224</v>
      </c>
      <c r="H34" s="1" t="s">
        <v>212</v>
      </c>
      <c r="I34" s="1" t="s">
        <v>285</v>
      </c>
      <c r="J34" s="1" t="s">
        <v>56</v>
      </c>
      <c r="K34" s="1" t="s">
        <v>57</v>
      </c>
      <c r="L34" s="1" t="s">
        <v>56</v>
      </c>
      <c r="M34" s="1" t="s">
        <v>60</v>
      </c>
      <c r="N34" s="1" t="s">
        <v>213</v>
      </c>
      <c r="O34" s="1" t="s">
        <v>57</v>
      </c>
      <c r="P34" s="3">
        <v>42373</v>
      </c>
      <c r="Q34" s="7" t="s">
        <v>214</v>
      </c>
      <c r="R34" s="1">
        <f t="shared" si="10"/>
        <v>-8</v>
      </c>
      <c r="S34" s="3">
        <v>51505</v>
      </c>
      <c r="T34" s="7" t="s">
        <v>215</v>
      </c>
      <c r="U34" s="7">
        <v>25</v>
      </c>
      <c r="V34" s="1">
        <f t="shared" si="16"/>
        <v>17</v>
      </c>
      <c r="W34" s="1">
        <v>157</v>
      </c>
      <c r="X34" s="1" t="s">
        <v>216</v>
      </c>
      <c r="Y34" s="6">
        <v>6.28</v>
      </c>
      <c r="Z34" s="1" t="s">
        <v>57</v>
      </c>
      <c r="AA34" s="1"/>
      <c r="AB34" s="1"/>
      <c r="AC34" s="1"/>
      <c r="AD34" s="1"/>
      <c r="AE34" s="1"/>
      <c r="AF34" s="1"/>
      <c r="AG34" s="1"/>
      <c r="AH34" s="1"/>
      <c r="AI34" s="1"/>
      <c r="AJ34" s="1"/>
      <c r="AK34" s="1"/>
      <c r="AL34" s="1"/>
      <c r="AM34" s="1"/>
      <c r="AN34" s="1"/>
      <c r="AO34" s="1">
        <v>229</v>
      </c>
      <c r="AP34" s="1"/>
      <c r="AQ34" s="1"/>
      <c r="AR34" s="1"/>
      <c r="AS34" s="1"/>
      <c r="AT34" s="1"/>
      <c r="AU34" s="1"/>
      <c r="AV34" s="1"/>
      <c r="AW34" s="1"/>
      <c r="AX34" s="1"/>
      <c r="AY34" s="1"/>
      <c r="AZ34" s="1"/>
      <c r="BA34" s="1"/>
      <c r="BB34" s="1"/>
      <c r="BC34" s="1"/>
      <c r="BD34" s="1"/>
      <c r="BE34" s="1"/>
      <c r="BF34" s="1"/>
      <c r="BG34" s="1"/>
    </row>
    <row r="35" spans="1:59" ht="13">
      <c r="A35" s="1" t="s">
        <v>773</v>
      </c>
      <c r="B35" s="1" t="e">
        <f t="array" aca="1" ref="B35" ca="1">_xludf.XLOOKUP(A35,OTHERDATAlookup!A:A,OTHERDATAlookup!B:B)</f>
        <v>#NAME?</v>
      </c>
      <c r="C35" s="1" t="s">
        <v>774</v>
      </c>
      <c r="D35" s="1" t="s">
        <v>52</v>
      </c>
      <c r="E35" s="1" t="s">
        <v>136</v>
      </c>
      <c r="F35" s="1" t="s">
        <v>54</v>
      </c>
      <c r="G35" s="1" t="s">
        <v>1224</v>
      </c>
      <c r="H35" s="1" t="s">
        <v>212</v>
      </c>
      <c r="I35" s="1" t="s">
        <v>285</v>
      </c>
      <c r="J35" s="1" t="s">
        <v>56</v>
      </c>
      <c r="K35" s="1" t="s">
        <v>57</v>
      </c>
      <c r="L35" s="1" t="s">
        <v>56</v>
      </c>
      <c r="M35" s="1" t="s">
        <v>60</v>
      </c>
      <c r="N35" s="1" t="s">
        <v>213</v>
      </c>
      <c r="O35" s="1" t="s">
        <v>57</v>
      </c>
      <c r="P35" s="3">
        <v>42373</v>
      </c>
      <c r="Q35" s="7" t="str">
        <f t="shared" ref="Q35:Q36" si="17">RIGHT(P35,4)</f>
        <v>2373</v>
      </c>
      <c r="R35" s="1">
        <f t="shared" si="10"/>
        <v>349</v>
      </c>
      <c r="S35" s="68">
        <v>51505</v>
      </c>
      <c r="T35" s="58" t="str">
        <f t="shared" ref="T35:T36" si="18">RIGHT(S35,4)</f>
        <v>1505</v>
      </c>
      <c r="U35" s="7">
        <f t="shared" ref="U35:U36" si="19">IF(ISERROR((T35-Q35)),"NA",T35-Q35)</f>
        <v>-868</v>
      </c>
      <c r="V35" s="1">
        <f t="shared" si="16"/>
        <v>-519</v>
      </c>
      <c r="W35" s="1">
        <v>68</v>
      </c>
      <c r="X35" s="21" t="s">
        <v>1244</v>
      </c>
      <c r="Y35" s="6">
        <f t="shared" ref="Y35:Y36" si="20">IF(ISERROR((W35/U35)),"NA",W35/U35)</f>
        <v>-7.8341013824884786E-2</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row>
    <row r="36" spans="1:59" ht="13">
      <c r="A36" s="1" t="s">
        <v>1102</v>
      </c>
      <c r="B36" s="1" t="e">
        <f t="array" aca="1" ref="B36" ca="1">_xludf.XLOOKUP(A36,OTHERDATAlookup!A:A,OTHERDATAlookup!B:B)</f>
        <v>#NAME?</v>
      </c>
      <c r="C36" s="1" t="s">
        <v>1103</v>
      </c>
      <c r="D36" s="1" t="s">
        <v>52</v>
      </c>
      <c r="E36" s="1" t="s">
        <v>136</v>
      </c>
      <c r="F36" s="1" t="s">
        <v>54</v>
      </c>
      <c r="G36" s="1" t="s">
        <v>1224</v>
      </c>
      <c r="H36" s="1" t="s">
        <v>1104</v>
      </c>
      <c r="I36" s="1" t="s">
        <v>285</v>
      </c>
      <c r="J36" s="1" t="s">
        <v>1105</v>
      </c>
      <c r="K36" s="1" t="s">
        <v>57</v>
      </c>
      <c r="L36" s="1" t="s">
        <v>56</v>
      </c>
      <c r="M36" s="1" t="s">
        <v>60</v>
      </c>
      <c r="N36" s="1" t="s">
        <v>1106</v>
      </c>
      <c r="O36" s="1" t="s">
        <v>57</v>
      </c>
      <c r="P36" s="3">
        <v>42373</v>
      </c>
      <c r="Q36" s="7" t="str">
        <f t="shared" si="17"/>
        <v>2373</v>
      </c>
      <c r="R36" s="1">
        <f t="shared" si="10"/>
        <v>349</v>
      </c>
      <c r="S36" s="3">
        <v>51505</v>
      </c>
      <c r="T36" s="7" t="str">
        <f t="shared" si="18"/>
        <v>1505</v>
      </c>
      <c r="U36" s="7">
        <f t="shared" si="19"/>
        <v>-868</v>
      </c>
      <c r="V36" s="1">
        <f t="shared" si="16"/>
        <v>-519</v>
      </c>
      <c r="W36" s="1" t="s">
        <v>56</v>
      </c>
      <c r="X36" s="1" t="s">
        <v>1107</v>
      </c>
      <c r="Y36" s="6" t="str">
        <f t="shared" si="20"/>
        <v>NA</v>
      </c>
      <c r="Z36" s="1" t="s">
        <v>57</v>
      </c>
      <c r="AA36" s="46"/>
      <c r="AB36" s="1"/>
      <c r="AC36" s="1"/>
      <c r="AD36" s="1">
        <v>228.875</v>
      </c>
      <c r="AE36" s="1">
        <v>251.59</v>
      </c>
      <c r="AF36" s="1">
        <v>228.61</v>
      </c>
      <c r="AG36" s="1" t="s">
        <v>1108</v>
      </c>
      <c r="AH36" s="12" t="s">
        <v>1109</v>
      </c>
      <c r="AI36" s="1">
        <v>71510</v>
      </c>
      <c r="AJ36" s="1" t="s">
        <v>1110</v>
      </c>
      <c r="AK36" s="1" t="s">
        <v>1111</v>
      </c>
      <c r="AL36" s="1">
        <v>4925.5200000000004</v>
      </c>
      <c r="AM36" s="1" t="s">
        <v>1112</v>
      </c>
      <c r="AN36" s="1" t="s">
        <v>1113</v>
      </c>
      <c r="AO36" s="1"/>
      <c r="AP36" s="1"/>
      <c r="AQ36" s="1"/>
      <c r="AR36" s="1"/>
      <c r="AS36" s="1"/>
      <c r="AT36" s="1"/>
      <c r="AU36" s="1"/>
      <c r="AV36" s="1"/>
      <c r="AW36" s="1"/>
      <c r="AX36" s="1"/>
      <c r="AY36" s="1"/>
      <c r="AZ36" s="1"/>
      <c r="BA36" s="1"/>
      <c r="BB36" s="1"/>
      <c r="BC36" s="1"/>
      <c r="BD36" s="1"/>
      <c r="BE36" s="1"/>
      <c r="BF36" s="1"/>
      <c r="BG36" s="1"/>
    </row>
    <row r="37" spans="1:59" ht="13">
      <c r="A37" s="1" t="s">
        <v>1116</v>
      </c>
      <c r="B37" s="1" t="e">
        <f t="array" aca="1" ref="B37" ca="1">_xludf.XLOOKUP(A37,OTHERDATAlookup!A:A,OTHERDATAlookup!B:B)</f>
        <v>#NAME?</v>
      </c>
      <c r="C37" s="1"/>
      <c r="D37" s="1"/>
      <c r="E37" s="1"/>
      <c r="F37" s="1" t="s">
        <v>54</v>
      </c>
      <c r="G37" s="1" t="s">
        <v>1224</v>
      </c>
      <c r="H37" s="1" t="s">
        <v>212</v>
      </c>
      <c r="I37" s="1" t="s">
        <v>285</v>
      </c>
      <c r="J37" s="1" t="s">
        <v>56</v>
      </c>
      <c r="K37" s="1" t="s">
        <v>57</v>
      </c>
      <c r="L37" s="1" t="s">
        <v>56</v>
      </c>
      <c r="M37" s="1" t="s">
        <v>60</v>
      </c>
      <c r="N37" s="1" t="s">
        <v>213</v>
      </c>
      <c r="O37" s="1" t="s">
        <v>57</v>
      </c>
      <c r="P37" s="3">
        <v>42373</v>
      </c>
      <c r="Q37" s="7" t="s">
        <v>214</v>
      </c>
      <c r="R37" s="1">
        <f t="shared" si="10"/>
        <v>-8</v>
      </c>
      <c r="S37" s="3">
        <v>51505</v>
      </c>
      <c r="T37" s="7" t="s">
        <v>215</v>
      </c>
      <c r="U37" s="7">
        <v>25</v>
      </c>
      <c r="V37" s="1">
        <f t="shared" si="16"/>
        <v>17</v>
      </c>
      <c r="W37" s="1">
        <v>69</v>
      </c>
      <c r="X37" s="11" t="s">
        <v>192</v>
      </c>
      <c r="Y37" s="6">
        <f>W37/25</f>
        <v>2.76</v>
      </c>
      <c r="Z37" s="1" t="s">
        <v>57</v>
      </c>
      <c r="AA37" s="1"/>
      <c r="AB37" s="1"/>
      <c r="AC37" s="1"/>
      <c r="AD37" s="1"/>
      <c r="AE37" s="1"/>
      <c r="AF37" s="1"/>
      <c r="AG37" s="1"/>
      <c r="AH37" s="1"/>
      <c r="AI37" s="15"/>
      <c r="AJ37" s="1"/>
      <c r="AK37" s="1"/>
      <c r="AL37" s="1"/>
      <c r="AM37" s="1"/>
      <c r="AN37" s="1"/>
      <c r="AO37" s="1"/>
      <c r="AP37" s="1"/>
      <c r="AQ37" s="1"/>
      <c r="AR37" s="1"/>
      <c r="AS37" s="1"/>
      <c r="AT37" s="1"/>
      <c r="AU37" s="1"/>
      <c r="AV37" s="1"/>
      <c r="AW37" s="1"/>
      <c r="AX37" s="1"/>
      <c r="AY37" s="1"/>
      <c r="AZ37" s="1"/>
      <c r="BA37" s="1"/>
      <c r="BB37" s="1"/>
      <c r="BC37" s="1"/>
      <c r="BD37" s="1"/>
      <c r="BE37" s="1"/>
      <c r="BF37" s="1"/>
      <c r="BG37" s="1"/>
    </row>
    <row r="38" spans="1:59" ht="13">
      <c r="A38" s="1" t="s">
        <v>672</v>
      </c>
      <c r="B38" s="1" t="e">
        <f t="array" aca="1" ref="B38" ca="1">_xludf.XLOOKUP(A38,OTHERDATAlookup!A:A,OTHERDATAlookup!B:B)</f>
        <v>#NAME?</v>
      </c>
      <c r="C38" s="1" t="s">
        <v>662</v>
      </c>
      <c r="D38" s="1" t="s">
        <v>419</v>
      </c>
      <c r="E38" s="1" t="s">
        <v>81</v>
      </c>
      <c r="F38" s="1" t="s">
        <v>54</v>
      </c>
      <c r="G38" s="1" t="s">
        <v>1224</v>
      </c>
      <c r="H38" s="1" t="s">
        <v>664</v>
      </c>
      <c r="I38" s="1" t="s">
        <v>665</v>
      </c>
      <c r="J38" s="1" t="s">
        <v>57</v>
      </c>
      <c r="K38" s="1" t="s">
        <v>56</v>
      </c>
      <c r="L38" s="1" t="s">
        <v>60</v>
      </c>
      <c r="M38" s="1" t="s">
        <v>666</v>
      </c>
      <c r="N38" s="1" t="s">
        <v>57</v>
      </c>
      <c r="O38" s="1" t="s">
        <v>57</v>
      </c>
      <c r="P38" s="57">
        <v>2014</v>
      </c>
      <c r="Q38" s="7">
        <v>2014</v>
      </c>
      <c r="R38" s="1">
        <f t="shared" si="10"/>
        <v>-10</v>
      </c>
      <c r="S38" s="57">
        <v>2041</v>
      </c>
      <c r="T38" s="58">
        <v>2041</v>
      </c>
      <c r="U38" s="7">
        <f t="shared" ref="U38:U50" si="21">IF(ISERROR((T38-Q38)),"NA",T38-Q38)</f>
        <v>27</v>
      </c>
      <c r="V38" s="1">
        <f t="shared" si="16"/>
        <v>17</v>
      </c>
      <c r="W38" s="1">
        <v>2019</v>
      </c>
      <c r="X38" s="1" t="s">
        <v>667</v>
      </c>
      <c r="Y38" s="6">
        <f t="shared" ref="Y38:Y50" si="22">IF(ISERROR((W38/U38)),"NA",W38/U38)</f>
        <v>74.777777777777771</v>
      </c>
      <c r="Z38" s="1" t="s">
        <v>57</v>
      </c>
      <c r="AA38" s="1"/>
      <c r="AB38" s="1"/>
      <c r="AC38" s="1"/>
      <c r="AD38" s="1"/>
      <c r="AE38" s="12"/>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G38" s="1"/>
    </row>
    <row r="39" spans="1:59" ht="13">
      <c r="A39" s="1" t="s">
        <v>78</v>
      </c>
      <c r="B39" s="1" t="e">
        <f t="array" aca="1" ref="B39" ca="1">_xludf.XLOOKUP(A39,OTHERDATAlookup!A:A,OTHERDATAlookup!B:B)</f>
        <v>#NAME?</v>
      </c>
      <c r="C39" s="1" t="s">
        <v>79</v>
      </c>
      <c r="D39" s="1" t="s">
        <v>80</v>
      </c>
      <c r="E39" s="1" t="s">
        <v>81</v>
      </c>
      <c r="F39" s="1" t="s">
        <v>82</v>
      </c>
      <c r="G39" s="9" t="s">
        <v>1224</v>
      </c>
      <c r="H39" s="9" t="s">
        <v>83</v>
      </c>
      <c r="I39" s="1" t="s">
        <v>420</v>
      </c>
      <c r="J39" s="1" t="s">
        <v>84</v>
      </c>
      <c r="K39" s="1" t="s">
        <v>56</v>
      </c>
      <c r="L39" s="1" t="s">
        <v>56</v>
      </c>
      <c r="M39" s="1" t="s">
        <v>56</v>
      </c>
      <c r="N39" s="1" t="s">
        <v>85</v>
      </c>
      <c r="O39" s="1" t="s">
        <v>56</v>
      </c>
      <c r="P39" s="10">
        <v>42070</v>
      </c>
      <c r="Q39" s="7" t="str">
        <f t="shared" ref="Q39:Q48" si="23">RIGHT(P39,4)</f>
        <v>2070</v>
      </c>
      <c r="R39" s="1">
        <f t="shared" si="10"/>
        <v>46</v>
      </c>
      <c r="S39" s="57" t="s">
        <v>86</v>
      </c>
      <c r="T39" s="58" t="str">
        <f t="shared" ref="T39:T48" si="24">RIGHT(S39,4)</f>
        <v>2040</v>
      </c>
      <c r="U39" s="7">
        <f t="shared" si="21"/>
        <v>-30</v>
      </c>
      <c r="V39" s="1">
        <f t="shared" si="16"/>
        <v>16</v>
      </c>
      <c r="W39" s="1">
        <v>750</v>
      </c>
      <c r="X39" s="1" t="s">
        <v>87</v>
      </c>
      <c r="Y39" s="6">
        <f t="shared" si="22"/>
        <v>-25</v>
      </c>
      <c r="Z39" s="1" t="s">
        <v>60</v>
      </c>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row>
    <row r="40" spans="1:59" ht="13">
      <c r="A40" s="1" t="s">
        <v>732</v>
      </c>
      <c r="B40" s="1" t="e">
        <f t="array" aca="1" ref="B40" ca="1">_xludf.XLOOKUP(A40,OTHERDATAlookup!A:A,OTHERDATAlookup!B:B)</f>
        <v>#NAME?</v>
      </c>
      <c r="C40" s="1" t="s">
        <v>733</v>
      </c>
      <c r="D40" s="1" t="s">
        <v>52</v>
      </c>
      <c r="E40" s="1" t="s">
        <v>81</v>
      </c>
      <c r="F40" s="1" t="s">
        <v>277</v>
      </c>
      <c r="G40" s="1" t="s">
        <v>1224</v>
      </c>
      <c r="H40" s="1" t="s">
        <v>114</v>
      </c>
      <c r="I40" s="1" t="s">
        <v>114</v>
      </c>
      <c r="J40" s="1" t="s">
        <v>734</v>
      </c>
      <c r="K40" s="1" t="s">
        <v>57</v>
      </c>
      <c r="L40" s="1" t="s">
        <v>56</v>
      </c>
      <c r="M40" s="1" t="s">
        <v>57</v>
      </c>
      <c r="N40" s="1" t="s">
        <v>56</v>
      </c>
      <c r="O40" s="1" t="s">
        <v>57</v>
      </c>
      <c r="P40" s="1">
        <v>2010</v>
      </c>
      <c r="Q40" s="7" t="str">
        <f t="shared" si="23"/>
        <v>2010</v>
      </c>
      <c r="R40" s="1">
        <f t="shared" si="10"/>
        <v>-14</v>
      </c>
      <c r="S40" s="1">
        <v>2040</v>
      </c>
      <c r="T40" s="7" t="str">
        <f t="shared" si="24"/>
        <v>2040</v>
      </c>
      <c r="U40" s="7">
        <f t="shared" si="21"/>
        <v>30</v>
      </c>
      <c r="V40" s="1">
        <f t="shared" si="16"/>
        <v>16</v>
      </c>
      <c r="W40" s="1">
        <v>197</v>
      </c>
      <c r="X40" s="1" t="s">
        <v>56</v>
      </c>
      <c r="Y40" s="6">
        <f t="shared" si="22"/>
        <v>6.5666666666666664</v>
      </c>
      <c r="Z40" s="1" t="s">
        <v>57</v>
      </c>
      <c r="AA40" s="16"/>
      <c r="AB40" s="16"/>
      <c r="AC40" s="16"/>
      <c r="AD40" s="16">
        <v>2683</v>
      </c>
      <c r="AE40" s="16">
        <v>3047</v>
      </c>
      <c r="AF40" s="16">
        <v>2143</v>
      </c>
      <c r="AG40" s="1" t="s">
        <v>56</v>
      </c>
      <c r="AH40" s="1" t="s">
        <v>56</v>
      </c>
      <c r="AI40" s="1" t="s">
        <v>56</v>
      </c>
      <c r="AJ40" s="1"/>
      <c r="AK40" s="1"/>
      <c r="AL40" s="1"/>
      <c r="AM40" s="1"/>
      <c r="AN40" s="1"/>
      <c r="AO40" s="1"/>
      <c r="AP40" s="1"/>
      <c r="AQ40" s="1"/>
      <c r="AR40" s="1"/>
      <c r="AS40" s="1"/>
      <c r="AT40" s="1"/>
      <c r="AU40" s="1"/>
      <c r="AV40" s="1"/>
      <c r="AW40" s="1"/>
      <c r="AX40" s="1"/>
      <c r="AY40" s="1"/>
      <c r="AZ40" s="1"/>
      <c r="BA40" s="1"/>
      <c r="BB40" s="1"/>
      <c r="BC40" s="1"/>
      <c r="BD40" s="1"/>
      <c r="BE40" s="1"/>
      <c r="BF40" s="1"/>
      <c r="BG40" s="1"/>
    </row>
    <row r="41" spans="1:59" ht="13">
      <c r="A41" s="1" t="s">
        <v>864</v>
      </c>
      <c r="B41" s="1" t="e">
        <f t="array" aca="1" ref="B41" ca="1">_xludf.XLOOKUP(A41,OTHERDATAlookup!A:A,OTHERDATAlookup!B:B)</f>
        <v>#NAME?</v>
      </c>
      <c r="C41" s="1" t="s">
        <v>865</v>
      </c>
      <c r="D41" s="1" t="s">
        <v>179</v>
      </c>
      <c r="E41" s="1" t="s">
        <v>81</v>
      </c>
      <c r="F41" s="1" t="s">
        <v>54</v>
      </c>
      <c r="G41" s="1" t="s">
        <v>1224</v>
      </c>
      <c r="H41" s="1" t="s">
        <v>285</v>
      </c>
      <c r="I41" s="1" t="s">
        <v>1245</v>
      </c>
      <c r="J41" s="1" t="s">
        <v>866</v>
      </c>
      <c r="K41" s="1" t="s">
        <v>57</v>
      </c>
      <c r="L41" s="1" t="s">
        <v>56</v>
      </c>
      <c r="M41" s="1" t="s">
        <v>57</v>
      </c>
      <c r="N41" s="1" t="s">
        <v>56</v>
      </c>
      <c r="O41" s="1" t="s">
        <v>57</v>
      </c>
      <c r="P41" s="3">
        <v>42006</v>
      </c>
      <c r="Q41" s="7" t="str">
        <f t="shared" si="23"/>
        <v>2006</v>
      </c>
      <c r="R41" s="1">
        <f t="shared" si="10"/>
        <v>-18</v>
      </c>
      <c r="S41" s="3">
        <v>51137</v>
      </c>
      <c r="T41" s="7" t="str">
        <f t="shared" si="24"/>
        <v>1137</v>
      </c>
      <c r="U41" s="7">
        <f t="shared" si="21"/>
        <v>-869</v>
      </c>
      <c r="V41" s="1">
        <f t="shared" si="16"/>
        <v>-887</v>
      </c>
      <c r="W41" s="1">
        <v>550</v>
      </c>
      <c r="X41" s="1" t="s">
        <v>867</v>
      </c>
      <c r="Y41" s="6">
        <f t="shared" si="22"/>
        <v>-0.63291139240506333</v>
      </c>
      <c r="Z41" s="1" t="s">
        <v>57</v>
      </c>
      <c r="AA41" s="1"/>
      <c r="AB41" s="1"/>
      <c r="AC41" s="1"/>
      <c r="AD41" s="1" t="s">
        <v>868</v>
      </c>
      <c r="AE41" s="1" t="s">
        <v>868</v>
      </c>
      <c r="AF41" s="1" t="s">
        <v>868</v>
      </c>
      <c r="AG41" s="1" t="s">
        <v>869</v>
      </c>
      <c r="AH41" s="1" t="s">
        <v>870</v>
      </c>
      <c r="AI41" s="16">
        <v>108415</v>
      </c>
      <c r="AJ41" s="1"/>
      <c r="AK41" s="1"/>
      <c r="AL41" s="1"/>
      <c r="AM41" s="1"/>
      <c r="AN41" s="1"/>
      <c r="AO41" s="1"/>
      <c r="AP41" s="1"/>
      <c r="AQ41" s="1"/>
      <c r="AR41" s="1"/>
      <c r="AS41" s="1"/>
      <c r="AT41" s="1"/>
      <c r="AU41" s="1"/>
      <c r="AV41" s="1"/>
      <c r="AW41" s="1"/>
      <c r="AX41" s="1"/>
      <c r="AY41" s="1"/>
      <c r="AZ41" s="1"/>
      <c r="BA41" s="1"/>
      <c r="BB41" s="1"/>
      <c r="BC41" s="1"/>
      <c r="BD41" s="1"/>
      <c r="BE41" s="1"/>
      <c r="BF41" s="1"/>
      <c r="BG41" s="1"/>
    </row>
    <row r="42" spans="1:59" ht="13">
      <c r="A42" s="1" t="s">
        <v>943</v>
      </c>
      <c r="B42" s="1" t="e">
        <f t="array" aca="1" ref="B42" ca="1">_xludf.XLOOKUP(A42,OTHERDATAlookup!A:A,OTHERDATAlookup!B:B)</f>
        <v>#NAME?</v>
      </c>
      <c r="C42" s="1" t="s">
        <v>944</v>
      </c>
      <c r="D42" s="1" t="s">
        <v>80</v>
      </c>
      <c r="E42" s="1" t="s">
        <v>81</v>
      </c>
      <c r="F42" s="1" t="s">
        <v>945</v>
      </c>
      <c r="G42" s="1" t="s">
        <v>1224</v>
      </c>
      <c r="H42" s="1" t="s">
        <v>1246</v>
      </c>
      <c r="I42" s="1" t="s">
        <v>420</v>
      </c>
      <c r="J42" s="21" t="s">
        <v>1247</v>
      </c>
      <c r="K42" s="1"/>
      <c r="L42" s="1" t="s">
        <v>56</v>
      </c>
      <c r="M42" s="1" t="s">
        <v>56</v>
      </c>
      <c r="N42" s="1" t="s">
        <v>56</v>
      </c>
      <c r="O42" s="1" t="s">
        <v>868</v>
      </c>
      <c r="P42" s="1" t="s">
        <v>948</v>
      </c>
      <c r="Q42" s="7" t="str">
        <f t="shared" si="23"/>
        <v>2015</v>
      </c>
      <c r="R42" s="1">
        <f t="shared" si="10"/>
        <v>-9</v>
      </c>
      <c r="S42" s="57" t="s">
        <v>86</v>
      </c>
      <c r="T42" s="58" t="str">
        <f t="shared" si="24"/>
        <v>2040</v>
      </c>
      <c r="U42" s="7">
        <f t="shared" si="21"/>
        <v>25</v>
      </c>
      <c r="V42" s="1">
        <f t="shared" si="16"/>
        <v>16</v>
      </c>
      <c r="W42" s="1">
        <v>750</v>
      </c>
      <c r="X42" s="21" t="s">
        <v>1248</v>
      </c>
      <c r="Y42" s="6">
        <f t="shared" si="22"/>
        <v>30</v>
      </c>
      <c r="Z42" s="1" t="s">
        <v>60</v>
      </c>
      <c r="AA42" s="15"/>
      <c r="AB42" s="15"/>
      <c r="AC42" s="15"/>
      <c r="AD42" s="15">
        <v>2844.0920000000001</v>
      </c>
      <c r="AE42" s="15">
        <v>2962.163</v>
      </c>
      <c r="AF42" s="15">
        <v>3328.067</v>
      </c>
      <c r="AG42" s="1" t="s">
        <v>950</v>
      </c>
      <c r="AH42" s="16" t="s">
        <v>951</v>
      </c>
      <c r="AI42" s="16">
        <v>125749</v>
      </c>
      <c r="AJ42" s="1" t="s">
        <v>952</v>
      </c>
      <c r="AK42" s="16" t="s">
        <v>951</v>
      </c>
      <c r="AL42" s="1">
        <v>452</v>
      </c>
      <c r="AM42" s="1" t="s">
        <v>953</v>
      </c>
      <c r="AN42" s="1" t="s">
        <v>954</v>
      </c>
      <c r="AO42" s="1"/>
      <c r="AP42" s="1"/>
      <c r="AQ42" s="1"/>
      <c r="AR42" s="1"/>
      <c r="AS42" s="1"/>
      <c r="AT42" s="1"/>
      <c r="AU42" s="1"/>
      <c r="AV42" s="1"/>
      <c r="AW42" s="1"/>
      <c r="AX42" s="1"/>
      <c r="AY42" s="1"/>
      <c r="AZ42" s="1"/>
      <c r="BA42" s="1"/>
      <c r="BB42" s="1"/>
      <c r="BC42" s="1"/>
      <c r="BD42" s="1"/>
      <c r="BE42" s="1" t="s">
        <v>60</v>
      </c>
      <c r="BF42" s="1" t="s">
        <v>955</v>
      </c>
      <c r="BG42" s="1"/>
    </row>
    <row r="43" spans="1:59" ht="13">
      <c r="A43" s="1" t="s">
        <v>1177</v>
      </c>
      <c r="B43" s="1" t="e">
        <f t="array" aca="1" ref="B43" ca="1">_xludf.XLOOKUP(A43,OTHERDATAlookup!A:A,OTHERDATAlookup!B:B)</f>
        <v>#NAME?</v>
      </c>
      <c r="C43" s="1" t="s">
        <v>1178</v>
      </c>
      <c r="D43" s="1" t="s">
        <v>80</v>
      </c>
      <c r="E43" s="1" t="s">
        <v>81</v>
      </c>
      <c r="F43" s="1" t="s">
        <v>54</v>
      </c>
      <c r="G43" s="1" t="s">
        <v>1224</v>
      </c>
      <c r="H43" s="1" t="s">
        <v>1179</v>
      </c>
      <c r="I43" s="1" t="s">
        <v>1233</v>
      </c>
      <c r="J43" s="1" t="s">
        <v>56</v>
      </c>
      <c r="K43" s="1" t="s">
        <v>57</v>
      </c>
      <c r="L43" s="1" t="s">
        <v>1180</v>
      </c>
      <c r="M43" s="1" t="s">
        <v>57</v>
      </c>
      <c r="N43" s="1" t="s">
        <v>56</v>
      </c>
      <c r="O43" s="1" t="s">
        <v>60</v>
      </c>
      <c r="P43" s="3">
        <v>42008</v>
      </c>
      <c r="Q43" s="7" t="str">
        <f t="shared" si="23"/>
        <v>2008</v>
      </c>
      <c r="R43" s="1">
        <f t="shared" si="10"/>
        <v>-16</v>
      </c>
      <c r="S43" s="3">
        <v>51139</v>
      </c>
      <c r="T43" s="7" t="str">
        <f t="shared" si="24"/>
        <v>1139</v>
      </c>
      <c r="U43" s="7">
        <f t="shared" si="21"/>
        <v>-869</v>
      </c>
      <c r="V43" s="1">
        <f t="shared" si="16"/>
        <v>-885</v>
      </c>
      <c r="W43" s="1">
        <v>255</v>
      </c>
      <c r="X43" s="1" t="s">
        <v>1181</v>
      </c>
      <c r="Y43" s="6">
        <f t="shared" si="22"/>
        <v>-0.29344073647871116</v>
      </c>
      <c r="Z43" s="1" t="s">
        <v>57</v>
      </c>
      <c r="AA43" s="1"/>
      <c r="AB43" s="1"/>
      <c r="AC43" s="1"/>
      <c r="AD43" s="1" t="s">
        <v>56</v>
      </c>
      <c r="AE43" s="1">
        <v>0</v>
      </c>
      <c r="AF43" s="1">
        <v>0</v>
      </c>
      <c r="AG43" s="1" t="s">
        <v>1126</v>
      </c>
      <c r="AH43" s="1" t="s">
        <v>1127</v>
      </c>
      <c r="AI43" s="12" t="s">
        <v>56</v>
      </c>
      <c r="AJ43" s="12" t="s">
        <v>233</v>
      </c>
      <c r="AK43" s="1" t="s">
        <v>1182</v>
      </c>
      <c r="AL43" s="1"/>
      <c r="AM43" s="1"/>
      <c r="AN43" s="1"/>
      <c r="AO43" s="1"/>
      <c r="AP43" s="1"/>
      <c r="AQ43" s="1"/>
      <c r="AR43" s="1"/>
      <c r="AS43" s="1"/>
      <c r="AT43" s="1"/>
      <c r="AU43" s="1"/>
      <c r="AV43" s="1"/>
      <c r="AW43" s="1"/>
      <c r="AX43" s="1"/>
      <c r="AY43" s="1"/>
      <c r="AZ43" s="1"/>
      <c r="BA43" s="1"/>
      <c r="BB43" s="1"/>
      <c r="BC43" s="1"/>
      <c r="BD43" s="1"/>
      <c r="BE43" s="1"/>
      <c r="BF43" s="1"/>
      <c r="BG43" s="1"/>
    </row>
    <row r="44" spans="1:59" ht="13">
      <c r="A44" s="1" t="s">
        <v>468</v>
      </c>
      <c r="B44" s="1" t="e">
        <f t="array" aca="1" ref="B44" ca="1">_xludf.XLOOKUP(A44,OTHERDATAlookup!A:A,OTHERDATAlookup!B:B)</f>
        <v>#NAME?</v>
      </c>
      <c r="C44" s="1" t="s">
        <v>469</v>
      </c>
      <c r="D44" s="1" t="s">
        <v>80</v>
      </c>
      <c r="E44" s="1" t="s">
        <v>81</v>
      </c>
      <c r="F44" s="1" t="s">
        <v>1249</v>
      </c>
      <c r="G44" s="1" t="s">
        <v>1221</v>
      </c>
      <c r="H44" s="1" t="s">
        <v>56</v>
      </c>
      <c r="I44" s="1" t="s">
        <v>56</v>
      </c>
      <c r="J44" s="1" t="s">
        <v>56</v>
      </c>
      <c r="K44" s="1" t="s">
        <v>57</v>
      </c>
      <c r="L44" s="1" t="s">
        <v>472</v>
      </c>
      <c r="M44" s="1" t="s">
        <v>60</v>
      </c>
      <c r="N44" s="1" t="s">
        <v>473</v>
      </c>
      <c r="O44" s="1" t="s">
        <v>56</v>
      </c>
      <c r="P44" s="1" t="s">
        <v>474</v>
      </c>
      <c r="Q44" s="7" t="str">
        <f t="shared" si="23"/>
        <v>2014</v>
      </c>
      <c r="R44" s="1">
        <f t="shared" si="10"/>
        <v>-10</v>
      </c>
      <c r="S44" s="57">
        <v>2039</v>
      </c>
      <c r="T44" s="58" t="str">
        <f t="shared" si="24"/>
        <v>2039</v>
      </c>
      <c r="U44" s="7">
        <f t="shared" si="21"/>
        <v>25</v>
      </c>
      <c r="V44" s="1">
        <f t="shared" si="16"/>
        <v>15</v>
      </c>
      <c r="W44" s="1">
        <v>717.51</v>
      </c>
      <c r="X44" s="1" t="s">
        <v>475</v>
      </c>
      <c r="Y44" s="6">
        <f t="shared" si="22"/>
        <v>28.700399999999998</v>
      </c>
      <c r="Z44" s="1" t="s">
        <v>60</v>
      </c>
      <c r="AA44" s="1"/>
      <c r="AB44" s="1"/>
      <c r="AC44" s="1"/>
      <c r="AD44" s="1"/>
      <c r="AE44" s="1"/>
      <c r="AF44" s="1"/>
      <c r="AG44" s="1"/>
      <c r="AH44" s="1"/>
      <c r="AI44" s="1"/>
      <c r="AJ44" s="1"/>
      <c r="AK44" s="1"/>
      <c r="AL44" s="1"/>
      <c r="AM44" s="1"/>
      <c r="AN44" s="1"/>
      <c r="AO44" s="1">
        <v>14522</v>
      </c>
      <c r="AP44" s="1"/>
      <c r="AQ44" s="1"/>
      <c r="AR44" s="1"/>
      <c r="AS44" s="1"/>
      <c r="AT44" s="1"/>
      <c r="AU44" s="1"/>
      <c r="AV44" s="1"/>
      <c r="AW44" s="1"/>
      <c r="AX44" s="1"/>
      <c r="AY44" s="1"/>
      <c r="AZ44" s="1"/>
      <c r="BA44" s="1"/>
      <c r="BB44" s="1"/>
      <c r="BC44" s="1"/>
      <c r="BD44" s="1"/>
      <c r="BE44" s="1" t="s">
        <v>60</v>
      </c>
      <c r="BF44" s="1" t="s">
        <v>446</v>
      </c>
      <c r="BG44" s="1"/>
    </row>
    <row r="45" spans="1:59" ht="13">
      <c r="A45" s="1" t="s">
        <v>1028</v>
      </c>
      <c r="B45" s="1" t="e">
        <f t="array" aca="1" ref="B45" ca="1">_xludf.XLOOKUP(A45,OTHERDATAlookup!A:A,OTHERDATAlookup!B:B)</f>
        <v>#NAME?</v>
      </c>
      <c r="C45" s="1" t="s">
        <v>1029</v>
      </c>
      <c r="D45" s="1" t="s">
        <v>80</v>
      </c>
      <c r="E45" s="1" t="s">
        <v>81</v>
      </c>
      <c r="F45" s="1" t="s">
        <v>1249</v>
      </c>
      <c r="G45" s="1" t="s">
        <v>1221</v>
      </c>
      <c r="H45" s="1" t="s">
        <v>1030</v>
      </c>
      <c r="I45" s="1" t="s">
        <v>56</v>
      </c>
      <c r="J45" s="1" t="s">
        <v>475</v>
      </c>
      <c r="K45" s="1" t="s">
        <v>57</v>
      </c>
      <c r="L45" s="1" t="s">
        <v>56</v>
      </c>
      <c r="M45" s="1" t="s">
        <v>60</v>
      </c>
      <c r="N45" s="1" t="s">
        <v>1031</v>
      </c>
      <c r="O45" s="1" t="s">
        <v>60</v>
      </c>
      <c r="P45" s="1" t="s">
        <v>474</v>
      </c>
      <c r="Q45" s="7" t="str">
        <f t="shared" si="23"/>
        <v>2014</v>
      </c>
      <c r="R45" s="1">
        <f t="shared" si="10"/>
        <v>-10</v>
      </c>
      <c r="S45" s="57" t="s">
        <v>1032</v>
      </c>
      <c r="T45" s="58" t="str">
        <f t="shared" si="24"/>
        <v>2039</v>
      </c>
      <c r="U45" s="7">
        <f t="shared" si="21"/>
        <v>25</v>
      </c>
      <c r="V45" s="1">
        <f t="shared" si="16"/>
        <v>15</v>
      </c>
      <c r="W45" s="1"/>
      <c r="X45" s="1"/>
      <c r="Y45" s="6">
        <f t="shared" si="22"/>
        <v>0</v>
      </c>
      <c r="Z45" s="1" t="s">
        <v>60</v>
      </c>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spans="1:59" ht="13">
      <c r="A46" s="1" t="s">
        <v>1065</v>
      </c>
      <c r="B46" s="1" t="e">
        <f t="array" aca="1" ref="B46" ca="1">_xludf.XLOOKUP(A46,OTHERDATAlookup!A:A,OTHERDATAlookup!B:B)</f>
        <v>#NAME?</v>
      </c>
      <c r="C46" s="1" t="s">
        <v>1066</v>
      </c>
      <c r="D46" s="1" t="s">
        <v>80</v>
      </c>
      <c r="E46" s="1" t="s">
        <v>81</v>
      </c>
      <c r="F46" s="1" t="s">
        <v>1249</v>
      </c>
      <c r="G46" s="1" t="s">
        <v>1221</v>
      </c>
      <c r="H46" s="1" t="s">
        <v>56</v>
      </c>
      <c r="I46" s="1" t="s">
        <v>56</v>
      </c>
      <c r="J46" s="1" t="s">
        <v>56</v>
      </c>
      <c r="K46" s="1" t="s">
        <v>363</v>
      </c>
      <c r="L46" s="1" t="s">
        <v>1067</v>
      </c>
      <c r="M46" s="1" t="s">
        <v>60</v>
      </c>
      <c r="N46" s="1"/>
      <c r="O46" s="1" t="s">
        <v>57</v>
      </c>
      <c r="P46" s="1">
        <v>2014</v>
      </c>
      <c r="Q46" s="7" t="str">
        <f t="shared" si="23"/>
        <v>2014</v>
      </c>
      <c r="R46" s="1">
        <f t="shared" si="10"/>
        <v>-10</v>
      </c>
      <c r="S46" s="57">
        <v>2039</v>
      </c>
      <c r="T46" s="58" t="str">
        <f t="shared" si="24"/>
        <v>2039</v>
      </c>
      <c r="U46" s="7">
        <f t="shared" si="21"/>
        <v>25</v>
      </c>
      <c r="V46" s="1">
        <f t="shared" si="16"/>
        <v>15</v>
      </c>
      <c r="W46" s="1">
        <v>717.51</v>
      </c>
      <c r="X46" s="1" t="s">
        <v>475</v>
      </c>
      <c r="Y46" s="6">
        <f t="shared" si="22"/>
        <v>28.700399999999998</v>
      </c>
      <c r="Z46" s="1" t="s">
        <v>60</v>
      </c>
      <c r="AA46" s="1"/>
      <c r="AB46" s="1"/>
      <c r="AC46" s="1"/>
      <c r="AD46" s="1"/>
      <c r="AE46" s="1"/>
      <c r="AF46" s="1"/>
      <c r="AG46" s="1"/>
      <c r="AH46" s="1"/>
      <c r="AI46" s="1"/>
      <c r="AJ46" s="1"/>
      <c r="AK46" s="1"/>
      <c r="AL46" s="1"/>
      <c r="AM46" s="1"/>
      <c r="AN46" s="1"/>
      <c r="AO46" s="1"/>
      <c r="AP46" s="1"/>
      <c r="AQ46" s="1"/>
      <c r="AR46" s="1"/>
      <c r="AS46" s="1"/>
      <c r="AT46" s="16"/>
      <c r="AU46" s="1"/>
      <c r="AV46" s="1"/>
      <c r="AW46" s="1"/>
      <c r="AX46" s="1"/>
      <c r="AY46" s="1"/>
      <c r="AZ46" s="1"/>
      <c r="BA46" s="1"/>
      <c r="BB46" s="1"/>
      <c r="BC46" s="1"/>
      <c r="BD46" s="1"/>
      <c r="BE46" s="1"/>
      <c r="BF46" s="1"/>
      <c r="BG46" s="1"/>
    </row>
    <row r="47" spans="1:59" ht="13">
      <c r="A47" s="1" t="s">
        <v>1094</v>
      </c>
      <c r="B47" s="1" t="e">
        <f t="array" aca="1" ref="B47" ca="1">_xludf.XLOOKUP(A47,OTHERDATAlookup!A:A,OTHERDATAlookup!B:B)</f>
        <v>#NAME?</v>
      </c>
      <c r="C47" s="1" t="s">
        <v>1095</v>
      </c>
      <c r="D47" s="1" t="s">
        <v>52</v>
      </c>
      <c r="E47" s="1" t="s">
        <v>81</v>
      </c>
      <c r="F47" s="1" t="s">
        <v>1250</v>
      </c>
      <c r="G47" s="1" t="s">
        <v>1221</v>
      </c>
      <c r="H47" s="1" t="s">
        <v>1097</v>
      </c>
      <c r="I47" s="1" t="s">
        <v>1251</v>
      </c>
      <c r="J47" s="1" t="s">
        <v>1098</v>
      </c>
      <c r="K47" s="1" t="s">
        <v>57</v>
      </c>
      <c r="L47" s="1" t="s">
        <v>56</v>
      </c>
      <c r="M47" s="1" t="s">
        <v>60</v>
      </c>
      <c r="N47" s="1" t="s">
        <v>1099</v>
      </c>
      <c r="O47" s="1" t="s">
        <v>57</v>
      </c>
      <c r="P47" s="1" t="s">
        <v>1100</v>
      </c>
      <c r="Q47" s="7" t="str">
        <f t="shared" si="23"/>
        <v>2011</v>
      </c>
      <c r="R47" s="1">
        <f t="shared" si="10"/>
        <v>-13</v>
      </c>
      <c r="S47" s="57">
        <v>2039</v>
      </c>
      <c r="T47" s="58" t="str">
        <f t="shared" si="24"/>
        <v>2039</v>
      </c>
      <c r="U47" s="7">
        <f t="shared" si="21"/>
        <v>28</v>
      </c>
      <c r="V47" s="1">
        <f t="shared" si="16"/>
        <v>15</v>
      </c>
      <c r="W47" s="1">
        <v>436</v>
      </c>
      <c r="X47" s="1" t="s">
        <v>1101</v>
      </c>
      <c r="Y47" s="6">
        <f t="shared" si="22"/>
        <v>15.571428571428571</v>
      </c>
      <c r="Z47" s="1" t="s">
        <v>60</v>
      </c>
      <c r="AA47" s="46"/>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spans="1:59" ht="13">
      <c r="A48" s="1" t="s">
        <v>316</v>
      </c>
      <c r="B48" s="1" t="e">
        <f t="array" aca="1" ref="B48" ca="1">_xludf.XLOOKUP(A48,OTHERDATAlookup!A:A,OTHERDATAlookup!B:B)</f>
        <v>#NAME?</v>
      </c>
      <c r="C48" s="1" t="s">
        <v>317</v>
      </c>
      <c r="D48" s="1" t="s">
        <v>52</v>
      </c>
      <c r="E48" s="1" t="s">
        <v>81</v>
      </c>
      <c r="F48" s="1" t="s">
        <v>54</v>
      </c>
      <c r="G48" s="1" t="s">
        <v>1224</v>
      </c>
      <c r="H48" s="1" t="s">
        <v>318</v>
      </c>
      <c r="I48" s="1" t="s">
        <v>325</v>
      </c>
      <c r="J48" s="1" t="s">
        <v>56</v>
      </c>
      <c r="K48" s="1" t="s">
        <v>57</v>
      </c>
      <c r="L48" s="1" t="s">
        <v>56</v>
      </c>
      <c r="M48" s="1" t="s">
        <v>60</v>
      </c>
      <c r="N48" s="1" t="s">
        <v>319</v>
      </c>
      <c r="O48" s="1" t="s">
        <v>57</v>
      </c>
      <c r="P48" s="1">
        <v>2006</v>
      </c>
      <c r="Q48" s="7" t="str">
        <f t="shared" si="23"/>
        <v>2006</v>
      </c>
      <c r="R48" s="1">
        <f t="shared" si="10"/>
        <v>-18</v>
      </c>
      <c r="S48" s="57">
        <v>2039</v>
      </c>
      <c r="T48" s="58" t="str">
        <f t="shared" si="24"/>
        <v>2039</v>
      </c>
      <c r="U48" s="7">
        <f t="shared" si="21"/>
        <v>33</v>
      </c>
      <c r="V48" s="1">
        <f t="shared" si="16"/>
        <v>15</v>
      </c>
      <c r="W48" s="1">
        <v>433</v>
      </c>
      <c r="X48" s="1" t="s">
        <v>320</v>
      </c>
      <c r="Y48" s="6">
        <f t="shared" si="22"/>
        <v>13.121212121212121</v>
      </c>
      <c r="Z48" s="1" t="s">
        <v>60</v>
      </c>
      <c r="AA48" s="1"/>
      <c r="AB48" s="1"/>
      <c r="AC48" s="1"/>
      <c r="AD48" s="1">
        <v>2945.38</v>
      </c>
      <c r="AE48" s="1">
        <v>702.72</v>
      </c>
      <c r="AF48" s="1">
        <v>604.64</v>
      </c>
      <c r="AG48" s="1" t="s">
        <v>321</v>
      </c>
      <c r="AH48" s="1" t="s">
        <v>322</v>
      </c>
      <c r="AI48" s="16">
        <v>151310</v>
      </c>
      <c r="AJ48" s="1"/>
      <c r="AK48" s="1"/>
      <c r="AL48" s="1"/>
      <c r="AM48" s="1"/>
      <c r="AN48" s="1"/>
      <c r="AO48" s="1"/>
      <c r="AP48" s="1"/>
      <c r="AQ48" s="1"/>
      <c r="AR48" s="1"/>
      <c r="AS48" s="1"/>
      <c r="AT48" s="1"/>
      <c r="AU48" s="1"/>
      <c r="AV48" s="1"/>
      <c r="AW48" s="1"/>
      <c r="AX48" s="1"/>
      <c r="AY48" s="1"/>
      <c r="AZ48" s="1"/>
      <c r="BA48" s="1"/>
      <c r="BB48" s="1"/>
      <c r="BC48" s="1"/>
      <c r="BD48" s="1"/>
      <c r="BE48" s="1"/>
      <c r="BF48" s="1"/>
      <c r="BG48" s="1"/>
    </row>
    <row r="49" spans="1:61" ht="13">
      <c r="A49" s="1" t="s">
        <v>994</v>
      </c>
      <c r="B49" s="1" t="e">
        <f t="array" aca="1" ref="B49" ca="1">_xludf.XLOOKUP(A49,OTHERDATAlookup!A:A,OTHERDATAlookup!B:B)</f>
        <v>#NAME?</v>
      </c>
      <c r="C49" s="1" t="s">
        <v>995</v>
      </c>
      <c r="D49" s="1" t="s">
        <v>52</v>
      </c>
      <c r="E49" s="1" t="s">
        <v>81</v>
      </c>
      <c r="F49" s="1" t="s">
        <v>54</v>
      </c>
      <c r="G49" s="1" t="s">
        <v>1224</v>
      </c>
      <c r="H49" s="1" t="s">
        <v>996</v>
      </c>
      <c r="I49" s="1" t="s">
        <v>114</v>
      </c>
      <c r="J49" s="1" t="s">
        <v>56</v>
      </c>
      <c r="K49" s="1" t="s">
        <v>57</v>
      </c>
      <c r="L49" s="1" t="s">
        <v>56</v>
      </c>
      <c r="M49" s="1" t="s">
        <v>60</v>
      </c>
      <c r="N49" s="1" t="s">
        <v>56</v>
      </c>
      <c r="O49" s="1" t="s">
        <v>57</v>
      </c>
      <c r="P49" s="24" t="s">
        <v>997</v>
      </c>
      <c r="Q49" s="44">
        <v>2015</v>
      </c>
      <c r="R49" s="1">
        <f t="shared" si="10"/>
        <v>-9</v>
      </c>
      <c r="S49" s="69" t="s">
        <v>998</v>
      </c>
      <c r="T49" s="70">
        <v>2039</v>
      </c>
      <c r="U49" s="7">
        <f t="shared" si="21"/>
        <v>24</v>
      </c>
      <c r="V49" s="1">
        <f t="shared" si="16"/>
        <v>15</v>
      </c>
      <c r="W49" s="15">
        <v>1308.8599999999999</v>
      </c>
      <c r="X49" s="1" t="s">
        <v>999</v>
      </c>
      <c r="Y49" s="6">
        <f t="shared" si="22"/>
        <v>54.535833333333329</v>
      </c>
      <c r="Z49" s="1" t="s">
        <v>60</v>
      </c>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spans="1:61" ht="13">
      <c r="A50" s="1" t="s">
        <v>1252</v>
      </c>
      <c r="B50" s="1" t="e">
        <f t="array" aca="1" ref="B50" ca="1">_xludf.XLOOKUP(A50,OTHERDATAlookup!A:A,OTHERDATAlookup!B:B)</f>
        <v>#NAME?</v>
      </c>
      <c r="C50" s="1" t="s">
        <v>469</v>
      </c>
      <c r="D50" s="1" t="s">
        <v>80</v>
      </c>
      <c r="E50" s="1" t="s">
        <v>81</v>
      </c>
      <c r="F50" s="1" t="s">
        <v>54</v>
      </c>
      <c r="G50" s="1" t="s">
        <v>1224</v>
      </c>
      <c r="H50" s="1" t="s">
        <v>1253</v>
      </c>
      <c r="I50" s="1" t="s">
        <v>325</v>
      </c>
      <c r="J50" s="1" t="s">
        <v>56</v>
      </c>
      <c r="K50" s="1" t="s">
        <v>57</v>
      </c>
      <c r="L50" s="1" t="s">
        <v>472</v>
      </c>
      <c r="M50" s="1" t="s">
        <v>60</v>
      </c>
      <c r="N50" s="1" t="s">
        <v>473</v>
      </c>
      <c r="O50" s="1" t="s">
        <v>56</v>
      </c>
      <c r="P50" s="1" t="s">
        <v>474</v>
      </c>
      <c r="Q50" s="7" t="str">
        <f>RIGHT(P50,4)</f>
        <v>2014</v>
      </c>
      <c r="R50" s="1">
        <f t="shared" si="10"/>
        <v>-10</v>
      </c>
      <c r="S50" s="57">
        <v>2039</v>
      </c>
      <c r="T50" s="58" t="str">
        <f>RIGHT(S50,4)</f>
        <v>2039</v>
      </c>
      <c r="U50" s="7">
        <f t="shared" si="21"/>
        <v>25</v>
      </c>
      <c r="V50" s="1">
        <f t="shared" si="16"/>
        <v>15</v>
      </c>
      <c r="W50" s="1">
        <v>717.51</v>
      </c>
      <c r="X50" s="1" t="s">
        <v>475</v>
      </c>
      <c r="Y50" s="6">
        <f t="shared" si="22"/>
        <v>28.700399999999998</v>
      </c>
      <c r="Z50" s="1" t="s">
        <v>60</v>
      </c>
      <c r="AA50" s="1"/>
      <c r="AB50" s="1"/>
      <c r="AC50" s="1"/>
      <c r="AD50" s="1"/>
      <c r="AE50" s="1"/>
      <c r="AF50" s="1"/>
      <c r="AG50" s="1"/>
      <c r="AH50" s="1"/>
      <c r="AI50" s="1"/>
      <c r="AJ50" s="1"/>
      <c r="AK50" s="1"/>
      <c r="AL50" s="1"/>
      <c r="AM50" s="1"/>
      <c r="AN50" s="1"/>
      <c r="AO50" s="1">
        <v>14522</v>
      </c>
      <c r="AP50" s="1"/>
      <c r="AQ50" s="1"/>
      <c r="AR50" s="1"/>
      <c r="AS50" s="1"/>
      <c r="AT50" s="1"/>
      <c r="AU50" s="1"/>
      <c r="AV50" s="1"/>
      <c r="AW50" s="1"/>
      <c r="AX50" s="1"/>
      <c r="AY50" s="1"/>
      <c r="AZ50" s="1"/>
      <c r="BA50" s="1"/>
      <c r="BB50" s="1"/>
      <c r="BC50" s="1"/>
      <c r="BD50" s="1"/>
      <c r="BE50" s="1" t="s">
        <v>60</v>
      </c>
      <c r="BF50" s="1" t="s">
        <v>446</v>
      </c>
      <c r="BG50" s="1"/>
    </row>
    <row r="51" spans="1:61" ht="13">
      <c r="A51" s="1" t="s">
        <v>1254</v>
      </c>
      <c r="B51" s="1"/>
      <c r="C51" s="1" t="s">
        <v>56</v>
      </c>
      <c r="D51" s="1" t="s">
        <v>419</v>
      </c>
      <c r="E51" s="1" t="s">
        <v>81</v>
      </c>
      <c r="F51" s="1" t="s">
        <v>54</v>
      </c>
      <c r="G51" s="1" t="s">
        <v>1224</v>
      </c>
      <c r="H51" s="1" t="s">
        <v>1097</v>
      </c>
      <c r="I51" s="1" t="s">
        <v>1251</v>
      </c>
      <c r="J51" s="1" t="s">
        <v>1098</v>
      </c>
      <c r="K51" s="1" t="s">
        <v>57</v>
      </c>
      <c r="L51" s="1" t="s">
        <v>56</v>
      </c>
      <c r="M51" s="1" t="s">
        <v>60</v>
      </c>
      <c r="N51" s="1" t="s">
        <v>1099</v>
      </c>
      <c r="O51" s="1" t="s">
        <v>57</v>
      </c>
      <c r="P51" s="1" t="s">
        <v>1100</v>
      </c>
      <c r="Q51" s="7" t="s">
        <v>1255</v>
      </c>
      <c r="R51" s="1">
        <v>-13</v>
      </c>
      <c r="S51" s="57">
        <v>2039</v>
      </c>
      <c r="T51" s="58" t="s">
        <v>1256</v>
      </c>
      <c r="U51" s="7">
        <v>28</v>
      </c>
      <c r="V51" s="1">
        <v>15</v>
      </c>
      <c r="W51" s="1">
        <v>436</v>
      </c>
      <c r="X51" s="1" t="s">
        <v>1101</v>
      </c>
      <c r="Y51" s="6">
        <v>15.571428571428571</v>
      </c>
      <c r="Z51" s="1" t="s">
        <v>60</v>
      </c>
      <c r="AA51" s="1"/>
      <c r="AB51" s="1"/>
      <c r="AC51" s="1"/>
      <c r="AD51" s="1"/>
      <c r="AE51" s="1"/>
      <c r="AF51" s="1"/>
      <c r="AG51" s="1"/>
      <c r="AH51" s="1"/>
      <c r="AI51" s="16"/>
      <c r="AJ51" s="1"/>
      <c r="AK51" s="1"/>
      <c r="AL51" s="1"/>
      <c r="AM51" s="1"/>
      <c r="AN51" s="1"/>
      <c r="AO51" s="1"/>
      <c r="AP51" s="1"/>
      <c r="AQ51" s="1"/>
      <c r="AR51" s="1"/>
      <c r="AS51" s="1"/>
      <c r="AT51" s="1"/>
      <c r="AU51" s="1"/>
      <c r="AV51" s="1"/>
      <c r="AW51" s="1"/>
      <c r="AX51" s="1"/>
      <c r="AY51" s="1"/>
      <c r="AZ51" s="1"/>
      <c r="BA51" s="1"/>
      <c r="BB51" s="1"/>
      <c r="BC51" s="1"/>
      <c r="BD51" s="1"/>
      <c r="BE51" s="1"/>
      <c r="BF51" s="1"/>
      <c r="BG51" s="1"/>
    </row>
    <row r="52" spans="1:61" ht="13">
      <c r="A52" s="1" t="s">
        <v>987</v>
      </c>
      <c r="B52" s="1" t="e">
        <f t="array" aca="1" ref="B52" ca="1">_xludf.XLOOKUP(A52,OTHERDATAlookup!A:A,OTHERDATAlookup!B:B)</f>
        <v>#NAME?</v>
      </c>
      <c r="C52" s="1" t="s">
        <v>988</v>
      </c>
      <c r="D52" s="1" t="s">
        <v>80</v>
      </c>
      <c r="E52" s="1" t="s">
        <v>81</v>
      </c>
      <c r="F52" s="1" t="s">
        <v>54</v>
      </c>
      <c r="G52" s="1" t="s">
        <v>1224</v>
      </c>
      <c r="H52" s="1" t="s">
        <v>114</v>
      </c>
      <c r="I52" s="1" t="s">
        <v>114</v>
      </c>
      <c r="J52" s="1" t="s">
        <v>989</v>
      </c>
      <c r="K52" s="1" t="s">
        <v>57</v>
      </c>
      <c r="L52" s="1" t="s">
        <v>56</v>
      </c>
      <c r="M52" s="1" t="s">
        <v>60</v>
      </c>
      <c r="N52" s="42" t="s">
        <v>990</v>
      </c>
      <c r="O52" s="1" t="s">
        <v>60</v>
      </c>
      <c r="P52" s="1">
        <v>2021</v>
      </c>
      <c r="Q52" s="7" t="str">
        <f t="shared" ref="Q52:Q62" si="25">RIGHT(P52,4)</f>
        <v>2021</v>
      </c>
      <c r="R52" s="1">
        <f t="shared" ref="R52:R73" si="26">Q52-2024</f>
        <v>-3</v>
      </c>
      <c r="S52" s="57">
        <v>2038</v>
      </c>
      <c r="T52" s="58" t="str">
        <f t="shared" ref="T52:T62" si="27">RIGHT(S52,4)</f>
        <v>2038</v>
      </c>
      <c r="U52" s="7">
        <f t="shared" ref="U52:U73" si="28">IF(ISERROR((T52-Q52)),"NA",T52-Q52)</f>
        <v>17</v>
      </c>
      <c r="V52" s="1">
        <f t="shared" ref="V52:V73" si="29">T52-2024</f>
        <v>14</v>
      </c>
      <c r="W52" s="1" t="s">
        <v>56</v>
      </c>
      <c r="X52" s="1" t="s">
        <v>991</v>
      </c>
      <c r="Y52" s="6" t="str">
        <f t="shared" ref="Y52:Y73" si="30">IF(ISERROR((W52/U52)),"NA",W52/U52)</f>
        <v>NA</v>
      </c>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spans="1:61" ht="16">
      <c r="A53" s="1" t="s">
        <v>1117</v>
      </c>
      <c r="B53" s="1" t="e">
        <f t="array" aca="1" ref="B53" ca="1">_xludf.XLOOKUP(A53,OTHERDATAlookup!A:A,OTHERDATAlookup!B:B)</f>
        <v>#NAME?</v>
      </c>
      <c r="C53" s="1" t="s">
        <v>1118</v>
      </c>
      <c r="D53" s="1" t="s">
        <v>80</v>
      </c>
      <c r="E53" s="1" t="s">
        <v>81</v>
      </c>
      <c r="F53" s="1" t="s">
        <v>54</v>
      </c>
      <c r="G53" s="1" t="s">
        <v>1224</v>
      </c>
      <c r="H53" s="1" t="s">
        <v>1119</v>
      </c>
      <c r="I53" s="1" t="s">
        <v>1119</v>
      </c>
      <c r="J53" s="1" t="s">
        <v>1120</v>
      </c>
      <c r="K53" s="1" t="s">
        <v>60</v>
      </c>
      <c r="L53" s="1" t="s">
        <v>1121</v>
      </c>
      <c r="M53" s="1" t="s">
        <v>60</v>
      </c>
      <c r="N53" s="1" t="s">
        <v>1122</v>
      </c>
      <c r="O53" s="1" t="s">
        <v>1257</v>
      </c>
      <c r="P53" s="1" t="s">
        <v>1123</v>
      </c>
      <c r="Q53" s="7" t="str">
        <f t="shared" si="25"/>
        <v>2013</v>
      </c>
      <c r="R53" s="1">
        <f t="shared" si="26"/>
        <v>-11</v>
      </c>
      <c r="S53" s="1" t="s">
        <v>1124</v>
      </c>
      <c r="T53" s="7" t="str">
        <f t="shared" si="27"/>
        <v>2038</v>
      </c>
      <c r="U53" s="7">
        <f t="shared" si="28"/>
        <v>25</v>
      </c>
      <c r="V53" s="1">
        <f t="shared" si="29"/>
        <v>14</v>
      </c>
      <c r="W53" s="1" t="s">
        <v>56</v>
      </c>
      <c r="X53" s="1" t="s">
        <v>1125</v>
      </c>
      <c r="Y53" s="6" t="str">
        <f t="shared" si="30"/>
        <v>NA</v>
      </c>
      <c r="Z53" s="1" t="s">
        <v>57</v>
      </c>
      <c r="AA53" s="1"/>
      <c r="AB53" s="1"/>
      <c r="AC53" s="1"/>
      <c r="AD53" s="1">
        <v>0</v>
      </c>
      <c r="AE53" s="1">
        <v>0</v>
      </c>
      <c r="AF53" s="1">
        <v>0</v>
      </c>
      <c r="AG53" s="1" t="s">
        <v>1126</v>
      </c>
      <c r="AH53" s="1" t="s">
        <v>1127</v>
      </c>
      <c r="AI53" s="15">
        <v>64912.84</v>
      </c>
      <c r="AJ53" s="1" t="s">
        <v>1128</v>
      </c>
      <c r="AK53" s="1" t="s">
        <v>1127</v>
      </c>
      <c r="AL53" s="1">
        <v>146.28</v>
      </c>
      <c r="AM53" s="1"/>
      <c r="AN53" s="1"/>
      <c r="AO53" s="1"/>
      <c r="AP53" s="1"/>
      <c r="AQ53" s="1"/>
      <c r="AR53" s="1"/>
      <c r="AS53" s="1"/>
      <c r="AT53" s="1"/>
      <c r="AU53" s="1"/>
      <c r="AV53" s="1"/>
      <c r="AW53" s="1"/>
      <c r="AX53" s="1"/>
      <c r="AY53" s="1"/>
      <c r="AZ53" s="1"/>
      <c r="BA53" s="1"/>
      <c r="BB53" s="1"/>
      <c r="BC53" s="1"/>
      <c r="BD53" s="1"/>
      <c r="BE53" s="1"/>
      <c r="BF53" s="1"/>
      <c r="BG53" s="47" t="s">
        <v>313</v>
      </c>
    </row>
    <row r="54" spans="1:61" ht="13">
      <c r="A54" s="1" t="s">
        <v>202</v>
      </c>
      <c r="B54" s="1" t="e">
        <f t="array" aca="1" ref="B54" ca="1">_xludf.XLOOKUP(A54,OTHERDATAlookup!A:A,OTHERDATAlookup!B:B)</f>
        <v>#NAME?</v>
      </c>
      <c r="C54" s="1" t="s">
        <v>203</v>
      </c>
      <c r="D54" s="1" t="s">
        <v>179</v>
      </c>
      <c r="E54" s="1" t="s">
        <v>81</v>
      </c>
      <c r="F54" s="1" t="s">
        <v>54</v>
      </c>
      <c r="G54" s="1" t="s">
        <v>1224</v>
      </c>
      <c r="H54" s="1" t="s">
        <v>204</v>
      </c>
      <c r="I54" s="1" t="s">
        <v>1258</v>
      </c>
      <c r="J54" s="1" t="s">
        <v>56</v>
      </c>
      <c r="K54" s="1" t="s">
        <v>57</v>
      </c>
      <c r="L54" s="1" t="s">
        <v>205</v>
      </c>
      <c r="M54" s="1" t="s">
        <v>206</v>
      </c>
      <c r="N54" s="1" t="s">
        <v>56</v>
      </c>
      <c r="O54" s="1" t="s">
        <v>56</v>
      </c>
      <c r="P54" s="10">
        <v>39450</v>
      </c>
      <c r="Q54" s="7" t="str">
        <f t="shared" si="25"/>
        <v>9450</v>
      </c>
      <c r="R54" s="1">
        <f t="shared" si="26"/>
        <v>7426</v>
      </c>
      <c r="S54" s="57" t="s">
        <v>207</v>
      </c>
      <c r="T54" s="58" t="str">
        <f t="shared" si="27"/>
        <v>2036</v>
      </c>
      <c r="U54" s="7">
        <f t="shared" si="28"/>
        <v>-7414</v>
      </c>
      <c r="V54" s="1">
        <f t="shared" si="29"/>
        <v>12</v>
      </c>
      <c r="W54" s="1">
        <v>1055</v>
      </c>
      <c r="X54" s="23" t="s">
        <v>208</v>
      </c>
      <c r="Y54" s="6">
        <f t="shared" si="30"/>
        <v>-0.14229835446452657</v>
      </c>
      <c r="Z54" s="1" t="s">
        <v>60</v>
      </c>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spans="1:61" ht="13">
      <c r="A55" s="1" t="s">
        <v>153</v>
      </c>
      <c r="B55" s="1" t="e">
        <f t="array" aca="1" ref="B55" ca="1">_xludf.XLOOKUP(A55,OTHERDATAlookup!A:A,OTHERDATAlookup!B:B)</f>
        <v>#NAME?</v>
      </c>
      <c r="C55" s="1" t="s">
        <v>154</v>
      </c>
      <c r="D55" s="1" t="s">
        <v>52</v>
      </c>
      <c r="E55" s="1" t="s">
        <v>81</v>
      </c>
      <c r="F55" s="1" t="s">
        <v>54</v>
      </c>
      <c r="G55" s="1" t="s">
        <v>1224</v>
      </c>
      <c r="H55" s="1" t="s">
        <v>155</v>
      </c>
      <c r="I55" s="1" t="s">
        <v>114</v>
      </c>
      <c r="J55" s="1" t="s">
        <v>156</v>
      </c>
      <c r="K55" s="1" t="s">
        <v>57</v>
      </c>
      <c r="L55" s="1" t="s">
        <v>56</v>
      </c>
      <c r="M55" s="1" t="s">
        <v>60</v>
      </c>
      <c r="N55" s="1" t="s">
        <v>157</v>
      </c>
      <c r="O55" s="1" t="s">
        <v>57</v>
      </c>
      <c r="P55" s="1" t="s">
        <v>158</v>
      </c>
      <c r="Q55" s="7" t="str">
        <f t="shared" si="25"/>
        <v>2003</v>
      </c>
      <c r="R55" s="1">
        <f t="shared" si="26"/>
        <v>-21</v>
      </c>
      <c r="S55" s="57" t="s">
        <v>159</v>
      </c>
      <c r="T55" s="58" t="str">
        <f t="shared" si="27"/>
        <v>2033</v>
      </c>
      <c r="U55" s="7">
        <f t="shared" si="28"/>
        <v>30</v>
      </c>
      <c r="V55" s="1">
        <f t="shared" si="29"/>
        <v>9</v>
      </c>
      <c r="W55" s="1">
        <v>120.6</v>
      </c>
      <c r="X55" s="21" t="s">
        <v>1259</v>
      </c>
      <c r="Y55" s="6">
        <f t="shared" si="30"/>
        <v>4.0199999999999996</v>
      </c>
      <c r="Z55" s="1" t="s">
        <v>60</v>
      </c>
      <c r="AA55" s="1"/>
      <c r="AB55" s="1"/>
      <c r="AC55" s="1"/>
      <c r="AD55" s="1" t="s">
        <v>56</v>
      </c>
      <c r="AE55" s="1">
        <v>4652</v>
      </c>
      <c r="AF55" s="1">
        <v>4484</v>
      </c>
      <c r="AG55" s="1" t="s">
        <v>161</v>
      </c>
      <c r="AH55" s="1" t="s">
        <v>162</v>
      </c>
      <c r="AI55" s="16" t="s">
        <v>163</v>
      </c>
      <c r="AJ55" s="1" t="s">
        <v>164</v>
      </c>
      <c r="AK55" s="1" t="s">
        <v>165</v>
      </c>
      <c r="AL55" s="16" t="s">
        <v>166</v>
      </c>
      <c r="AM55" s="1" t="s">
        <v>167</v>
      </c>
      <c r="AN55" s="1" t="s">
        <v>168</v>
      </c>
      <c r="AO55" s="1"/>
      <c r="AP55" s="1"/>
      <c r="AQ55" s="1"/>
      <c r="AR55" s="1"/>
      <c r="AS55" s="1"/>
      <c r="AT55" s="1"/>
      <c r="AU55" s="1"/>
      <c r="AV55" s="1"/>
      <c r="AW55" s="1"/>
      <c r="AX55" s="1"/>
      <c r="AY55" s="1"/>
      <c r="AZ55" s="1"/>
      <c r="BA55" s="1"/>
      <c r="BB55" s="1"/>
      <c r="BC55" s="1"/>
      <c r="BD55" s="1"/>
      <c r="BE55" s="1"/>
      <c r="BF55" s="1"/>
      <c r="BG55" s="1"/>
    </row>
    <row r="56" spans="1:61" ht="13">
      <c r="A56" s="1" t="s">
        <v>442</v>
      </c>
      <c r="B56" s="1" t="e">
        <f t="array" aca="1" ref="B56" ca="1">_xludf.XLOOKUP(A56,OTHERDATAlookup!A:A,OTHERDATAlookup!B:B)</f>
        <v>#NAME?</v>
      </c>
      <c r="C56" s="1" t="s">
        <v>443</v>
      </c>
      <c r="D56" s="1" t="s">
        <v>179</v>
      </c>
      <c r="E56" s="1" t="s">
        <v>81</v>
      </c>
      <c r="F56" s="1" t="s">
        <v>54</v>
      </c>
      <c r="G56" s="1" t="s">
        <v>1224</v>
      </c>
      <c r="H56" s="1" t="s">
        <v>444</v>
      </c>
      <c r="I56" s="1" t="s">
        <v>114</v>
      </c>
      <c r="J56" s="1" t="s">
        <v>56</v>
      </c>
      <c r="K56" s="1" t="s">
        <v>57</v>
      </c>
      <c r="L56" s="1" t="s">
        <v>56</v>
      </c>
      <c r="M56" s="1" t="s">
        <v>60</v>
      </c>
      <c r="N56" s="1" t="s">
        <v>56</v>
      </c>
      <c r="O56" s="1" t="s">
        <v>57</v>
      </c>
      <c r="P56" s="1" t="s">
        <v>158</v>
      </c>
      <c r="Q56" s="7" t="str">
        <f t="shared" si="25"/>
        <v>2003</v>
      </c>
      <c r="R56" s="1">
        <f t="shared" si="26"/>
        <v>-21</v>
      </c>
      <c r="S56" s="57" t="s">
        <v>159</v>
      </c>
      <c r="T56" s="58" t="str">
        <f t="shared" si="27"/>
        <v>2033</v>
      </c>
      <c r="U56" s="7">
        <f t="shared" si="28"/>
        <v>30</v>
      </c>
      <c r="V56" s="1">
        <f t="shared" si="29"/>
        <v>9</v>
      </c>
      <c r="W56" s="16">
        <v>1271</v>
      </c>
      <c r="X56" s="1" t="s">
        <v>445</v>
      </c>
      <c r="Y56" s="6">
        <f t="shared" si="30"/>
        <v>42.366666666666667</v>
      </c>
      <c r="Z56" s="1" t="s">
        <v>60</v>
      </c>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t="s">
        <v>60</v>
      </c>
      <c r="BF56" s="1" t="s">
        <v>446</v>
      </c>
      <c r="BG56" s="1"/>
    </row>
    <row r="57" spans="1:61" ht="13">
      <c r="A57" s="1" t="s">
        <v>752</v>
      </c>
      <c r="B57" s="1" t="e">
        <f t="array" aca="1" ref="B57" ca="1">_xludf.XLOOKUP(A57,OTHERDATAlookup!A:A,OTHERDATAlookup!B:B)</f>
        <v>#NAME?</v>
      </c>
      <c r="C57" s="1" t="s">
        <v>753</v>
      </c>
      <c r="D57" s="1" t="s">
        <v>52</v>
      </c>
      <c r="E57" s="1" t="s">
        <v>81</v>
      </c>
      <c r="F57" s="1" t="s">
        <v>54</v>
      </c>
      <c r="G57" s="1" t="s">
        <v>1224</v>
      </c>
      <c r="H57" s="1" t="s">
        <v>754</v>
      </c>
      <c r="I57" s="1" t="s">
        <v>1258</v>
      </c>
      <c r="J57" s="1" t="s">
        <v>755</v>
      </c>
      <c r="K57" s="1" t="s">
        <v>57</v>
      </c>
      <c r="L57" s="1" t="s">
        <v>56</v>
      </c>
      <c r="M57" s="1" t="s">
        <v>60</v>
      </c>
      <c r="N57" s="1" t="s">
        <v>756</v>
      </c>
      <c r="O57" s="1" t="s">
        <v>57</v>
      </c>
      <c r="P57" s="3">
        <v>43103</v>
      </c>
      <c r="Q57" s="7" t="str">
        <f t="shared" si="25"/>
        <v>3103</v>
      </c>
      <c r="R57" s="1">
        <f t="shared" si="26"/>
        <v>1079</v>
      </c>
      <c r="S57" s="1" t="s">
        <v>757</v>
      </c>
      <c r="T57" s="7" t="str">
        <f t="shared" si="27"/>
        <v>2033</v>
      </c>
      <c r="U57" s="7">
        <f t="shared" si="28"/>
        <v>-1070</v>
      </c>
      <c r="V57" s="1">
        <f t="shared" si="29"/>
        <v>9</v>
      </c>
      <c r="W57" s="1">
        <v>162.5</v>
      </c>
      <c r="X57" s="1" t="s">
        <v>758</v>
      </c>
      <c r="Y57" s="6">
        <f t="shared" si="30"/>
        <v>-0.15186915887850466</v>
      </c>
      <c r="Z57" s="1" t="s">
        <v>57</v>
      </c>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61" ht="14">
      <c r="A58" s="1" t="s">
        <v>798</v>
      </c>
      <c r="B58" s="1" t="e">
        <f t="array" aca="1" ref="B58" ca="1">_xludf.XLOOKUP(A58,OTHERDATAlookup!A:A,OTHERDATAlookup!B:B)</f>
        <v>#NAME?</v>
      </c>
      <c r="C58" s="1" t="s">
        <v>799</v>
      </c>
      <c r="D58" s="1" t="s">
        <v>52</v>
      </c>
      <c r="E58" s="1" t="s">
        <v>81</v>
      </c>
      <c r="F58" s="1" t="s">
        <v>82</v>
      </c>
      <c r="G58" s="41" t="s">
        <v>1224</v>
      </c>
      <c r="H58" s="41" t="s">
        <v>800</v>
      </c>
      <c r="I58" s="1" t="s">
        <v>800</v>
      </c>
      <c r="J58" s="1" t="s">
        <v>56</v>
      </c>
      <c r="K58" s="1" t="s">
        <v>57</v>
      </c>
      <c r="L58" s="1" t="s">
        <v>56</v>
      </c>
      <c r="M58" s="1" t="s">
        <v>57</v>
      </c>
      <c r="N58" s="1" t="s">
        <v>56</v>
      </c>
      <c r="O58" s="1" t="s">
        <v>57</v>
      </c>
      <c r="P58" s="1">
        <v>2023</v>
      </c>
      <c r="Q58" s="7" t="str">
        <f t="shared" si="25"/>
        <v>2023</v>
      </c>
      <c r="R58" s="1">
        <f t="shared" si="26"/>
        <v>-1</v>
      </c>
      <c r="S58" s="57">
        <v>2033</v>
      </c>
      <c r="T58" s="58" t="str">
        <f t="shared" si="27"/>
        <v>2033</v>
      </c>
      <c r="U58" s="7">
        <f t="shared" si="28"/>
        <v>10</v>
      </c>
      <c r="V58" s="1">
        <f t="shared" si="29"/>
        <v>9</v>
      </c>
      <c r="W58" s="1">
        <v>65</v>
      </c>
      <c r="X58" s="1" t="s">
        <v>801</v>
      </c>
      <c r="Y58" s="6">
        <f t="shared" si="30"/>
        <v>6.5</v>
      </c>
      <c r="Z58" s="1" t="s">
        <v>56</v>
      </c>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t="s">
        <v>56</v>
      </c>
      <c r="BF58" s="1"/>
      <c r="BG58" s="1"/>
    </row>
    <row r="59" spans="1:61" ht="13">
      <c r="A59" s="1" t="s">
        <v>847</v>
      </c>
      <c r="B59" s="1" t="e">
        <f t="array" aca="1" ref="B59" ca="1">_xludf.XLOOKUP(A59,OTHERDATAlookup!A:A,OTHERDATAlookup!B:B)</f>
        <v>#NAME?</v>
      </c>
      <c r="C59" s="1" t="s">
        <v>848</v>
      </c>
      <c r="D59" s="1" t="s">
        <v>179</v>
      </c>
      <c r="E59" s="1" t="s">
        <v>81</v>
      </c>
      <c r="F59" s="1" t="s">
        <v>54</v>
      </c>
      <c r="G59" s="1" t="s">
        <v>1224</v>
      </c>
      <c r="H59" s="1" t="s">
        <v>849</v>
      </c>
      <c r="I59" s="1" t="s">
        <v>1260</v>
      </c>
      <c r="J59" s="1" t="s">
        <v>56</v>
      </c>
      <c r="K59" s="1" t="s">
        <v>57</v>
      </c>
      <c r="L59" s="1" t="s">
        <v>850</v>
      </c>
      <c r="M59" s="1" t="s">
        <v>57</v>
      </c>
      <c r="N59" s="1" t="s">
        <v>56</v>
      </c>
      <c r="O59" s="1" t="s">
        <v>60</v>
      </c>
      <c r="P59" s="1" t="s">
        <v>851</v>
      </c>
      <c r="Q59" s="7" t="str">
        <f t="shared" si="25"/>
        <v>2006</v>
      </c>
      <c r="R59" s="1">
        <f t="shared" si="26"/>
        <v>-18</v>
      </c>
      <c r="S59" s="57" t="s">
        <v>852</v>
      </c>
      <c r="T59" s="58" t="str">
        <f t="shared" si="27"/>
        <v>2033</v>
      </c>
      <c r="U59" s="7">
        <f t="shared" si="28"/>
        <v>27</v>
      </c>
      <c r="V59" s="1">
        <f t="shared" si="29"/>
        <v>9</v>
      </c>
      <c r="W59" s="1">
        <v>769.38</v>
      </c>
      <c r="X59" s="1" t="s">
        <v>853</v>
      </c>
      <c r="Y59" s="6">
        <f t="shared" si="30"/>
        <v>28.495555555555555</v>
      </c>
      <c r="Z59" s="1" t="s">
        <v>60</v>
      </c>
      <c r="AA59" s="16"/>
      <c r="AB59" s="16"/>
      <c r="AC59" s="16"/>
      <c r="AD59" s="16" t="s">
        <v>56</v>
      </c>
      <c r="AE59" s="16">
        <v>8007</v>
      </c>
      <c r="AF59" s="16">
        <v>7665</v>
      </c>
      <c r="AG59" s="1" t="s">
        <v>854</v>
      </c>
      <c r="AH59" s="12" t="s">
        <v>855</v>
      </c>
      <c r="AI59" s="1" t="s">
        <v>56</v>
      </c>
      <c r="AJ59" s="1" t="s">
        <v>856</v>
      </c>
      <c r="AK59" s="1" t="s">
        <v>857</v>
      </c>
      <c r="AL59" s="1" t="s">
        <v>56</v>
      </c>
      <c r="AM59" s="1" t="s">
        <v>858</v>
      </c>
      <c r="AN59" s="1" t="s">
        <v>859</v>
      </c>
      <c r="AO59" s="1"/>
      <c r="AP59" s="1"/>
      <c r="AQ59" s="1"/>
      <c r="AR59" s="1"/>
      <c r="AS59" s="1"/>
      <c r="AT59" s="1"/>
      <c r="AU59" s="1"/>
      <c r="AV59" s="1"/>
      <c r="AW59" s="1"/>
      <c r="AX59" s="1"/>
      <c r="AY59" s="1"/>
      <c r="AZ59" s="1"/>
      <c r="BA59" s="1"/>
      <c r="BB59" s="1"/>
      <c r="BC59" s="1"/>
      <c r="BD59" s="1"/>
      <c r="BE59" s="1"/>
      <c r="BF59" s="1"/>
      <c r="BG59" s="1"/>
    </row>
    <row r="60" spans="1:61" ht="13">
      <c r="A60" s="1" t="s">
        <v>1148</v>
      </c>
      <c r="B60" s="1" t="e">
        <f t="array" aca="1" ref="B60" ca="1">_xludf.XLOOKUP(A60,OTHERDATAlookup!A:A,OTHERDATAlookup!B:B)</f>
        <v>#NAME?</v>
      </c>
      <c r="C60" s="1" t="s">
        <v>1149</v>
      </c>
      <c r="D60" s="1" t="s">
        <v>52</v>
      </c>
      <c r="E60" s="1" t="s">
        <v>81</v>
      </c>
      <c r="F60" s="1" t="s">
        <v>54</v>
      </c>
      <c r="G60" s="1" t="s">
        <v>1224</v>
      </c>
      <c r="H60" s="1" t="s">
        <v>1150</v>
      </c>
      <c r="I60" s="1" t="s">
        <v>114</v>
      </c>
      <c r="J60" s="1" t="s">
        <v>1151</v>
      </c>
      <c r="K60" s="1" t="s">
        <v>57</v>
      </c>
      <c r="L60" s="1" t="s">
        <v>56</v>
      </c>
      <c r="M60" s="1" t="s">
        <v>57</v>
      </c>
      <c r="N60" s="1" t="s">
        <v>56</v>
      </c>
      <c r="O60" s="1" t="s">
        <v>57</v>
      </c>
      <c r="P60" s="3">
        <v>39450</v>
      </c>
      <c r="Q60" s="7" t="str">
        <f t="shared" si="25"/>
        <v>9450</v>
      </c>
      <c r="R60" s="1">
        <f t="shared" si="26"/>
        <v>7426</v>
      </c>
      <c r="S60" s="68">
        <v>48582</v>
      </c>
      <c r="T60" s="58" t="str">
        <f t="shared" si="27"/>
        <v>8582</v>
      </c>
      <c r="U60" s="7">
        <f t="shared" si="28"/>
        <v>-868</v>
      </c>
      <c r="V60" s="1">
        <f t="shared" si="29"/>
        <v>6558</v>
      </c>
      <c r="W60" s="1" t="s">
        <v>56</v>
      </c>
      <c r="X60" s="1" t="s">
        <v>1152</v>
      </c>
      <c r="Y60" s="6" t="str">
        <f t="shared" si="30"/>
        <v>NA</v>
      </c>
      <c r="Z60" s="1" t="s">
        <v>60</v>
      </c>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spans="1:61" ht="13">
      <c r="A61" s="1" t="s">
        <v>1183</v>
      </c>
      <c r="B61" s="1" t="e">
        <f t="array" aca="1" ref="B61" ca="1">_xludf.XLOOKUP(A61,OTHERDATAlookup!A:A,OTHERDATAlookup!B:B)</f>
        <v>#NAME?</v>
      </c>
      <c r="C61" s="1" t="s">
        <v>1184</v>
      </c>
      <c r="D61" s="1" t="s">
        <v>52</v>
      </c>
      <c r="E61" s="1" t="s">
        <v>81</v>
      </c>
      <c r="F61" s="1" t="s">
        <v>54</v>
      </c>
      <c r="G61" s="1" t="s">
        <v>1224</v>
      </c>
      <c r="H61" s="1" t="s">
        <v>1185</v>
      </c>
      <c r="I61" s="1" t="s">
        <v>1233</v>
      </c>
      <c r="J61" s="1" t="s">
        <v>56</v>
      </c>
      <c r="K61" s="1" t="s">
        <v>60</v>
      </c>
      <c r="L61" s="1" t="s">
        <v>1186</v>
      </c>
      <c r="M61" s="1" t="s">
        <v>60</v>
      </c>
      <c r="N61" s="1" t="s">
        <v>1187</v>
      </c>
      <c r="O61" s="1" t="s">
        <v>60</v>
      </c>
      <c r="P61" s="3">
        <v>39454</v>
      </c>
      <c r="Q61" s="7" t="str">
        <f t="shared" si="25"/>
        <v>9454</v>
      </c>
      <c r="R61" s="1">
        <f t="shared" si="26"/>
        <v>7430</v>
      </c>
      <c r="S61" s="1" t="s">
        <v>1188</v>
      </c>
      <c r="T61" s="7" t="str">
        <f t="shared" si="27"/>
        <v>2033</v>
      </c>
      <c r="U61" s="7">
        <f t="shared" si="28"/>
        <v>-7421</v>
      </c>
      <c r="V61" s="1">
        <f t="shared" si="29"/>
        <v>9</v>
      </c>
      <c r="W61" s="1">
        <v>200</v>
      </c>
      <c r="X61" s="1" t="s">
        <v>1189</v>
      </c>
      <c r="Y61" s="6">
        <f t="shared" si="30"/>
        <v>-2.6950545748551408E-2</v>
      </c>
      <c r="Z61" s="1" t="s">
        <v>57</v>
      </c>
      <c r="AA61" s="48">
        <v>42745</v>
      </c>
      <c r="AB61" s="20" t="s">
        <v>1190</v>
      </c>
      <c r="AC61" s="1">
        <v>31.5</v>
      </c>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spans="1:61" ht="13">
      <c r="A62" s="1" t="s">
        <v>145</v>
      </c>
      <c r="B62" s="1" t="e">
        <f t="array" aca="1" ref="B62" ca="1">_xludf.XLOOKUP(A62,OTHERDATAlookup!A:A,OTHERDATAlookup!B:B)</f>
        <v>#NAME?</v>
      </c>
      <c r="C62" s="1" t="s">
        <v>146</v>
      </c>
      <c r="D62" s="1" t="s">
        <v>80</v>
      </c>
      <c r="E62" s="1" t="s">
        <v>81</v>
      </c>
      <c r="F62" s="1" t="s">
        <v>54</v>
      </c>
      <c r="G62" s="1" t="s">
        <v>1224</v>
      </c>
      <c r="H62" s="1" t="s">
        <v>147</v>
      </c>
      <c r="I62" s="1" t="s">
        <v>147</v>
      </c>
      <c r="J62" s="1" t="s">
        <v>56</v>
      </c>
      <c r="K62" s="1" t="s">
        <v>60</v>
      </c>
      <c r="L62" s="20" t="s">
        <v>148</v>
      </c>
      <c r="M62" s="1" t="s">
        <v>60</v>
      </c>
      <c r="N62" s="1" t="s">
        <v>149</v>
      </c>
      <c r="O62" s="1" t="s">
        <v>57</v>
      </c>
      <c r="P62" s="1">
        <v>2018</v>
      </c>
      <c r="Q62" s="7" t="str">
        <f t="shared" si="25"/>
        <v>2018</v>
      </c>
      <c r="R62" s="1">
        <f t="shared" si="26"/>
        <v>-6</v>
      </c>
      <c r="S62" s="1">
        <v>2032</v>
      </c>
      <c r="T62" s="7" t="str">
        <f t="shared" si="27"/>
        <v>2032</v>
      </c>
      <c r="U62" s="7">
        <f t="shared" si="28"/>
        <v>14</v>
      </c>
      <c r="V62" s="1">
        <f t="shared" si="29"/>
        <v>8</v>
      </c>
      <c r="W62" s="1">
        <v>18</v>
      </c>
      <c r="X62" s="1" t="s">
        <v>150</v>
      </c>
      <c r="Y62" s="6">
        <f t="shared" si="30"/>
        <v>1.2857142857142858</v>
      </c>
      <c r="Z62" s="1" t="s">
        <v>57</v>
      </c>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spans="1:61" ht="13">
      <c r="A63" s="1" t="s">
        <v>1172</v>
      </c>
      <c r="B63" s="1" t="e">
        <f t="array" aca="1" ref="B63" ca="1">_xludf.XLOOKUP(A63,OTHERDATAlookup!A:A,OTHERDATAlookup!B:B)</f>
        <v>#NAME?</v>
      </c>
      <c r="C63" s="1" t="s">
        <v>1173</v>
      </c>
      <c r="D63" s="1" t="s">
        <v>737</v>
      </c>
      <c r="E63" s="1" t="s">
        <v>81</v>
      </c>
      <c r="F63" s="1" t="s">
        <v>54</v>
      </c>
      <c r="G63" s="1" t="s">
        <v>1224</v>
      </c>
      <c r="H63" s="1" t="s">
        <v>1174</v>
      </c>
      <c r="I63" s="1" t="s">
        <v>278</v>
      </c>
      <c r="J63" s="1" t="s">
        <v>56</v>
      </c>
      <c r="K63" s="1" t="s">
        <v>57</v>
      </c>
      <c r="L63" s="1" t="s">
        <v>57</v>
      </c>
      <c r="M63" s="1" t="s">
        <v>60</v>
      </c>
      <c r="N63" s="1" t="s">
        <v>1175</v>
      </c>
      <c r="O63" s="1" t="s">
        <v>57</v>
      </c>
      <c r="P63" s="1">
        <v>2002</v>
      </c>
      <c r="Q63" s="7">
        <v>2002</v>
      </c>
      <c r="R63" s="1">
        <f t="shared" si="26"/>
        <v>-22</v>
      </c>
      <c r="S63" s="1">
        <v>2032</v>
      </c>
      <c r="T63" s="7">
        <v>2032</v>
      </c>
      <c r="U63" s="7">
        <f t="shared" si="28"/>
        <v>30</v>
      </c>
      <c r="V63" s="1">
        <f t="shared" si="29"/>
        <v>8</v>
      </c>
      <c r="W63" s="1">
        <v>49.760288000000003</v>
      </c>
      <c r="X63" s="1" t="s">
        <v>1176</v>
      </c>
      <c r="Y63" s="6">
        <f t="shared" si="30"/>
        <v>1.6586762666666668</v>
      </c>
      <c r="Z63" s="1" t="s">
        <v>57</v>
      </c>
      <c r="AA63" s="15"/>
      <c r="AB63" s="15"/>
      <c r="AC63" s="15"/>
      <c r="AD63" s="15">
        <v>8248.35</v>
      </c>
      <c r="AE63" s="15">
        <v>8719.58</v>
      </c>
      <c r="AF63" s="15">
        <v>10192.82</v>
      </c>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spans="1:61" ht="15">
      <c r="A64" s="1" t="s">
        <v>142</v>
      </c>
      <c r="B64" s="1" t="e">
        <f t="array" aca="1" ref="B64" ca="1">_xludf.XLOOKUP(A64,OTHERDATAlookup!A:A,OTHERDATAlookup!B:B)</f>
        <v>#NAME?</v>
      </c>
      <c r="C64" s="1" t="s">
        <v>143</v>
      </c>
      <c r="D64" s="1" t="s">
        <v>52</v>
      </c>
      <c r="E64" s="1" t="s">
        <v>81</v>
      </c>
      <c r="F64" s="1" t="s">
        <v>54</v>
      </c>
      <c r="G64" s="18" t="s">
        <v>1224</v>
      </c>
      <c r="H64" s="18" t="s">
        <v>144</v>
      </c>
      <c r="I64" s="1" t="s">
        <v>144</v>
      </c>
      <c r="J64" s="1" t="s">
        <v>56</v>
      </c>
      <c r="K64" s="1" t="s">
        <v>57</v>
      </c>
      <c r="L64" s="1" t="s">
        <v>56</v>
      </c>
      <c r="M64" s="1" t="s">
        <v>57</v>
      </c>
      <c r="N64" s="1" t="s">
        <v>56</v>
      </c>
      <c r="O64" s="1" t="s">
        <v>57</v>
      </c>
      <c r="P64" s="10">
        <v>38819</v>
      </c>
      <c r="Q64" s="7" t="str">
        <f t="shared" ref="Q64:Q70" si="31">RIGHT(P64,4)</f>
        <v>8819</v>
      </c>
      <c r="R64" s="1">
        <f t="shared" si="26"/>
        <v>6795</v>
      </c>
      <c r="S64" s="71">
        <v>47950</v>
      </c>
      <c r="T64" s="58" t="str">
        <f t="shared" ref="T64:T65" si="32">RIGHT(S64,4)</f>
        <v>7950</v>
      </c>
      <c r="U64" s="7">
        <f t="shared" si="28"/>
        <v>-869</v>
      </c>
      <c r="V64" s="1">
        <f t="shared" si="29"/>
        <v>5926</v>
      </c>
      <c r="W64" s="19">
        <v>36.537999999999997</v>
      </c>
      <c r="X64" s="1" t="s">
        <v>56</v>
      </c>
      <c r="Y64" s="6">
        <f t="shared" si="30"/>
        <v>-4.2046029919447635E-2</v>
      </c>
      <c r="Z64" s="1" t="s">
        <v>60</v>
      </c>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4"/>
      <c r="BI64" s="14"/>
    </row>
    <row r="65" spans="1:61" ht="13">
      <c r="A65" s="1" t="s">
        <v>916</v>
      </c>
      <c r="B65" s="1" t="e">
        <f t="array" aca="1" ref="B65" ca="1">_xludf.XLOOKUP(A65,OTHERDATAlookup!A:A,OTHERDATAlookup!B:B)</f>
        <v>#NAME?</v>
      </c>
      <c r="C65" s="1" t="s">
        <v>917</v>
      </c>
      <c r="D65" s="1" t="s">
        <v>52</v>
      </c>
      <c r="E65" s="1" t="s">
        <v>81</v>
      </c>
      <c r="F65" s="1" t="s">
        <v>54</v>
      </c>
      <c r="G65" s="12" t="s">
        <v>1224</v>
      </c>
      <c r="H65" s="12" t="s">
        <v>918</v>
      </c>
      <c r="I65" s="1" t="s">
        <v>144</v>
      </c>
      <c r="J65" s="1" t="s">
        <v>56</v>
      </c>
      <c r="K65" s="1" t="s">
        <v>57</v>
      </c>
      <c r="L65" s="1" t="s">
        <v>56</v>
      </c>
      <c r="M65" s="1" t="s">
        <v>57</v>
      </c>
      <c r="N65" s="1" t="s">
        <v>56</v>
      </c>
      <c r="O65" s="1" t="s">
        <v>57</v>
      </c>
      <c r="P65" s="3">
        <v>38729</v>
      </c>
      <c r="Q65" s="7" t="str">
        <f t="shared" si="31"/>
        <v>8729</v>
      </c>
      <c r="R65" s="1">
        <f t="shared" si="26"/>
        <v>6705</v>
      </c>
      <c r="S65" s="3">
        <v>47860</v>
      </c>
      <c r="T65" s="7" t="str">
        <f t="shared" si="32"/>
        <v>7860</v>
      </c>
      <c r="U65" s="7">
        <f t="shared" si="28"/>
        <v>-869</v>
      </c>
      <c r="V65" s="1">
        <f t="shared" si="29"/>
        <v>5836</v>
      </c>
      <c r="W65" s="1">
        <v>60.911000000000001</v>
      </c>
      <c r="X65" s="1" t="s">
        <v>919</v>
      </c>
      <c r="Y65" s="6">
        <f t="shared" si="30"/>
        <v>-7.0093210586881477E-2</v>
      </c>
      <c r="Z65" s="1" t="s">
        <v>57</v>
      </c>
      <c r="AA65" s="1"/>
      <c r="AB65" s="1"/>
      <c r="AC65" s="1"/>
      <c r="AD65" s="1">
        <v>2062</v>
      </c>
      <c r="AE65" s="1">
        <v>2283</v>
      </c>
      <c r="AF65" s="1">
        <v>2147</v>
      </c>
      <c r="AG65" s="1" t="s">
        <v>918</v>
      </c>
      <c r="AH65" s="1" t="s">
        <v>56</v>
      </c>
      <c r="AI65" s="1">
        <v>23154</v>
      </c>
      <c r="AJ65" s="1" t="s">
        <v>920</v>
      </c>
      <c r="AK65" s="1">
        <v>709</v>
      </c>
      <c r="AL65" s="1"/>
      <c r="AM65" s="1"/>
      <c r="AN65" s="1"/>
      <c r="AO65" s="1"/>
      <c r="AP65" s="1"/>
      <c r="AQ65" s="1"/>
      <c r="AR65" s="1"/>
      <c r="AS65" s="1"/>
      <c r="AT65" s="1"/>
      <c r="AU65" s="1"/>
      <c r="AV65" s="1"/>
      <c r="AW65" s="1"/>
      <c r="AX65" s="1"/>
      <c r="AY65" s="1"/>
      <c r="AZ65" s="1"/>
      <c r="BA65" s="1"/>
      <c r="BB65" s="1"/>
      <c r="BC65" s="1"/>
      <c r="BD65" s="1"/>
      <c r="BE65" s="1"/>
      <c r="BF65" s="1"/>
      <c r="BG65" s="1"/>
    </row>
    <row r="66" spans="1:61" ht="15">
      <c r="A66" s="1" t="s">
        <v>1193</v>
      </c>
      <c r="B66" s="1" t="e">
        <f t="array" aca="1" ref="B66" ca="1">_xludf.XLOOKUP(A66,OTHERDATAlookup!A:A,OTHERDATAlookup!B:B)</f>
        <v>#NAME?</v>
      </c>
      <c r="C66" s="1" t="s">
        <v>1194</v>
      </c>
      <c r="D66" s="1" t="s">
        <v>52</v>
      </c>
      <c r="E66" s="1" t="s">
        <v>81</v>
      </c>
      <c r="F66" s="1" t="s">
        <v>54</v>
      </c>
      <c r="G66" s="49" t="s">
        <v>1224</v>
      </c>
      <c r="H66" s="49" t="s">
        <v>144</v>
      </c>
      <c r="I66" s="1" t="s">
        <v>144</v>
      </c>
      <c r="J66" s="1" t="s">
        <v>56</v>
      </c>
      <c r="K66" s="1" t="s">
        <v>57</v>
      </c>
      <c r="L66" s="1" t="s">
        <v>56</v>
      </c>
      <c r="M66" s="1" t="s">
        <v>57</v>
      </c>
      <c r="N66" s="1" t="s">
        <v>56</v>
      </c>
      <c r="O66" s="1" t="s">
        <v>57</v>
      </c>
      <c r="P66" s="3">
        <v>38729</v>
      </c>
      <c r="Q66" s="7" t="str">
        <f t="shared" si="31"/>
        <v>8729</v>
      </c>
      <c r="R66" s="1">
        <f t="shared" si="26"/>
        <v>6705</v>
      </c>
      <c r="S66" s="72">
        <v>47860</v>
      </c>
      <c r="T66" s="58">
        <v>2031</v>
      </c>
      <c r="U66" s="7">
        <f t="shared" si="28"/>
        <v>-6698</v>
      </c>
      <c r="V66" s="1">
        <f t="shared" si="29"/>
        <v>7</v>
      </c>
      <c r="W66" s="49">
        <v>63.533999999999999</v>
      </c>
      <c r="X66" s="49" t="s">
        <v>1195</v>
      </c>
      <c r="Y66" s="6">
        <f t="shared" si="30"/>
        <v>-9.485518065094057E-3</v>
      </c>
      <c r="Z66" s="1" t="s">
        <v>60</v>
      </c>
      <c r="AA66" s="1"/>
      <c r="AB66" s="1"/>
      <c r="AC66" s="1"/>
      <c r="AD66" s="1"/>
      <c r="AE66" s="15"/>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row>
    <row r="67" spans="1:61" ht="13">
      <c r="A67" s="1" t="s">
        <v>815</v>
      </c>
      <c r="B67" s="1" t="e">
        <f t="array" aca="1" ref="B67" ca="1">_xludf.XLOOKUP(A67,OTHERDATAlookup!A:A,OTHERDATAlookup!B:B)</f>
        <v>#NAME?</v>
      </c>
      <c r="C67" s="1" t="s">
        <v>816</v>
      </c>
      <c r="D67" s="1" t="s">
        <v>52</v>
      </c>
      <c r="E67" s="1" t="s">
        <v>81</v>
      </c>
      <c r="F67" s="1" t="s">
        <v>817</v>
      </c>
      <c r="G67" s="1" t="s">
        <v>1221</v>
      </c>
      <c r="H67" s="1" t="s">
        <v>818</v>
      </c>
      <c r="I67" s="1" t="s">
        <v>285</v>
      </c>
      <c r="J67" s="1" t="s">
        <v>56</v>
      </c>
      <c r="K67" s="1" t="s">
        <v>57</v>
      </c>
      <c r="L67" s="1" t="s">
        <v>56</v>
      </c>
      <c r="M67" s="1" t="s">
        <v>57</v>
      </c>
      <c r="N67" s="1" t="s">
        <v>56</v>
      </c>
      <c r="O67" s="1" t="s">
        <v>57</v>
      </c>
      <c r="P67" s="3">
        <v>43834</v>
      </c>
      <c r="Q67" s="7" t="str">
        <f t="shared" si="31"/>
        <v>3834</v>
      </c>
      <c r="R67" s="1">
        <f t="shared" si="26"/>
        <v>1810</v>
      </c>
      <c r="S67" s="3">
        <v>47487</v>
      </c>
      <c r="T67" s="7" t="str">
        <f t="shared" ref="T67:T73" si="33">RIGHT(S67,4)</f>
        <v>7487</v>
      </c>
      <c r="U67" s="7">
        <f t="shared" si="28"/>
        <v>3653</v>
      </c>
      <c r="V67" s="1">
        <f t="shared" si="29"/>
        <v>5463</v>
      </c>
      <c r="W67" s="1">
        <v>40</v>
      </c>
      <c r="X67" s="1" t="s">
        <v>819</v>
      </c>
      <c r="Y67" s="6">
        <f t="shared" si="30"/>
        <v>1.0949904188338352E-2</v>
      </c>
      <c r="Z67" s="1" t="s">
        <v>57</v>
      </c>
      <c r="AA67" s="1"/>
      <c r="AB67" s="1"/>
      <c r="AC67" s="1"/>
      <c r="AD67" s="1">
        <v>0</v>
      </c>
      <c r="AE67" s="1">
        <v>0</v>
      </c>
      <c r="AF67" s="1">
        <v>0</v>
      </c>
      <c r="AG67" s="1" t="s">
        <v>820</v>
      </c>
      <c r="AH67" s="1" t="s">
        <v>821</v>
      </c>
      <c r="AI67" s="15">
        <v>30865.32</v>
      </c>
      <c r="AJ67" s="1"/>
      <c r="AK67" s="1"/>
      <c r="AL67" s="1"/>
      <c r="AM67" s="1"/>
      <c r="AN67" s="1"/>
      <c r="AO67" s="1"/>
      <c r="AP67" s="1"/>
      <c r="AQ67" s="1"/>
      <c r="AR67" s="1"/>
      <c r="AS67" s="1"/>
      <c r="AT67" s="1"/>
      <c r="AU67" s="1"/>
      <c r="AV67" s="1"/>
      <c r="AW67" s="1"/>
      <c r="AX67" s="1"/>
      <c r="AY67" s="1"/>
      <c r="AZ67" s="1"/>
      <c r="BA67" s="1"/>
      <c r="BB67" s="1"/>
      <c r="BC67" s="1"/>
      <c r="BD67" s="1"/>
      <c r="BE67" s="1"/>
      <c r="BF67" s="1"/>
      <c r="BG67" s="1"/>
    </row>
    <row r="68" spans="1:61" ht="13">
      <c r="A68" s="1" t="s">
        <v>1017</v>
      </c>
      <c r="B68" s="1" t="e">
        <f t="array" aca="1" ref="B68" ca="1">_xludf.XLOOKUP(A68,OTHERDATAlookup!A:A,OTHERDATAlookup!B:B)</f>
        <v>#NAME?</v>
      </c>
      <c r="C68" s="1" t="s">
        <v>1018</v>
      </c>
      <c r="D68" s="1" t="s">
        <v>52</v>
      </c>
      <c r="E68" s="1" t="s">
        <v>81</v>
      </c>
      <c r="F68" s="1" t="s">
        <v>1261</v>
      </c>
      <c r="G68" s="1" t="s">
        <v>1221</v>
      </c>
      <c r="H68" s="1" t="s">
        <v>172</v>
      </c>
      <c r="I68" s="1" t="s">
        <v>172</v>
      </c>
      <c r="J68" s="1" t="s">
        <v>1021</v>
      </c>
      <c r="K68" s="1" t="s">
        <v>57</v>
      </c>
      <c r="L68" s="1" t="s">
        <v>1022</v>
      </c>
      <c r="M68" s="1" t="s">
        <v>57</v>
      </c>
      <c r="N68" s="1" t="s">
        <v>56</v>
      </c>
      <c r="O68" s="1" t="s">
        <v>57</v>
      </c>
      <c r="P68" s="3">
        <v>43834</v>
      </c>
      <c r="Q68" s="7" t="str">
        <f t="shared" si="31"/>
        <v>3834</v>
      </c>
      <c r="R68" s="1">
        <f t="shared" si="26"/>
        <v>1810</v>
      </c>
      <c r="S68" s="1">
        <v>2030</v>
      </c>
      <c r="T68" s="7" t="str">
        <f t="shared" si="33"/>
        <v>2030</v>
      </c>
      <c r="U68" s="7">
        <f t="shared" si="28"/>
        <v>-1804</v>
      </c>
      <c r="V68" s="1">
        <f t="shared" si="29"/>
        <v>6</v>
      </c>
      <c r="W68" s="1">
        <v>50</v>
      </c>
      <c r="X68" s="16" t="s">
        <v>1023</v>
      </c>
      <c r="Y68" s="6">
        <f t="shared" si="30"/>
        <v>-2.771618625277162E-2</v>
      </c>
      <c r="Z68" s="1" t="s">
        <v>57</v>
      </c>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t="s">
        <v>60</v>
      </c>
      <c r="BF68" s="1" t="s">
        <v>1024</v>
      </c>
      <c r="BG68" s="1"/>
    </row>
    <row r="69" spans="1:61" ht="13">
      <c r="A69" s="1" t="s">
        <v>437</v>
      </c>
      <c r="B69" s="1" t="e">
        <f t="array" aca="1" ref="B69" ca="1">_xludf.XLOOKUP(A69,OTHERDATAlookup!A:A,OTHERDATAlookup!B:B)</f>
        <v>#NAME?</v>
      </c>
      <c r="C69" s="1" t="s">
        <v>438</v>
      </c>
      <c r="D69" s="1" t="s">
        <v>52</v>
      </c>
      <c r="E69" s="1" t="s">
        <v>81</v>
      </c>
      <c r="F69" s="1" t="s">
        <v>54</v>
      </c>
      <c r="G69" s="1" t="s">
        <v>1224</v>
      </c>
      <c r="H69" s="1" t="s">
        <v>439</v>
      </c>
      <c r="I69" s="1" t="s">
        <v>1233</v>
      </c>
      <c r="J69" s="1" t="s">
        <v>440</v>
      </c>
      <c r="K69" s="1" t="s">
        <v>57</v>
      </c>
      <c r="L69" s="1" t="s">
        <v>56</v>
      </c>
      <c r="M69" s="1" t="s">
        <v>57</v>
      </c>
      <c r="N69" s="1" t="s">
        <v>56</v>
      </c>
      <c r="O69" s="1" t="s">
        <v>57</v>
      </c>
      <c r="P69" s="1">
        <v>2015</v>
      </c>
      <c r="Q69" s="7" t="str">
        <f t="shared" si="31"/>
        <v>2015</v>
      </c>
      <c r="R69" s="1">
        <f t="shared" si="26"/>
        <v>-9</v>
      </c>
      <c r="S69" s="1">
        <v>2030</v>
      </c>
      <c r="T69" s="7" t="str">
        <f t="shared" si="33"/>
        <v>2030</v>
      </c>
      <c r="U69" s="7">
        <f t="shared" si="28"/>
        <v>15</v>
      </c>
      <c r="V69" s="1">
        <f t="shared" si="29"/>
        <v>6</v>
      </c>
      <c r="W69" s="1">
        <v>83.6</v>
      </c>
      <c r="X69" s="1" t="s">
        <v>441</v>
      </c>
      <c r="Y69" s="6">
        <f t="shared" si="30"/>
        <v>5.5733333333333333</v>
      </c>
      <c r="Z69" s="1" t="s">
        <v>57</v>
      </c>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row>
    <row r="70" spans="1:61" ht="13">
      <c r="A70" s="1" t="s">
        <v>503</v>
      </c>
      <c r="B70" s="1" t="e">
        <f t="array" aca="1" ref="B70" ca="1">_xludf.XLOOKUP(A70,OTHERDATAlookup!A:A,OTHERDATAlookup!B:B)</f>
        <v>#NAME?</v>
      </c>
      <c r="C70" s="1" t="s">
        <v>504</v>
      </c>
      <c r="D70" s="1" t="s">
        <v>52</v>
      </c>
      <c r="E70" s="1" t="s">
        <v>81</v>
      </c>
      <c r="F70" s="1" t="s">
        <v>54</v>
      </c>
      <c r="G70" s="1" t="s">
        <v>1224</v>
      </c>
      <c r="H70" s="1" t="s">
        <v>155</v>
      </c>
      <c r="I70" s="1" t="s">
        <v>114</v>
      </c>
      <c r="J70" s="1" t="s">
        <v>56</v>
      </c>
      <c r="K70" s="1" t="s">
        <v>57</v>
      </c>
      <c r="L70" s="1" t="s">
        <v>56</v>
      </c>
      <c r="M70" s="1" t="s">
        <v>60</v>
      </c>
      <c r="N70" s="1" t="s">
        <v>505</v>
      </c>
      <c r="O70" s="1" t="s">
        <v>56</v>
      </c>
      <c r="P70" s="1">
        <v>1997</v>
      </c>
      <c r="Q70" s="7" t="str">
        <f t="shared" si="31"/>
        <v>1997</v>
      </c>
      <c r="R70" s="1">
        <f t="shared" si="26"/>
        <v>-27</v>
      </c>
      <c r="S70" s="1">
        <v>2030</v>
      </c>
      <c r="T70" s="7" t="str">
        <f t="shared" si="33"/>
        <v>2030</v>
      </c>
      <c r="U70" s="7">
        <f t="shared" si="28"/>
        <v>33</v>
      </c>
      <c r="V70" s="1">
        <f t="shared" si="29"/>
        <v>6</v>
      </c>
      <c r="W70" s="1">
        <v>1998</v>
      </c>
      <c r="X70" s="1" t="s">
        <v>506</v>
      </c>
      <c r="Y70" s="6">
        <f t="shared" si="30"/>
        <v>60.545454545454547</v>
      </c>
      <c r="Z70" s="1" t="s">
        <v>57</v>
      </c>
      <c r="AA70" s="1"/>
      <c r="AB70" s="1"/>
      <c r="AC70" s="1"/>
      <c r="AD70" s="1" t="s">
        <v>56</v>
      </c>
      <c r="AE70" s="1">
        <v>0</v>
      </c>
      <c r="AF70" s="1">
        <v>3.7</v>
      </c>
      <c r="AG70" s="1" t="s">
        <v>507</v>
      </c>
      <c r="AH70" s="1" t="s">
        <v>56</v>
      </c>
      <c r="AI70" s="1" t="s">
        <v>56</v>
      </c>
      <c r="AJ70" s="1" t="s">
        <v>508</v>
      </c>
      <c r="AK70" s="1" t="s">
        <v>56</v>
      </c>
      <c r="AL70" s="1" t="s">
        <v>56</v>
      </c>
      <c r="AM70" s="1" t="s">
        <v>509</v>
      </c>
      <c r="AN70" s="1" t="s">
        <v>56</v>
      </c>
      <c r="AO70" s="1"/>
      <c r="AP70" s="1"/>
      <c r="AQ70" s="1"/>
      <c r="AR70" s="1"/>
      <c r="AS70" s="1"/>
      <c r="AT70" s="1"/>
      <c r="AU70" s="1"/>
      <c r="AV70" s="1"/>
      <c r="AW70" s="1"/>
      <c r="AX70" s="1"/>
      <c r="AY70" s="1"/>
      <c r="AZ70" s="1"/>
      <c r="BA70" s="1"/>
      <c r="BB70" s="1"/>
      <c r="BC70" s="1"/>
      <c r="BD70" s="1"/>
      <c r="BE70" s="1"/>
      <c r="BF70" s="1"/>
      <c r="BG70" s="1"/>
    </row>
    <row r="71" spans="1:61" ht="13">
      <c r="A71" s="1" t="s">
        <v>553</v>
      </c>
      <c r="B71" s="1" t="e">
        <f t="array" aca="1" ref="B71" ca="1">_xludf.XLOOKUP(A71,OTHERDATAlookup!A:A,OTHERDATAlookup!B:B)</f>
        <v>#NAME?</v>
      </c>
      <c r="C71" s="1" t="s">
        <v>554</v>
      </c>
      <c r="D71" s="1" t="s">
        <v>179</v>
      </c>
      <c r="E71" s="1" t="s">
        <v>81</v>
      </c>
      <c r="F71" s="1" t="s">
        <v>54</v>
      </c>
      <c r="G71" s="1" t="s">
        <v>1224</v>
      </c>
      <c r="H71" s="1" t="s">
        <v>555</v>
      </c>
      <c r="I71" s="1" t="s">
        <v>555</v>
      </c>
      <c r="J71" s="1" t="s">
        <v>56</v>
      </c>
      <c r="K71" s="1" t="s">
        <v>57</v>
      </c>
      <c r="L71" s="1" t="s">
        <v>57</v>
      </c>
      <c r="M71" s="1" t="s">
        <v>363</v>
      </c>
      <c r="N71" s="1" t="s">
        <v>56</v>
      </c>
      <c r="O71" s="1" t="s">
        <v>57</v>
      </c>
      <c r="P71" s="1">
        <v>2006</v>
      </c>
      <c r="Q71" s="7">
        <v>2006</v>
      </c>
      <c r="R71" s="1">
        <f t="shared" si="26"/>
        <v>-18</v>
      </c>
      <c r="S71" s="1">
        <v>2030</v>
      </c>
      <c r="T71" s="7" t="str">
        <f t="shared" si="33"/>
        <v>2030</v>
      </c>
      <c r="U71" s="7">
        <f t="shared" si="28"/>
        <v>24</v>
      </c>
      <c r="V71" s="1">
        <f t="shared" si="29"/>
        <v>6</v>
      </c>
      <c r="W71" s="1">
        <v>792</v>
      </c>
      <c r="X71" s="1" t="s">
        <v>556</v>
      </c>
      <c r="Y71" s="6">
        <f t="shared" si="30"/>
        <v>33</v>
      </c>
      <c r="Z71" s="1" t="s">
        <v>57</v>
      </c>
      <c r="AA71" s="1"/>
      <c r="AB71" s="1"/>
      <c r="AC71" s="1"/>
      <c r="AD71" s="1">
        <v>1026.28</v>
      </c>
      <c r="AE71" s="1">
        <v>2074.46</v>
      </c>
      <c r="AF71" s="1">
        <v>2194.2600000000002</v>
      </c>
      <c r="AG71" s="1" t="s">
        <v>557</v>
      </c>
      <c r="AH71" s="37" t="s">
        <v>558</v>
      </c>
      <c r="AI71" s="16">
        <v>327304</v>
      </c>
      <c r="AJ71" s="15" t="s">
        <v>559</v>
      </c>
      <c r="AK71" s="1" t="s">
        <v>56</v>
      </c>
      <c r="AL71" s="1">
        <v>321</v>
      </c>
      <c r="AM71" s="1" t="s">
        <v>560</v>
      </c>
      <c r="AN71" s="1" t="s">
        <v>56</v>
      </c>
      <c r="AO71" s="1"/>
      <c r="AP71" s="1"/>
      <c r="AQ71" s="1"/>
      <c r="AR71" s="1"/>
      <c r="AS71" s="1"/>
      <c r="AT71" s="1"/>
      <c r="AU71" s="1"/>
      <c r="AV71" s="1"/>
      <c r="AW71" s="1"/>
      <c r="AX71" s="1"/>
      <c r="AY71" s="1"/>
      <c r="AZ71" s="1"/>
      <c r="BA71" s="1"/>
      <c r="BB71" s="1"/>
      <c r="BC71" s="1"/>
      <c r="BD71" s="1"/>
      <c r="BE71" s="1"/>
      <c r="BF71" s="1"/>
      <c r="BG71" s="1"/>
    </row>
    <row r="72" spans="1:61" ht="13">
      <c r="A72" s="1" t="s">
        <v>840</v>
      </c>
      <c r="B72" s="1" t="e">
        <f t="array" aca="1" ref="B72" ca="1">_xludf.XLOOKUP(A72,OTHERDATAlookup!A:A,OTHERDATAlookup!B:B)</f>
        <v>#NAME?</v>
      </c>
      <c r="C72" s="1" t="s">
        <v>841</v>
      </c>
      <c r="D72" s="1" t="s">
        <v>52</v>
      </c>
      <c r="E72" s="1" t="s">
        <v>81</v>
      </c>
      <c r="F72" s="1" t="s">
        <v>54</v>
      </c>
      <c r="G72" s="1" t="s">
        <v>1224</v>
      </c>
      <c r="H72" s="1" t="s">
        <v>842</v>
      </c>
      <c r="I72" s="1" t="s">
        <v>1233</v>
      </c>
      <c r="J72" s="1" t="s">
        <v>56</v>
      </c>
      <c r="K72" s="1" t="s">
        <v>57</v>
      </c>
      <c r="L72" s="1" t="s">
        <v>843</v>
      </c>
      <c r="M72" s="1" t="s">
        <v>57</v>
      </c>
      <c r="N72" s="1" t="s">
        <v>56</v>
      </c>
      <c r="O72" s="1" t="s">
        <v>57</v>
      </c>
      <c r="P72" s="1">
        <v>1972</v>
      </c>
      <c r="Q72" s="7" t="str">
        <f t="shared" ref="Q72:Q73" si="34">RIGHT(P72,4)</f>
        <v>1972</v>
      </c>
      <c r="R72" s="1">
        <f t="shared" si="26"/>
        <v>-52</v>
      </c>
      <c r="S72" s="1">
        <v>2030</v>
      </c>
      <c r="T72" s="7" t="str">
        <f t="shared" si="33"/>
        <v>2030</v>
      </c>
      <c r="U72" s="7">
        <f t="shared" si="28"/>
        <v>58</v>
      </c>
      <c r="V72" s="1">
        <f t="shared" si="29"/>
        <v>6</v>
      </c>
      <c r="W72" s="1" t="s">
        <v>56</v>
      </c>
      <c r="X72" s="1" t="s">
        <v>844</v>
      </c>
      <c r="Y72" s="6" t="str">
        <f t="shared" si="30"/>
        <v>NA</v>
      </c>
      <c r="Z72" s="1" t="s">
        <v>57</v>
      </c>
      <c r="AA72" s="1"/>
      <c r="AB72" s="1"/>
      <c r="AC72" s="1"/>
      <c r="AD72" s="1">
        <v>0</v>
      </c>
      <c r="AE72" s="1">
        <v>0</v>
      </c>
      <c r="AF72" s="1">
        <v>0</v>
      </c>
      <c r="AG72" s="1" t="s">
        <v>845</v>
      </c>
      <c r="AH72" s="1" t="s">
        <v>846</v>
      </c>
      <c r="AI72" s="1" t="s">
        <v>56</v>
      </c>
      <c r="AJ72" s="1"/>
      <c r="AK72" s="1"/>
      <c r="AL72" s="1"/>
      <c r="AM72" s="1"/>
      <c r="AN72" s="1"/>
      <c r="AO72" s="1"/>
      <c r="AP72" s="1"/>
      <c r="AQ72" s="1"/>
      <c r="AR72" s="1"/>
      <c r="AS72" s="1"/>
      <c r="AT72" s="1"/>
      <c r="AU72" s="1"/>
      <c r="AV72" s="1"/>
      <c r="AW72" s="1"/>
      <c r="AX72" s="1"/>
      <c r="AY72" s="1"/>
      <c r="AZ72" s="1"/>
      <c r="BA72" s="1"/>
      <c r="BB72" s="1"/>
      <c r="BC72" s="1"/>
      <c r="BD72" s="1"/>
      <c r="BE72" s="1"/>
      <c r="BF72" s="1"/>
      <c r="BG72" s="1"/>
    </row>
    <row r="73" spans="1:61" ht="13">
      <c r="A73" s="1" t="s">
        <v>901</v>
      </c>
      <c r="B73" s="1" t="e">
        <f t="array" aca="1" ref="B73" ca="1">_xludf.XLOOKUP(A73,OTHERDATAlookup!A:A,OTHERDATAlookup!B:B)</f>
        <v>#NAME?</v>
      </c>
      <c r="C73" s="1" t="s">
        <v>902</v>
      </c>
      <c r="D73" s="1" t="s">
        <v>52</v>
      </c>
      <c r="E73" s="1" t="s">
        <v>81</v>
      </c>
      <c r="F73" s="1" t="s">
        <v>54</v>
      </c>
      <c r="G73" s="1" t="s">
        <v>1224</v>
      </c>
      <c r="H73" s="1" t="s">
        <v>903</v>
      </c>
      <c r="I73" s="1" t="s">
        <v>114</v>
      </c>
      <c r="J73" s="1" t="s">
        <v>904</v>
      </c>
      <c r="K73" s="1" t="s">
        <v>57</v>
      </c>
      <c r="L73" s="1" t="s">
        <v>56</v>
      </c>
      <c r="M73" s="1" t="s">
        <v>60</v>
      </c>
      <c r="N73" s="1" t="s">
        <v>905</v>
      </c>
      <c r="O73" s="1"/>
      <c r="P73" s="3">
        <v>35431</v>
      </c>
      <c r="Q73" s="7" t="str">
        <f t="shared" si="34"/>
        <v>5431</v>
      </c>
      <c r="R73" s="1">
        <f t="shared" si="26"/>
        <v>3407</v>
      </c>
      <c r="S73" s="1" t="s">
        <v>906</v>
      </c>
      <c r="T73" s="7" t="str">
        <f t="shared" si="33"/>
        <v>2030</v>
      </c>
      <c r="U73" s="7">
        <f t="shared" si="28"/>
        <v>-3401</v>
      </c>
      <c r="V73" s="1">
        <f t="shared" si="29"/>
        <v>6</v>
      </c>
      <c r="W73" s="1" t="s">
        <v>56</v>
      </c>
      <c r="X73" s="1" t="s">
        <v>907</v>
      </c>
      <c r="Y73" s="6" t="str">
        <f t="shared" si="30"/>
        <v>NA</v>
      </c>
      <c r="Z73" s="1" t="s">
        <v>57</v>
      </c>
      <c r="AA73" s="1"/>
      <c r="AB73" s="1"/>
      <c r="AC73" s="1"/>
      <c r="AD73" s="1">
        <v>0</v>
      </c>
      <c r="AE73" s="1">
        <v>0</v>
      </c>
      <c r="AF73" s="1">
        <v>0</v>
      </c>
      <c r="AG73" s="42" t="s">
        <v>908</v>
      </c>
      <c r="AH73" s="1" t="s">
        <v>56</v>
      </c>
      <c r="AI73" s="1" t="s">
        <v>56</v>
      </c>
      <c r="AJ73" s="1" t="s">
        <v>508</v>
      </c>
      <c r="AK73" s="1" t="s">
        <v>56</v>
      </c>
      <c r="AL73" s="1" t="s">
        <v>56</v>
      </c>
      <c r="AM73" s="1" t="s">
        <v>507</v>
      </c>
      <c r="AN73" s="1" t="s">
        <v>56</v>
      </c>
      <c r="AO73" s="1"/>
      <c r="AP73" s="1"/>
      <c r="AQ73" s="1"/>
      <c r="AR73" s="1"/>
      <c r="AS73" s="1"/>
      <c r="AT73" s="1"/>
      <c r="AU73" s="1"/>
      <c r="AV73" s="1"/>
      <c r="AW73" s="1"/>
      <c r="AX73" s="1"/>
      <c r="AY73" s="1"/>
      <c r="AZ73" s="1"/>
      <c r="BA73" s="1"/>
      <c r="BB73" s="1"/>
      <c r="BC73" s="1"/>
      <c r="BD73" s="1"/>
      <c r="BE73" s="1" t="s">
        <v>60</v>
      </c>
      <c r="BF73" s="1" t="s">
        <v>909</v>
      </c>
      <c r="BG73" s="1" t="s">
        <v>910</v>
      </c>
    </row>
    <row r="74" spans="1:61" ht="13">
      <c r="A74" s="1" t="s">
        <v>1262</v>
      </c>
      <c r="B74" s="1"/>
      <c r="C74" s="1" t="s">
        <v>56</v>
      </c>
      <c r="D74" s="1" t="s">
        <v>737</v>
      </c>
      <c r="E74" s="1" t="s">
        <v>81</v>
      </c>
      <c r="F74" s="1" t="s">
        <v>54</v>
      </c>
      <c r="G74" s="1" t="s">
        <v>1224</v>
      </c>
      <c r="H74" s="1" t="s">
        <v>172</v>
      </c>
      <c r="I74" s="1" t="s">
        <v>172</v>
      </c>
      <c r="J74" s="1" t="s">
        <v>1021</v>
      </c>
      <c r="K74" s="1" t="s">
        <v>57</v>
      </c>
      <c r="L74" s="1" t="s">
        <v>56</v>
      </c>
      <c r="M74" s="1" t="s">
        <v>57</v>
      </c>
      <c r="N74" s="1" t="s">
        <v>56</v>
      </c>
      <c r="O74" s="1" t="s">
        <v>57</v>
      </c>
      <c r="P74" s="3">
        <v>43834</v>
      </c>
      <c r="Q74" s="7" t="s">
        <v>1263</v>
      </c>
      <c r="R74" s="1">
        <v>-4</v>
      </c>
      <c r="S74" s="1">
        <v>2030</v>
      </c>
      <c r="T74" s="7" t="s">
        <v>1264</v>
      </c>
      <c r="U74" s="7">
        <v>10</v>
      </c>
      <c r="V74" s="1">
        <v>6</v>
      </c>
      <c r="W74" s="1">
        <v>50</v>
      </c>
      <c r="X74" s="16" t="s">
        <v>1023</v>
      </c>
      <c r="Y74" s="6">
        <v>5</v>
      </c>
      <c r="Z74" s="1" t="s">
        <v>57</v>
      </c>
      <c r="AA74" s="15"/>
      <c r="AB74" s="15"/>
      <c r="AC74" s="15"/>
      <c r="AD74" s="15"/>
      <c r="AE74" s="15"/>
      <c r="AF74" s="1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row>
    <row r="75" spans="1:61" ht="13">
      <c r="A75" s="1" t="s">
        <v>684</v>
      </c>
      <c r="B75" s="1" t="e">
        <f t="array" aca="1" ref="B75" ca="1">_xludf.XLOOKUP(A75,OTHERDATAlookup!A:A,OTHERDATAlookup!B:B)</f>
        <v>#NAME?</v>
      </c>
      <c r="C75" s="1" t="s">
        <v>685</v>
      </c>
      <c r="D75" s="1" t="s">
        <v>276</v>
      </c>
      <c r="E75" s="1" t="s">
        <v>81</v>
      </c>
      <c r="F75" s="1" t="s">
        <v>686</v>
      </c>
      <c r="G75" s="1" t="s">
        <v>1224</v>
      </c>
      <c r="H75" s="1" t="s">
        <v>687</v>
      </c>
      <c r="I75" s="1" t="s">
        <v>114</v>
      </c>
      <c r="J75" s="1" t="s">
        <v>688</v>
      </c>
      <c r="K75" s="1" t="s">
        <v>57</v>
      </c>
      <c r="L75" s="1" t="s">
        <v>689</v>
      </c>
      <c r="M75" s="1" t="s">
        <v>57</v>
      </c>
      <c r="N75" s="1" t="s">
        <v>56</v>
      </c>
      <c r="O75" s="1" t="s">
        <v>57</v>
      </c>
      <c r="P75" s="1">
        <v>1991</v>
      </c>
      <c r="Q75" s="7" t="str">
        <f t="shared" ref="Q75:Q78" si="35">RIGHT(P75,4)</f>
        <v>1991</v>
      </c>
      <c r="R75" s="1">
        <f t="shared" ref="R75:R110" si="36">Q75-2024</f>
        <v>-33</v>
      </c>
      <c r="S75" s="3">
        <v>47150</v>
      </c>
      <c r="T75" s="7" t="str">
        <f t="shared" ref="T75:T78" si="37">RIGHT(S75,4)</f>
        <v>7150</v>
      </c>
      <c r="U75" s="7">
        <f t="shared" ref="U75:U110" si="38">IF(ISERROR((T75-Q75)),"NA",T75-Q75)</f>
        <v>5159</v>
      </c>
      <c r="V75" s="1">
        <f t="shared" ref="V75:V145" si="39">T75-2024</f>
        <v>5126</v>
      </c>
      <c r="W75" s="1"/>
      <c r="X75" s="1"/>
      <c r="Y75" s="6">
        <f t="shared" ref="Y75:Y110" si="40">IF(ISERROR((W75/U75)),"NA",W75/U75)</f>
        <v>0</v>
      </c>
      <c r="Z75" s="1" t="s">
        <v>57</v>
      </c>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row>
    <row r="76" spans="1:61" ht="13">
      <c r="A76" s="1" t="s">
        <v>788</v>
      </c>
      <c r="B76" s="1" t="e">
        <f t="array" aca="1" ref="B76" ca="1">_xludf.XLOOKUP(A76,OTHERDATAlookup!A:A,OTHERDATAlookup!B:B)</f>
        <v>#NAME?</v>
      </c>
      <c r="C76" s="1" t="s">
        <v>789</v>
      </c>
      <c r="D76" s="1" t="s">
        <v>52</v>
      </c>
      <c r="E76" s="1" t="s">
        <v>81</v>
      </c>
      <c r="F76" s="1" t="s">
        <v>54</v>
      </c>
      <c r="G76" s="1" t="s">
        <v>1224</v>
      </c>
      <c r="H76" s="1" t="s">
        <v>790</v>
      </c>
      <c r="I76" s="1" t="s">
        <v>790</v>
      </c>
      <c r="J76" s="1" t="s">
        <v>791</v>
      </c>
      <c r="K76" s="1" t="s">
        <v>56</v>
      </c>
      <c r="L76" s="1" t="s">
        <v>56</v>
      </c>
      <c r="M76" s="1" t="s">
        <v>56</v>
      </c>
      <c r="N76" s="1" t="s">
        <v>56</v>
      </c>
      <c r="O76" s="1" t="s">
        <v>56</v>
      </c>
      <c r="P76" s="1">
        <v>1999</v>
      </c>
      <c r="Q76" s="7" t="str">
        <f t="shared" si="35"/>
        <v>1999</v>
      </c>
      <c r="R76" s="1">
        <f t="shared" si="36"/>
        <v>-25</v>
      </c>
      <c r="S76" s="1">
        <v>2029</v>
      </c>
      <c r="T76" s="7" t="str">
        <f t="shared" si="37"/>
        <v>2029</v>
      </c>
      <c r="U76" s="7">
        <f t="shared" si="38"/>
        <v>30</v>
      </c>
      <c r="V76" s="1">
        <f t="shared" si="39"/>
        <v>5</v>
      </c>
      <c r="W76" s="1" t="s">
        <v>56</v>
      </c>
      <c r="X76" s="1"/>
      <c r="Y76" s="6" t="str">
        <f t="shared" si="40"/>
        <v>NA</v>
      </c>
      <c r="Z76" s="1" t="s">
        <v>57</v>
      </c>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t="s">
        <v>60</v>
      </c>
      <c r="BF76" s="1" t="s">
        <v>792</v>
      </c>
      <c r="BG76" s="1"/>
    </row>
    <row r="77" spans="1:61" ht="13">
      <c r="A77" s="1" t="s">
        <v>979</v>
      </c>
      <c r="B77" s="1" t="e">
        <f t="array" aca="1" ref="B77" ca="1">_xludf.XLOOKUP(A77,OTHERDATAlookup!A:A,OTHERDATAlookup!B:B)</f>
        <v>#NAME?</v>
      </c>
      <c r="C77" s="1" t="s">
        <v>980</v>
      </c>
      <c r="D77" s="1" t="s">
        <v>52</v>
      </c>
      <c r="E77" s="1" t="s">
        <v>53</v>
      </c>
      <c r="F77" s="1" t="s">
        <v>54</v>
      </c>
      <c r="G77" s="1" t="s">
        <v>1224</v>
      </c>
      <c r="H77" s="1" t="s">
        <v>981</v>
      </c>
      <c r="I77" s="1" t="s">
        <v>1265</v>
      </c>
      <c r="J77" s="1" t="s">
        <v>56</v>
      </c>
      <c r="K77" s="1" t="s">
        <v>57</v>
      </c>
      <c r="L77" s="1" t="s">
        <v>56</v>
      </c>
      <c r="M77" s="1" t="s">
        <v>57</v>
      </c>
      <c r="N77" s="1" t="s">
        <v>56</v>
      </c>
      <c r="O77" s="1" t="s">
        <v>57</v>
      </c>
      <c r="P77" s="1" t="s">
        <v>982</v>
      </c>
      <c r="Q77" s="7" t="str">
        <f t="shared" si="35"/>
        <v>2019</v>
      </c>
      <c r="R77" s="1">
        <f t="shared" si="36"/>
        <v>-5</v>
      </c>
      <c r="S77" s="1" t="s">
        <v>983</v>
      </c>
      <c r="T77" s="7" t="str">
        <f t="shared" si="37"/>
        <v>2029</v>
      </c>
      <c r="U77" s="7">
        <f t="shared" si="38"/>
        <v>10</v>
      </c>
      <c r="V77" s="1">
        <f t="shared" si="39"/>
        <v>5</v>
      </c>
      <c r="W77" s="1">
        <v>47</v>
      </c>
      <c r="X77" s="11" t="s">
        <v>984</v>
      </c>
      <c r="Y77" s="6">
        <f t="shared" si="40"/>
        <v>4.7</v>
      </c>
      <c r="Z77" s="1" t="s">
        <v>57</v>
      </c>
      <c r="AA77" s="1"/>
      <c r="AB77" s="1"/>
      <c r="AC77" s="1"/>
      <c r="AD77" s="1">
        <v>798.55</v>
      </c>
      <c r="AE77" s="1">
        <v>1161.3599999999999</v>
      </c>
      <c r="AF77" s="1">
        <v>1545.06</v>
      </c>
      <c r="AG77" s="1" t="s">
        <v>56</v>
      </c>
      <c r="AH77" s="1" t="s">
        <v>56</v>
      </c>
      <c r="AI77" s="1" t="s">
        <v>56</v>
      </c>
      <c r="AJ77" s="1"/>
      <c r="AK77" s="1"/>
      <c r="AL77" s="1"/>
      <c r="AM77" s="1"/>
      <c r="AN77" s="1"/>
      <c r="AO77" s="1"/>
      <c r="AP77" s="1"/>
      <c r="AQ77" s="1"/>
      <c r="AR77" s="1"/>
      <c r="AS77" s="1"/>
      <c r="AT77" s="1"/>
      <c r="AU77" s="1"/>
      <c r="AV77" s="1"/>
      <c r="AW77" s="1"/>
      <c r="AX77" s="1"/>
      <c r="AY77" s="1"/>
      <c r="AZ77" s="1"/>
      <c r="BA77" s="1"/>
      <c r="BB77" s="1"/>
      <c r="BC77" s="1"/>
      <c r="BD77" s="1"/>
      <c r="BE77" s="1"/>
      <c r="BF77" s="1"/>
      <c r="BG77" s="1"/>
    </row>
    <row r="78" spans="1:61" ht="13">
      <c r="A78" s="56" t="s">
        <v>1203</v>
      </c>
      <c r="B78" s="56" t="e">
        <f t="array" aca="1" ref="B78" ca="1">_xludf.XLOOKUP(A78,OTHERDATAlookup!A:A,OTHERDATAlookup!B:B)</f>
        <v>#NAME?</v>
      </c>
      <c r="C78" s="56" t="s">
        <v>1204</v>
      </c>
      <c r="D78" s="56" t="s">
        <v>179</v>
      </c>
      <c r="E78" s="56" t="s">
        <v>81</v>
      </c>
      <c r="F78" s="56" t="s">
        <v>1266</v>
      </c>
      <c r="G78" s="56" t="s">
        <v>1224</v>
      </c>
      <c r="H78" s="56" t="s">
        <v>1205</v>
      </c>
      <c r="I78" s="56" t="s">
        <v>1205</v>
      </c>
      <c r="J78" s="56" t="s">
        <v>56</v>
      </c>
      <c r="K78" s="56" t="s">
        <v>57</v>
      </c>
      <c r="L78" s="56"/>
      <c r="M78" s="56" t="s">
        <v>60</v>
      </c>
      <c r="N78" s="73" t="s">
        <v>1206</v>
      </c>
      <c r="O78" s="56" t="s">
        <v>57</v>
      </c>
      <c r="P78" s="56">
        <v>1998</v>
      </c>
      <c r="Q78" s="56" t="str">
        <f t="shared" si="35"/>
        <v>1998</v>
      </c>
      <c r="R78" s="56">
        <f t="shared" si="36"/>
        <v>-26</v>
      </c>
      <c r="S78" s="56">
        <v>2029</v>
      </c>
      <c r="T78" s="56" t="str">
        <f t="shared" si="37"/>
        <v>2029</v>
      </c>
      <c r="U78" s="56">
        <f t="shared" si="38"/>
        <v>31</v>
      </c>
      <c r="V78" s="56">
        <f t="shared" si="39"/>
        <v>5</v>
      </c>
      <c r="W78" s="56" t="s">
        <v>56</v>
      </c>
      <c r="X78" s="56" t="s">
        <v>1207</v>
      </c>
      <c r="Y78" s="74" t="str">
        <f t="shared" si="40"/>
        <v>NA</v>
      </c>
      <c r="Z78" s="56" t="s">
        <v>60</v>
      </c>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t="s">
        <v>1267</v>
      </c>
      <c r="BH78" s="75"/>
      <c r="BI78" s="75"/>
    </row>
    <row r="79" spans="1:61" ht="13">
      <c r="A79" s="1" t="s">
        <v>1035</v>
      </c>
      <c r="B79" s="1" t="e">
        <f t="array" aca="1" ref="B79" ca="1">_xludf.XLOOKUP(A79,OTHERDATAlookup!A:A,OTHERDATAlookup!B:B)</f>
        <v>#NAME?</v>
      </c>
      <c r="C79" s="1" t="s">
        <v>1036</v>
      </c>
      <c r="D79" s="1" t="s">
        <v>52</v>
      </c>
      <c r="E79" s="1" t="s">
        <v>81</v>
      </c>
      <c r="F79" s="1" t="s">
        <v>54</v>
      </c>
      <c r="G79" s="1" t="s">
        <v>1224</v>
      </c>
      <c r="H79" s="1" t="s">
        <v>1037</v>
      </c>
      <c r="I79" s="1" t="s">
        <v>325</v>
      </c>
      <c r="J79" s="1" t="s">
        <v>56</v>
      </c>
      <c r="K79" s="1" t="s">
        <v>57</v>
      </c>
      <c r="L79" s="1" t="s">
        <v>1038</v>
      </c>
      <c r="M79" s="1" t="s">
        <v>57</v>
      </c>
      <c r="N79" s="1" t="s">
        <v>1039</v>
      </c>
      <c r="O79" s="1" t="s">
        <v>57</v>
      </c>
      <c r="P79" s="1">
        <v>2023</v>
      </c>
      <c r="Q79" s="7">
        <v>2023</v>
      </c>
      <c r="R79" s="1">
        <f t="shared" si="36"/>
        <v>-1</v>
      </c>
      <c r="S79" s="57">
        <v>2028</v>
      </c>
      <c r="T79" s="58">
        <v>2028</v>
      </c>
      <c r="U79" s="7">
        <f t="shared" si="38"/>
        <v>5</v>
      </c>
      <c r="V79" s="1">
        <f t="shared" si="39"/>
        <v>4</v>
      </c>
      <c r="W79" s="1"/>
      <c r="X79" s="1"/>
      <c r="Y79" s="6">
        <f t="shared" si="40"/>
        <v>0</v>
      </c>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t="s">
        <v>60</v>
      </c>
      <c r="BF79" s="1" t="s">
        <v>1040</v>
      </c>
      <c r="BG79" s="1" t="s">
        <v>1041</v>
      </c>
    </row>
    <row r="80" spans="1:61" ht="13">
      <c r="A80" s="1" t="s">
        <v>100</v>
      </c>
      <c r="B80" s="1" t="e">
        <f t="array" aca="1" ref="B80" ca="1">_xludf.XLOOKUP(A80,OTHERDATAlookup!A:A,OTHERDATAlookup!B:B)</f>
        <v>#NAME?</v>
      </c>
      <c r="C80" s="1" t="s">
        <v>101</v>
      </c>
      <c r="D80" s="1" t="s">
        <v>52</v>
      </c>
      <c r="E80" s="1" t="s">
        <v>81</v>
      </c>
      <c r="F80" s="1" t="s">
        <v>54</v>
      </c>
      <c r="G80" s="1" t="s">
        <v>1224</v>
      </c>
      <c r="H80" s="1" t="s">
        <v>102</v>
      </c>
      <c r="I80" s="1" t="s">
        <v>114</v>
      </c>
      <c r="J80" s="1" t="s">
        <v>103</v>
      </c>
      <c r="K80" s="1" t="s">
        <v>57</v>
      </c>
      <c r="L80" s="1" t="s">
        <v>56</v>
      </c>
      <c r="M80" s="1" t="s">
        <v>57</v>
      </c>
      <c r="N80" s="1" t="s">
        <v>56</v>
      </c>
      <c r="O80" s="1" t="s">
        <v>57</v>
      </c>
      <c r="P80" s="1" t="s">
        <v>104</v>
      </c>
      <c r="Q80" s="7" t="str">
        <f t="shared" ref="Q80:Q84" si="41">RIGHT(P80,4)</f>
        <v>2020</v>
      </c>
      <c r="R80" s="1">
        <f t="shared" si="36"/>
        <v>-4</v>
      </c>
      <c r="S80" s="1" t="s">
        <v>105</v>
      </c>
      <c r="T80" s="7" t="str">
        <f t="shared" ref="T80:T84" si="42">RIGHT(S80,4)</f>
        <v>2027</v>
      </c>
      <c r="U80" s="7">
        <f t="shared" si="38"/>
        <v>7</v>
      </c>
      <c r="V80" s="1">
        <f t="shared" si="39"/>
        <v>3</v>
      </c>
      <c r="W80" s="1">
        <v>39.822000000000003</v>
      </c>
      <c r="X80" s="1" t="s">
        <v>106</v>
      </c>
      <c r="Y80" s="6">
        <f t="shared" si="40"/>
        <v>5.6888571428571435</v>
      </c>
      <c r="Z80" s="1" t="s">
        <v>57</v>
      </c>
      <c r="AA80" s="1"/>
      <c r="AB80" s="1"/>
      <c r="AC80" s="1"/>
      <c r="AD80" s="1">
        <v>2014.02</v>
      </c>
      <c r="AE80" s="1">
        <v>2520.31</v>
      </c>
      <c r="AF80" s="1">
        <v>2322.3200000000002</v>
      </c>
      <c r="AG80" s="1" t="s">
        <v>107</v>
      </c>
      <c r="AH80" s="12" t="s">
        <v>108</v>
      </c>
      <c r="AI80" s="1" t="s">
        <v>56</v>
      </c>
      <c r="AJ80" s="1" t="s">
        <v>107</v>
      </c>
      <c r="AK80" s="1" t="s">
        <v>109</v>
      </c>
      <c r="AL80" s="1" t="s">
        <v>56</v>
      </c>
      <c r="AM80" s="1" t="s">
        <v>110</v>
      </c>
      <c r="AN80" s="12" t="s">
        <v>111</v>
      </c>
      <c r="AO80" s="1"/>
      <c r="AP80" s="1"/>
      <c r="AQ80" s="1"/>
      <c r="AR80" s="1"/>
      <c r="AS80" s="1"/>
      <c r="AT80" s="1"/>
      <c r="AU80" s="1"/>
      <c r="AV80" s="1"/>
      <c r="AW80" s="1"/>
      <c r="AX80" s="1"/>
      <c r="AY80" s="1"/>
      <c r="AZ80" s="1"/>
      <c r="BA80" s="1"/>
      <c r="BB80" s="1"/>
      <c r="BC80" s="1"/>
      <c r="BD80" s="1"/>
      <c r="BE80" s="1"/>
      <c r="BF80" s="1"/>
      <c r="BG80" s="1"/>
    </row>
    <row r="81" spans="1:61" ht="13">
      <c r="A81" s="1" t="s">
        <v>222</v>
      </c>
      <c r="B81" s="1" t="e">
        <f t="array" aca="1" ref="B81" ca="1">_xludf.XLOOKUP(A81,OTHERDATAlookup!A:A,OTHERDATAlookup!B:B)</f>
        <v>#NAME?</v>
      </c>
      <c r="C81" s="1" t="s">
        <v>223</v>
      </c>
      <c r="D81" s="1" t="s">
        <v>52</v>
      </c>
      <c r="E81" s="1" t="s">
        <v>81</v>
      </c>
      <c r="F81" s="1" t="s">
        <v>54</v>
      </c>
      <c r="G81" s="1" t="s">
        <v>1224</v>
      </c>
      <c r="H81" s="1" t="s">
        <v>224</v>
      </c>
      <c r="I81" s="1" t="s">
        <v>114</v>
      </c>
      <c r="J81" s="1" t="s">
        <v>56</v>
      </c>
      <c r="K81" s="1" t="s">
        <v>57</v>
      </c>
      <c r="L81" s="1" t="s">
        <v>56</v>
      </c>
      <c r="M81" s="1" t="s">
        <v>206</v>
      </c>
      <c r="N81" s="1" t="s">
        <v>56</v>
      </c>
      <c r="O81" s="1" t="s">
        <v>206</v>
      </c>
      <c r="P81" s="3">
        <v>43840</v>
      </c>
      <c r="Q81" s="7" t="str">
        <f t="shared" si="41"/>
        <v>3840</v>
      </c>
      <c r="R81" s="1">
        <f t="shared" si="36"/>
        <v>1816</v>
      </c>
      <c r="S81" s="1" t="s">
        <v>225</v>
      </c>
      <c r="T81" s="7" t="str">
        <f t="shared" si="42"/>
        <v>2027</v>
      </c>
      <c r="U81" s="7">
        <f t="shared" si="38"/>
        <v>-1813</v>
      </c>
      <c r="V81" s="1">
        <f t="shared" si="39"/>
        <v>3</v>
      </c>
      <c r="W81" s="16">
        <v>126.33851300000001</v>
      </c>
      <c r="X81" s="21" t="s">
        <v>1268</v>
      </c>
      <c r="Y81" s="6">
        <f t="shared" si="40"/>
        <v>-6.9684783783783788E-2</v>
      </c>
      <c r="Z81" s="1" t="s">
        <v>57</v>
      </c>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t="s">
        <v>57</v>
      </c>
      <c r="BF81" s="1" t="s">
        <v>227</v>
      </c>
      <c r="BG81" s="1"/>
    </row>
    <row r="82" spans="1:61" ht="13">
      <c r="A82" s="1" t="s">
        <v>228</v>
      </c>
      <c r="B82" s="1" t="e">
        <f t="array" aca="1" ref="B82" ca="1">_xludf.XLOOKUP(A82,OTHERDATAlookup!A:A,OTHERDATAlookup!B:B)</f>
        <v>#NAME?</v>
      </c>
      <c r="C82" s="1" t="s">
        <v>229</v>
      </c>
      <c r="D82" s="1" t="s">
        <v>52</v>
      </c>
      <c r="E82" s="1" t="s">
        <v>136</v>
      </c>
      <c r="F82" s="1" t="s">
        <v>54</v>
      </c>
      <c r="G82" s="1" t="s">
        <v>1224</v>
      </c>
      <c r="H82" s="1" t="s">
        <v>230</v>
      </c>
      <c r="I82" s="1" t="s">
        <v>230</v>
      </c>
      <c r="J82" s="1" t="s">
        <v>231</v>
      </c>
      <c r="K82" s="1" t="s">
        <v>57</v>
      </c>
      <c r="L82" s="1" t="s">
        <v>56</v>
      </c>
      <c r="M82" s="1" t="s">
        <v>57</v>
      </c>
      <c r="N82" s="1" t="s">
        <v>57</v>
      </c>
      <c r="O82" s="1" t="s">
        <v>57</v>
      </c>
      <c r="P82" s="3">
        <v>45295</v>
      </c>
      <c r="Q82" s="7" t="str">
        <f t="shared" si="41"/>
        <v>5295</v>
      </c>
      <c r="R82" s="1">
        <f t="shared" si="36"/>
        <v>3271</v>
      </c>
      <c r="S82" s="68">
        <v>46391</v>
      </c>
      <c r="T82" s="58" t="str">
        <f t="shared" si="42"/>
        <v>6391</v>
      </c>
      <c r="U82" s="7">
        <f t="shared" si="38"/>
        <v>1096</v>
      </c>
      <c r="V82" s="1">
        <f t="shared" si="39"/>
        <v>4367</v>
      </c>
      <c r="W82" s="1" t="s">
        <v>56</v>
      </c>
      <c r="X82" s="1" t="s">
        <v>232</v>
      </c>
      <c r="Y82" s="6" t="str">
        <f t="shared" si="40"/>
        <v>NA</v>
      </c>
      <c r="Z82" s="1"/>
      <c r="AA82" s="1"/>
      <c r="AB82" s="1"/>
      <c r="AC82" s="1"/>
      <c r="AD82" s="1">
        <v>340.11</v>
      </c>
      <c r="AE82" s="1">
        <v>339.34</v>
      </c>
      <c r="AF82" s="1">
        <v>433.69</v>
      </c>
      <c r="AG82" s="1" t="s">
        <v>233</v>
      </c>
      <c r="AH82" s="1" t="s">
        <v>234</v>
      </c>
      <c r="AI82" s="24">
        <v>1716.79</v>
      </c>
      <c r="AJ82" s="1" t="s">
        <v>235</v>
      </c>
      <c r="AK82" s="12" t="s">
        <v>236</v>
      </c>
      <c r="AL82" s="24">
        <v>706.12</v>
      </c>
      <c r="AM82" s="1" t="s">
        <v>237</v>
      </c>
      <c r="AN82" s="12" t="s">
        <v>238</v>
      </c>
      <c r="AO82" s="1">
        <v>30</v>
      </c>
      <c r="AP82" s="1" t="s">
        <v>239</v>
      </c>
      <c r="AQ82" s="1" t="s">
        <v>240</v>
      </c>
      <c r="AR82" s="1">
        <v>26</v>
      </c>
      <c r="AS82" s="1" t="s">
        <v>241</v>
      </c>
      <c r="AT82" s="1" t="s">
        <v>242</v>
      </c>
      <c r="AU82" s="1">
        <v>21</v>
      </c>
      <c r="AV82" s="1" t="s">
        <v>243</v>
      </c>
      <c r="AW82" s="1" t="s">
        <v>244</v>
      </c>
      <c r="AX82" s="24">
        <v>6</v>
      </c>
      <c r="AY82" s="1"/>
      <c r="AZ82" s="1"/>
      <c r="BA82" s="1"/>
      <c r="BB82" s="1"/>
      <c r="BC82" s="1"/>
      <c r="BD82" s="1"/>
      <c r="BE82" s="1"/>
      <c r="BF82" s="1"/>
      <c r="BG82" s="1"/>
    </row>
    <row r="83" spans="1:61" ht="13">
      <c r="A83" s="1" t="s">
        <v>274</v>
      </c>
      <c r="B83" s="1" t="e">
        <f t="array" aca="1" ref="B83" ca="1">_xludf.XLOOKUP(A83,OTHERDATAlookup!A:A,OTHERDATAlookup!B:B)</f>
        <v>#NAME?</v>
      </c>
      <c r="C83" s="1" t="s">
        <v>275</v>
      </c>
      <c r="D83" s="1" t="s">
        <v>276</v>
      </c>
      <c r="E83" s="1" t="s">
        <v>81</v>
      </c>
      <c r="F83" s="1" t="s">
        <v>277</v>
      </c>
      <c r="G83" s="1" t="s">
        <v>1224</v>
      </c>
      <c r="H83" s="1" t="s">
        <v>278</v>
      </c>
      <c r="I83" s="1" t="s">
        <v>278</v>
      </c>
      <c r="J83" s="1" t="s">
        <v>56</v>
      </c>
      <c r="K83" s="1" t="s">
        <v>56</v>
      </c>
      <c r="L83" s="1" t="s">
        <v>56</v>
      </c>
      <c r="M83" s="1" t="s">
        <v>56</v>
      </c>
      <c r="N83" s="1"/>
      <c r="O83" s="1"/>
      <c r="P83" s="1">
        <v>1995</v>
      </c>
      <c r="Q83" s="7" t="str">
        <f t="shared" si="41"/>
        <v>1995</v>
      </c>
      <c r="R83" s="1">
        <f t="shared" si="36"/>
        <v>-29</v>
      </c>
      <c r="S83" s="1">
        <v>2027</v>
      </c>
      <c r="T83" s="7" t="str">
        <f t="shared" si="42"/>
        <v>2027</v>
      </c>
      <c r="U83" s="7">
        <f t="shared" si="38"/>
        <v>32</v>
      </c>
      <c r="V83" s="1">
        <f t="shared" si="39"/>
        <v>3</v>
      </c>
      <c r="W83" s="1">
        <f>32*0.6</f>
        <v>19.2</v>
      </c>
      <c r="X83" s="1" t="s">
        <v>279</v>
      </c>
      <c r="Y83" s="6">
        <f t="shared" si="40"/>
        <v>0.6</v>
      </c>
      <c r="Z83" s="1" t="s">
        <v>57</v>
      </c>
      <c r="AA83" s="1"/>
      <c r="AB83" s="1"/>
      <c r="AC83" s="1"/>
      <c r="AD83" s="1"/>
      <c r="AE83" s="1"/>
      <c r="AF83" s="1"/>
      <c r="AG83" s="1"/>
      <c r="AH83" s="24"/>
      <c r="AI83" s="1"/>
      <c r="AJ83" s="1"/>
      <c r="AK83" s="1"/>
      <c r="AL83" s="1"/>
      <c r="AM83" s="1"/>
      <c r="AN83" s="1"/>
      <c r="AO83" s="1">
        <v>103</v>
      </c>
      <c r="AP83" s="1" t="s">
        <v>187</v>
      </c>
      <c r="AQ83" s="1" t="s">
        <v>280</v>
      </c>
      <c r="AR83" s="1">
        <v>1153</v>
      </c>
      <c r="AS83" s="1" t="s">
        <v>281</v>
      </c>
      <c r="AT83" s="1" t="s">
        <v>282</v>
      </c>
      <c r="AU83" s="1">
        <v>74</v>
      </c>
      <c r="AV83" s="1" t="s">
        <v>283</v>
      </c>
      <c r="AW83" s="1" t="s">
        <v>284</v>
      </c>
      <c r="AX83" s="1">
        <v>259</v>
      </c>
      <c r="AY83" s="1" t="s">
        <v>285</v>
      </c>
      <c r="AZ83" s="1" t="s">
        <v>286</v>
      </c>
      <c r="BA83" s="1">
        <v>44397</v>
      </c>
      <c r="BB83" s="1" t="s">
        <v>287</v>
      </c>
      <c r="BC83" s="1" t="s">
        <v>288</v>
      </c>
      <c r="BD83" s="1"/>
      <c r="BE83" s="1" t="s">
        <v>60</v>
      </c>
      <c r="BF83" s="1" t="s">
        <v>289</v>
      </c>
      <c r="BG83" s="1"/>
    </row>
    <row r="84" spans="1:61" ht="13">
      <c r="A84" s="1" t="s">
        <v>417</v>
      </c>
      <c r="B84" s="1" t="e">
        <f t="array" aca="1" ref="B84" ca="1">_xludf.XLOOKUP(A84,OTHERDATAlookup!A:A,OTHERDATAlookup!B:B)</f>
        <v>#NAME?</v>
      </c>
      <c r="C84" s="1" t="s">
        <v>418</v>
      </c>
      <c r="D84" s="1" t="s">
        <v>419</v>
      </c>
      <c r="E84" s="1" t="s">
        <v>81</v>
      </c>
      <c r="F84" s="1" t="s">
        <v>277</v>
      </c>
      <c r="G84" s="1" t="s">
        <v>1224</v>
      </c>
      <c r="H84" s="1" t="s">
        <v>420</v>
      </c>
      <c r="I84" s="1" t="s">
        <v>420</v>
      </c>
      <c r="J84" s="1" t="s">
        <v>421</v>
      </c>
      <c r="K84" s="1"/>
      <c r="L84" s="1" t="s">
        <v>56</v>
      </c>
      <c r="M84" s="1" t="s">
        <v>56</v>
      </c>
      <c r="N84" s="1" t="s">
        <v>56</v>
      </c>
      <c r="O84" s="1" t="s">
        <v>56</v>
      </c>
      <c r="P84" s="1">
        <v>2002</v>
      </c>
      <c r="Q84" s="7" t="str">
        <f t="shared" si="41"/>
        <v>2002</v>
      </c>
      <c r="R84" s="1">
        <f t="shared" si="36"/>
        <v>-22</v>
      </c>
      <c r="S84" s="57">
        <v>2027</v>
      </c>
      <c r="T84" s="58" t="str">
        <f t="shared" si="42"/>
        <v>2027</v>
      </c>
      <c r="U84" s="7">
        <f t="shared" si="38"/>
        <v>25</v>
      </c>
      <c r="V84" s="1">
        <f t="shared" si="39"/>
        <v>3</v>
      </c>
      <c r="W84" s="1">
        <v>1390.69</v>
      </c>
      <c r="X84" s="1" t="s">
        <v>422</v>
      </c>
      <c r="Y84" s="6">
        <f t="shared" si="40"/>
        <v>55.627600000000001</v>
      </c>
      <c r="Z84" s="1" t="s">
        <v>60</v>
      </c>
      <c r="AA84" s="1"/>
      <c r="AB84" s="1"/>
      <c r="AC84" s="1"/>
      <c r="AD84" s="1" t="s">
        <v>56</v>
      </c>
      <c r="AE84" s="1" t="s">
        <v>56</v>
      </c>
      <c r="AF84" s="1" t="s">
        <v>56</v>
      </c>
      <c r="AG84" s="1" t="s">
        <v>423</v>
      </c>
      <c r="AH84" s="1" t="s">
        <v>424</v>
      </c>
      <c r="AI84" s="1">
        <v>57</v>
      </c>
      <c r="AJ84" s="1" t="s">
        <v>425</v>
      </c>
      <c r="AK84" s="1" t="s">
        <v>426</v>
      </c>
      <c r="AL84" s="1">
        <v>36</v>
      </c>
      <c r="AM84" s="1" t="s">
        <v>427</v>
      </c>
      <c r="AN84" s="1" t="s">
        <v>428</v>
      </c>
      <c r="AO84" s="1"/>
      <c r="AP84" s="1"/>
      <c r="AQ84" s="1"/>
      <c r="AR84" s="1"/>
      <c r="AS84" s="1"/>
      <c r="AT84" s="1"/>
      <c r="AU84" s="1"/>
      <c r="AV84" s="1"/>
      <c r="AW84" s="1"/>
      <c r="AX84" s="1"/>
      <c r="AY84" s="1"/>
      <c r="AZ84" s="1"/>
      <c r="BA84" s="1"/>
      <c r="BB84" s="1"/>
      <c r="BC84" s="1"/>
      <c r="BD84" s="1"/>
      <c r="BE84" s="1"/>
      <c r="BF84" s="1"/>
      <c r="BG84" s="1"/>
    </row>
    <row r="85" spans="1:61" ht="13">
      <c r="A85" s="1" t="s">
        <v>718</v>
      </c>
      <c r="B85" s="1" t="e">
        <f t="array" aca="1" ref="B85" ca="1">_xludf.XLOOKUP(A85,OTHERDATAlookup!A:A,OTHERDATAlookup!B:B)</f>
        <v>#NAME?</v>
      </c>
      <c r="C85" s="1" t="s">
        <v>719</v>
      </c>
      <c r="D85" s="1" t="s">
        <v>276</v>
      </c>
      <c r="E85" s="1" t="s">
        <v>81</v>
      </c>
      <c r="F85" s="1" t="s">
        <v>720</v>
      </c>
      <c r="G85" s="1" t="s">
        <v>1224</v>
      </c>
      <c r="H85" s="1" t="s">
        <v>243</v>
      </c>
      <c r="I85" s="1" t="s">
        <v>278</v>
      </c>
      <c r="J85" s="1" t="s">
        <v>56</v>
      </c>
      <c r="K85" s="1" t="s">
        <v>56</v>
      </c>
      <c r="L85" s="1" t="s">
        <v>721</v>
      </c>
      <c r="M85" s="1" t="s">
        <v>56</v>
      </c>
      <c r="N85" s="1" t="s">
        <v>56</v>
      </c>
      <c r="O85" s="1" t="s">
        <v>56</v>
      </c>
      <c r="P85" s="1" t="s">
        <v>721</v>
      </c>
      <c r="Q85" s="7">
        <v>2017</v>
      </c>
      <c r="R85" s="1">
        <f t="shared" si="36"/>
        <v>-7</v>
      </c>
      <c r="S85" s="57">
        <v>2027</v>
      </c>
      <c r="T85" s="58">
        <v>2027</v>
      </c>
      <c r="U85" s="7">
        <f t="shared" si="38"/>
        <v>10</v>
      </c>
      <c r="V85" s="1">
        <f t="shared" si="39"/>
        <v>3</v>
      </c>
      <c r="W85" s="1" t="s">
        <v>56</v>
      </c>
      <c r="X85" s="1" t="s">
        <v>56</v>
      </c>
      <c r="Y85" s="6" t="str">
        <f t="shared" si="40"/>
        <v>NA</v>
      </c>
      <c r="Z85" s="1" t="s">
        <v>56</v>
      </c>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row>
    <row r="86" spans="1:61" ht="13">
      <c r="A86" s="1" t="s">
        <v>1000</v>
      </c>
      <c r="B86" s="1" t="e">
        <f t="array" aca="1" ref="B86" ca="1">_xludf.XLOOKUP(A86,OTHERDATAlookup!A:A,OTHERDATAlookup!B:B)</f>
        <v>#NAME?</v>
      </c>
      <c r="C86" s="1" t="s">
        <v>1001</v>
      </c>
      <c r="D86" s="1" t="s">
        <v>52</v>
      </c>
      <c r="E86" s="1" t="s">
        <v>81</v>
      </c>
      <c r="F86" s="1" t="s">
        <v>54</v>
      </c>
      <c r="G86" s="1" t="s">
        <v>1224</v>
      </c>
      <c r="H86" s="1" t="s">
        <v>1002</v>
      </c>
      <c r="I86" s="1" t="s">
        <v>144</v>
      </c>
      <c r="J86" s="1" t="s">
        <v>56</v>
      </c>
      <c r="K86" s="1" t="s">
        <v>57</v>
      </c>
      <c r="L86" s="1" t="s">
        <v>56</v>
      </c>
      <c r="M86" s="1" t="s">
        <v>1269</v>
      </c>
      <c r="N86" s="1" t="s">
        <v>56</v>
      </c>
      <c r="O86" s="1" t="s">
        <v>1269</v>
      </c>
      <c r="P86" s="3">
        <v>42747</v>
      </c>
      <c r="Q86" s="7" t="str">
        <f t="shared" ref="Q86:Q110" si="43">RIGHT(P86,4)</f>
        <v>2747</v>
      </c>
      <c r="R86" s="1">
        <f t="shared" si="36"/>
        <v>723</v>
      </c>
      <c r="S86" s="1" t="s">
        <v>1003</v>
      </c>
      <c r="T86" s="7" t="str">
        <f t="shared" ref="T86:T88" si="44">RIGHT(S86,4)</f>
        <v>2027</v>
      </c>
      <c r="U86" s="7">
        <f t="shared" si="38"/>
        <v>-720</v>
      </c>
      <c r="V86" s="1">
        <f t="shared" si="39"/>
        <v>3</v>
      </c>
      <c r="W86" s="1">
        <v>48</v>
      </c>
      <c r="X86" s="21" t="s">
        <v>1270</v>
      </c>
      <c r="Y86" s="6">
        <f t="shared" si="40"/>
        <v>-6.6666666666666666E-2</v>
      </c>
      <c r="Z86" s="1" t="s">
        <v>57</v>
      </c>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t="s">
        <v>60</v>
      </c>
      <c r="BF86" s="1" t="s">
        <v>1005</v>
      </c>
      <c r="BG86" s="1"/>
    </row>
    <row r="87" spans="1:61" ht="13">
      <c r="A87" s="1" t="s">
        <v>1025</v>
      </c>
      <c r="B87" s="1" t="e">
        <f t="array" aca="1" ref="B87" ca="1">_xludf.XLOOKUP(A87,OTHERDATAlookup!A:A,OTHERDATAlookup!B:B)</f>
        <v>#NAME?</v>
      </c>
      <c r="C87" s="1" t="s">
        <v>1026</v>
      </c>
      <c r="D87" s="1" t="s">
        <v>52</v>
      </c>
      <c r="E87" s="1" t="s">
        <v>53</v>
      </c>
      <c r="F87" s="1" t="s">
        <v>54</v>
      </c>
      <c r="G87" s="1" t="s">
        <v>1224</v>
      </c>
      <c r="H87" s="1" t="s">
        <v>285</v>
      </c>
      <c r="I87" s="1" t="s">
        <v>285</v>
      </c>
      <c r="J87" s="1" t="s">
        <v>56</v>
      </c>
      <c r="K87" s="1" t="s">
        <v>57</v>
      </c>
      <c r="L87" s="1" t="s">
        <v>57</v>
      </c>
      <c r="M87" s="1" t="s">
        <v>57</v>
      </c>
      <c r="N87" s="1" t="s">
        <v>56</v>
      </c>
      <c r="O87" s="1" t="s">
        <v>57</v>
      </c>
      <c r="P87" s="1">
        <v>2017</v>
      </c>
      <c r="Q87" s="7" t="str">
        <f t="shared" si="43"/>
        <v>2017</v>
      </c>
      <c r="R87" s="1">
        <f t="shared" si="36"/>
        <v>-7</v>
      </c>
      <c r="S87" s="1">
        <v>2027</v>
      </c>
      <c r="T87" s="7" t="str">
        <f t="shared" si="44"/>
        <v>2027</v>
      </c>
      <c r="U87" s="7">
        <f t="shared" si="38"/>
        <v>10</v>
      </c>
      <c r="V87" s="1">
        <f t="shared" si="39"/>
        <v>3</v>
      </c>
      <c r="W87" s="1">
        <v>128</v>
      </c>
      <c r="X87" s="1" t="s">
        <v>1027</v>
      </c>
      <c r="Y87" s="6">
        <f t="shared" si="40"/>
        <v>12.8</v>
      </c>
      <c r="Z87" s="1" t="s">
        <v>57</v>
      </c>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row>
    <row r="88" spans="1:61" ht="13">
      <c r="A88" s="1" t="s">
        <v>247</v>
      </c>
      <c r="B88" s="1" t="e">
        <f t="array" aca="1" ref="B88" ca="1">_xludf.XLOOKUP(A88,OTHERDATAlookup!A:A,OTHERDATAlookup!B:B)</f>
        <v>#NAME?</v>
      </c>
      <c r="C88" s="1" t="s">
        <v>248</v>
      </c>
      <c r="D88" s="1" t="s">
        <v>52</v>
      </c>
      <c r="E88" s="1" t="s">
        <v>81</v>
      </c>
      <c r="F88" s="1" t="s">
        <v>54</v>
      </c>
      <c r="G88" s="1" t="s">
        <v>1224</v>
      </c>
      <c r="H88" s="1" t="s">
        <v>249</v>
      </c>
      <c r="I88" s="1" t="s">
        <v>1233</v>
      </c>
      <c r="J88" s="1" t="s">
        <v>56</v>
      </c>
      <c r="K88" s="1" t="s">
        <v>57</v>
      </c>
      <c r="L88" s="1" t="s">
        <v>57</v>
      </c>
      <c r="M88" s="1" t="s">
        <v>56</v>
      </c>
      <c r="N88" s="1" t="s">
        <v>206</v>
      </c>
      <c r="O88" s="1" t="s">
        <v>206</v>
      </c>
      <c r="P88" s="1" t="s">
        <v>250</v>
      </c>
      <c r="Q88" s="7" t="str">
        <f t="shared" si="43"/>
        <v>2013</v>
      </c>
      <c r="R88" s="1">
        <f t="shared" si="36"/>
        <v>-11</v>
      </c>
      <c r="S88" s="57">
        <v>2026</v>
      </c>
      <c r="T88" s="58" t="str">
        <f t="shared" si="44"/>
        <v>2026</v>
      </c>
      <c r="U88" s="7">
        <f t="shared" si="38"/>
        <v>13</v>
      </c>
      <c r="V88" s="1">
        <f t="shared" si="39"/>
        <v>2</v>
      </c>
      <c r="W88" s="1" t="s">
        <v>56</v>
      </c>
      <c r="X88" s="1" t="s">
        <v>251</v>
      </c>
      <c r="Y88" s="6" t="str">
        <f t="shared" si="40"/>
        <v>NA</v>
      </c>
      <c r="Z88" s="1"/>
      <c r="AA88" s="1"/>
      <c r="AB88" s="1"/>
      <c r="AC88" s="1"/>
      <c r="AD88" s="1"/>
      <c r="AE88" s="1"/>
      <c r="AF88" s="1"/>
      <c r="AG88" s="1"/>
      <c r="AH88" s="24"/>
      <c r="AI88" s="1"/>
      <c r="AJ88" s="1"/>
      <c r="AK88" s="1"/>
      <c r="AL88" s="1"/>
      <c r="AM88" s="1"/>
      <c r="AN88" s="1"/>
      <c r="AO88" s="16">
        <v>26829</v>
      </c>
      <c r="AP88" s="1" t="s">
        <v>252</v>
      </c>
      <c r="AQ88" s="1" t="s">
        <v>253</v>
      </c>
      <c r="AR88" s="1">
        <v>5357</v>
      </c>
      <c r="AS88" s="1" t="s">
        <v>254</v>
      </c>
      <c r="AT88" s="1" t="s">
        <v>255</v>
      </c>
      <c r="AU88" s="1">
        <v>296</v>
      </c>
      <c r="AV88" s="1" t="s">
        <v>256</v>
      </c>
      <c r="AW88" s="1" t="s">
        <v>257</v>
      </c>
      <c r="AX88" s="1">
        <v>448</v>
      </c>
      <c r="AY88" s="1"/>
      <c r="AZ88" s="1"/>
      <c r="BA88" s="1"/>
      <c r="BB88" s="1"/>
      <c r="BC88" s="1"/>
      <c r="BD88" s="1"/>
      <c r="BE88" s="1"/>
      <c r="BF88" s="1"/>
      <c r="BG88" s="1"/>
    </row>
    <row r="89" spans="1:61" ht="16">
      <c r="A89" s="1" t="s">
        <v>1271</v>
      </c>
      <c r="B89" s="1" t="e">
        <f t="array" aca="1" ref="B89" ca="1">_xludf.XLOOKUP(A89,OTHERDATAlookup!A:A,OTHERDATAlookup!B:B)</f>
        <v>#NAME?</v>
      </c>
      <c r="C89" s="1" t="s">
        <v>488</v>
      </c>
      <c r="D89" s="1" t="s">
        <v>419</v>
      </c>
      <c r="E89" s="1" t="s">
        <v>81</v>
      </c>
      <c r="F89" s="1" t="s">
        <v>82</v>
      </c>
      <c r="G89" s="9" t="s">
        <v>1224</v>
      </c>
      <c r="H89" s="9" t="s">
        <v>489</v>
      </c>
      <c r="I89" s="33" t="s">
        <v>325</v>
      </c>
      <c r="J89" s="33" t="s">
        <v>490</v>
      </c>
      <c r="K89" s="1" t="s">
        <v>56</v>
      </c>
      <c r="L89" s="1" t="s">
        <v>491</v>
      </c>
      <c r="M89" s="1" t="s">
        <v>56</v>
      </c>
      <c r="N89" s="1" t="s">
        <v>491</v>
      </c>
      <c r="O89" s="1" t="s">
        <v>56</v>
      </c>
      <c r="P89" s="76" t="s">
        <v>492</v>
      </c>
      <c r="Q89" s="7" t="str">
        <f t="shared" si="43"/>
        <v>2019</v>
      </c>
      <c r="R89" s="1">
        <f t="shared" si="36"/>
        <v>-5</v>
      </c>
      <c r="S89" s="1" t="s">
        <v>493</v>
      </c>
      <c r="T89" s="7">
        <v>2026</v>
      </c>
      <c r="U89" s="7">
        <f t="shared" si="38"/>
        <v>7</v>
      </c>
      <c r="V89" s="1">
        <f t="shared" si="39"/>
        <v>2</v>
      </c>
      <c r="W89" s="16">
        <v>1000</v>
      </c>
      <c r="X89" s="11" t="s">
        <v>494</v>
      </c>
      <c r="Y89" s="6">
        <f t="shared" si="40"/>
        <v>142.85714285714286</v>
      </c>
      <c r="Z89" s="1" t="s">
        <v>57</v>
      </c>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row>
    <row r="90" spans="1:61" ht="13">
      <c r="A90" s="1" t="s">
        <v>769</v>
      </c>
      <c r="B90" s="1" t="e">
        <f t="array" aca="1" ref="B90" ca="1">_xludf.XLOOKUP(A90,OTHERDATAlookup!A:A,OTHERDATAlookup!B:B)</f>
        <v>#NAME?</v>
      </c>
      <c r="C90" s="1" t="s">
        <v>770</v>
      </c>
      <c r="D90" s="1" t="s">
        <v>80</v>
      </c>
      <c r="E90" s="1" t="s">
        <v>81</v>
      </c>
      <c r="F90" s="1" t="s">
        <v>54</v>
      </c>
      <c r="G90" s="39" t="s">
        <v>1224</v>
      </c>
      <c r="H90" s="39" t="s">
        <v>771</v>
      </c>
      <c r="I90" s="1" t="s">
        <v>325</v>
      </c>
      <c r="J90" s="1" t="s">
        <v>56</v>
      </c>
      <c r="K90" s="1" t="s">
        <v>57</v>
      </c>
      <c r="L90" s="1" t="s">
        <v>772</v>
      </c>
      <c r="M90" s="1" t="s">
        <v>57</v>
      </c>
      <c r="N90" s="1" t="s">
        <v>56</v>
      </c>
      <c r="O90" s="1" t="s">
        <v>57</v>
      </c>
      <c r="P90" s="1">
        <v>2001</v>
      </c>
      <c r="Q90" s="7" t="str">
        <f t="shared" si="43"/>
        <v>2001</v>
      </c>
      <c r="R90" s="1">
        <f t="shared" si="36"/>
        <v>-23</v>
      </c>
      <c r="S90" s="57">
        <v>2026</v>
      </c>
      <c r="T90" s="58" t="str">
        <f t="shared" ref="T90:T110" si="45">RIGHT(S90,4)</f>
        <v>2026</v>
      </c>
      <c r="U90" s="7">
        <f t="shared" si="38"/>
        <v>25</v>
      </c>
      <c r="V90" s="1">
        <f t="shared" si="39"/>
        <v>2</v>
      </c>
      <c r="W90" s="1" t="s">
        <v>56</v>
      </c>
      <c r="X90" s="1"/>
      <c r="Y90" s="6" t="str">
        <f t="shared" si="40"/>
        <v>NA</v>
      </c>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row>
    <row r="91" spans="1:61" ht="13">
      <c r="A91" s="1" t="s">
        <v>871</v>
      </c>
      <c r="B91" s="1" t="e">
        <f t="array" aca="1" ref="B91" ca="1">_xludf.XLOOKUP(A91,OTHERDATAlookup!A:A,OTHERDATAlookup!B:B)</f>
        <v>#NAME?</v>
      </c>
      <c r="C91" s="1" t="s">
        <v>872</v>
      </c>
      <c r="D91" s="1" t="s">
        <v>52</v>
      </c>
      <c r="E91" s="1" t="s">
        <v>136</v>
      </c>
      <c r="F91" s="1" t="s">
        <v>54</v>
      </c>
      <c r="G91" s="1" t="s">
        <v>1224</v>
      </c>
      <c r="H91" s="1" t="s">
        <v>285</v>
      </c>
      <c r="I91" s="1" t="s">
        <v>285</v>
      </c>
      <c r="J91" s="1" t="s">
        <v>873</v>
      </c>
      <c r="K91" s="1" t="s">
        <v>57</v>
      </c>
      <c r="L91" s="1" t="s">
        <v>56</v>
      </c>
      <c r="M91" s="1" t="s">
        <v>57</v>
      </c>
      <c r="N91" s="1" t="s">
        <v>56</v>
      </c>
      <c r="O91" s="1" t="s">
        <v>57</v>
      </c>
      <c r="P91" s="1" t="s">
        <v>874</v>
      </c>
      <c r="Q91" s="7" t="str">
        <f t="shared" si="43"/>
        <v>2018</v>
      </c>
      <c r="R91" s="1">
        <f t="shared" si="36"/>
        <v>-6</v>
      </c>
      <c r="S91" s="1" t="s">
        <v>875</v>
      </c>
      <c r="T91" s="7" t="str">
        <f t="shared" si="45"/>
        <v>2026</v>
      </c>
      <c r="U91" s="7">
        <f t="shared" si="38"/>
        <v>8</v>
      </c>
      <c r="V91" s="1">
        <f t="shared" si="39"/>
        <v>2</v>
      </c>
      <c r="W91" s="1" t="s">
        <v>56</v>
      </c>
      <c r="X91" s="1" t="s">
        <v>876</v>
      </c>
      <c r="Y91" s="6" t="str">
        <f t="shared" si="40"/>
        <v>NA</v>
      </c>
      <c r="Z91" s="1" t="s">
        <v>57</v>
      </c>
      <c r="AA91" s="1"/>
      <c r="AB91" s="1"/>
      <c r="AC91" s="1"/>
      <c r="AD91" s="1">
        <v>0</v>
      </c>
      <c r="AE91" s="1">
        <v>0</v>
      </c>
      <c r="AF91" s="1">
        <v>0</v>
      </c>
      <c r="AG91" s="1" t="s">
        <v>873</v>
      </c>
      <c r="AH91" s="12" t="s">
        <v>877</v>
      </c>
      <c r="AI91" s="16">
        <v>15599</v>
      </c>
      <c r="AJ91" s="1" t="s">
        <v>878</v>
      </c>
      <c r="AK91" s="1" t="s">
        <v>879</v>
      </c>
      <c r="AL91" s="1">
        <v>1868</v>
      </c>
      <c r="AM91" s="1" t="s">
        <v>880</v>
      </c>
      <c r="AN91" s="12" t="s">
        <v>881</v>
      </c>
      <c r="AO91" s="1"/>
      <c r="AP91" s="1"/>
      <c r="AQ91" s="1"/>
      <c r="AR91" s="1"/>
      <c r="AS91" s="1"/>
      <c r="AT91" s="1"/>
      <c r="AU91" s="1"/>
      <c r="AV91" s="1"/>
      <c r="AW91" s="1"/>
      <c r="AX91" s="1"/>
      <c r="AY91" s="1"/>
      <c r="AZ91" s="1"/>
      <c r="BA91" s="1"/>
      <c r="BB91" s="1"/>
      <c r="BC91" s="1"/>
      <c r="BD91" s="1"/>
      <c r="BE91" s="1"/>
      <c r="BF91" s="1"/>
      <c r="BG91" s="1"/>
    </row>
    <row r="92" spans="1:61" ht="13">
      <c r="A92" s="1" t="s">
        <v>323</v>
      </c>
      <c r="B92" s="1" t="e">
        <f t="array" aca="1" ref="B92" ca="1">_xludf.XLOOKUP(A92,OTHERDATAlookup!A:A,OTHERDATAlookup!B:B)</f>
        <v>#NAME?</v>
      </c>
      <c r="C92" s="1" t="s">
        <v>324</v>
      </c>
      <c r="D92" s="1" t="s">
        <v>52</v>
      </c>
      <c r="E92" s="1" t="s">
        <v>81</v>
      </c>
      <c r="F92" s="1" t="s">
        <v>54</v>
      </c>
      <c r="G92" s="1" t="s">
        <v>1224</v>
      </c>
      <c r="H92" s="1" t="s">
        <v>325</v>
      </c>
      <c r="I92" s="1" t="s">
        <v>325</v>
      </c>
      <c r="J92" s="1" t="s">
        <v>326</v>
      </c>
      <c r="K92" s="1" t="s">
        <v>57</v>
      </c>
      <c r="L92" s="1" t="s">
        <v>56</v>
      </c>
      <c r="M92" s="1" t="s">
        <v>57</v>
      </c>
      <c r="N92" s="1" t="s">
        <v>57</v>
      </c>
      <c r="O92" s="1" t="s">
        <v>57</v>
      </c>
      <c r="P92" s="3">
        <v>44565</v>
      </c>
      <c r="Q92" s="7" t="str">
        <f t="shared" si="43"/>
        <v>4565</v>
      </c>
      <c r="R92" s="1">
        <f t="shared" si="36"/>
        <v>2541</v>
      </c>
      <c r="S92" s="68">
        <v>45719</v>
      </c>
      <c r="T92" s="58" t="str">
        <f t="shared" si="45"/>
        <v>5719</v>
      </c>
      <c r="U92" s="7">
        <f t="shared" si="38"/>
        <v>1154</v>
      </c>
      <c r="V92" s="1">
        <f t="shared" si="39"/>
        <v>3695</v>
      </c>
      <c r="W92" s="1">
        <v>0.503</v>
      </c>
      <c r="X92" s="1"/>
      <c r="Y92" s="6">
        <f t="shared" si="40"/>
        <v>4.3587521663778162E-4</v>
      </c>
      <c r="Z92" s="1"/>
      <c r="AA92" s="1"/>
      <c r="AB92" s="1"/>
      <c r="AC92" s="1"/>
      <c r="AD92" s="1">
        <v>2.2799999999999998</v>
      </c>
      <c r="AE92" s="1">
        <v>5.38</v>
      </c>
      <c r="AF92" s="1">
        <v>2.62</v>
      </c>
      <c r="AG92" s="1" t="s">
        <v>321</v>
      </c>
      <c r="AH92" s="1" t="s">
        <v>322</v>
      </c>
      <c r="AI92" s="1">
        <v>1018</v>
      </c>
      <c r="AJ92" s="1"/>
      <c r="AK92" s="1"/>
      <c r="AL92" s="1"/>
      <c r="AM92" s="1"/>
      <c r="AN92" s="1"/>
      <c r="AO92" s="1"/>
      <c r="AP92" s="1"/>
      <c r="AQ92" s="1"/>
      <c r="AR92" s="1"/>
      <c r="AS92" s="1"/>
      <c r="AT92" s="1"/>
      <c r="AU92" s="1"/>
      <c r="AV92" s="1"/>
      <c r="AW92" s="1"/>
      <c r="AX92" s="1"/>
      <c r="AY92" s="1"/>
      <c r="AZ92" s="1"/>
      <c r="BA92" s="1"/>
      <c r="BB92" s="1"/>
      <c r="BC92" s="1"/>
      <c r="BD92" s="1"/>
      <c r="BE92" s="1" t="s">
        <v>57</v>
      </c>
      <c r="BF92" s="1" t="s">
        <v>56</v>
      </c>
      <c r="BG92" s="1"/>
    </row>
    <row r="93" spans="1:61" ht="13">
      <c r="A93" s="63" t="s">
        <v>561</v>
      </c>
      <c r="B93" s="63" t="e">
        <f t="array" aca="1" ref="B93" ca="1">_xludf.XLOOKUP(A93,OTHERDATAlookup!A:A,OTHERDATAlookup!B:B)</f>
        <v>#NAME?</v>
      </c>
      <c r="C93" s="63" t="s">
        <v>562</v>
      </c>
      <c r="D93" s="63" t="s">
        <v>80</v>
      </c>
      <c r="E93" s="63" t="s">
        <v>81</v>
      </c>
      <c r="F93" s="63" t="s">
        <v>54</v>
      </c>
      <c r="G93" s="63" t="s">
        <v>1224</v>
      </c>
      <c r="H93" s="63" t="s">
        <v>128</v>
      </c>
      <c r="I93" s="63" t="s">
        <v>325</v>
      </c>
      <c r="J93" s="63" t="s">
        <v>563</v>
      </c>
      <c r="K93" s="63" t="s">
        <v>60</v>
      </c>
      <c r="L93" s="63" t="s">
        <v>564</v>
      </c>
      <c r="M93" s="63" t="s">
        <v>363</v>
      </c>
      <c r="N93" s="63" t="s">
        <v>56</v>
      </c>
      <c r="O93" s="63" t="s">
        <v>60</v>
      </c>
      <c r="P93" s="63">
        <v>1998</v>
      </c>
      <c r="Q93" s="63" t="str">
        <f t="shared" si="43"/>
        <v>1998</v>
      </c>
      <c r="R93" s="63">
        <f t="shared" si="36"/>
        <v>-26</v>
      </c>
      <c r="S93" s="63">
        <v>2025</v>
      </c>
      <c r="T93" s="63" t="str">
        <f t="shared" si="45"/>
        <v>2025</v>
      </c>
      <c r="U93" s="63">
        <f t="shared" si="38"/>
        <v>27</v>
      </c>
      <c r="V93" s="63">
        <f t="shared" si="39"/>
        <v>1</v>
      </c>
      <c r="W93" s="63" t="s">
        <v>565</v>
      </c>
      <c r="X93" s="63" t="s">
        <v>566</v>
      </c>
      <c r="Y93" s="65" t="str">
        <f t="shared" si="40"/>
        <v>NA</v>
      </c>
      <c r="Z93" s="63" t="s">
        <v>60</v>
      </c>
      <c r="AA93" s="63"/>
      <c r="AB93" s="63"/>
      <c r="AC93" s="63"/>
      <c r="AD93" s="63" t="s">
        <v>56</v>
      </c>
      <c r="AE93" s="77">
        <v>8735.07</v>
      </c>
      <c r="AF93" s="77">
        <v>7368.79</v>
      </c>
      <c r="AG93" s="63" t="s">
        <v>56</v>
      </c>
      <c r="AH93" s="63" t="s">
        <v>56</v>
      </c>
      <c r="AI93" s="63" t="s">
        <v>56</v>
      </c>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6"/>
      <c r="BI93" s="66"/>
    </row>
    <row r="94" spans="1:61" ht="13">
      <c r="A94" s="1" t="s">
        <v>802</v>
      </c>
      <c r="B94" s="1" t="e">
        <f t="array" aca="1" ref="B94" ca="1">_xludf.XLOOKUP(A94,OTHERDATAlookup!A:A,OTHERDATAlookup!B:B)</f>
        <v>#NAME?</v>
      </c>
      <c r="C94" s="21" t="s">
        <v>1272</v>
      </c>
      <c r="D94" s="1" t="s">
        <v>737</v>
      </c>
      <c r="E94" s="1" t="s">
        <v>81</v>
      </c>
      <c r="F94" s="1" t="s">
        <v>54</v>
      </c>
      <c r="G94" s="1" t="s">
        <v>1224</v>
      </c>
      <c r="H94" s="1" t="s">
        <v>804</v>
      </c>
      <c r="I94" s="1" t="s">
        <v>804</v>
      </c>
      <c r="J94" s="1" t="s">
        <v>805</v>
      </c>
      <c r="K94" s="1" t="s">
        <v>57</v>
      </c>
      <c r="L94" s="1" t="s">
        <v>56</v>
      </c>
      <c r="M94" s="1" t="s">
        <v>60</v>
      </c>
      <c r="N94" s="1" t="s">
        <v>628</v>
      </c>
      <c r="O94" s="1" t="s">
        <v>57</v>
      </c>
      <c r="P94" s="1" t="s">
        <v>629</v>
      </c>
      <c r="Q94" s="7" t="str">
        <f t="shared" si="43"/>
        <v>2014</v>
      </c>
      <c r="R94" s="1">
        <f t="shared" si="36"/>
        <v>-10</v>
      </c>
      <c r="S94" s="3">
        <v>45669</v>
      </c>
      <c r="T94" s="7" t="str">
        <f t="shared" si="45"/>
        <v>5669</v>
      </c>
      <c r="U94" s="7">
        <f t="shared" si="38"/>
        <v>3655</v>
      </c>
      <c r="V94" s="1">
        <f t="shared" si="39"/>
        <v>3645</v>
      </c>
      <c r="W94" s="1" t="s">
        <v>56</v>
      </c>
      <c r="X94" s="1" t="s">
        <v>806</v>
      </c>
      <c r="Y94" s="6" t="str">
        <f t="shared" si="40"/>
        <v>NA</v>
      </c>
      <c r="Z94" s="1" t="s">
        <v>57</v>
      </c>
      <c r="AA94" s="1"/>
      <c r="AB94" s="1"/>
      <c r="AC94" s="1"/>
      <c r="AD94" s="1">
        <v>14324.64</v>
      </c>
      <c r="AE94" s="1">
        <v>15940.48</v>
      </c>
      <c r="AF94" s="1">
        <v>10026.379999999999</v>
      </c>
      <c r="AG94" s="1" t="s">
        <v>807</v>
      </c>
      <c r="AH94" s="1" t="s">
        <v>808</v>
      </c>
      <c r="AI94" s="1">
        <v>436114.01</v>
      </c>
      <c r="AJ94" s="1" t="s">
        <v>809</v>
      </c>
      <c r="AK94" s="1" t="s">
        <v>810</v>
      </c>
      <c r="AL94" s="15">
        <v>27302.959999999999</v>
      </c>
      <c r="AM94" s="1" t="s">
        <v>811</v>
      </c>
      <c r="AN94" s="1" t="s">
        <v>812</v>
      </c>
      <c r="AO94" s="1"/>
      <c r="AP94" s="1"/>
      <c r="AQ94" s="1"/>
      <c r="AR94" s="1"/>
      <c r="AS94" s="1"/>
      <c r="AT94" s="1"/>
      <c r="AU94" s="1"/>
      <c r="AV94" s="1"/>
      <c r="AW94" s="1"/>
      <c r="AX94" s="1"/>
      <c r="AY94" s="1"/>
      <c r="AZ94" s="1"/>
      <c r="BA94" s="1"/>
      <c r="BB94" s="1"/>
      <c r="BC94" s="1"/>
      <c r="BD94" s="1"/>
      <c r="BE94" s="1"/>
      <c r="BF94" s="1"/>
      <c r="BG94" s="1"/>
    </row>
    <row r="95" spans="1:61" ht="13">
      <c r="A95" s="1" t="s">
        <v>833</v>
      </c>
      <c r="B95" s="1" t="e">
        <f t="array" aca="1" ref="B95" ca="1">_xludf.XLOOKUP(A95,OTHERDATAlookup!A:A,OTHERDATAlookup!B:B)</f>
        <v>#NAME?</v>
      </c>
      <c r="C95" s="1" t="s">
        <v>834</v>
      </c>
      <c r="D95" s="1" t="s">
        <v>52</v>
      </c>
      <c r="E95" s="1" t="s">
        <v>81</v>
      </c>
      <c r="F95" s="1" t="s">
        <v>54</v>
      </c>
      <c r="G95" s="1" t="s">
        <v>1224</v>
      </c>
      <c r="H95" s="1" t="s">
        <v>325</v>
      </c>
      <c r="I95" s="1" t="s">
        <v>325</v>
      </c>
      <c r="J95" s="1" t="s">
        <v>835</v>
      </c>
      <c r="K95" s="1" t="s">
        <v>60</v>
      </c>
      <c r="L95" s="1" t="s">
        <v>836</v>
      </c>
      <c r="M95" s="1" t="s">
        <v>60</v>
      </c>
      <c r="N95" s="1" t="s">
        <v>837</v>
      </c>
      <c r="O95" s="1" t="s">
        <v>57</v>
      </c>
      <c r="P95" s="3">
        <v>39086</v>
      </c>
      <c r="Q95" s="7" t="str">
        <f t="shared" si="43"/>
        <v>9086</v>
      </c>
      <c r="R95" s="1">
        <f t="shared" si="36"/>
        <v>7062</v>
      </c>
      <c r="S95" s="57" t="s">
        <v>838</v>
      </c>
      <c r="T95" s="58" t="str">
        <f t="shared" si="45"/>
        <v>2025</v>
      </c>
      <c r="U95" s="7">
        <f t="shared" si="38"/>
        <v>-7061</v>
      </c>
      <c r="V95" s="1">
        <f t="shared" si="39"/>
        <v>1</v>
      </c>
      <c r="W95" s="1">
        <v>682</v>
      </c>
      <c r="X95" s="1" t="s">
        <v>839</v>
      </c>
      <c r="Y95" s="6">
        <f t="shared" si="40"/>
        <v>-9.6586885710239337E-2</v>
      </c>
      <c r="Z95" s="1" t="s">
        <v>60</v>
      </c>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row>
    <row r="96" spans="1:61" ht="13">
      <c r="A96" s="1" t="s">
        <v>1055</v>
      </c>
      <c r="B96" s="1" t="e">
        <f t="array" aca="1" ref="B96" ca="1">_xludf.XLOOKUP(A96,OTHERDATAlookup!A:A,OTHERDATAlookup!B:B)</f>
        <v>#NAME?</v>
      </c>
      <c r="C96" s="1" t="s">
        <v>1056</v>
      </c>
      <c r="D96" s="1" t="s">
        <v>52</v>
      </c>
      <c r="E96" s="1" t="s">
        <v>81</v>
      </c>
      <c r="F96" s="1" t="s">
        <v>54</v>
      </c>
      <c r="G96" s="1" t="s">
        <v>1224</v>
      </c>
      <c r="H96" s="1" t="s">
        <v>1057</v>
      </c>
      <c r="I96" s="1" t="s">
        <v>1057</v>
      </c>
      <c r="J96" s="1" t="s">
        <v>56</v>
      </c>
      <c r="K96" s="1" t="s">
        <v>57</v>
      </c>
      <c r="L96" s="1" t="s">
        <v>56</v>
      </c>
      <c r="M96" s="1" t="s">
        <v>60</v>
      </c>
      <c r="N96" s="1" t="s">
        <v>1058</v>
      </c>
      <c r="O96" s="1" t="s">
        <v>57</v>
      </c>
      <c r="P96" s="3">
        <v>36529</v>
      </c>
      <c r="Q96" s="7" t="str">
        <f t="shared" si="43"/>
        <v>6529</v>
      </c>
      <c r="R96" s="1">
        <f t="shared" si="36"/>
        <v>4505</v>
      </c>
      <c r="S96" s="1" t="s">
        <v>1059</v>
      </c>
      <c r="T96" s="7" t="str">
        <f t="shared" si="45"/>
        <v>2025</v>
      </c>
      <c r="U96" s="7">
        <f t="shared" si="38"/>
        <v>-4504</v>
      </c>
      <c r="V96" s="1">
        <f t="shared" si="39"/>
        <v>1</v>
      </c>
      <c r="W96" s="1">
        <v>60</v>
      </c>
      <c r="X96" s="1" t="s">
        <v>1060</v>
      </c>
      <c r="Y96" s="6">
        <f t="shared" si="40"/>
        <v>-1.3321492007104795E-2</v>
      </c>
      <c r="Z96" s="1" t="s">
        <v>57</v>
      </c>
      <c r="AA96" s="1"/>
      <c r="AB96" s="1"/>
      <c r="AC96" s="1"/>
      <c r="AD96" s="1">
        <v>0</v>
      </c>
      <c r="AE96" s="1">
        <v>0</v>
      </c>
      <c r="AF96" s="1">
        <v>0</v>
      </c>
      <c r="AG96" s="1" t="s">
        <v>1061</v>
      </c>
      <c r="AH96" s="12" t="s">
        <v>1062</v>
      </c>
      <c r="AI96" s="16">
        <v>9783</v>
      </c>
      <c r="AJ96" s="1"/>
      <c r="AK96" s="1"/>
      <c r="AL96" s="1"/>
      <c r="AM96" s="1"/>
      <c r="AN96" s="1"/>
      <c r="AO96" s="1"/>
      <c r="AP96" s="1"/>
      <c r="AQ96" s="1"/>
      <c r="AR96" s="1"/>
      <c r="AS96" s="1"/>
      <c r="AT96" s="1"/>
      <c r="AU96" s="1"/>
      <c r="AV96" s="1"/>
      <c r="AW96" s="1"/>
      <c r="AX96" s="1"/>
      <c r="AY96" s="1"/>
      <c r="AZ96" s="1"/>
      <c r="BA96" s="1"/>
      <c r="BB96" s="1"/>
      <c r="BC96" s="1"/>
      <c r="BD96" s="1"/>
      <c r="BE96" s="1"/>
      <c r="BF96" s="1"/>
      <c r="BG96" s="1"/>
    </row>
    <row r="97" spans="1:61" ht="13">
      <c r="A97" s="1" t="s">
        <v>1132</v>
      </c>
      <c r="B97" s="1" t="e">
        <f t="array" aca="1" ref="B97" ca="1">_xludf.XLOOKUP(A97,OTHERDATAlookup!A:A,OTHERDATAlookup!B:B)</f>
        <v>#NAME?</v>
      </c>
      <c r="C97" s="1" t="s">
        <v>1133</v>
      </c>
      <c r="D97" s="1" t="s">
        <v>52</v>
      </c>
      <c r="E97" s="1" t="s">
        <v>81</v>
      </c>
      <c r="F97" s="1" t="s">
        <v>54</v>
      </c>
      <c r="G97" s="1" t="s">
        <v>1224</v>
      </c>
      <c r="H97" s="1" t="s">
        <v>285</v>
      </c>
      <c r="I97" s="1" t="s">
        <v>285</v>
      </c>
      <c r="J97" s="1" t="s">
        <v>56</v>
      </c>
      <c r="K97" s="1" t="s">
        <v>57</v>
      </c>
      <c r="L97" s="1" t="s">
        <v>56</v>
      </c>
      <c r="M97" s="1" t="s">
        <v>57</v>
      </c>
      <c r="N97" s="1" t="s">
        <v>56</v>
      </c>
      <c r="O97" s="1" t="s">
        <v>57</v>
      </c>
      <c r="P97" s="3">
        <v>43832</v>
      </c>
      <c r="Q97" s="7" t="str">
        <f t="shared" si="43"/>
        <v>3832</v>
      </c>
      <c r="R97" s="1">
        <f t="shared" si="36"/>
        <v>1808</v>
      </c>
      <c r="S97" s="1">
        <v>2025</v>
      </c>
      <c r="T97" s="7" t="str">
        <f t="shared" si="45"/>
        <v>2025</v>
      </c>
      <c r="U97" s="7">
        <f t="shared" si="38"/>
        <v>-1807</v>
      </c>
      <c r="V97" s="1">
        <f t="shared" si="39"/>
        <v>1</v>
      </c>
      <c r="W97" s="1">
        <v>30</v>
      </c>
      <c r="X97" s="1" t="s">
        <v>1134</v>
      </c>
      <c r="Y97" s="6">
        <f t="shared" si="40"/>
        <v>-1.6602102933038185E-2</v>
      </c>
      <c r="Z97" s="1" t="s">
        <v>57</v>
      </c>
      <c r="AA97" s="1"/>
      <c r="AB97" s="1"/>
      <c r="AC97" s="1"/>
      <c r="AD97" s="1">
        <v>1797</v>
      </c>
      <c r="AE97" s="1">
        <v>1806</v>
      </c>
      <c r="AF97" s="1">
        <v>2392</v>
      </c>
      <c r="AG97" s="1" t="s">
        <v>1135</v>
      </c>
      <c r="AH97" s="1" t="s">
        <v>1136</v>
      </c>
      <c r="AI97" s="1">
        <v>139</v>
      </c>
      <c r="AJ97" s="1" t="s">
        <v>91</v>
      </c>
      <c r="AK97" s="1" t="s">
        <v>1137</v>
      </c>
      <c r="AL97" s="1">
        <v>31</v>
      </c>
      <c r="AM97" s="1" t="s">
        <v>1138</v>
      </c>
      <c r="AN97" s="1" t="s">
        <v>1139</v>
      </c>
      <c r="AO97" s="1"/>
      <c r="AP97" s="1"/>
      <c r="AQ97" s="1"/>
      <c r="AR97" s="1"/>
      <c r="AS97" s="1"/>
      <c r="AT97" s="1"/>
      <c r="AU97" s="1"/>
      <c r="AV97" s="1"/>
      <c r="AW97" s="1"/>
      <c r="AX97" s="1"/>
      <c r="AY97" s="1"/>
      <c r="AZ97" s="1"/>
      <c r="BA97" s="1"/>
      <c r="BB97" s="1"/>
      <c r="BC97" s="1"/>
      <c r="BD97" s="1"/>
      <c r="BE97" s="1" t="s">
        <v>60</v>
      </c>
      <c r="BF97" s="1" t="s">
        <v>1140</v>
      </c>
      <c r="BG97" s="1"/>
    </row>
    <row r="98" spans="1:61" ht="13">
      <c r="A98" s="1" t="s">
        <v>690</v>
      </c>
      <c r="B98" s="1" t="e">
        <f t="array" aca="1" ref="B98" ca="1">_xludf.XLOOKUP(A98,OTHERDATAlookup!A:A,OTHERDATAlookup!B:B)</f>
        <v>#NAME?</v>
      </c>
      <c r="C98" s="1" t="s">
        <v>691</v>
      </c>
      <c r="D98" s="1" t="s">
        <v>276</v>
      </c>
      <c r="E98" s="1" t="s">
        <v>81</v>
      </c>
      <c r="F98" s="1" t="s">
        <v>1273</v>
      </c>
      <c r="G98" s="1" t="s">
        <v>1221</v>
      </c>
      <c r="H98" s="1" t="s">
        <v>692</v>
      </c>
      <c r="I98" s="1" t="s">
        <v>285</v>
      </c>
      <c r="J98" s="1" t="s">
        <v>693</v>
      </c>
      <c r="K98" s="1" t="s">
        <v>57</v>
      </c>
      <c r="L98" s="1" t="s">
        <v>56</v>
      </c>
      <c r="M98" s="1" t="s">
        <v>60</v>
      </c>
      <c r="N98" s="1" t="s">
        <v>694</v>
      </c>
      <c r="O98" s="1"/>
      <c r="P98" s="1">
        <v>2019</v>
      </c>
      <c r="Q98" s="7" t="str">
        <f t="shared" si="43"/>
        <v>2019</v>
      </c>
      <c r="R98" s="1">
        <f t="shared" si="36"/>
        <v>-5</v>
      </c>
      <c r="S98" s="1">
        <v>2024</v>
      </c>
      <c r="T98" s="7" t="str">
        <f t="shared" si="45"/>
        <v>2024</v>
      </c>
      <c r="U98" s="7">
        <f t="shared" si="38"/>
        <v>5</v>
      </c>
      <c r="V98" s="1">
        <f t="shared" si="39"/>
        <v>0</v>
      </c>
      <c r="W98" s="1" t="s">
        <v>695</v>
      </c>
      <c r="X98" s="1" t="s">
        <v>696</v>
      </c>
      <c r="Y98" s="6" t="str">
        <f t="shared" si="40"/>
        <v>NA</v>
      </c>
      <c r="Z98" s="1" t="s">
        <v>57</v>
      </c>
      <c r="AA98" s="16"/>
      <c r="AB98" s="16"/>
      <c r="AC98" s="16"/>
      <c r="AD98" s="16">
        <v>1684</v>
      </c>
      <c r="AE98" s="16">
        <v>676</v>
      </c>
      <c r="AF98" s="1">
        <v>521</v>
      </c>
      <c r="AG98" s="1" t="s">
        <v>697</v>
      </c>
      <c r="AH98" s="1" t="s">
        <v>698</v>
      </c>
      <c r="AI98" s="16">
        <v>37693</v>
      </c>
      <c r="AJ98" s="1"/>
      <c r="AK98" s="1"/>
      <c r="AL98" s="16"/>
      <c r="AM98" s="1"/>
      <c r="AN98" s="1"/>
      <c r="AO98" s="1"/>
      <c r="AP98" s="1"/>
      <c r="AQ98" s="1"/>
      <c r="AR98" s="1"/>
      <c r="AS98" s="1"/>
      <c r="AT98" s="1"/>
      <c r="AU98" s="1"/>
      <c r="AV98" s="1"/>
      <c r="AW98" s="1"/>
      <c r="AX98" s="1"/>
      <c r="AY98" s="1"/>
      <c r="AZ98" s="1"/>
      <c r="BA98" s="1"/>
      <c r="BB98" s="1"/>
      <c r="BC98" s="1"/>
      <c r="BD98" s="1"/>
      <c r="BE98" s="1"/>
      <c r="BF98" s="1"/>
      <c r="BG98" s="1" t="s">
        <v>699</v>
      </c>
    </row>
    <row r="99" spans="1:61" ht="13">
      <c r="A99" s="1" t="s">
        <v>350</v>
      </c>
      <c r="B99" s="1" t="e">
        <f t="array" aca="1" ref="B99" ca="1">_xludf.XLOOKUP(A99,OTHERDATAlookup!A:A,OTHERDATAlookup!B:B)</f>
        <v>#NAME?</v>
      </c>
      <c r="C99" s="1" t="s">
        <v>351</v>
      </c>
      <c r="D99" s="1" t="s">
        <v>52</v>
      </c>
      <c r="E99" s="1" t="s">
        <v>81</v>
      </c>
      <c r="F99" s="1" t="s">
        <v>54</v>
      </c>
      <c r="G99" s="1" t="s">
        <v>1224</v>
      </c>
      <c r="H99" s="1" t="s">
        <v>352</v>
      </c>
      <c r="I99" s="1" t="s">
        <v>147</v>
      </c>
      <c r="J99" s="1" t="s">
        <v>353</v>
      </c>
      <c r="K99" s="1" t="s">
        <v>57</v>
      </c>
      <c r="L99" s="1" t="s">
        <v>56</v>
      </c>
      <c r="M99" s="1" t="s">
        <v>57</v>
      </c>
      <c r="N99" s="1" t="s">
        <v>56</v>
      </c>
      <c r="O99" s="1" t="s">
        <v>72</v>
      </c>
      <c r="P99" s="3">
        <v>44630</v>
      </c>
      <c r="Q99" s="7" t="str">
        <f t="shared" si="43"/>
        <v>4630</v>
      </c>
      <c r="R99" s="1">
        <f t="shared" si="36"/>
        <v>2606</v>
      </c>
      <c r="S99" s="68">
        <v>45361</v>
      </c>
      <c r="T99" s="58" t="str">
        <f t="shared" si="45"/>
        <v>5361</v>
      </c>
      <c r="U99" s="7">
        <f t="shared" si="38"/>
        <v>731</v>
      </c>
      <c r="V99" s="1">
        <f t="shared" si="39"/>
        <v>3337</v>
      </c>
      <c r="W99" s="1">
        <v>160</v>
      </c>
      <c r="X99" s="1"/>
      <c r="Y99" s="6">
        <f t="shared" si="40"/>
        <v>0.2188782489740082</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row>
    <row r="100" spans="1:61" ht="13">
      <c r="A100" s="1" t="s">
        <v>1068</v>
      </c>
      <c r="B100" s="1" t="e">
        <f t="array" aca="1" ref="B100" ca="1">_xludf.XLOOKUP(A100,OTHERDATAlookup!A:A,OTHERDATAlookup!B:B)</f>
        <v>#NAME?</v>
      </c>
      <c r="C100" s="1" t="s">
        <v>1069</v>
      </c>
      <c r="D100" s="1" t="s">
        <v>179</v>
      </c>
      <c r="E100" s="1" t="s">
        <v>81</v>
      </c>
      <c r="F100" s="1" t="s">
        <v>54</v>
      </c>
      <c r="G100" s="1" t="s">
        <v>1224</v>
      </c>
      <c r="H100" s="1" t="s">
        <v>1070</v>
      </c>
      <c r="I100" s="1" t="s">
        <v>325</v>
      </c>
      <c r="J100" s="1" t="s">
        <v>1071</v>
      </c>
      <c r="K100" s="1" t="s">
        <v>363</v>
      </c>
      <c r="L100" s="1" t="s">
        <v>56</v>
      </c>
      <c r="M100" s="1" t="s">
        <v>60</v>
      </c>
      <c r="N100" s="1" t="s">
        <v>1072</v>
      </c>
      <c r="O100" s="1" t="s">
        <v>57</v>
      </c>
      <c r="P100" s="1">
        <v>1999</v>
      </c>
      <c r="Q100" s="7" t="str">
        <f t="shared" si="43"/>
        <v>1999</v>
      </c>
      <c r="R100" s="1">
        <f t="shared" si="36"/>
        <v>-25</v>
      </c>
      <c r="S100" s="57">
        <v>2024</v>
      </c>
      <c r="T100" s="58" t="str">
        <f t="shared" si="45"/>
        <v>2024</v>
      </c>
      <c r="U100" s="7">
        <f t="shared" si="38"/>
        <v>25</v>
      </c>
      <c r="V100" s="1">
        <f t="shared" si="39"/>
        <v>0</v>
      </c>
      <c r="W100" s="1">
        <f>70*25</f>
        <v>1750</v>
      </c>
      <c r="X100" s="1" t="s">
        <v>1073</v>
      </c>
      <c r="Y100" s="6">
        <f t="shared" si="40"/>
        <v>70</v>
      </c>
      <c r="Z100" s="1" t="s">
        <v>60</v>
      </c>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row>
    <row r="101" spans="1:61" ht="13">
      <c r="A101" s="63" t="s">
        <v>1159</v>
      </c>
      <c r="B101" s="63" t="e">
        <f t="array" aca="1" ref="B101" ca="1">_xludf.XLOOKUP(A101,OTHERDATAlookup!A:A,OTHERDATAlookup!B:B)</f>
        <v>#NAME?</v>
      </c>
      <c r="C101" s="63" t="s">
        <v>1160</v>
      </c>
      <c r="D101" s="63" t="s">
        <v>52</v>
      </c>
      <c r="E101" s="63" t="s">
        <v>81</v>
      </c>
      <c r="F101" s="63" t="s">
        <v>54</v>
      </c>
      <c r="G101" s="63" t="s">
        <v>1224</v>
      </c>
      <c r="H101" s="63" t="s">
        <v>1161</v>
      </c>
      <c r="I101" s="63" t="s">
        <v>1258</v>
      </c>
      <c r="J101" s="63" t="s">
        <v>1162</v>
      </c>
      <c r="K101" s="63" t="s">
        <v>57</v>
      </c>
      <c r="L101" s="63" t="s">
        <v>57</v>
      </c>
      <c r="M101" s="63" t="s">
        <v>56</v>
      </c>
      <c r="N101" s="63" t="s">
        <v>57</v>
      </c>
      <c r="O101" s="63" t="s">
        <v>57</v>
      </c>
      <c r="P101" s="63">
        <v>2013</v>
      </c>
      <c r="Q101" s="63" t="str">
        <f t="shared" si="43"/>
        <v>2013</v>
      </c>
      <c r="R101" s="63">
        <f t="shared" si="36"/>
        <v>-11</v>
      </c>
      <c r="S101" s="63">
        <v>2020</v>
      </c>
      <c r="T101" s="63" t="str">
        <f t="shared" si="45"/>
        <v>2020</v>
      </c>
      <c r="U101" s="63">
        <f t="shared" si="38"/>
        <v>7</v>
      </c>
      <c r="V101" s="63">
        <f t="shared" si="39"/>
        <v>-4</v>
      </c>
      <c r="W101" s="63" t="s">
        <v>1163</v>
      </c>
      <c r="X101" s="63" t="s">
        <v>1164</v>
      </c>
      <c r="Y101" s="65" t="str">
        <f t="shared" si="40"/>
        <v>NA</v>
      </c>
      <c r="Z101" s="63" t="s">
        <v>57</v>
      </c>
      <c r="AA101" s="63"/>
      <c r="AB101" s="63"/>
      <c r="AC101" s="63"/>
      <c r="AD101" s="63" t="s">
        <v>56</v>
      </c>
      <c r="AE101" s="63" t="s">
        <v>56</v>
      </c>
      <c r="AF101" s="63" t="s">
        <v>56</v>
      </c>
      <c r="AG101" s="63" t="s">
        <v>56</v>
      </c>
      <c r="AH101" s="63" t="s">
        <v>56</v>
      </c>
      <c r="AI101" s="63" t="s">
        <v>56</v>
      </c>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t="s">
        <v>57</v>
      </c>
      <c r="BF101" s="63"/>
      <c r="BG101" s="63"/>
      <c r="BH101" s="66"/>
      <c r="BI101" s="66"/>
    </row>
    <row r="102" spans="1:61" ht="13">
      <c r="A102" s="1" t="s">
        <v>406</v>
      </c>
      <c r="B102" s="1" t="e">
        <f t="array" aca="1" ref="B102" ca="1">_xludf.XLOOKUP(A102,OTHERDATAlookup!A:A,OTHERDATAlookup!B:B)</f>
        <v>#NAME?</v>
      </c>
      <c r="C102" s="1" t="s">
        <v>407</v>
      </c>
      <c r="D102" s="1" t="s">
        <v>52</v>
      </c>
      <c r="E102" s="1" t="s">
        <v>53</v>
      </c>
      <c r="F102" s="1" t="s">
        <v>1274</v>
      </c>
      <c r="G102" s="1" t="s">
        <v>1221</v>
      </c>
      <c r="H102" s="1" t="s">
        <v>408</v>
      </c>
      <c r="I102" s="1" t="s">
        <v>285</v>
      </c>
      <c r="J102" s="1" t="s">
        <v>409</v>
      </c>
      <c r="K102" s="1" t="s">
        <v>57</v>
      </c>
      <c r="L102" s="1" t="s">
        <v>56</v>
      </c>
      <c r="M102" s="1" t="s">
        <v>58</v>
      </c>
      <c r="N102" s="1" t="s">
        <v>56</v>
      </c>
      <c r="O102" s="1" t="s">
        <v>57</v>
      </c>
      <c r="P102" s="3">
        <v>43831</v>
      </c>
      <c r="Q102" s="7" t="str">
        <f t="shared" si="43"/>
        <v>3831</v>
      </c>
      <c r="R102" s="1">
        <f t="shared" si="36"/>
        <v>1807</v>
      </c>
      <c r="S102" s="1">
        <v>2045</v>
      </c>
      <c r="T102" s="7" t="str">
        <f t="shared" si="45"/>
        <v>2045</v>
      </c>
      <c r="U102" s="7">
        <f t="shared" si="38"/>
        <v>-1786</v>
      </c>
      <c r="V102" s="1">
        <f t="shared" si="39"/>
        <v>21</v>
      </c>
      <c r="W102" s="1">
        <v>700</v>
      </c>
      <c r="X102" s="1" t="s">
        <v>410</v>
      </c>
      <c r="Y102" s="6">
        <f t="shared" si="40"/>
        <v>-0.39193729003359462</v>
      </c>
      <c r="Z102" s="1" t="s">
        <v>57</v>
      </c>
      <c r="AA102" s="1"/>
      <c r="AB102" s="1"/>
      <c r="AC102" s="1"/>
      <c r="AD102" s="1">
        <v>0</v>
      </c>
      <c r="AE102" s="1">
        <v>0</v>
      </c>
      <c r="AF102" s="1">
        <v>0</v>
      </c>
      <c r="AG102" s="1" t="s">
        <v>411</v>
      </c>
      <c r="AH102" s="1" t="s">
        <v>412</v>
      </c>
      <c r="AI102" s="1">
        <v>134033.96</v>
      </c>
      <c r="AJ102" s="1" t="s">
        <v>413</v>
      </c>
      <c r="AK102" s="1" t="s">
        <v>414</v>
      </c>
      <c r="AL102" s="1">
        <v>488.1</v>
      </c>
      <c r="AM102" s="1" t="s">
        <v>415</v>
      </c>
      <c r="AN102" s="1" t="s">
        <v>416</v>
      </c>
      <c r="AO102" s="1"/>
      <c r="AP102" s="1"/>
      <c r="AQ102" s="1"/>
      <c r="AR102" s="1"/>
      <c r="AS102" s="1"/>
      <c r="AT102" s="1"/>
      <c r="AU102" s="1"/>
      <c r="AV102" s="1"/>
      <c r="AW102" s="1"/>
      <c r="AX102" s="1"/>
      <c r="AY102" s="1"/>
      <c r="AZ102" s="1"/>
      <c r="BA102" s="1"/>
      <c r="BB102" s="1"/>
      <c r="BC102" s="1"/>
      <c r="BD102" s="1"/>
      <c r="BE102" s="1"/>
      <c r="BF102" s="1"/>
      <c r="BG102" s="1"/>
    </row>
    <row r="103" spans="1:61" ht="13">
      <c r="A103" s="1" t="s">
        <v>1141</v>
      </c>
      <c r="B103" s="1" t="e">
        <f t="array" aca="1" ref="B103" ca="1">_xludf.XLOOKUP(A103,OTHERDATAlookup!A:A,OTHERDATAlookup!B:B)</f>
        <v>#NAME?</v>
      </c>
      <c r="C103" s="1" t="s">
        <v>1142</v>
      </c>
      <c r="D103" s="1" t="s">
        <v>179</v>
      </c>
      <c r="E103" s="1" t="s">
        <v>81</v>
      </c>
      <c r="F103" s="1" t="s">
        <v>1227</v>
      </c>
      <c r="G103" s="1" t="s">
        <v>1221</v>
      </c>
      <c r="H103" s="1" t="s">
        <v>1275</v>
      </c>
      <c r="I103" s="1" t="s">
        <v>114</v>
      </c>
      <c r="J103" s="1" t="s">
        <v>1145</v>
      </c>
      <c r="K103" s="1" t="s">
        <v>57</v>
      </c>
      <c r="L103" s="1" t="s">
        <v>1146</v>
      </c>
      <c r="M103" s="1" t="s">
        <v>60</v>
      </c>
      <c r="N103" s="1" t="s">
        <v>1147</v>
      </c>
      <c r="O103" s="1" t="s">
        <v>57</v>
      </c>
      <c r="P103" s="1" t="s">
        <v>56</v>
      </c>
      <c r="Q103" s="7" t="str">
        <f t="shared" si="43"/>
        <v>NA</v>
      </c>
      <c r="R103" s="1" t="e">
        <f t="shared" si="36"/>
        <v>#VALUE!</v>
      </c>
      <c r="S103" s="57" t="s">
        <v>56</v>
      </c>
      <c r="T103" s="58" t="str">
        <f t="shared" si="45"/>
        <v>NA</v>
      </c>
      <c r="U103" s="7" t="str">
        <f t="shared" si="38"/>
        <v>NA</v>
      </c>
      <c r="V103" s="1" t="e">
        <f t="shared" si="39"/>
        <v>#VALUE!</v>
      </c>
      <c r="W103" s="1" t="s">
        <v>56</v>
      </c>
      <c r="X103" s="1" t="s">
        <v>56</v>
      </c>
      <c r="Y103" s="6" t="str">
        <f t="shared" si="40"/>
        <v>NA</v>
      </c>
      <c r="Z103" s="1" t="s">
        <v>56</v>
      </c>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row>
    <row r="104" spans="1:61" ht="13">
      <c r="A104" s="1" t="s">
        <v>75</v>
      </c>
      <c r="B104" s="1" t="e">
        <f t="array" aca="1" ref="B104" ca="1">_xludf.XLOOKUP(A104,OTHERDATAlookup!A:A,OTHERDATAlookup!B:B)</f>
        <v>#NAME?</v>
      </c>
      <c r="C104" s="1" t="s">
        <v>76</v>
      </c>
      <c r="D104" s="1" t="s">
        <v>52</v>
      </c>
      <c r="E104" s="1" t="s">
        <v>53</v>
      </c>
      <c r="F104" s="1" t="s">
        <v>54</v>
      </c>
      <c r="G104" s="1" t="s">
        <v>1224</v>
      </c>
      <c r="H104" s="1" t="s">
        <v>375</v>
      </c>
      <c r="I104" s="1" t="s">
        <v>56</v>
      </c>
      <c r="J104" s="1" t="s">
        <v>56</v>
      </c>
      <c r="K104" s="1" t="s">
        <v>56</v>
      </c>
      <c r="L104" s="1" t="s">
        <v>56</v>
      </c>
      <c r="M104" s="1" t="s">
        <v>56</v>
      </c>
      <c r="N104" s="1" t="s">
        <v>56</v>
      </c>
      <c r="O104" s="1" t="s">
        <v>56</v>
      </c>
      <c r="P104" s="1" t="s">
        <v>56</v>
      </c>
      <c r="Q104" s="7" t="str">
        <f t="shared" si="43"/>
        <v>NA</v>
      </c>
      <c r="R104" s="1" t="e">
        <f t="shared" si="36"/>
        <v>#VALUE!</v>
      </c>
      <c r="S104" s="57" t="s">
        <v>56</v>
      </c>
      <c r="T104" s="58" t="str">
        <f t="shared" si="45"/>
        <v>NA</v>
      </c>
      <c r="U104" s="7" t="str">
        <f t="shared" si="38"/>
        <v>NA</v>
      </c>
      <c r="V104" s="1" t="e">
        <f t="shared" si="39"/>
        <v>#VALUE!</v>
      </c>
      <c r="W104" s="1" t="s">
        <v>56</v>
      </c>
      <c r="X104" s="1" t="s">
        <v>56</v>
      </c>
      <c r="Y104" s="6" t="str">
        <f t="shared" si="40"/>
        <v>NA</v>
      </c>
      <c r="Z104" s="1" t="s">
        <v>56</v>
      </c>
      <c r="AA104" s="1"/>
      <c r="AB104" s="1"/>
      <c r="AC104" s="1"/>
      <c r="AD104" s="1" t="s">
        <v>56</v>
      </c>
      <c r="AE104" s="1" t="s">
        <v>56</v>
      </c>
      <c r="AF104" s="1" t="s">
        <v>56</v>
      </c>
      <c r="AG104" s="1" t="s">
        <v>56</v>
      </c>
      <c r="AH104" s="1" t="s">
        <v>56</v>
      </c>
      <c r="AI104" s="1" t="s">
        <v>56</v>
      </c>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row>
    <row r="105" spans="1:61" ht="13">
      <c r="A105" s="1" t="s">
        <v>88</v>
      </c>
      <c r="B105" s="1" t="e">
        <f t="array" aca="1" ref="B105" ca="1">_xludf.XLOOKUP(A105,OTHERDATAlookup!A:A,OTHERDATAlookup!B:B)</f>
        <v>#NAME?</v>
      </c>
      <c r="C105" s="1" t="s">
        <v>89</v>
      </c>
      <c r="D105" s="1" t="s">
        <v>52</v>
      </c>
      <c r="E105" s="1" t="s">
        <v>81</v>
      </c>
      <c r="F105" s="1" t="s">
        <v>67</v>
      </c>
      <c r="G105" s="1" t="s">
        <v>1224</v>
      </c>
      <c r="H105" s="1" t="s">
        <v>56</v>
      </c>
      <c r="I105" s="1" t="s">
        <v>56</v>
      </c>
      <c r="J105" s="11" t="s">
        <v>90</v>
      </c>
      <c r="K105" s="1" t="s">
        <v>57</v>
      </c>
      <c r="L105" s="1" t="s">
        <v>57</v>
      </c>
      <c r="M105" s="1" t="s">
        <v>57</v>
      </c>
      <c r="N105" s="1" t="s">
        <v>56</v>
      </c>
      <c r="O105" s="1" t="s">
        <v>57</v>
      </c>
      <c r="P105" s="1" t="s">
        <v>56</v>
      </c>
      <c r="Q105" s="7" t="str">
        <f t="shared" si="43"/>
        <v>NA</v>
      </c>
      <c r="R105" s="1" t="e">
        <f t="shared" si="36"/>
        <v>#VALUE!</v>
      </c>
      <c r="S105" s="1" t="s">
        <v>56</v>
      </c>
      <c r="T105" s="7" t="str">
        <f t="shared" si="45"/>
        <v>NA</v>
      </c>
      <c r="U105" s="7" t="str">
        <f t="shared" si="38"/>
        <v>NA</v>
      </c>
      <c r="V105" s="1" t="e">
        <f t="shared" si="39"/>
        <v>#VALUE!</v>
      </c>
      <c r="W105" s="1" t="s">
        <v>56</v>
      </c>
      <c r="X105" s="1" t="s">
        <v>56</v>
      </c>
      <c r="Y105" s="6" t="str">
        <f t="shared" si="40"/>
        <v>NA</v>
      </c>
      <c r="Z105" s="1" t="s">
        <v>57</v>
      </c>
      <c r="AA105" s="1"/>
      <c r="AB105" s="1"/>
      <c r="AC105" s="1"/>
      <c r="AD105" s="1" t="s">
        <v>56</v>
      </c>
      <c r="AE105" s="1" t="s">
        <v>56</v>
      </c>
      <c r="AF105" s="1" t="s">
        <v>56</v>
      </c>
      <c r="AG105" s="1" t="s">
        <v>56</v>
      </c>
      <c r="AH105" s="1"/>
      <c r="AI105" s="1"/>
      <c r="AJ105" s="1"/>
      <c r="AK105" s="1"/>
      <c r="AL105" s="1"/>
      <c r="AM105" s="1"/>
      <c r="AN105" s="1"/>
      <c r="AO105" s="1" t="s">
        <v>56</v>
      </c>
      <c r="AP105" s="1" t="s">
        <v>91</v>
      </c>
      <c r="AQ105" s="12" t="s">
        <v>92</v>
      </c>
      <c r="AR105" s="1" t="s">
        <v>56</v>
      </c>
      <c r="AS105" s="1" t="s">
        <v>93</v>
      </c>
      <c r="AT105" s="12" t="s">
        <v>94</v>
      </c>
      <c r="AU105" s="12" t="s">
        <v>56</v>
      </c>
      <c r="AV105" s="1" t="s">
        <v>95</v>
      </c>
      <c r="AW105" s="1" t="s">
        <v>96</v>
      </c>
      <c r="AX105" s="1" t="s">
        <v>56</v>
      </c>
      <c r="AY105" s="1" t="s">
        <v>97</v>
      </c>
      <c r="AZ105" s="1" t="s">
        <v>98</v>
      </c>
      <c r="BA105" s="1" t="s">
        <v>56</v>
      </c>
      <c r="BB105" s="1" t="s">
        <v>99</v>
      </c>
      <c r="BC105" s="1" t="s">
        <v>99</v>
      </c>
      <c r="BD105" s="1" t="s">
        <v>56</v>
      </c>
      <c r="BE105" s="1" t="s">
        <v>56</v>
      </c>
      <c r="BF105" s="1"/>
      <c r="BG105" s="1"/>
    </row>
    <row r="106" spans="1:61" ht="13">
      <c r="A106" s="8" t="s">
        <v>112</v>
      </c>
      <c r="B106" s="1" t="e">
        <f t="array" aca="1" ref="B106" ca="1">_xludf.XLOOKUP(A106,OTHERDATAlookup!A:A,OTHERDATAlookup!B:B)</f>
        <v>#NAME?</v>
      </c>
      <c r="C106" s="8" t="s">
        <v>113</v>
      </c>
      <c r="D106" s="8" t="s">
        <v>80</v>
      </c>
      <c r="E106" s="8" t="s">
        <v>81</v>
      </c>
      <c r="F106" s="8" t="s">
        <v>54</v>
      </c>
      <c r="G106" s="8" t="s">
        <v>1224</v>
      </c>
      <c r="H106" s="8" t="s">
        <v>114</v>
      </c>
      <c r="I106" s="8" t="s">
        <v>114</v>
      </c>
      <c r="J106" s="8" t="s">
        <v>115</v>
      </c>
      <c r="K106" s="8" t="s">
        <v>57</v>
      </c>
      <c r="L106" s="8" t="s">
        <v>56</v>
      </c>
      <c r="M106" s="8" t="s">
        <v>60</v>
      </c>
      <c r="N106" s="8" t="s">
        <v>116</v>
      </c>
      <c r="O106" s="8" t="s">
        <v>57</v>
      </c>
      <c r="P106" s="8" t="s">
        <v>117</v>
      </c>
      <c r="Q106" s="7" t="str">
        <f t="shared" si="43"/>
        <v>2024</v>
      </c>
      <c r="R106" s="1">
        <f t="shared" si="36"/>
        <v>0</v>
      </c>
      <c r="S106" s="8" t="s">
        <v>118</v>
      </c>
      <c r="T106" s="7" t="str">
        <f t="shared" si="45"/>
        <v>2034</v>
      </c>
      <c r="U106" s="7">
        <f t="shared" si="38"/>
        <v>10</v>
      </c>
      <c r="V106" s="1">
        <f t="shared" si="39"/>
        <v>10</v>
      </c>
      <c r="W106" s="8">
        <v>350</v>
      </c>
      <c r="X106" s="8" t="s">
        <v>119</v>
      </c>
      <c r="Y106" s="6">
        <f t="shared" si="40"/>
        <v>35</v>
      </c>
      <c r="Z106" s="8" t="s">
        <v>57</v>
      </c>
      <c r="AA106" s="8"/>
      <c r="AB106" s="8"/>
      <c r="AC106" s="8"/>
      <c r="AD106" s="8">
        <v>558.72</v>
      </c>
      <c r="AE106" s="13">
        <v>2181.79</v>
      </c>
      <c r="AF106" s="13">
        <v>3447.8</v>
      </c>
      <c r="AG106" s="8" t="s">
        <v>120</v>
      </c>
      <c r="AH106" s="12" t="s">
        <v>121</v>
      </c>
      <c r="AI106" s="13">
        <v>313560.48</v>
      </c>
      <c r="AJ106" s="8" t="s">
        <v>122</v>
      </c>
      <c r="AK106" s="12" t="s">
        <v>123</v>
      </c>
      <c r="AL106" s="13">
        <v>3256.62</v>
      </c>
      <c r="AM106" s="8" t="s">
        <v>124</v>
      </c>
      <c r="AN106" s="12" t="s">
        <v>125</v>
      </c>
      <c r="AO106" s="1"/>
      <c r="AP106" s="1"/>
      <c r="AQ106" s="1"/>
      <c r="AR106" s="1"/>
      <c r="AS106" s="1"/>
      <c r="AT106" s="1"/>
      <c r="AU106" s="1"/>
      <c r="AV106" s="1"/>
      <c r="AW106" s="1"/>
      <c r="AX106" s="1"/>
      <c r="AY106" s="1"/>
      <c r="AZ106" s="1"/>
      <c r="BA106" s="1"/>
      <c r="BB106" s="1"/>
      <c r="BC106" s="1"/>
      <c r="BD106" s="1"/>
      <c r="BE106" s="1"/>
      <c r="BF106" s="1"/>
      <c r="BG106" s="1"/>
    </row>
    <row r="107" spans="1:61" ht="13">
      <c r="A107" s="1" t="s">
        <v>126</v>
      </c>
      <c r="B107" s="1" t="e">
        <f t="array" aca="1" ref="B107" ca="1">_xludf.XLOOKUP(A107,OTHERDATAlookup!A:A,OTHERDATAlookup!B:B)</f>
        <v>#NAME?</v>
      </c>
      <c r="C107" s="1" t="s">
        <v>127</v>
      </c>
      <c r="D107" s="1" t="s">
        <v>52</v>
      </c>
      <c r="E107" s="1" t="s">
        <v>81</v>
      </c>
      <c r="F107" s="1" t="s">
        <v>67</v>
      </c>
      <c r="G107" s="1" t="s">
        <v>1224</v>
      </c>
      <c r="H107" s="1" t="s">
        <v>128</v>
      </c>
      <c r="I107" s="1" t="s">
        <v>325</v>
      </c>
      <c r="J107" s="1" t="s">
        <v>56</v>
      </c>
      <c r="K107" s="1" t="s">
        <v>57</v>
      </c>
      <c r="L107" s="1" t="s">
        <v>56</v>
      </c>
      <c r="M107" s="1" t="s">
        <v>57</v>
      </c>
      <c r="N107" s="1" t="s">
        <v>56</v>
      </c>
      <c r="O107" s="1" t="s">
        <v>60</v>
      </c>
      <c r="P107" s="1">
        <v>2020</v>
      </c>
      <c r="Q107" s="7" t="str">
        <f t="shared" si="43"/>
        <v>2020</v>
      </c>
      <c r="R107" s="1">
        <f t="shared" si="36"/>
        <v>-4</v>
      </c>
      <c r="S107" s="1">
        <v>2026</v>
      </c>
      <c r="T107" s="7" t="str">
        <f t="shared" si="45"/>
        <v>2026</v>
      </c>
      <c r="U107" s="7">
        <f t="shared" si="38"/>
        <v>6</v>
      </c>
      <c r="V107" s="1">
        <f t="shared" si="39"/>
        <v>2</v>
      </c>
      <c r="W107" s="1" t="s">
        <v>56</v>
      </c>
      <c r="X107" s="1" t="s">
        <v>56</v>
      </c>
      <c r="Y107" s="6" t="str">
        <f t="shared" si="40"/>
        <v>NA</v>
      </c>
      <c r="Z107" s="1" t="s">
        <v>57</v>
      </c>
      <c r="AA107" s="1"/>
      <c r="AB107" s="1"/>
      <c r="AC107" s="1"/>
      <c r="AD107" s="1" t="s">
        <v>56</v>
      </c>
      <c r="AE107" s="1">
        <v>1128</v>
      </c>
      <c r="AF107" s="1">
        <v>896</v>
      </c>
      <c r="AG107" s="1"/>
      <c r="AH107" s="12"/>
      <c r="AI107" s="1"/>
      <c r="AJ107" s="15"/>
      <c r="AK107" s="1"/>
      <c r="AL107" s="1"/>
      <c r="AM107" s="16"/>
      <c r="AN107" s="1"/>
      <c r="AO107" s="1"/>
      <c r="AP107" s="1"/>
      <c r="AQ107" s="1"/>
      <c r="AR107" s="1"/>
      <c r="AS107" s="1"/>
      <c r="AT107" s="1"/>
      <c r="AU107" s="1"/>
      <c r="AV107" s="1"/>
      <c r="AW107" s="1"/>
      <c r="AX107" s="1"/>
      <c r="AY107" s="1"/>
      <c r="AZ107" s="1"/>
      <c r="BA107" s="1"/>
      <c r="BB107" s="1"/>
      <c r="BC107" s="1"/>
      <c r="BD107" s="1"/>
      <c r="BE107" s="1"/>
      <c r="BF107" s="1"/>
      <c r="BG107" s="1"/>
    </row>
    <row r="108" spans="1:61" ht="13">
      <c r="A108" s="1" t="s">
        <v>129</v>
      </c>
      <c r="B108" s="1" t="e">
        <f t="array" aca="1" ref="B108" ca="1">_xludf.XLOOKUP(A108,OTHERDATAlookup!A:A,OTHERDATAlookup!B:B)</f>
        <v>#NAME?</v>
      </c>
      <c r="C108" s="1" t="s">
        <v>130</v>
      </c>
      <c r="D108" s="1" t="s">
        <v>52</v>
      </c>
      <c r="E108" s="1" t="s">
        <v>81</v>
      </c>
      <c r="F108" s="1" t="s">
        <v>54</v>
      </c>
      <c r="G108" s="1" t="s">
        <v>1224</v>
      </c>
      <c r="H108" s="1" t="s">
        <v>131</v>
      </c>
      <c r="I108" s="1" t="s">
        <v>131</v>
      </c>
      <c r="J108" s="1" t="s">
        <v>132</v>
      </c>
      <c r="K108" s="1" t="s">
        <v>57</v>
      </c>
      <c r="L108" s="1" t="s">
        <v>56</v>
      </c>
      <c r="M108" s="1" t="s">
        <v>72</v>
      </c>
      <c r="N108" s="1" t="s">
        <v>56</v>
      </c>
      <c r="O108" s="1" t="s">
        <v>57</v>
      </c>
      <c r="P108" s="3">
        <v>44567</v>
      </c>
      <c r="Q108" s="7" t="str">
        <f t="shared" si="43"/>
        <v>4567</v>
      </c>
      <c r="R108" s="1">
        <f t="shared" si="36"/>
        <v>2543</v>
      </c>
      <c r="S108" s="3">
        <v>45297</v>
      </c>
      <c r="T108" s="7" t="str">
        <f t="shared" si="45"/>
        <v>5297</v>
      </c>
      <c r="U108" s="7">
        <f t="shared" si="38"/>
        <v>730</v>
      </c>
      <c r="V108" s="1">
        <f t="shared" si="39"/>
        <v>3273</v>
      </c>
      <c r="W108" s="16">
        <v>39.375</v>
      </c>
      <c r="X108" s="1" t="s">
        <v>133</v>
      </c>
      <c r="Y108" s="17">
        <f t="shared" si="40"/>
        <v>5.3938356164383562E-2</v>
      </c>
      <c r="Z108" s="1" t="s">
        <v>57</v>
      </c>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t="s">
        <v>57</v>
      </c>
      <c r="BF108" s="1"/>
      <c r="BG108" s="1"/>
    </row>
    <row r="109" spans="1:61" ht="13">
      <c r="A109" s="1" t="s">
        <v>258</v>
      </c>
      <c r="B109" s="1" t="e">
        <f t="array" aca="1" ref="B109" ca="1">_xludf.XLOOKUP(A109,OTHERDATAlookup!A:A,OTHERDATAlookup!B:B)</f>
        <v>#NAME?</v>
      </c>
      <c r="C109" s="1" t="s">
        <v>259</v>
      </c>
      <c r="D109" s="1" t="s">
        <v>52</v>
      </c>
      <c r="E109" s="1" t="s">
        <v>136</v>
      </c>
      <c r="F109" s="1" t="s">
        <v>67</v>
      </c>
      <c r="G109" s="1" t="s">
        <v>1224</v>
      </c>
      <c r="H109" s="1" t="s">
        <v>260</v>
      </c>
      <c r="I109" s="1" t="s">
        <v>260</v>
      </c>
      <c r="J109" s="11" t="s">
        <v>261</v>
      </c>
      <c r="K109" s="1" t="s">
        <v>57</v>
      </c>
      <c r="L109" s="1" t="s">
        <v>56</v>
      </c>
      <c r="M109" s="1" t="s">
        <v>57</v>
      </c>
      <c r="N109" s="1" t="s">
        <v>56</v>
      </c>
      <c r="O109" s="1" t="s">
        <v>57</v>
      </c>
      <c r="P109" s="1">
        <v>2022</v>
      </c>
      <c r="Q109" s="7" t="str">
        <f t="shared" si="43"/>
        <v>2022</v>
      </c>
      <c r="R109" s="1">
        <f t="shared" si="36"/>
        <v>-2</v>
      </c>
      <c r="S109" s="1">
        <v>2025</v>
      </c>
      <c r="T109" s="7" t="str">
        <f t="shared" si="45"/>
        <v>2025</v>
      </c>
      <c r="U109" s="7">
        <f t="shared" si="38"/>
        <v>3</v>
      </c>
      <c r="V109" s="1">
        <f t="shared" si="39"/>
        <v>1</v>
      </c>
      <c r="W109" s="1" t="s">
        <v>56</v>
      </c>
      <c r="X109" s="21" t="s">
        <v>1276</v>
      </c>
      <c r="Y109" s="6" t="str">
        <f t="shared" si="40"/>
        <v>NA</v>
      </c>
      <c r="Z109" s="1" t="s">
        <v>57</v>
      </c>
      <c r="AA109" s="1"/>
      <c r="AB109" s="1"/>
      <c r="AC109" s="1"/>
      <c r="AD109" s="1"/>
      <c r="AE109" s="1"/>
      <c r="AF109" s="1"/>
      <c r="AG109" s="1"/>
      <c r="AH109" s="24"/>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row>
    <row r="110" spans="1:61" ht="13">
      <c r="A110" s="1" t="s">
        <v>290</v>
      </c>
      <c r="B110" s="1" t="e">
        <f t="array" aca="1" ref="B110" ca="1">_xludf.XLOOKUP(A110,OTHERDATAlookup!A:A,OTHERDATAlookup!B:B)</f>
        <v>#NAME?</v>
      </c>
      <c r="C110" s="1" t="s">
        <v>291</v>
      </c>
      <c r="D110" s="1" t="s">
        <v>276</v>
      </c>
      <c r="E110" s="1" t="s">
        <v>81</v>
      </c>
      <c r="F110" s="1" t="s">
        <v>54</v>
      </c>
      <c r="G110" s="1" t="s">
        <v>1224</v>
      </c>
      <c r="H110" s="1" t="s">
        <v>114</v>
      </c>
      <c r="I110" s="1" t="s">
        <v>114</v>
      </c>
      <c r="J110" s="21" t="s">
        <v>1277</v>
      </c>
      <c r="K110" s="1" t="s">
        <v>57</v>
      </c>
      <c r="L110" s="1" t="s">
        <v>56</v>
      </c>
      <c r="M110" s="1" t="s">
        <v>206</v>
      </c>
      <c r="N110" s="1" t="s">
        <v>206</v>
      </c>
      <c r="O110" s="1" t="s">
        <v>206</v>
      </c>
      <c r="P110" s="1" t="s">
        <v>56</v>
      </c>
      <c r="Q110" s="7" t="str">
        <f t="shared" si="43"/>
        <v>NA</v>
      </c>
      <c r="R110" s="1" t="e">
        <f t="shared" si="36"/>
        <v>#VALUE!</v>
      </c>
      <c r="S110" s="1">
        <v>2032</v>
      </c>
      <c r="T110" s="7" t="str">
        <f t="shared" si="45"/>
        <v>2032</v>
      </c>
      <c r="U110" s="7" t="str">
        <f t="shared" si="38"/>
        <v>NA</v>
      </c>
      <c r="V110" s="1">
        <f t="shared" si="39"/>
        <v>8</v>
      </c>
      <c r="W110" s="1" t="s">
        <v>56</v>
      </c>
      <c r="X110" s="21" t="s">
        <v>1278</v>
      </c>
      <c r="Y110" s="6" t="str">
        <f t="shared" si="40"/>
        <v>NA</v>
      </c>
      <c r="Z110" s="1" t="s">
        <v>57</v>
      </c>
      <c r="AA110" s="1"/>
      <c r="AB110" s="1"/>
      <c r="AC110" s="1"/>
      <c r="AD110" s="1"/>
      <c r="AE110" s="1"/>
      <c r="AF110" s="1"/>
      <c r="AG110" s="1"/>
      <c r="AH110" s="24"/>
      <c r="AI110" s="1"/>
      <c r="AJ110" s="1"/>
      <c r="AK110" s="1"/>
      <c r="AL110" s="1"/>
      <c r="AM110" s="1"/>
      <c r="AN110" s="1"/>
      <c r="AO110" s="26">
        <v>3056</v>
      </c>
      <c r="AP110" s="8" t="s">
        <v>294</v>
      </c>
      <c r="AQ110" s="12" t="s">
        <v>295</v>
      </c>
      <c r="AR110" s="13">
        <v>2485.02</v>
      </c>
      <c r="AS110" s="8" t="s">
        <v>296</v>
      </c>
      <c r="AT110" s="12" t="s">
        <v>297</v>
      </c>
      <c r="AU110" s="13">
        <v>1454.06</v>
      </c>
      <c r="AV110" s="8" t="s">
        <v>298</v>
      </c>
      <c r="AW110" s="12" t="s">
        <v>299</v>
      </c>
      <c r="AX110" s="8">
        <v>351.28</v>
      </c>
      <c r="AY110" s="8" t="s">
        <v>300</v>
      </c>
      <c r="AZ110" s="12" t="s">
        <v>301</v>
      </c>
      <c r="BA110" s="8">
        <v>314.82</v>
      </c>
      <c r="BB110" s="8"/>
      <c r="BC110" s="8"/>
      <c r="BD110" s="8"/>
      <c r="BE110" s="8"/>
      <c r="BF110" s="8"/>
      <c r="BG110" s="8"/>
    </row>
    <row r="111" spans="1:61" ht="13">
      <c r="A111" s="1" t="s">
        <v>1279</v>
      </c>
      <c r="B111" s="1"/>
      <c r="C111" s="1" t="s">
        <v>56</v>
      </c>
      <c r="D111" s="1" t="s">
        <v>419</v>
      </c>
      <c r="E111" s="1" t="s">
        <v>53</v>
      </c>
      <c r="F111" s="1" t="s">
        <v>54</v>
      </c>
      <c r="G111" s="1" t="s">
        <v>1224</v>
      </c>
      <c r="H111" s="1" t="s">
        <v>408</v>
      </c>
      <c r="I111" s="1" t="s">
        <v>285</v>
      </c>
      <c r="J111" s="1" t="s">
        <v>409</v>
      </c>
      <c r="K111" s="1" t="s">
        <v>57</v>
      </c>
      <c r="L111" s="1" t="s">
        <v>56</v>
      </c>
      <c r="M111" s="1" t="s">
        <v>58</v>
      </c>
      <c r="N111" s="1" t="s">
        <v>56</v>
      </c>
      <c r="O111" s="1" t="s">
        <v>57</v>
      </c>
      <c r="P111" s="3">
        <v>43831</v>
      </c>
      <c r="Q111" s="7" t="s">
        <v>1263</v>
      </c>
      <c r="R111" s="1">
        <v>-4</v>
      </c>
      <c r="S111" s="57">
        <v>2045</v>
      </c>
      <c r="T111" s="58" t="s">
        <v>1280</v>
      </c>
      <c r="U111" s="7">
        <v>25</v>
      </c>
      <c r="V111" s="1">
        <f t="shared" si="39"/>
        <v>21</v>
      </c>
      <c r="W111" s="1">
        <v>700</v>
      </c>
      <c r="X111" s="1" t="s">
        <v>410</v>
      </c>
      <c r="Y111" s="6">
        <v>28</v>
      </c>
      <c r="Z111" s="1" t="s">
        <v>57</v>
      </c>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row>
    <row r="112" spans="1:61" ht="13">
      <c r="A112" s="1" t="s">
        <v>336</v>
      </c>
      <c r="B112" s="1" t="e">
        <f t="array" aca="1" ref="B112" ca="1">_xludf.XLOOKUP(A112,OTHERDATAlookup!A:A,OTHERDATAlookup!B:B)</f>
        <v>#NAME?</v>
      </c>
      <c r="C112" s="1" t="s">
        <v>337</v>
      </c>
      <c r="D112" s="1" t="s">
        <v>52</v>
      </c>
      <c r="E112" s="1" t="s">
        <v>81</v>
      </c>
      <c r="F112" s="1" t="s">
        <v>338</v>
      </c>
      <c r="G112" s="1" t="s">
        <v>1224</v>
      </c>
      <c r="H112" s="1" t="s">
        <v>339</v>
      </c>
      <c r="I112" s="1" t="s">
        <v>339</v>
      </c>
      <c r="J112" s="1" t="s">
        <v>340</v>
      </c>
      <c r="K112" s="1" t="s">
        <v>56</v>
      </c>
      <c r="L112" s="1" t="s">
        <v>56</v>
      </c>
      <c r="M112" s="1" t="s">
        <v>72</v>
      </c>
      <c r="N112" s="1" t="s">
        <v>56</v>
      </c>
      <c r="O112" s="1" t="s">
        <v>57</v>
      </c>
      <c r="P112" s="1"/>
      <c r="Q112" s="7" t="s">
        <v>56</v>
      </c>
      <c r="R112" s="1" t="e">
        <f t="shared" ref="R112:R146" si="46">Q112-2024</f>
        <v>#VALUE!</v>
      </c>
      <c r="S112" s="57" t="s">
        <v>56</v>
      </c>
      <c r="T112" s="58" t="s">
        <v>56</v>
      </c>
      <c r="U112" s="7" t="str">
        <f t="shared" ref="U112:U128" si="47">IF(ISERROR((T112-Q112)),"NA",T112-Q112)</f>
        <v>NA</v>
      </c>
      <c r="V112" s="1" t="e">
        <f t="shared" si="39"/>
        <v>#VALUE!</v>
      </c>
      <c r="W112" s="1"/>
      <c r="X112" s="1"/>
      <c r="Y112" s="6" t="str">
        <f t="shared" ref="Y112:Y128" si="48">IF(ISERROR((W112/U112)),"NA",W112/U112)</f>
        <v>NA</v>
      </c>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t="s">
        <v>60</v>
      </c>
      <c r="BF112" s="1" t="s">
        <v>341</v>
      </c>
      <c r="BG112" s="1"/>
    </row>
    <row r="113" spans="1:61" ht="13">
      <c r="A113" s="1" t="s">
        <v>354</v>
      </c>
      <c r="B113" s="1" t="e">
        <f t="array" aca="1" ref="B113" ca="1">_xludf.XLOOKUP(A113,OTHERDATAlookup!A:A,OTHERDATAlookup!B:B)</f>
        <v>#NAME?</v>
      </c>
      <c r="C113" s="1" t="s">
        <v>355</v>
      </c>
      <c r="D113" s="1" t="s">
        <v>179</v>
      </c>
      <c r="E113" s="1" t="s">
        <v>81</v>
      </c>
      <c r="F113" s="1" t="s">
        <v>277</v>
      </c>
      <c r="G113" s="1" t="s">
        <v>1224</v>
      </c>
      <c r="H113" s="1" t="s">
        <v>352</v>
      </c>
      <c r="I113" s="1" t="s">
        <v>352</v>
      </c>
      <c r="J113" s="1" t="s">
        <v>356</v>
      </c>
      <c r="K113" s="1" t="s">
        <v>57</v>
      </c>
      <c r="L113" s="1" t="s">
        <v>56</v>
      </c>
      <c r="M113" s="1" t="s">
        <v>57</v>
      </c>
      <c r="N113" s="1" t="s">
        <v>56</v>
      </c>
      <c r="O113" s="1" t="s">
        <v>57</v>
      </c>
      <c r="P113" s="1" t="s">
        <v>56</v>
      </c>
      <c r="Q113" s="7" t="str">
        <f t="shared" ref="Q113:Q114" si="49">RIGHT(P113,4)</f>
        <v>NA</v>
      </c>
      <c r="R113" s="1" t="e">
        <f t="shared" si="46"/>
        <v>#VALUE!</v>
      </c>
      <c r="S113" s="57" t="s">
        <v>56</v>
      </c>
      <c r="T113" s="58" t="s">
        <v>56</v>
      </c>
      <c r="U113" s="7" t="str">
        <f t="shared" si="47"/>
        <v>NA</v>
      </c>
      <c r="V113" s="1" t="e">
        <f t="shared" si="39"/>
        <v>#VALUE!</v>
      </c>
      <c r="W113" s="1" t="s">
        <v>56</v>
      </c>
      <c r="X113" s="1" t="s">
        <v>357</v>
      </c>
      <c r="Y113" s="6" t="str">
        <f t="shared" si="48"/>
        <v>NA</v>
      </c>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t="s">
        <v>60</v>
      </c>
      <c r="BF113" s="1" t="s">
        <v>358</v>
      </c>
      <c r="BG113" s="1"/>
    </row>
    <row r="114" spans="1:61" ht="13">
      <c r="A114" s="1" t="s">
        <v>373</v>
      </c>
      <c r="B114" s="1" t="e">
        <f t="array" aca="1" ref="B114" ca="1">_xludf.XLOOKUP(A114,OTHERDATAlookup!A:A,OTHERDATAlookup!B:B)</f>
        <v>#NAME?</v>
      </c>
      <c r="C114" s="1" t="s">
        <v>374</v>
      </c>
      <c r="D114" s="1" t="s">
        <v>80</v>
      </c>
      <c r="E114" s="1" t="s">
        <v>81</v>
      </c>
      <c r="F114" s="1" t="s">
        <v>54</v>
      </c>
      <c r="G114" s="1" t="s">
        <v>1224</v>
      </c>
      <c r="H114" s="1" t="s">
        <v>375</v>
      </c>
      <c r="I114" s="1" t="s">
        <v>56</v>
      </c>
      <c r="J114" s="1" t="s">
        <v>376</v>
      </c>
      <c r="K114" s="1" t="s">
        <v>56</v>
      </c>
      <c r="L114" s="1" t="s">
        <v>56</v>
      </c>
      <c r="M114" s="1" t="s">
        <v>56</v>
      </c>
      <c r="N114" s="1" t="s">
        <v>56</v>
      </c>
      <c r="O114" s="1" t="s">
        <v>56</v>
      </c>
      <c r="P114" s="1" t="s">
        <v>56</v>
      </c>
      <c r="Q114" s="7" t="str">
        <f t="shared" si="49"/>
        <v>NA</v>
      </c>
      <c r="R114" s="1" t="e">
        <f t="shared" si="46"/>
        <v>#VALUE!</v>
      </c>
      <c r="S114" s="57" t="s">
        <v>56</v>
      </c>
      <c r="T114" s="58" t="str">
        <f t="shared" ref="T114:T128" si="50">RIGHT(S114,4)</f>
        <v>NA</v>
      </c>
      <c r="U114" s="7" t="str">
        <f t="shared" si="47"/>
        <v>NA</v>
      </c>
      <c r="V114" s="1" t="e">
        <f t="shared" si="39"/>
        <v>#VALUE!</v>
      </c>
      <c r="W114" s="1" t="s">
        <v>56</v>
      </c>
      <c r="X114" s="1" t="s">
        <v>56</v>
      </c>
      <c r="Y114" s="6" t="str">
        <f t="shared" si="48"/>
        <v>NA</v>
      </c>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t="s">
        <v>60</v>
      </c>
      <c r="BF114" s="1" t="s">
        <v>377</v>
      </c>
      <c r="BG114" s="1"/>
    </row>
    <row r="115" spans="1:61" ht="13">
      <c r="A115" s="1" t="s">
        <v>378</v>
      </c>
      <c r="B115" s="1" t="e">
        <f t="array" aca="1" ref="B115" ca="1">_xludf.XLOOKUP(A115,OTHERDATAlookup!A:A,OTHERDATAlookup!B:B)</f>
        <v>#NAME?</v>
      </c>
      <c r="C115" s="1" t="s">
        <v>379</v>
      </c>
      <c r="D115" s="1" t="s">
        <v>52</v>
      </c>
      <c r="E115" s="1" t="s">
        <v>81</v>
      </c>
      <c r="F115" s="1" t="s">
        <v>54</v>
      </c>
      <c r="G115" s="1" t="s">
        <v>1224</v>
      </c>
      <c r="H115" s="1" t="s">
        <v>56</v>
      </c>
      <c r="I115" s="1" t="s">
        <v>56</v>
      </c>
      <c r="J115" s="1" t="s">
        <v>380</v>
      </c>
      <c r="K115" s="1" t="s">
        <v>57</v>
      </c>
      <c r="L115" s="1" t="s">
        <v>56</v>
      </c>
      <c r="M115" s="1" t="s">
        <v>56</v>
      </c>
      <c r="N115" s="1" t="s">
        <v>56</v>
      </c>
      <c r="O115" s="1" t="s">
        <v>57</v>
      </c>
      <c r="P115" s="1" t="s">
        <v>56</v>
      </c>
      <c r="Q115" s="7" t="s">
        <v>56</v>
      </c>
      <c r="R115" s="1" t="e">
        <f t="shared" si="46"/>
        <v>#VALUE!</v>
      </c>
      <c r="S115" s="1" t="s">
        <v>56</v>
      </c>
      <c r="T115" s="7" t="str">
        <f t="shared" si="50"/>
        <v>NA</v>
      </c>
      <c r="U115" s="7" t="str">
        <f t="shared" si="47"/>
        <v>NA</v>
      </c>
      <c r="V115" s="1" t="e">
        <f t="shared" si="39"/>
        <v>#VALUE!</v>
      </c>
      <c r="W115" s="1" t="s">
        <v>56</v>
      </c>
      <c r="X115" s="1" t="s">
        <v>56</v>
      </c>
      <c r="Y115" s="6" t="str">
        <f t="shared" si="48"/>
        <v>NA</v>
      </c>
      <c r="Z115" s="1" t="s">
        <v>57</v>
      </c>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row>
    <row r="116" spans="1:61" ht="13">
      <c r="A116" s="1" t="s">
        <v>383</v>
      </c>
      <c r="B116" s="1" t="e">
        <f t="array" aca="1" ref="B116" ca="1">_xludf.XLOOKUP(A116,OTHERDATAlookup!A:A,OTHERDATAlookup!B:B)</f>
        <v>#NAME?</v>
      </c>
      <c r="C116" s="1" t="s">
        <v>384</v>
      </c>
      <c r="D116" s="1" t="s">
        <v>80</v>
      </c>
      <c r="E116" s="1" t="s">
        <v>81</v>
      </c>
      <c r="F116" s="1" t="s">
        <v>54</v>
      </c>
      <c r="G116" s="1" t="s">
        <v>1224</v>
      </c>
      <c r="H116" s="1" t="s">
        <v>385</v>
      </c>
      <c r="I116" s="1" t="s">
        <v>478</v>
      </c>
      <c r="J116" s="1" t="s">
        <v>386</v>
      </c>
      <c r="K116" s="1" t="s">
        <v>60</v>
      </c>
      <c r="L116" s="1" t="s">
        <v>387</v>
      </c>
      <c r="M116" s="1" t="s">
        <v>56</v>
      </c>
      <c r="N116" s="1" t="s">
        <v>56</v>
      </c>
      <c r="O116" s="1" t="s">
        <v>57</v>
      </c>
      <c r="P116" s="29">
        <v>44971</v>
      </c>
      <c r="Q116" s="7" t="str">
        <f>RIGHT(P116,4)</f>
        <v>4971</v>
      </c>
      <c r="R116" s="1">
        <f t="shared" si="46"/>
        <v>2947</v>
      </c>
      <c r="S116" s="1">
        <v>2026</v>
      </c>
      <c r="T116" s="7" t="str">
        <f t="shared" si="50"/>
        <v>2026</v>
      </c>
      <c r="U116" s="7">
        <f t="shared" si="47"/>
        <v>-2945</v>
      </c>
      <c r="V116" s="1">
        <f t="shared" si="39"/>
        <v>2</v>
      </c>
      <c r="W116" s="1">
        <v>9</v>
      </c>
      <c r="X116" s="1" t="s">
        <v>388</v>
      </c>
      <c r="Y116" s="6">
        <f t="shared" si="48"/>
        <v>-3.0560271646859084E-3</v>
      </c>
      <c r="Z116" s="1" t="s">
        <v>57</v>
      </c>
      <c r="AA116" s="1"/>
      <c r="AB116" s="1"/>
      <c r="AC116" s="1"/>
      <c r="AD116" s="1">
        <v>0</v>
      </c>
      <c r="AE116" s="1">
        <v>0</v>
      </c>
      <c r="AF116" s="1">
        <v>0</v>
      </c>
      <c r="AG116" s="1" t="s">
        <v>389</v>
      </c>
      <c r="AH116" s="1" t="s">
        <v>56</v>
      </c>
      <c r="AI116" s="1" t="s">
        <v>56</v>
      </c>
      <c r="AJ116" s="1" t="s">
        <v>390</v>
      </c>
      <c r="AK116" s="30" t="s">
        <v>391</v>
      </c>
      <c r="AL116" s="1">
        <v>5896</v>
      </c>
      <c r="AM116" s="1"/>
      <c r="AN116" s="1"/>
      <c r="AO116" s="1"/>
      <c r="AP116" s="1"/>
      <c r="AQ116" s="1"/>
      <c r="AR116" s="1"/>
      <c r="AS116" s="1"/>
      <c r="AT116" s="1"/>
      <c r="AU116" s="1"/>
      <c r="AV116" s="1"/>
      <c r="AW116" s="1"/>
      <c r="AX116" s="1"/>
      <c r="AY116" s="1"/>
      <c r="AZ116" s="1"/>
      <c r="BA116" s="1"/>
      <c r="BB116" s="1"/>
      <c r="BC116" s="1"/>
      <c r="BD116" s="1"/>
      <c r="BE116" s="1"/>
      <c r="BF116" s="1"/>
      <c r="BG116" s="1"/>
    </row>
    <row r="117" spans="1:61" ht="13">
      <c r="A117" s="1" t="s">
        <v>392</v>
      </c>
      <c r="B117" s="1" t="e">
        <f t="array" aca="1" ref="B117" ca="1">_xludf.XLOOKUP(A117,OTHERDATAlookup!A:A,OTHERDATAlookup!B:B)</f>
        <v>#NAME?</v>
      </c>
      <c r="C117" s="1" t="s">
        <v>393</v>
      </c>
      <c r="D117" s="1" t="s">
        <v>52</v>
      </c>
      <c r="E117" s="1" t="s">
        <v>53</v>
      </c>
      <c r="F117" s="1" t="s">
        <v>54</v>
      </c>
      <c r="G117" s="1" t="s">
        <v>1224</v>
      </c>
      <c r="H117" s="1" t="s">
        <v>375</v>
      </c>
      <c r="I117" s="1" t="s">
        <v>56</v>
      </c>
      <c r="J117" s="1" t="s">
        <v>394</v>
      </c>
      <c r="K117" s="1" t="s">
        <v>56</v>
      </c>
      <c r="L117" s="1" t="s">
        <v>56</v>
      </c>
      <c r="M117" s="1" t="s">
        <v>56</v>
      </c>
      <c r="N117" s="1" t="s">
        <v>56</v>
      </c>
      <c r="O117" s="1" t="s">
        <v>56</v>
      </c>
      <c r="P117" s="1" t="s">
        <v>56</v>
      </c>
      <c r="Q117" s="7" t="s">
        <v>56</v>
      </c>
      <c r="R117" s="1" t="e">
        <f t="shared" si="46"/>
        <v>#VALUE!</v>
      </c>
      <c r="S117" s="57" t="s">
        <v>56</v>
      </c>
      <c r="T117" s="58" t="str">
        <f t="shared" si="50"/>
        <v>NA</v>
      </c>
      <c r="U117" s="7" t="str">
        <f t="shared" si="47"/>
        <v>NA</v>
      </c>
      <c r="V117" s="1" t="e">
        <f t="shared" si="39"/>
        <v>#VALUE!</v>
      </c>
      <c r="W117" s="1" t="s">
        <v>56</v>
      </c>
      <c r="X117" s="1" t="s">
        <v>56</v>
      </c>
      <c r="Y117" s="6" t="str">
        <f t="shared" si="48"/>
        <v>NA</v>
      </c>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row>
    <row r="118" spans="1:61" ht="13">
      <c r="A118" s="1" t="s">
        <v>400</v>
      </c>
      <c r="B118" s="1" t="e">
        <f t="array" aca="1" ref="B118" ca="1">_xludf.XLOOKUP(A118,OTHERDATAlookup!A:A,OTHERDATAlookup!B:B)</f>
        <v>#NAME?</v>
      </c>
      <c r="C118" s="1" t="s">
        <v>401</v>
      </c>
      <c r="D118" s="1" t="s">
        <v>52</v>
      </c>
      <c r="E118" s="1" t="s">
        <v>53</v>
      </c>
      <c r="F118" s="1" t="s">
        <v>402</v>
      </c>
      <c r="G118" s="1" t="s">
        <v>1224</v>
      </c>
      <c r="H118" s="1" t="s">
        <v>403</v>
      </c>
      <c r="I118" s="1" t="s">
        <v>403</v>
      </c>
      <c r="J118" s="1" t="s">
        <v>404</v>
      </c>
      <c r="K118" s="1" t="s">
        <v>56</v>
      </c>
      <c r="L118" s="1" t="s">
        <v>56</v>
      </c>
      <c r="M118" s="1" t="s">
        <v>56</v>
      </c>
      <c r="N118" s="1" t="s">
        <v>56</v>
      </c>
      <c r="O118" s="1" t="s">
        <v>56</v>
      </c>
      <c r="P118" s="1" t="s">
        <v>56</v>
      </c>
      <c r="Q118" s="7" t="str">
        <f t="shared" ref="Q118:Q120" si="51">RIGHT(P118,4)</f>
        <v>NA</v>
      </c>
      <c r="R118" s="1" t="e">
        <f t="shared" si="46"/>
        <v>#VALUE!</v>
      </c>
      <c r="S118" s="57" t="s">
        <v>56</v>
      </c>
      <c r="T118" s="58" t="str">
        <f t="shared" si="50"/>
        <v>NA</v>
      </c>
      <c r="U118" s="7" t="str">
        <f t="shared" si="47"/>
        <v>NA</v>
      </c>
      <c r="V118" s="1" t="e">
        <f t="shared" si="39"/>
        <v>#VALUE!</v>
      </c>
      <c r="W118" s="1" t="s">
        <v>56</v>
      </c>
      <c r="X118" s="1" t="s">
        <v>56</v>
      </c>
      <c r="Y118" s="6" t="str">
        <f t="shared" si="48"/>
        <v>NA</v>
      </c>
      <c r="Z118" s="1" t="s">
        <v>56</v>
      </c>
      <c r="AA118" s="1"/>
      <c r="AB118" s="1"/>
      <c r="AC118" s="1"/>
      <c r="AD118" s="1">
        <v>0</v>
      </c>
      <c r="AE118" s="1">
        <v>0</v>
      </c>
      <c r="AF118" s="1">
        <v>0</v>
      </c>
      <c r="AG118" s="1" t="s">
        <v>56</v>
      </c>
      <c r="AH118" s="1" t="s">
        <v>56</v>
      </c>
      <c r="AI118" s="1" t="s">
        <v>56</v>
      </c>
      <c r="AJ118" s="1" t="s">
        <v>56</v>
      </c>
      <c r="AK118" s="1" t="s">
        <v>56</v>
      </c>
      <c r="AL118" s="1" t="s">
        <v>56</v>
      </c>
      <c r="AM118" s="1" t="s">
        <v>56</v>
      </c>
      <c r="AN118" s="1" t="s">
        <v>56</v>
      </c>
      <c r="AO118" s="1" t="s">
        <v>405</v>
      </c>
      <c r="AP118" s="1"/>
      <c r="AQ118" s="1"/>
      <c r="AR118" s="1"/>
      <c r="AS118" s="1"/>
      <c r="AT118" s="1"/>
      <c r="AU118" s="1"/>
      <c r="AV118" s="1"/>
      <c r="AW118" s="1"/>
      <c r="AX118" s="1"/>
      <c r="AY118" s="1"/>
      <c r="AZ118" s="1"/>
      <c r="BA118" s="1"/>
      <c r="BB118" s="1"/>
      <c r="BC118" s="1"/>
      <c r="BD118" s="1"/>
      <c r="BE118" s="1"/>
      <c r="BF118" s="1"/>
      <c r="BG118" s="1"/>
    </row>
    <row r="119" spans="1:61" ht="13">
      <c r="A119" s="1" t="s">
        <v>447</v>
      </c>
      <c r="B119" s="1" t="e">
        <f t="array" aca="1" ref="B119" ca="1">_xludf.XLOOKUP(A119,OTHERDATAlookup!A:A,OTHERDATAlookup!B:B)</f>
        <v>#NAME?</v>
      </c>
      <c r="C119" s="1" t="s">
        <v>448</v>
      </c>
      <c r="D119" s="1" t="s">
        <v>179</v>
      </c>
      <c r="E119" s="1" t="s">
        <v>81</v>
      </c>
      <c r="F119" s="1" t="s">
        <v>67</v>
      </c>
      <c r="G119" s="1" t="s">
        <v>1224</v>
      </c>
      <c r="H119" s="1" t="s">
        <v>449</v>
      </c>
      <c r="I119" s="1" t="s">
        <v>449</v>
      </c>
      <c r="J119" s="1" t="s">
        <v>450</v>
      </c>
      <c r="K119" s="1" t="s">
        <v>57</v>
      </c>
      <c r="L119" s="1" t="s">
        <v>56</v>
      </c>
      <c r="M119" s="1" t="s">
        <v>57</v>
      </c>
      <c r="N119" s="1" t="s">
        <v>56</v>
      </c>
      <c r="O119" s="1" t="s">
        <v>57</v>
      </c>
      <c r="P119" s="3">
        <v>45205</v>
      </c>
      <c r="Q119" s="7" t="str">
        <f t="shared" si="51"/>
        <v>5205</v>
      </c>
      <c r="R119" s="1">
        <f t="shared" si="46"/>
        <v>3181</v>
      </c>
      <c r="S119" s="3">
        <v>45571</v>
      </c>
      <c r="T119" s="7" t="str">
        <f t="shared" si="50"/>
        <v>5571</v>
      </c>
      <c r="U119" s="7">
        <f t="shared" si="47"/>
        <v>366</v>
      </c>
      <c r="V119" s="1">
        <f t="shared" si="39"/>
        <v>3547</v>
      </c>
      <c r="W119" s="16" t="s">
        <v>56</v>
      </c>
      <c r="X119" s="1" t="s">
        <v>451</v>
      </c>
      <c r="Y119" s="6" t="str">
        <f t="shared" si="48"/>
        <v>NA</v>
      </c>
      <c r="Z119" s="1" t="s">
        <v>57</v>
      </c>
      <c r="AA119" s="1"/>
      <c r="AB119" s="1"/>
      <c r="AC119" s="1"/>
      <c r="AD119" s="1">
        <v>4659.38</v>
      </c>
      <c r="AE119" s="1" t="s">
        <v>56</v>
      </c>
      <c r="AF119" s="1" t="s">
        <v>56</v>
      </c>
      <c r="AG119" s="1" t="s">
        <v>56</v>
      </c>
      <c r="AH119" s="1" t="s">
        <v>56</v>
      </c>
      <c r="AI119" s="1" t="s">
        <v>56</v>
      </c>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row>
    <row r="120" spans="1:61" ht="13">
      <c r="A120" s="1" t="s">
        <v>452</v>
      </c>
      <c r="B120" s="1" t="e">
        <f t="array" aca="1" ref="B120" ca="1">_xludf.XLOOKUP(A120,OTHERDATAlookup!A:A,OTHERDATAlookup!B:B)</f>
        <v>#NAME?</v>
      </c>
      <c r="C120" s="1" t="s">
        <v>453</v>
      </c>
      <c r="D120" s="1" t="s">
        <v>52</v>
      </c>
      <c r="E120" s="1" t="s">
        <v>53</v>
      </c>
      <c r="F120" s="1" t="s">
        <v>54</v>
      </c>
      <c r="G120" s="1" t="s">
        <v>1224</v>
      </c>
      <c r="H120" s="1" t="s">
        <v>454</v>
      </c>
      <c r="I120" s="2" t="s">
        <v>454</v>
      </c>
      <c r="J120" s="31" t="s">
        <v>1281</v>
      </c>
      <c r="K120" s="1" t="s">
        <v>363</v>
      </c>
      <c r="L120" s="1" t="s">
        <v>456</v>
      </c>
      <c r="M120" s="1" t="s">
        <v>57</v>
      </c>
      <c r="N120" s="1" t="s">
        <v>56</v>
      </c>
      <c r="O120" s="1" t="s">
        <v>57</v>
      </c>
      <c r="P120" s="3">
        <v>44930</v>
      </c>
      <c r="Q120" s="7" t="str">
        <f t="shared" si="51"/>
        <v>4930</v>
      </c>
      <c r="R120" s="1">
        <f t="shared" si="46"/>
        <v>2906</v>
      </c>
      <c r="S120" s="1" t="s">
        <v>159</v>
      </c>
      <c r="T120" s="7" t="str">
        <f t="shared" si="50"/>
        <v>2033</v>
      </c>
      <c r="U120" s="7">
        <f t="shared" si="47"/>
        <v>-2897</v>
      </c>
      <c r="V120" s="1">
        <f t="shared" si="39"/>
        <v>9</v>
      </c>
      <c r="W120" s="1">
        <v>76.05</v>
      </c>
      <c r="X120" s="31" t="s">
        <v>1282</v>
      </c>
      <c r="Y120" s="6">
        <f t="shared" si="48"/>
        <v>-2.6251294442526749E-2</v>
      </c>
      <c r="Z120" s="1" t="s">
        <v>57</v>
      </c>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row>
    <row r="121" spans="1:61" ht="13">
      <c r="A121" s="1" t="s">
        <v>458</v>
      </c>
      <c r="B121" s="1" t="e">
        <f t="array" aca="1" ref="B121" ca="1">_xludf.XLOOKUP(A121,OTHERDATAlookup!A:A,OTHERDATAlookup!B:B)</f>
        <v>#NAME?</v>
      </c>
      <c r="C121" s="1" t="s">
        <v>459</v>
      </c>
      <c r="D121" s="1" t="s">
        <v>52</v>
      </c>
      <c r="E121" s="1" t="s">
        <v>53</v>
      </c>
      <c r="F121" s="1" t="s">
        <v>54</v>
      </c>
      <c r="G121" s="1" t="s">
        <v>1224</v>
      </c>
      <c r="H121" s="1" t="s">
        <v>460</v>
      </c>
      <c r="I121" s="1" t="s">
        <v>460</v>
      </c>
      <c r="J121" s="1" t="s">
        <v>56</v>
      </c>
      <c r="K121" s="1" t="s">
        <v>56</v>
      </c>
      <c r="L121" s="1" t="s">
        <v>56</v>
      </c>
      <c r="M121" s="1" t="s">
        <v>56</v>
      </c>
      <c r="N121" s="1" t="s">
        <v>56</v>
      </c>
      <c r="O121" s="1" t="s">
        <v>56</v>
      </c>
      <c r="P121" s="1" t="s">
        <v>56</v>
      </c>
      <c r="Q121" s="7" t="s">
        <v>56</v>
      </c>
      <c r="R121" s="1" t="e">
        <f t="shared" si="46"/>
        <v>#VALUE!</v>
      </c>
      <c r="S121" s="57" t="s">
        <v>56</v>
      </c>
      <c r="T121" s="58" t="str">
        <f t="shared" si="50"/>
        <v>NA</v>
      </c>
      <c r="U121" s="7" t="str">
        <f t="shared" si="47"/>
        <v>NA</v>
      </c>
      <c r="V121" s="1" t="e">
        <f t="shared" si="39"/>
        <v>#VALUE!</v>
      </c>
      <c r="W121" s="1" t="s">
        <v>56</v>
      </c>
      <c r="X121" s="1" t="s">
        <v>56</v>
      </c>
      <c r="Y121" s="6" t="str">
        <f t="shared" si="48"/>
        <v>NA</v>
      </c>
      <c r="Z121" s="1" t="s">
        <v>56</v>
      </c>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row>
    <row r="122" spans="1:61" ht="85">
      <c r="A122" s="78" t="s">
        <v>1283</v>
      </c>
      <c r="B122" s="56" t="e">
        <f t="array" aca="1" ref="B122" ca="1">_xludf.XLOOKUP(A122,OTHERDATAlookup!A:A,OTHERDATAlookup!B:B)</f>
        <v>#NAME?</v>
      </c>
      <c r="C122" s="56" t="s">
        <v>56</v>
      </c>
      <c r="D122" s="56" t="s">
        <v>419</v>
      </c>
      <c r="E122" s="56" t="s">
        <v>81</v>
      </c>
      <c r="F122" s="56" t="s">
        <v>54</v>
      </c>
      <c r="G122" s="79" t="s">
        <v>1224</v>
      </c>
      <c r="H122" s="79" t="s">
        <v>520</v>
      </c>
      <c r="I122" s="80" t="s">
        <v>515</v>
      </c>
      <c r="J122" s="80" t="s">
        <v>521</v>
      </c>
      <c r="K122" s="56" t="s">
        <v>57</v>
      </c>
      <c r="L122" s="56" t="s">
        <v>57</v>
      </c>
      <c r="M122" s="56" t="s">
        <v>57</v>
      </c>
      <c r="N122" s="56" t="s">
        <v>57</v>
      </c>
      <c r="O122" s="56" t="s">
        <v>57</v>
      </c>
      <c r="P122" s="81">
        <v>45295</v>
      </c>
      <c r="Q122" s="56" t="str">
        <f t="shared" ref="Q122:Q128" si="52">RIGHT(P122,4)</f>
        <v>5295</v>
      </c>
      <c r="R122" s="56">
        <f t="shared" si="46"/>
        <v>3271</v>
      </c>
      <c r="S122" s="56" t="s">
        <v>522</v>
      </c>
      <c r="T122" s="56" t="str">
        <f t="shared" si="50"/>
        <v>2034</v>
      </c>
      <c r="U122" s="56">
        <f t="shared" si="47"/>
        <v>-3261</v>
      </c>
      <c r="V122" s="1">
        <f t="shared" si="39"/>
        <v>10</v>
      </c>
      <c r="W122" s="56">
        <v>454</v>
      </c>
      <c r="X122" s="82" t="s">
        <v>523</v>
      </c>
      <c r="Y122" s="74">
        <f t="shared" si="48"/>
        <v>-0.13922109782275377</v>
      </c>
      <c r="Z122" s="56" t="s">
        <v>57</v>
      </c>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t="s">
        <v>1267</v>
      </c>
      <c r="BH122" s="75"/>
      <c r="BI122" s="75"/>
    </row>
    <row r="123" spans="1:61" ht="13">
      <c r="A123" s="1" t="s">
        <v>524</v>
      </c>
      <c r="B123" s="1" t="e">
        <f t="array" aca="1" ref="B123" ca="1">_xludf.XLOOKUP(A123,OTHERDATAlookup!A:A,OTHERDATAlookup!B:B)</f>
        <v>#NAME?</v>
      </c>
      <c r="C123" s="1" t="s">
        <v>525</v>
      </c>
      <c r="D123" s="1" t="s">
        <v>52</v>
      </c>
      <c r="E123" s="1" t="s">
        <v>53</v>
      </c>
      <c r="F123" s="1" t="s">
        <v>54</v>
      </c>
      <c r="G123" s="12" t="s">
        <v>1224</v>
      </c>
      <c r="H123" s="12" t="s">
        <v>526</v>
      </c>
      <c r="I123" s="1" t="s">
        <v>285</v>
      </c>
      <c r="J123" s="1" t="s">
        <v>56</v>
      </c>
      <c r="K123" s="1" t="s">
        <v>57</v>
      </c>
      <c r="L123" s="1" t="s">
        <v>56</v>
      </c>
      <c r="M123" s="1" t="s">
        <v>57</v>
      </c>
      <c r="N123" s="1" t="s">
        <v>56</v>
      </c>
      <c r="O123" s="1" t="s">
        <v>57</v>
      </c>
      <c r="P123" s="10">
        <v>45272</v>
      </c>
      <c r="Q123" s="7" t="str">
        <f t="shared" si="52"/>
        <v>5272</v>
      </c>
      <c r="R123" s="1">
        <f t="shared" si="46"/>
        <v>3248</v>
      </c>
      <c r="S123" s="10">
        <v>45997</v>
      </c>
      <c r="T123" s="7" t="str">
        <f t="shared" si="50"/>
        <v>5997</v>
      </c>
      <c r="U123" s="7">
        <f t="shared" si="47"/>
        <v>725</v>
      </c>
      <c r="V123" s="1">
        <f t="shared" si="39"/>
        <v>3973</v>
      </c>
      <c r="W123" s="1">
        <v>0.97499999999999998</v>
      </c>
      <c r="X123" s="1" t="s">
        <v>56</v>
      </c>
      <c r="Y123" s="6">
        <f t="shared" si="48"/>
        <v>1.3448275862068964E-3</v>
      </c>
      <c r="Z123" s="1" t="s">
        <v>57</v>
      </c>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t="s">
        <v>57</v>
      </c>
      <c r="BF123" s="1"/>
      <c r="BG123" s="1"/>
    </row>
    <row r="124" spans="1:61" ht="13">
      <c r="A124" s="1" t="s">
        <v>527</v>
      </c>
      <c r="B124" s="1" t="e">
        <f t="array" aca="1" ref="B124" ca="1">_xludf.XLOOKUP(A124,OTHERDATAlookup!A:A,OTHERDATAlookup!B:B)</f>
        <v>#NAME?</v>
      </c>
      <c r="C124" s="1" t="s">
        <v>528</v>
      </c>
      <c r="D124" s="1" t="s">
        <v>52</v>
      </c>
      <c r="E124" s="1" t="s">
        <v>81</v>
      </c>
      <c r="F124" s="1" t="s">
        <v>277</v>
      </c>
      <c r="G124" s="1" t="s">
        <v>1224</v>
      </c>
      <c r="H124" s="1" t="s">
        <v>56</v>
      </c>
      <c r="I124" s="1" t="s">
        <v>56</v>
      </c>
      <c r="J124" s="21" t="s">
        <v>1284</v>
      </c>
      <c r="K124" s="1" t="s">
        <v>57</v>
      </c>
      <c r="L124" s="1" t="s">
        <v>56</v>
      </c>
      <c r="M124" s="1" t="s">
        <v>57</v>
      </c>
      <c r="N124" s="1" t="s">
        <v>56</v>
      </c>
      <c r="O124" s="1" t="s">
        <v>57</v>
      </c>
      <c r="P124" s="1" t="s">
        <v>56</v>
      </c>
      <c r="Q124" s="7" t="str">
        <f t="shared" si="52"/>
        <v>NA</v>
      </c>
      <c r="R124" s="1" t="e">
        <f t="shared" si="46"/>
        <v>#VALUE!</v>
      </c>
      <c r="S124" s="1" t="s">
        <v>56</v>
      </c>
      <c r="T124" s="7" t="str">
        <f t="shared" si="50"/>
        <v>NA</v>
      </c>
      <c r="U124" s="7" t="str">
        <f t="shared" si="47"/>
        <v>NA</v>
      </c>
      <c r="V124" s="1" t="e">
        <f t="shared" si="39"/>
        <v>#VALUE!</v>
      </c>
      <c r="W124" s="1" t="s">
        <v>56</v>
      </c>
      <c r="X124" s="1" t="s">
        <v>56</v>
      </c>
      <c r="Y124" s="6" t="str">
        <f t="shared" si="48"/>
        <v>NA</v>
      </c>
      <c r="Z124" s="1" t="s">
        <v>57</v>
      </c>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t="s">
        <v>60</v>
      </c>
      <c r="BF124" s="1" t="s">
        <v>530</v>
      </c>
      <c r="BG124" s="1"/>
    </row>
    <row r="125" spans="1:61" ht="13">
      <c r="A125" s="1" t="s">
        <v>531</v>
      </c>
      <c r="B125" s="1" t="e">
        <f t="array" aca="1" ref="B125" ca="1">_xludf.XLOOKUP(A125,OTHERDATAlookup!A:A,OTHERDATAlookup!B:B)</f>
        <v>#NAME?</v>
      </c>
      <c r="C125" s="1" t="s">
        <v>532</v>
      </c>
      <c r="D125" s="1" t="s">
        <v>52</v>
      </c>
      <c r="E125" s="1" t="s">
        <v>53</v>
      </c>
      <c r="F125" s="1" t="s">
        <v>54</v>
      </c>
      <c r="G125" s="1" t="s">
        <v>1224</v>
      </c>
      <c r="H125" s="1" t="s">
        <v>533</v>
      </c>
      <c r="I125" s="12" t="s">
        <v>285</v>
      </c>
      <c r="J125" s="12" t="s">
        <v>534</v>
      </c>
      <c r="K125" s="1" t="s">
        <v>57</v>
      </c>
      <c r="L125" s="1" t="s">
        <v>57</v>
      </c>
      <c r="M125" s="1" t="s">
        <v>57</v>
      </c>
      <c r="N125" s="1" t="s">
        <v>56</v>
      </c>
      <c r="O125" s="1" t="s">
        <v>57</v>
      </c>
      <c r="P125" s="1" t="s">
        <v>535</v>
      </c>
      <c r="Q125" s="7" t="str">
        <f t="shared" si="52"/>
        <v>2024</v>
      </c>
      <c r="R125" s="1">
        <f t="shared" si="46"/>
        <v>0</v>
      </c>
      <c r="S125" s="1" t="s">
        <v>536</v>
      </c>
      <c r="T125" s="7" t="str">
        <f t="shared" si="50"/>
        <v>2033</v>
      </c>
      <c r="U125" s="7">
        <f t="shared" si="47"/>
        <v>9</v>
      </c>
      <c r="V125" s="1">
        <f t="shared" si="39"/>
        <v>9</v>
      </c>
      <c r="W125" s="1">
        <v>52</v>
      </c>
      <c r="X125" s="1" t="s">
        <v>537</v>
      </c>
      <c r="Y125" s="6">
        <f t="shared" si="48"/>
        <v>5.7777777777777777</v>
      </c>
      <c r="Z125" s="1" t="s">
        <v>57</v>
      </c>
      <c r="AA125" s="1"/>
      <c r="AB125" s="1"/>
      <c r="AC125" s="1"/>
      <c r="AD125" s="1">
        <v>1224</v>
      </c>
      <c r="AE125" s="1">
        <v>1083</v>
      </c>
      <c r="AF125" s="1">
        <v>1174</v>
      </c>
      <c r="AG125" t="s">
        <v>538</v>
      </c>
      <c r="AH125" t="s">
        <v>539</v>
      </c>
      <c r="AI125" s="1">
        <v>4340</v>
      </c>
      <c r="AJ125" t="s">
        <v>540</v>
      </c>
      <c r="AK125" t="s">
        <v>541</v>
      </c>
      <c r="AL125">
        <v>1878</v>
      </c>
      <c r="AM125" s="1"/>
      <c r="AN125" s="1"/>
      <c r="AO125" s="1"/>
      <c r="AP125" s="1"/>
      <c r="AQ125" s="1"/>
      <c r="AR125" s="1"/>
      <c r="AS125" s="1"/>
      <c r="AT125" s="1"/>
      <c r="AU125" s="1"/>
      <c r="AV125" s="1"/>
      <c r="AW125" s="1"/>
      <c r="AX125" s="1"/>
      <c r="AY125" s="1"/>
      <c r="AZ125" s="1"/>
      <c r="BA125" s="1"/>
      <c r="BB125" s="1"/>
      <c r="BC125" s="1"/>
      <c r="BD125" s="1"/>
      <c r="BE125" s="1"/>
      <c r="BF125" s="1"/>
      <c r="BG125" s="1"/>
    </row>
    <row r="126" spans="1:61" ht="13">
      <c r="A126" s="1" t="s">
        <v>570</v>
      </c>
      <c r="B126" s="1" t="e">
        <f t="array" aca="1" ref="B126" ca="1">_xludf.XLOOKUP(A126,OTHERDATAlookup!A:A,OTHERDATAlookup!B:B)</f>
        <v>#NAME?</v>
      </c>
      <c r="C126" s="1" t="s">
        <v>571</v>
      </c>
      <c r="D126" s="1" t="s">
        <v>179</v>
      </c>
      <c r="E126" s="1" t="s">
        <v>81</v>
      </c>
      <c r="F126" s="1" t="s">
        <v>54</v>
      </c>
      <c r="G126" s="1" t="s">
        <v>1224</v>
      </c>
      <c r="H126" s="1" t="s">
        <v>375</v>
      </c>
      <c r="I126" s="1" t="s">
        <v>56</v>
      </c>
      <c r="J126" s="1" t="s">
        <v>56</v>
      </c>
      <c r="K126" s="1" t="s">
        <v>56</v>
      </c>
      <c r="L126" s="1" t="s">
        <v>56</v>
      </c>
      <c r="M126" s="1" t="s">
        <v>56</v>
      </c>
      <c r="N126" s="1" t="s">
        <v>56</v>
      </c>
      <c r="O126" s="1" t="s">
        <v>56</v>
      </c>
      <c r="P126" s="1" t="s">
        <v>56</v>
      </c>
      <c r="Q126" s="7" t="str">
        <f t="shared" si="52"/>
        <v>NA</v>
      </c>
      <c r="R126" s="1" t="e">
        <f t="shared" si="46"/>
        <v>#VALUE!</v>
      </c>
      <c r="S126" s="57" t="s">
        <v>56</v>
      </c>
      <c r="T126" s="58" t="str">
        <f t="shared" si="50"/>
        <v>NA</v>
      </c>
      <c r="U126" s="7" t="str">
        <f t="shared" si="47"/>
        <v>NA</v>
      </c>
      <c r="V126" s="1" t="e">
        <f t="shared" si="39"/>
        <v>#VALUE!</v>
      </c>
      <c r="W126" s="1" t="s">
        <v>56</v>
      </c>
      <c r="X126" s="1" t="s">
        <v>56</v>
      </c>
      <c r="Y126" s="6" t="str">
        <f t="shared" si="48"/>
        <v>NA</v>
      </c>
      <c r="Z126" s="1" t="s">
        <v>56</v>
      </c>
      <c r="AA126" s="1"/>
      <c r="AB126" s="1"/>
      <c r="AC126" s="1"/>
      <c r="AD126" s="1"/>
      <c r="AE126" s="1"/>
      <c r="AF126" s="1"/>
      <c r="AG126" s="1"/>
      <c r="AH126" s="1"/>
      <c r="AI126" s="1"/>
      <c r="AJ126" s="1"/>
      <c r="AK126" s="1"/>
      <c r="AL126" s="1"/>
      <c r="AM126" s="1"/>
      <c r="AN126" s="1"/>
      <c r="AO126" s="1"/>
      <c r="AP126" s="1"/>
      <c r="AQ126" s="1"/>
      <c r="AR126" s="1"/>
      <c r="AS126" s="1"/>
      <c r="AT126" s="1"/>
      <c r="AU126" s="1"/>
      <c r="AV126" s="1"/>
      <c r="AW126" s="15"/>
      <c r="AX126" s="1"/>
      <c r="AY126" s="1"/>
      <c r="AZ126" s="1"/>
      <c r="BA126" s="1"/>
      <c r="BB126" s="1"/>
      <c r="BC126" s="1"/>
      <c r="BD126" s="1"/>
      <c r="BE126" s="1"/>
      <c r="BF126" s="1"/>
      <c r="BG126" s="1"/>
    </row>
    <row r="127" spans="1:61" ht="154">
      <c r="A127" s="1" t="s">
        <v>582</v>
      </c>
      <c r="B127" s="1" t="e">
        <f t="array" aca="1" ref="B127" ca="1">_xludf.XLOOKUP(A127,OTHERDATAlookup!A:A,OTHERDATAlookup!B:B)</f>
        <v>#NAME?</v>
      </c>
      <c r="C127" s="1" t="s">
        <v>583</v>
      </c>
      <c r="D127" s="1" t="s">
        <v>52</v>
      </c>
      <c r="E127" s="1" t="s">
        <v>81</v>
      </c>
      <c r="F127" s="1" t="s">
        <v>82</v>
      </c>
      <c r="G127" s="1" t="s">
        <v>1224</v>
      </c>
      <c r="H127" s="1" t="s">
        <v>584</v>
      </c>
      <c r="I127" s="35" t="s">
        <v>584</v>
      </c>
      <c r="J127" s="35" t="s">
        <v>585</v>
      </c>
      <c r="K127" s="1" t="s">
        <v>57</v>
      </c>
      <c r="L127" s="1" t="s">
        <v>57</v>
      </c>
      <c r="M127" s="1" t="s">
        <v>57</v>
      </c>
      <c r="N127" s="1" t="s">
        <v>56</v>
      </c>
      <c r="O127" s="1" t="s">
        <v>57</v>
      </c>
      <c r="P127" s="1" t="s">
        <v>56</v>
      </c>
      <c r="Q127" s="7" t="str">
        <f t="shared" si="52"/>
        <v>NA</v>
      </c>
      <c r="R127" s="1" t="e">
        <f t="shared" si="46"/>
        <v>#VALUE!</v>
      </c>
      <c r="S127" s="57" t="s">
        <v>56</v>
      </c>
      <c r="T127" s="58" t="str">
        <f t="shared" si="50"/>
        <v>NA</v>
      </c>
      <c r="U127" s="7" t="str">
        <f t="shared" si="47"/>
        <v>NA</v>
      </c>
      <c r="V127" s="1" t="e">
        <f t="shared" si="39"/>
        <v>#VALUE!</v>
      </c>
      <c r="W127" s="1" t="s">
        <v>56</v>
      </c>
      <c r="X127" s="1" t="s">
        <v>56</v>
      </c>
      <c r="Y127" s="6" t="str">
        <f t="shared" si="48"/>
        <v>NA</v>
      </c>
      <c r="Z127" s="1" t="s">
        <v>60</v>
      </c>
      <c r="AA127" s="1"/>
      <c r="AB127" s="1"/>
      <c r="AC127" s="1"/>
      <c r="AD127" s="1"/>
      <c r="AE127" s="1"/>
      <c r="AF127" s="1"/>
      <c r="AG127" s="1"/>
      <c r="AH127" s="1"/>
      <c r="AI127" s="1"/>
      <c r="AJ127" s="1"/>
      <c r="AK127" s="1"/>
      <c r="AL127" s="1"/>
      <c r="AM127" s="1"/>
      <c r="AN127" s="1"/>
      <c r="AO127" s="1"/>
      <c r="AP127" s="1"/>
      <c r="AQ127" s="1"/>
      <c r="AR127" s="1"/>
      <c r="AS127" s="1"/>
      <c r="AT127" s="1"/>
      <c r="AU127" s="1"/>
      <c r="AV127" s="1"/>
      <c r="AW127" s="15"/>
      <c r="AX127" s="1"/>
      <c r="AY127" s="1"/>
      <c r="AZ127" s="1"/>
      <c r="BA127" s="1"/>
      <c r="BB127" s="1"/>
      <c r="BC127" s="1"/>
      <c r="BD127" s="1"/>
      <c r="BE127" s="1"/>
      <c r="BF127" s="1"/>
      <c r="BG127" s="1"/>
    </row>
    <row r="128" spans="1:61" ht="13">
      <c r="A128" s="1" t="s">
        <v>586</v>
      </c>
      <c r="B128" s="1" t="e">
        <f t="array" aca="1" ref="B128" ca="1">_xludf.XLOOKUP(A128,OTHERDATAlookup!A:A,OTHERDATAlookup!B:B)</f>
        <v>#NAME?</v>
      </c>
      <c r="C128" s="1" t="s">
        <v>587</v>
      </c>
      <c r="D128" s="1" t="s">
        <v>179</v>
      </c>
      <c r="E128" s="1" t="s">
        <v>81</v>
      </c>
      <c r="F128" s="1" t="s">
        <v>54</v>
      </c>
      <c r="G128" s="1" t="s">
        <v>1224</v>
      </c>
      <c r="H128" s="1" t="s">
        <v>588</v>
      </c>
      <c r="I128" s="1" t="s">
        <v>584</v>
      </c>
      <c r="J128" s="1" t="s">
        <v>589</v>
      </c>
      <c r="K128" s="1" t="s">
        <v>57</v>
      </c>
      <c r="L128" s="1" t="s">
        <v>57</v>
      </c>
      <c r="M128" s="1" t="s">
        <v>56</v>
      </c>
      <c r="N128" s="1" t="s">
        <v>57</v>
      </c>
      <c r="O128" s="1" t="s">
        <v>57</v>
      </c>
      <c r="P128" s="3">
        <v>44930</v>
      </c>
      <c r="Q128" s="7" t="str">
        <f t="shared" si="52"/>
        <v>4930</v>
      </c>
      <c r="R128" s="1">
        <f t="shared" si="46"/>
        <v>2906</v>
      </c>
      <c r="S128" s="3">
        <v>47852</v>
      </c>
      <c r="T128" s="7" t="str">
        <f t="shared" si="50"/>
        <v>7852</v>
      </c>
      <c r="U128" s="7">
        <f t="shared" si="47"/>
        <v>2922</v>
      </c>
      <c r="V128" s="1">
        <f t="shared" si="39"/>
        <v>5828</v>
      </c>
      <c r="W128" s="1">
        <v>150</v>
      </c>
      <c r="X128" s="1" t="s">
        <v>590</v>
      </c>
      <c r="Y128" s="6">
        <f t="shared" si="48"/>
        <v>5.1334702258726897E-2</v>
      </c>
      <c r="Z128" s="1" t="s">
        <v>57</v>
      </c>
      <c r="AA128" s="1"/>
      <c r="AB128" s="1"/>
      <c r="AC128" s="1"/>
      <c r="AD128" s="1">
        <v>0</v>
      </c>
      <c r="AE128" s="1">
        <v>0</v>
      </c>
      <c r="AF128" s="1">
        <v>0</v>
      </c>
      <c r="AG128" s="1" t="s">
        <v>591</v>
      </c>
      <c r="AH128" s="1" t="s">
        <v>592</v>
      </c>
      <c r="AI128" s="16">
        <v>60275</v>
      </c>
      <c r="AJ128" s="1" t="s">
        <v>423</v>
      </c>
      <c r="AK128" s="12" t="s">
        <v>593</v>
      </c>
      <c r="AL128" s="1">
        <v>2117</v>
      </c>
      <c r="AM128" s="1" t="s">
        <v>594</v>
      </c>
      <c r="AN128" s="12" t="s">
        <v>595</v>
      </c>
      <c r="AO128" s="1"/>
      <c r="AP128" s="1"/>
      <c r="AQ128" s="1"/>
      <c r="AR128" s="1"/>
      <c r="AS128" s="1"/>
      <c r="AT128" s="1"/>
      <c r="AU128" s="1"/>
      <c r="AV128" s="1"/>
      <c r="AW128" s="1"/>
      <c r="AX128" s="1"/>
      <c r="AY128" s="1"/>
      <c r="AZ128" s="1"/>
      <c r="BA128" s="1"/>
      <c r="BB128" s="1"/>
      <c r="BC128" s="1"/>
      <c r="BD128" s="1"/>
      <c r="BE128" s="1"/>
      <c r="BF128" s="1"/>
      <c r="BG128" s="1"/>
      <c r="BH128" s="2"/>
      <c r="BI128" s="2"/>
    </row>
    <row r="129" spans="1:59" ht="13">
      <c r="A129" s="1" t="s">
        <v>621</v>
      </c>
      <c r="B129" s="1" t="e">
        <f t="array" aca="1" ref="B129" ca="1">_xludf.XLOOKUP(A129,OTHERDATAlookup!A:A,OTHERDATAlookup!B:B)</f>
        <v>#NAME?</v>
      </c>
      <c r="C129" s="1" t="s">
        <v>622</v>
      </c>
      <c r="D129" s="1" t="s">
        <v>276</v>
      </c>
      <c r="E129" s="1" t="s">
        <v>81</v>
      </c>
      <c r="F129" s="1" t="s">
        <v>623</v>
      </c>
      <c r="G129" s="1" t="s">
        <v>1224</v>
      </c>
      <c r="H129" s="1" t="s">
        <v>114</v>
      </c>
      <c r="I129" s="1" t="s">
        <v>114</v>
      </c>
      <c r="J129" s="1" t="s">
        <v>56</v>
      </c>
      <c r="K129" s="1" t="s">
        <v>56</v>
      </c>
      <c r="L129" s="1" t="s">
        <v>56</v>
      </c>
      <c r="M129" s="1" t="s">
        <v>56</v>
      </c>
      <c r="N129" s="1" t="s">
        <v>56</v>
      </c>
      <c r="O129" s="1" t="s">
        <v>56</v>
      </c>
      <c r="P129" s="1" t="s">
        <v>56</v>
      </c>
      <c r="Q129" s="7" t="s">
        <v>56</v>
      </c>
      <c r="R129" s="1" t="e">
        <f t="shared" si="46"/>
        <v>#VALUE!</v>
      </c>
      <c r="S129" s="57">
        <v>2027</v>
      </c>
      <c r="T129" s="58" t="s">
        <v>56</v>
      </c>
      <c r="U129" s="7" t="s">
        <v>56</v>
      </c>
      <c r="V129" s="1" t="e">
        <f t="shared" si="39"/>
        <v>#VALUE!</v>
      </c>
      <c r="W129" s="1" t="s">
        <v>56</v>
      </c>
      <c r="X129" s="1" t="s">
        <v>56</v>
      </c>
      <c r="Y129" s="6" t="s">
        <v>56</v>
      </c>
      <c r="Z129" s="1" t="s">
        <v>56</v>
      </c>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spans="1:59" ht="13">
      <c r="A130" s="1" t="s">
        <v>706</v>
      </c>
      <c r="B130" s="1" t="e">
        <f t="array" aca="1" ref="B130" ca="1">_xludf.XLOOKUP(A130,OTHERDATAlookup!A:A,OTHERDATAlookup!B:B)</f>
        <v>#NAME?</v>
      </c>
      <c r="C130" s="1" t="s">
        <v>707</v>
      </c>
      <c r="D130" s="1" t="s">
        <v>276</v>
      </c>
      <c r="E130" s="1" t="s">
        <v>81</v>
      </c>
      <c r="F130" s="1" t="s">
        <v>708</v>
      </c>
      <c r="G130" s="1" t="s">
        <v>1224</v>
      </c>
      <c r="H130" s="1" t="s">
        <v>114</v>
      </c>
      <c r="I130" s="1" t="s">
        <v>114</v>
      </c>
      <c r="J130" s="1" t="s">
        <v>56</v>
      </c>
      <c r="K130" s="1" t="s">
        <v>56</v>
      </c>
      <c r="L130" s="1" t="s">
        <v>56</v>
      </c>
      <c r="M130" s="1" t="s">
        <v>56</v>
      </c>
      <c r="N130" s="1" t="s">
        <v>56</v>
      </c>
      <c r="O130" s="1" t="s">
        <v>56</v>
      </c>
      <c r="P130" s="1" t="s">
        <v>56</v>
      </c>
      <c r="Q130" s="7" t="str">
        <f>RIGHT(P130,4)</f>
        <v>NA</v>
      </c>
      <c r="R130" s="1" t="e">
        <f t="shared" si="46"/>
        <v>#VALUE!</v>
      </c>
      <c r="S130" s="57">
        <v>2033</v>
      </c>
      <c r="T130" s="58" t="str">
        <f>RIGHT(S130,4)</f>
        <v>2033</v>
      </c>
      <c r="U130" s="7" t="str">
        <f>IF(ISERROR((T130-Q130)),"NA",T130-Q130)</f>
        <v>NA</v>
      </c>
      <c r="V130" s="1">
        <f t="shared" si="39"/>
        <v>9</v>
      </c>
      <c r="W130" s="1" t="s">
        <v>56</v>
      </c>
      <c r="X130" s="1" t="s">
        <v>56</v>
      </c>
      <c r="Y130" s="6" t="str">
        <f>IF(ISERROR((W130/U130)),"NA",W130/U130)</f>
        <v>NA</v>
      </c>
      <c r="Z130" s="1" t="s">
        <v>56</v>
      </c>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spans="1:59" ht="13">
      <c r="A131" s="1" t="s">
        <v>709</v>
      </c>
      <c r="B131" s="1" t="e">
        <f t="array" aca="1" ref="B131" ca="1">_xludf.XLOOKUP(A131,OTHERDATAlookup!A:A,OTHERDATAlookup!B:B)</f>
        <v>#NAME?</v>
      </c>
      <c r="C131" s="1" t="s">
        <v>710</v>
      </c>
      <c r="D131" s="1" t="s">
        <v>276</v>
      </c>
      <c r="E131" s="1" t="s">
        <v>81</v>
      </c>
      <c r="F131" s="1" t="s">
        <v>708</v>
      </c>
      <c r="G131" s="1" t="s">
        <v>1224</v>
      </c>
      <c r="H131" s="1" t="s">
        <v>285</v>
      </c>
      <c r="I131" s="1" t="s">
        <v>285</v>
      </c>
      <c r="J131" s="1" t="s">
        <v>56</v>
      </c>
      <c r="K131" s="1" t="s">
        <v>56</v>
      </c>
      <c r="L131" s="1" t="s">
        <v>56</v>
      </c>
      <c r="M131" s="1" t="s">
        <v>56</v>
      </c>
      <c r="N131" s="1" t="s">
        <v>56</v>
      </c>
      <c r="O131" s="1" t="s">
        <v>56</v>
      </c>
      <c r="P131" s="1" t="s">
        <v>56</v>
      </c>
      <c r="Q131" s="7" t="s">
        <v>56</v>
      </c>
      <c r="R131" s="1" t="e">
        <f t="shared" si="46"/>
        <v>#VALUE!</v>
      </c>
      <c r="S131" s="57">
        <v>2043</v>
      </c>
      <c r="T131" s="58">
        <v>2043</v>
      </c>
      <c r="U131" s="7" t="s">
        <v>56</v>
      </c>
      <c r="V131" s="1">
        <f t="shared" si="39"/>
        <v>19</v>
      </c>
      <c r="W131" s="1" t="s">
        <v>56</v>
      </c>
      <c r="X131" s="1" t="s">
        <v>56</v>
      </c>
      <c r="Y131" s="6" t="s">
        <v>56</v>
      </c>
      <c r="Z131" s="1" t="s">
        <v>56</v>
      </c>
      <c r="AA131" s="1"/>
      <c r="AB131" s="1"/>
      <c r="AC131" s="1"/>
      <c r="AD131" s="1"/>
      <c r="AE131" s="1"/>
      <c r="AF131" s="1"/>
      <c r="AG131" s="1"/>
      <c r="AH131" s="1"/>
      <c r="AI131" s="1"/>
      <c r="AJ131" s="1"/>
      <c r="AK131" s="1"/>
      <c r="AL131" s="1"/>
      <c r="AM131" s="1"/>
      <c r="AN131" s="1"/>
      <c r="AO131" s="24">
        <v>1073.17</v>
      </c>
      <c r="AP131" s="1" t="s">
        <v>711</v>
      </c>
      <c r="AQ131" s="12" t="s">
        <v>712</v>
      </c>
      <c r="AR131" s="24">
        <v>1943.73</v>
      </c>
      <c r="AS131" s="12" t="s">
        <v>713</v>
      </c>
      <c r="AT131" s="1" t="s">
        <v>714</v>
      </c>
      <c r="AU131" s="24">
        <v>927.11</v>
      </c>
      <c r="AV131" s="1" t="s">
        <v>715</v>
      </c>
      <c r="AW131" s="40" t="s">
        <v>716</v>
      </c>
      <c r="AX131" s="24">
        <v>583.83000000000004</v>
      </c>
      <c r="AY131" s="1" t="s">
        <v>252</v>
      </c>
      <c r="AZ131" s="1" t="s">
        <v>717</v>
      </c>
      <c r="BA131" s="24">
        <v>365.79</v>
      </c>
      <c r="BB131" s="1"/>
      <c r="BC131" s="1"/>
      <c r="BD131" s="1"/>
      <c r="BE131" s="1"/>
      <c r="BF131" s="1"/>
      <c r="BG131" s="1"/>
    </row>
    <row r="132" spans="1:59" ht="13">
      <c r="A132" s="1" t="s">
        <v>749</v>
      </c>
      <c r="B132" s="1" t="e">
        <f t="array" aca="1" ref="B132" ca="1">_xludf.XLOOKUP(A132,OTHERDATAlookup!A:A,OTHERDATAlookup!B:B)</f>
        <v>#NAME?</v>
      </c>
      <c r="C132" s="1" t="s">
        <v>750</v>
      </c>
      <c r="D132" s="1" t="s">
        <v>52</v>
      </c>
      <c r="E132" s="1" t="s">
        <v>53</v>
      </c>
      <c r="F132" s="1" t="s">
        <v>54</v>
      </c>
      <c r="G132" s="1" t="s">
        <v>1224</v>
      </c>
      <c r="H132" s="1" t="s">
        <v>375</v>
      </c>
      <c r="I132" s="1" t="s">
        <v>56</v>
      </c>
      <c r="J132" s="1" t="s">
        <v>56</v>
      </c>
      <c r="K132" s="1" t="s">
        <v>56</v>
      </c>
      <c r="L132" s="1" t="s">
        <v>56</v>
      </c>
      <c r="M132" s="1" t="s">
        <v>56</v>
      </c>
      <c r="N132" s="1" t="s">
        <v>56</v>
      </c>
      <c r="O132" s="1" t="s">
        <v>56</v>
      </c>
      <c r="P132" s="1" t="s">
        <v>56</v>
      </c>
      <c r="Q132" s="7" t="str">
        <f t="shared" ref="Q132:Q134" si="53">RIGHT(P132,4)</f>
        <v>NA</v>
      </c>
      <c r="R132" s="1" t="e">
        <f t="shared" si="46"/>
        <v>#VALUE!</v>
      </c>
      <c r="S132" s="57" t="s">
        <v>56</v>
      </c>
      <c r="T132" s="58" t="str">
        <f t="shared" ref="T132:T141" si="54">RIGHT(S132,4)</f>
        <v>NA</v>
      </c>
      <c r="U132" s="7" t="str">
        <f t="shared" ref="U132:U145" si="55">IF(ISERROR((T132-Q132)),"NA",T132-Q132)</f>
        <v>NA</v>
      </c>
      <c r="V132" s="1" t="e">
        <f t="shared" si="39"/>
        <v>#VALUE!</v>
      </c>
      <c r="W132" s="1" t="s">
        <v>56</v>
      </c>
      <c r="X132" s="1" t="s">
        <v>56</v>
      </c>
      <c r="Y132" s="6" t="str">
        <f t="shared" ref="Y132:Y146" si="56">IF(ISERROR((W132/U132)),"NA",W132/U132)</f>
        <v>NA</v>
      </c>
      <c r="Z132" s="1" t="s">
        <v>56</v>
      </c>
      <c r="AA132" s="1" t="s">
        <v>56</v>
      </c>
      <c r="AB132" s="1" t="s">
        <v>56</v>
      </c>
      <c r="AC132" s="1" t="s">
        <v>56</v>
      </c>
      <c r="AD132" s="1" t="s">
        <v>56</v>
      </c>
      <c r="AE132" s="1"/>
      <c r="AF132" s="1"/>
      <c r="AG132" s="1"/>
      <c r="AH132" s="1"/>
      <c r="AI132" s="1"/>
      <c r="AJ132" s="1"/>
      <c r="AK132" s="1"/>
      <c r="AL132" s="1"/>
      <c r="AM132" s="1"/>
      <c r="AN132" s="1"/>
      <c r="AO132" s="1"/>
      <c r="AP132" s="1"/>
      <c r="AQ132" s="1"/>
      <c r="AR132" s="1"/>
      <c r="AS132" s="1"/>
      <c r="AT132" s="1"/>
      <c r="AU132" s="1"/>
      <c r="AV132" s="1"/>
      <c r="AW132" s="15"/>
      <c r="AX132" s="1"/>
      <c r="AY132" s="1"/>
      <c r="AZ132" s="1"/>
      <c r="BA132" s="1"/>
      <c r="BB132" s="1"/>
      <c r="BC132" s="1"/>
      <c r="BD132" s="1"/>
      <c r="BE132" s="1"/>
      <c r="BF132" s="1"/>
      <c r="BG132" s="1"/>
    </row>
    <row r="133" spans="1:59" ht="13">
      <c r="A133" s="1" t="s">
        <v>761</v>
      </c>
      <c r="B133" s="1" t="e">
        <f t="array" aca="1" ref="B133" ca="1">_xludf.XLOOKUP(A133,OTHERDATAlookup!A:A,OTHERDATAlookup!B:B)</f>
        <v>#NAME?</v>
      </c>
      <c r="C133" s="1" t="s">
        <v>762</v>
      </c>
      <c r="D133" s="1" t="s">
        <v>52</v>
      </c>
      <c r="E133" s="1" t="s">
        <v>53</v>
      </c>
      <c r="F133" s="1" t="s">
        <v>54</v>
      </c>
      <c r="G133" s="1" t="s">
        <v>1224</v>
      </c>
      <c r="H133" s="1" t="s">
        <v>763</v>
      </c>
      <c r="I133" s="1" t="s">
        <v>1237</v>
      </c>
      <c r="J133" s="1" t="s">
        <v>56</v>
      </c>
      <c r="K133" s="1" t="s">
        <v>1285</v>
      </c>
      <c r="L133" s="1" t="s">
        <v>56</v>
      </c>
      <c r="M133" s="1" t="s">
        <v>56</v>
      </c>
      <c r="N133" s="1" t="s">
        <v>56</v>
      </c>
      <c r="O133" s="1" t="s">
        <v>57</v>
      </c>
      <c r="P133" s="1">
        <v>2023</v>
      </c>
      <c r="Q133" s="7" t="str">
        <f t="shared" si="53"/>
        <v>2023</v>
      </c>
      <c r="R133" s="1">
        <f t="shared" si="46"/>
        <v>-1</v>
      </c>
      <c r="S133" s="1">
        <v>2043</v>
      </c>
      <c r="T133" s="7" t="str">
        <f t="shared" si="54"/>
        <v>2043</v>
      </c>
      <c r="U133" s="7">
        <f t="shared" si="55"/>
        <v>20</v>
      </c>
      <c r="V133" s="1">
        <f t="shared" si="39"/>
        <v>19</v>
      </c>
      <c r="W133" s="1">
        <v>370</v>
      </c>
      <c r="X133" s="1" t="s">
        <v>764</v>
      </c>
      <c r="Y133" s="6">
        <f t="shared" si="56"/>
        <v>18.5</v>
      </c>
      <c r="Z133" s="1" t="s">
        <v>57</v>
      </c>
      <c r="AA133" s="1"/>
      <c r="AB133" s="1"/>
      <c r="AC133" s="1"/>
      <c r="AD133" s="1">
        <v>0</v>
      </c>
      <c r="AE133" s="1">
        <v>0</v>
      </c>
      <c r="AF133" s="1">
        <v>0</v>
      </c>
      <c r="AG133" s="1" t="s">
        <v>765</v>
      </c>
      <c r="AH133" s="12" t="s">
        <v>766</v>
      </c>
      <c r="AI133" s="1">
        <v>150</v>
      </c>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spans="1:59" ht="13">
      <c r="A134" s="1" t="s">
        <v>776</v>
      </c>
      <c r="B134" s="1" t="e">
        <f t="array" aca="1" ref="B134" ca="1">_xludf.XLOOKUP(A134,OTHERDATAlookup!A:A,OTHERDATAlookup!B:B)</f>
        <v>#NAME?</v>
      </c>
      <c r="C134" s="1" t="s">
        <v>777</v>
      </c>
      <c r="D134" s="1" t="s">
        <v>179</v>
      </c>
      <c r="E134" s="1" t="s">
        <v>81</v>
      </c>
      <c r="F134" s="1" t="s">
        <v>54</v>
      </c>
      <c r="G134" s="1" t="s">
        <v>1224</v>
      </c>
      <c r="H134" s="1" t="s">
        <v>778</v>
      </c>
      <c r="I134" s="1" t="s">
        <v>114</v>
      </c>
      <c r="J134" s="1" t="s">
        <v>779</v>
      </c>
      <c r="K134" s="1" t="s">
        <v>57</v>
      </c>
      <c r="L134" s="1" t="s">
        <v>56</v>
      </c>
      <c r="M134" s="1" t="s">
        <v>57</v>
      </c>
      <c r="N134" s="1" t="s">
        <v>56</v>
      </c>
      <c r="O134" s="1" t="s">
        <v>57</v>
      </c>
      <c r="P134" s="3">
        <v>44200</v>
      </c>
      <c r="Q134" s="7" t="str">
        <f t="shared" si="53"/>
        <v>4200</v>
      </c>
      <c r="R134" s="1">
        <f t="shared" si="46"/>
        <v>2176</v>
      </c>
      <c r="S134" s="3">
        <v>46391</v>
      </c>
      <c r="T134" s="7" t="str">
        <f t="shared" si="54"/>
        <v>6391</v>
      </c>
      <c r="U134" s="7">
        <f t="shared" si="55"/>
        <v>2191</v>
      </c>
      <c r="V134" s="1">
        <f t="shared" si="39"/>
        <v>4367</v>
      </c>
      <c r="W134" s="1">
        <v>102</v>
      </c>
      <c r="X134" s="1" t="s">
        <v>780</v>
      </c>
      <c r="Y134" s="6">
        <f t="shared" si="56"/>
        <v>4.6554084892743042E-2</v>
      </c>
      <c r="Z134" s="1" t="s">
        <v>57</v>
      </c>
      <c r="AA134" s="3">
        <v>41952</v>
      </c>
      <c r="AB134" s="1" t="s">
        <v>781</v>
      </c>
      <c r="AC134" s="1" t="s">
        <v>782</v>
      </c>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spans="1:59" ht="13">
      <c r="A135" s="1" t="s">
        <v>860</v>
      </c>
      <c r="B135" s="1" t="e">
        <f t="array" aca="1" ref="B135" ca="1">_xludf.XLOOKUP(A135,OTHERDATAlookup!A:A,OTHERDATAlookup!B:B)</f>
        <v>#NAME?</v>
      </c>
      <c r="C135" s="1" t="s">
        <v>861</v>
      </c>
      <c r="D135" s="1" t="s">
        <v>52</v>
      </c>
      <c r="E135" s="1" t="s">
        <v>53</v>
      </c>
      <c r="F135" s="1" t="s">
        <v>54</v>
      </c>
      <c r="G135" s="1" t="s">
        <v>1224</v>
      </c>
      <c r="H135" s="1" t="s">
        <v>375</v>
      </c>
      <c r="I135" s="1" t="s">
        <v>56</v>
      </c>
      <c r="J135" s="1" t="s">
        <v>862</v>
      </c>
      <c r="K135" s="1" t="s">
        <v>57</v>
      </c>
      <c r="L135" s="1" t="s">
        <v>56</v>
      </c>
      <c r="M135" s="1" t="s">
        <v>56</v>
      </c>
      <c r="N135" s="1" t="s">
        <v>56</v>
      </c>
      <c r="O135" s="1" t="s">
        <v>56</v>
      </c>
      <c r="P135" s="1" t="s">
        <v>863</v>
      </c>
      <c r="Q135" s="7" t="s">
        <v>56</v>
      </c>
      <c r="R135" s="1" t="e">
        <f t="shared" si="46"/>
        <v>#VALUE!</v>
      </c>
      <c r="S135" s="1" t="s">
        <v>56</v>
      </c>
      <c r="T135" s="7" t="str">
        <f t="shared" si="54"/>
        <v>NA</v>
      </c>
      <c r="U135" s="7" t="str">
        <f t="shared" si="55"/>
        <v>NA</v>
      </c>
      <c r="V135" s="1" t="e">
        <f t="shared" si="39"/>
        <v>#VALUE!</v>
      </c>
      <c r="W135" s="1" t="s">
        <v>56</v>
      </c>
      <c r="X135" s="1" t="s">
        <v>56</v>
      </c>
      <c r="Y135" s="6" t="str">
        <f t="shared" si="56"/>
        <v>NA</v>
      </c>
      <c r="Z135" s="1" t="s">
        <v>57</v>
      </c>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spans="1:59" ht="13">
      <c r="A136" s="1" t="s">
        <v>882</v>
      </c>
      <c r="B136" s="1" t="e">
        <f t="array" aca="1" ref="B136" ca="1">_xludf.XLOOKUP(A136,OTHERDATAlookup!A:A,OTHERDATAlookup!B:B)</f>
        <v>#NAME?</v>
      </c>
      <c r="C136" s="1" t="s">
        <v>883</v>
      </c>
      <c r="D136" s="1" t="s">
        <v>52</v>
      </c>
      <c r="E136" s="1" t="s">
        <v>53</v>
      </c>
      <c r="F136" s="1" t="s">
        <v>54</v>
      </c>
      <c r="G136" s="1" t="s">
        <v>1224</v>
      </c>
      <c r="H136" s="1" t="s">
        <v>884</v>
      </c>
      <c r="I136" s="1" t="s">
        <v>1286</v>
      </c>
      <c r="J136" s="1" t="s">
        <v>56</v>
      </c>
      <c r="K136" s="1" t="s">
        <v>57</v>
      </c>
      <c r="L136" s="1" t="s">
        <v>56</v>
      </c>
      <c r="M136" s="1" t="s">
        <v>57</v>
      </c>
      <c r="N136" s="1" t="s">
        <v>56</v>
      </c>
      <c r="O136" s="1" t="s">
        <v>57</v>
      </c>
      <c r="P136" s="3">
        <v>44934</v>
      </c>
      <c r="Q136" s="7" t="str">
        <f t="shared" ref="Q136:Q137" si="57">RIGHT(P136,4)</f>
        <v>4934</v>
      </c>
      <c r="R136" s="1">
        <f t="shared" si="46"/>
        <v>2910</v>
      </c>
      <c r="S136" s="1" t="s">
        <v>885</v>
      </c>
      <c r="T136" s="7" t="str">
        <f t="shared" si="54"/>
        <v>2033</v>
      </c>
      <c r="U136" s="7">
        <f t="shared" si="55"/>
        <v>-2901</v>
      </c>
      <c r="V136" s="1">
        <f t="shared" si="39"/>
        <v>9</v>
      </c>
      <c r="W136" s="1">
        <v>75</v>
      </c>
      <c r="X136" s="1" t="s">
        <v>886</v>
      </c>
      <c r="Y136" s="6">
        <f t="shared" si="56"/>
        <v>-2.5853154084798345E-2</v>
      </c>
      <c r="Z136" s="1" t="s">
        <v>57</v>
      </c>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spans="1:59" ht="16">
      <c r="A137" s="1" t="s">
        <v>911</v>
      </c>
      <c r="B137" s="1" t="e">
        <f t="array" aca="1" ref="B137" ca="1">_xludf.XLOOKUP(A137,OTHERDATAlookup!A:A,OTHERDATAlookup!B:B)</f>
        <v>#NAME?</v>
      </c>
      <c r="C137" s="1" t="s">
        <v>912</v>
      </c>
      <c r="D137" s="1" t="s">
        <v>52</v>
      </c>
      <c r="E137" s="1" t="s">
        <v>136</v>
      </c>
      <c r="F137" s="1" t="s">
        <v>54</v>
      </c>
      <c r="G137" s="28" t="s">
        <v>1224</v>
      </c>
      <c r="H137" s="28" t="s">
        <v>913</v>
      </c>
      <c r="I137" s="1" t="s">
        <v>913</v>
      </c>
      <c r="J137" s="1" t="s">
        <v>56</v>
      </c>
      <c r="K137" s="1" t="s">
        <v>57</v>
      </c>
      <c r="L137" s="1" t="s">
        <v>56</v>
      </c>
      <c r="M137" s="1" t="s">
        <v>57</v>
      </c>
      <c r="N137" s="1" t="s">
        <v>56</v>
      </c>
      <c r="O137" s="1" t="s">
        <v>56</v>
      </c>
      <c r="P137" s="83">
        <v>44207</v>
      </c>
      <c r="Q137" s="7" t="str">
        <f t="shared" si="57"/>
        <v>4207</v>
      </c>
      <c r="R137" s="1">
        <f t="shared" si="46"/>
        <v>2183</v>
      </c>
      <c r="S137" s="84" t="s">
        <v>914</v>
      </c>
      <c r="T137" s="7" t="str">
        <f t="shared" si="54"/>
        <v>2026</v>
      </c>
      <c r="U137" s="7">
        <f t="shared" si="55"/>
        <v>-2181</v>
      </c>
      <c r="V137" s="1">
        <f t="shared" si="39"/>
        <v>2</v>
      </c>
      <c r="W137" s="1">
        <v>2.2999999999999998</v>
      </c>
      <c r="X137" s="43" t="s">
        <v>915</v>
      </c>
      <c r="Y137" s="6">
        <f t="shared" si="56"/>
        <v>-1.0545621274644658E-3</v>
      </c>
      <c r="Z137" s="1" t="s">
        <v>57</v>
      </c>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spans="1:59" ht="13">
      <c r="A138" s="1" t="s">
        <v>992</v>
      </c>
      <c r="B138" s="1" t="e">
        <f t="array" aca="1" ref="B138" ca="1">_xludf.XLOOKUP(A138,OTHERDATAlookup!A:A,OTHERDATAlookup!B:B)</f>
        <v>#NAME?</v>
      </c>
      <c r="C138" s="1" t="s">
        <v>993</v>
      </c>
      <c r="D138" s="1" t="s">
        <v>52</v>
      </c>
      <c r="E138" s="1" t="s">
        <v>53</v>
      </c>
      <c r="F138" s="1" t="s">
        <v>54</v>
      </c>
      <c r="G138" s="1" t="s">
        <v>1224</v>
      </c>
      <c r="H138" s="1" t="s">
        <v>375</v>
      </c>
      <c r="I138" s="1" t="s">
        <v>56</v>
      </c>
      <c r="J138" s="1" t="s">
        <v>862</v>
      </c>
      <c r="K138" s="1" t="s">
        <v>57</v>
      </c>
      <c r="L138" s="1" t="s">
        <v>56</v>
      </c>
      <c r="M138" s="1" t="s">
        <v>56</v>
      </c>
      <c r="N138" s="1" t="s">
        <v>56</v>
      </c>
      <c r="O138" s="1" t="s">
        <v>56</v>
      </c>
      <c r="P138" s="1" t="s">
        <v>863</v>
      </c>
      <c r="Q138" s="7" t="s">
        <v>56</v>
      </c>
      <c r="R138" s="1" t="e">
        <f t="shared" si="46"/>
        <v>#VALUE!</v>
      </c>
      <c r="S138" s="1" t="s">
        <v>56</v>
      </c>
      <c r="T138" s="7" t="str">
        <f t="shared" si="54"/>
        <v>NA</v>
      </c>
      <c r="U138" s="7" t="str">
        <f t="shared" si="55"/>
        <v>NA</v>
      </c>
      <c r="V138" s="1" t="e">
        <f t="shared" si="39"/>
        <v>#VALUE!</v>
      </c>
      <c r="W138" s="1" t="s">
        <v>56</v>
      </c>
      <c r="X138" s="1" t="s">
        <v>56</v>
      </c>
      <c r="Y138" s="6" t="str">
        <f t="shared" si="56"/>
        <v>NA</v>
      </c>
      <c r="Z138" s="1" t="s">
        <v>57</v>
      </c>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spans="1:59" ht="13">
      <c r="A139" s="1" t="s">
        <v>1047</v>
      </c>
      <c r="B139" s="1" t="e">
        <f t="array" aca="1" ref="B139" ca="1">_xludf.XLOOKUP(A139,OTHERDATAlookup!A:A,OTHERDATAlookup!B:B)</f>
        <v>#NAME?</v>
      </c>
      <c r="C139" s="1" t="s">
        <v>1048</v>
      </c>
      <c r="D139" s="1" t="s">
        <v>52</v>
      </c>
      <c r="E139" s="1" t="s">
        <v>53</v>
      </c>
      <c r="F139" s="1" t="s">
        <v>1287</v>
      </c>
      <c r="G139" s="1" t="s">
        <v>1224</v>
      </c>
      <c r="H139" s="1" t="s">
        <v>1049</v>
      </c>
      <c r="I139" s="1" t="s">
        <v>1288</v>
      </c>
      <c r="J139" s="1" t="s">
        <v>56</v>
      </c>
      <c r="K139" s="1" t="s">
        <v>57</v>
      </c>
      <c r="L139" s="1" t="s">
        <v>56</v>
      </c>
      <c r="M139" s="1" t="s">
        <v>57</v>
      </c>
      <c r="N139" s="1" t="s">
        <v>56</v>
      </c>
      <c r="O139" s="1" t="s">
        <v>57</v>
      </c>
      <c r="P139" s="3">
        <v>45292</v>
      </c>
      <c r="Q139" s="7" t="str">
        <f t="shared" ref="Q139:Q146" si="58">RIGHT(P139,4)</f>
        <v>5292</v>
      </c>
      <c r="R139" s="1">
        <f t="shared" si="46"/>
        <v>3268</v>
      </c>
      <c r="S139" s="3">
        <v>48945</v>
      </c>
      <c r="T139" s="7" t="str">
        <f t="shared" si="54"/>
        <v>8945</v>
      </c>
      <c r="U139" s="7">
        <f t="shared" si="55"/>
        <v>3653</v>
      </c>
      <c r="V139" s="1">
        <f t="shared" si="39"/>
        <v>6921</v>
      </c>
      <c r="W139" s="1"/>
      <c r="X139" s="1" t="s">
        <v>1050</v>
      </c>
      <c r="Y139" s="6">
        <f t="shared" si="56"/>
        <v>0</v>
      </c>
      <c r="Z139" s="1" t="s">
        <v>57</v>
      </c>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spans="1:59" ht="13">
      <c r="A140" s="1" t="s">
        <v>1074</v>
      </c>
      <c r="B140" s="1" t="e">
        <f t="array" aca="1" ref="B140" ca="1">_xludf.XLOOKUP(A140,OTHERDATAlookup!A:A,OTHERDATAlookup!B:B)</f>
        <v>#NAME?</v>
      </c>
      <c r="C140" s="1" t="s">
        <v>1075</v>
      </c>
      <c r="D140" s="1" t="s">
        <v>52</v>
      </c>
      <c r="E140" s="1" t="s">
        <v>81</v>
      </c>
      <c r="F140" s="1" t="s">
        <v>54</v>
      </c>
      <c r="G140" s="1" t="s">
        <v>1224</v>
      </c>
      <c r="H140" s="1" t="s">
        <v>1076</v>
      </c>
      <c r="I140" t="s">
        <v>285</v>
      </c>
      <c r="J140" t="s">
        <v>1077</v>
      </c>
      <c r="K140" s="1" t="s">
        <v>60</v>
      </c>
      <c r="L140" s="1" t="s">
        <v>1078</v>
      </c>
      <c r="M140" s="1" t="s">
        <v>57</v>
      </c>
      <c r="N140" s="1" t="s">
        <v>56</v>
      </c>
      <c r="O140" s="1" t="s">
        <v>57</v>
      </c>
      <c r="P140" s="3">
        <v>44565</v>
      </c>
      <c r="Q140" s="7" t="str">
        <f t="shared" si="58"/>
        <v>4565</v>
      </c>
      <c r="R140" s="1">
        <f t="shared" si="46"/>
        <v>2541</v>
      </c>
      <c r="S140" s="1" t="s">
        <v>1079</v>
      </c>
      <c r="T140" s="7" t="str">
        <f t="shared" si="54"/>
        <v>2030</v>
      </c>
      <c r="U140" s="7">
        <f t="shared" si="55"/>
        <v>-2535</v>
      </c>
      <c r="V140" s="1">
        <f t="shared" si="39"/>
        <v>6</v>
      </c>
      <c r="W140" s="1">
        <v>58</v>
      </c>
      <c r="X140" s="1"/>
      <c r="Y140" s="6">
        <f t="shared" si="56"/>
        <v>-2.2879684418145956E-2</v>
      </c>
      <c r="Z140" s="1" t="s">
        <v>57</v>
      </c>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spans="1:59" ht="19.5" customHeight="1">
      <c r="A141" s="1" t="s">
        <v>1083</v>
      </c>
      <c r="B141" s="1" t="e">
        <f t="array" aca="1" ref="B141" ca="1">_xludf.XLOOKUP(A141,OTHERDATAlookup!A:A,OTHERDATAlookup!B:B)</f>
        <v>#NAME?</v>
      </c>
      <c r="C141" s="1" t="s">
        <v>1084</v>
      </c>
      <c r="D141" s="1" t="s">
        <v>52</v>
      </c>
      <c r="E141" s="1" t="s">
        <v>81</v>
      </c>
      <c r="F141" s="1" t="s">
        <v>54</v>
      </c>
      <c r="G141" s="1" t="s">
        <v>1224</v>
      </c>
      <c r="H141" s="1" t="s">
        <v>114</v>
      </c>
      <c r="I141" s="1" t="s">
        <v>114</v>
      </c>
      <c r="J141" s="1" t="s">
        <v>1085</v>
      </c>
      <c r="K141" s="1" t="s">
        <v>56</v>
      </c>
      <c r="L141" s="1" t="s">
        <v>56</v>
      </c>
      <c r="M141" s="1" t="s">
        <v>57</v>
      </c>
      <c r="N141" s="1" t="s">
        <v>56</v>
      </c>
      <c r="O141" s="1" t="s">
        <v>57</v>
      </c>
      <c r="P141" s="3">
        <v>45295</v>
      </c>
      <c r="Q141" s="7" t="str">
        <f t="shared" si="58"/>
        <v>5295</v>
      </c>
      <c r="R141" s="1">
        <f t="shared" si="46"/>
        <v>3271</v>
      </c>
      <c r="S141" s="1" t="s">
        <v>1086</v>
      </c>
      <c r="T141" s="7" t="str">
        <f t="shared" si="54"/>
        <v>2038</v>
      </c>
      <c r="U141" s="7">
        <f t="shared" si="55"/>
        <v>-3257</v>
      </c>
      <c r="V141" s="1">
        <f t="shared" si="39"/>
        <v>14</v>
      </c>
      <c r="W141" s="1">
        <v>298.82299999999998</v>
      </c>
      <c r="X141" s="1" t="s">
        <v>1087</v>
      </c>
      <c r="Y141" s="6">
        <f t="shared" si="56"/>
        <v>-9.1747927540681604E-2</v>
      </c>
      <c r="Z141" s="1" t="s">
        <v>57</v>
      </c>
      <c r="AA141" s="46"/>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t="s">
        <v>57</v>
      </c>
      <c r="BF141" s="1" t="s">
        <v>1088</v>
      </c>
      <c r="BG141" s="1" t="s">
        <v>1089</v>
      </c>
    </row>
    <row r="142" spans="1:59" ht="13">
      <c r="A142" s="1" t="s">
        <v>1090</v>
      </c>
      <c r="B142" s="1" t="e">
        <f t="array" aca="1" ref="B142" ca="1">_xludf.XLOOKUP(A142,OTHERDATAlookup!A:A,OTHERDATAlookup!B:B)</f>
        <v>#NAME?</v>
      </c>
      <c r="C142" s="1" t="s">
        <v>1091</v>
      </c>
      <c r="D142" s="1" t="s">
        <v>52</v>
      </c>
      <c r="E142" s="1" t="s">
        <v>81</v>
      </c>
      <c r="F142" s="1" t="s">
        <v>54</v>
      </c>
      <c r="G142" s="1" t="s">
        <v>1224</v>
      </c>
      <c r="H142" s="1" t="s">
        <v>1092</v>
      </c>
      <c r="I142" s="1" t="s">
        <v>278</v>
      </c>
      <c r="J142" s="1" t="s">
        <v>56</v>
      </c>
      <c r="K142" s="1" t="s">
        <v>57</v>
      </c>
      <c r="L142" s="1" t="s">
        <v>56</v>
      </c>
      <c r="M142" s="1" t="s">
        <v>57</v>
      </c>
      <c r="N142" s="1" t="s">
        <v>56</v>
      </c>
      <c r="O142" s="1" t="s">
        <v>57</v>
      </c>
      <c r="P142" s="3">
        <v>45295</v>
      </c>
      <c r="Q142" s="7" t="str">
        <f t="shared" si="58"/>
        <v>5295</v>
      </c>
      <c r="R142" s="1">
        <f t="shared" si="46"/>
        <v>3271</v>
      </c>
      <c r="S142" s="1">
        <v>2029</v>
      </c>
      <c r="T142" s="7">
        <v>2034</v>
      </c>
      <c r="U142" s="7">
        <f t="shared" si="55"/>
        <v>-3261</v>
      </c>
      <c r="V142" s="1">
        <f t="shared" si="39"/>
        <v>10</v>
      </c>
      <c r="W142" s="1">
        <v>105</v>
      </c>
      <c r="X142" s="46" t="s">
        <v>1093</v>
      </c>
      <c r="Y142" s="6">
        <f t="shared" si="56"/>
        <v>-3.219871205151794E-2</v>
      </c>
      <c r="Z142" s="1" t="s">
        <v>57</v>
      </c>
      <c r="AA142" s="46"/>
      <c r="AB142" s="1"/>
      <c r="AC142" s="1"/>
      <c r="AD142" s="1"/>
      <c r="AE142" s="1"/>
      <c r="AF142" s="1"/>
      <c r="AG142" s="1"/>
      <c r="AH142" s="1"/>
      <c r="AI142" s="1"/>
      <c r="AJ142" s="1"/>
      <c r="AK142" s="1"/>
      <c r="AL142" s="1"/>
      <c r="AM142" s="1"/>
      <c r="AN142" s="1"/>
      <c r="AO142" s="1" t="s">
        <v>56</v>
      </c>
      <c r="AP142" s="1"/>
      <c r="AQ142" s="1"/>
      <c r="AR142" s="1"/>
      <c r="AS142" s="1"/>
      <c r="AT142" s="1"/>
      <c r="AU142" s="1"/>
      <c r="AV142" s="1"/>
      <c r="AW142" s="1"/>
      <c r="AX142" s="1"/>
      <c r="AY142" s="1"/>
      <c r="AZ142" s="1"/>
      <c r="BA142" s="1"/>
      <c r="BB142" s="1"/>
      <c r="BC142" s="1"/>
      <c r="BD142" s="1"/>
      <c r="BE142" s="1"/>
      <c r="BF142" s="1"/>
      <c r="BG142" s="1"/>
    </row>
    <row r="143" spans="1:59" ht="13">
      <c r="A143" s="1" t="s">
        <v>1153</v>
      </c>
      <c r="B143" s="1" t="e">
        <f t="array" aca="1" ref="B143" ca="1">_xludf.XLOOKUP(A143,OTHERDATAlookup!A:A,OTHERDATAlookup!B:B)</f>
        <v>#NAME?</v>
      </c>
      <c r="C143" s="1" t="s">
        <v>1154</v>
      </c>
      <c r="D143" s="1" t="s">
        <v>52</v>
      </c>
      <c r="E143" s="1" t="s">
        <v>53</v>
      </c>
      <c r="F143" s="1" t="s">
        <v>211</v>
      </c>
      <c r="G143" s="1" t="s">
        <v>1224</v>
      </c>
      <c r="H143" s="1" t="s">
        <v>375</v>
      </c>
      <c r="I143" s="1" t="s">
        <v>77</v>
      </c>
      <c r="J143" s="1" t="s">
        <v>56</v>
      </c>
      <c r="K143" s="1" t="s">
        <v>56</v>
      </c>
      <c r="L143" s="1" t="s">
        <v>56</v>
      </c>
      <c r="M143" s="1" t="s">
        <v>56</v>
      </c>
      <c r="N143" s="1" t="s">
        <v>56</v>
      </c>
      <c r="O143" s="1" t="s">
        <v>57</v>
      </c>
      <c r="P143" s="1" t="s">
        <v>56</v>
      </c>
      <c r="Q143" s="7" t="str">
        <f t="shared" si="58"/>
        <v>NA</v>
      </c>
      <c r="R143" s="1" t="e">
        <f t="shared" si="46"/>
        <v>#VALUE!</v>
      </c>
      <c r="S143" s="57" t="s">
        <v>56</v>
      </c>
      <c r="T143" s="58" t="str">
        <f t="shared" ref="T143:T146" si="59">RIGHT(S143,4)</f>
        <v>NA</v>
      </c>
      <c r="U143" s="7" t="str">
        <f t="shared" si="55"/>
        <v>NA</v>
      </c>
      <c r="V143" s="1" t="e">
        <f t="shared" si="39"/>
        <v>#VALUE!</v>
      </c>
      <c r="W143" s="1" t="s">
        <v>56</v>
      </c>
      <c r="X143" s="1" t="s">
        <v>56</v>
      </c>
      <c r="Y143" s="6" t="str">
        <f t="shared" si="56"/>
        <v>NA</v>
      </c>
      <c r="Z143" s="1" t="s">
        <v>56</v>
      </c>
      <c r="AA143" s="1"/>
      <c r="AB143" s="1"/>
      <c r="AC143" s="1"/>
      <c r="AD143" s="1" t="s">
        <v>56</v>
      </c>
      <c r="AE143" s="1" t="s">
        <v>56</v>
      </c>
      <c r="AF143" s="1" t="s">
        <v>56</v>
      </c>
      <c r="AG143" s="1" t="s">
        <v>56</v>
      </c>
      <c r="AH143" s="1" t="s">
        <v>56</v>
      </c>
      <c r="AI143" s="1" t="s">
        <v>56</v>
      </c>
      <c r="AJ143" s="1" t="s">
        <v>721</v>
      </c>
      <c r="AK143" s="1"/>
      <c r="AL143" s="1"/>
      <c r="AM143" s="1"/>
      <c r="AN143" s="1"/>
      <c r="AO143" s="1"/>
      <c r="AP143" s="1"/>
      <c r="AQ143" s="1"/>
      <c r="AR143" s="1"/>
      <c r="AS143" s="1"/>
      <c r="AT143" s="1"/>
      <c r="AU143" s="1"/>
      <c r="AV143" s="1"/>
      <c r="AW143" s="1"/>
      <c r="AX143" s="1"/>
      <c r="AY143" s="1"/>
      <c r="AZ143" s="1"/>
      <c r="BA143" s="1"/>
      <c r="BB143" s="1"/>
      <c r="BC143" s="1"/>
      <c r="BD143" s="1"/>
      <c r="BE143" s="1" t="s">
        <v>60</v>
      </c>
      <c r="BF143" s="1" t="s">
        <v>1156</v>
      </c>
      <c r="BG143" s="1"/>
    </row>
    <row r="144" spans="1:59" ht="13">
      <c r="A144" s="1" t="s">
        <v>1165</v>
      </c>
      <c r="B144" s="1" t="e">
        <f t="array" aca="1" ref="B144" ca="1">_xludf.XLOOKUP(A144,OTHERDATAlookup!A:A,OTHERDATAlookup!B:B)</f>
        <v>#NAME?</v>
      </c>
      <c r="C144" s="1" t="s">
        <v>1166</v>
      </c>
      <c r="D144" s="1" t="s">
        <v>179</v>
      </c>
      <c r="E144" s="1" t="s">
        <v>81</v>
      </c>
      <c r="F144" s="1" t="s">
        <v>54</v>
      </c>
      <c r="G144" s="1" t="s">
        <v>1224</v>
      </c>
      <c r="H144" s="1" t="s">
        <v>1289</v>
      </c>
      <c r="I144" s="1" t="s">
        <v>584</v>
      </c>
      <c r="J144" s="11" t="s">
        <v>1168</v>
      </c>
      <c r="K144" s="1" t="s">
        <v>60</v>
      </c>
      <c r="L144" s="1" t="s">
        <v>1169</v>
      </c>
      <c r="M144" s="1" t="s">
        <v>57</v>
      </c>
      <c r="N144" s="1" t="s">
        <v>1170</v>
      </c>
      <c r="O144" s="1" t="s">
        <v>57</v>
      </c>
      <c r="P144" s="1">
        <v>2024</v>
      </c>
      <c r="Q144" s="7" t="str">
        <f t="shared" si="58"/>
        <v>2024</v>
      </c>
      <c r="R144" s="1">
        <f t="shared" si="46"/>
        <v>0</v>
      </c>
      <c r="S144" s="1">
        <v>2035</v>
      </c>
      <c r="T144" s="7" t="str">
        <f t="shared" si="59"/>
        <v>2035</v>
      </c>
      <c r="U144" s="7">
        <f t="shared" si="55"/>
        <v>11</v>
      </c>
      <c r="V144" s="1">
        <f t="shared" si="39"/>
        <v>11</v>
      </c>
      <c r="W144" s="1">
        <v>395.6</v>
      </c>
      <c r="X144" s="1" t="s">
        <v>1171</v>
      </c>
      <c r="Y144" s="6">
        <f t="shared" si="56"/>
        <v>35.963636363636368</v>
      </c>
      <c r="Z144" s="1" t="s">
        <v>57</v>
      </c>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spans="1:59" ht="13">
      <c r="A145" s="1" t="s">
        <v>1196</v>
      </c>
      <c r="B145" s="1" t="e">
        <f t="array" aca="1" ref="B145" ca="1">_xludf.XLOOKUP(A145,OTHERDATAlookup!A:A,OTHERDATAlookup!B:B)</f>
        <v>#NAME?</v>
      </c>
      <c r="C145" s="1" t="s">
        <v>1197</v>
      </c>
      <c r="D145" s="1" t="s">
        <v>80</v>
      </c>
      <c r="E145" s="1" t="s">
        <v>81</v>
      </c>
      <c r="F145" s="1" t="s">
        <v>54</v>
      </c>
      <c r="G145" s="1" t="s">
        <v>1224</v>
      </c>
      <c r="H145" s="1" t="s">
        <v>1198</v>
      </c>
      <c r="I145" s="1" t="s">
        <v>1198</v>
      </c>
      <c r="J145" s="1" t="s">
        <v>1199</v>
      </c>
      <c r="K145" s="1" t="s">
        <v>56</v>
      </c>
      <c r="L145" s="1" t="s">
        <v>56</v>
      </c>
      <c r="M145" s="1" t="s">
        <v>56</v>
      </c>
      <c r="N145" s="1" t="s">
        <v>56</v>
      </c>
      <c r="O145" s="1" t="s">
        <v>57</v>
      </c>
      <c r="P145" s="1" t="s">
        <v>1200</v>
      </c>
      <c r="Q145" s="7" t="str">
        <f t="shared" si="58"/>
        <v>2023</v>
      </c>
      <c r="R145" s="1">
        <f t="shared" si="46"/>
        <v>-1</v>
      </c>
      <c r="S145" s="1" t="s">
        <v>1201</v>
      </c>
      <c r="T145" s="7" t="str">
        <f t="shared" si="59"/>
        <v>2025</v>
      </c>
      <c r="U145" s="7">
        <f t="shared" si="55"/>
        <v>2</v>
      </c>
      <c r="V145" s="1">
        <f t="shared" si="39"/>
        <v>1</v>
      </c>
      <c r="W145" s="1">
        <v>27.001000000000001</v>
      </c>
      <c r="X145" s="1" t="s">
        <v>1202</v>
      </c>
      <c r="Y145" s="6">
        <f t="shared" si="56"/>
        <v>13.500500000000001</v>
      </c>
      <c r="Z145" s="1" t="s">
        <v>57</v>
      </c>
      <c r="AA145" s="1"/>
      <c r="AB145" s="1"/>
      <c r="AC145" s="1"/>
      <c r="AD145" s="1"/>
      <c r="AE145" s="15"/>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spans="1:59" ht="13">
      <c r="A146" s="1" t="s">
        <v>1208</v>
      </c>
      <c r="B146" s="1" t="e">
        <f t="array" aca="1" ref="B146" ca="1">_xludf.XLOOKUP(A146,OTHERDATAlookup!A:A,OTHERDATAlookup!B:B)</f>
        <v>#NAME?</v>
      </c>
      <c r="C146" s="1" t="s">
        <v>1209</v>
      </c>
      <c r="D146" s="1" t="s">
        <v>52</v>
      </c>
      <c r="E146" s="1" t="s">
        <v>136</v>
      </c>
      <c r="F146" s="1" t="s">
        <v>54</v>
      </c>
      <c r="G146" s="1" t="s">
        <v>1224</v>
      </c>
      <c r="H146" s="1" t="s">
        <v>1210</v>
      </c>
      <c r="I146" s="1" t="s">
        <v>1210</v>
      </c>
      <c r="J146" s="1" t="s">
        <v>1211</v>
      </c>
      <c r="K146" s="1" t="s">
        <v>56</v>
      </c>
      <c r="L146" s="1" t="s">
        <v>57</v>
      </c>
      <c r="M146" s="1" t="s">
        <v>56</v>
      </c>
      <c r="N146" s="1" t="s">
        <v>57</v>
      </c>
      <c r="O146" s="1" t="s">
        <v>57</v>
      </c>
      <c r="P146" s="1" t="s">
        <v>56</v>
      </c>
      <c r="Q146" s="1" t="str">
        <f t="shared" si="58"/>
        <v>NA</v>
      </c>
      <c r="R146" s="1" t="e">
        <f t="shared" si="46"/>
        <v>#VALUE!</v>
      </c>
      <c r="S146" s="1" t="s">
        <v>1212</v>
      </c>
      <c r="T146" s="1" t="str">
        <f t="shared" si="59"/>
        <v>2025</v>
      </c>
      <c r="U146" s="1">
        <v>1</v>
      </c>
      <c r="V146" s="1">
        <v>1</v>
      </c>
      <c r="W146" s="1" t="s">
        <v>56</v>
      </c>
      <c r="X146" s="1" t="s">
        <v>56</v>
      </c>
      <c r="Y146" s="52" t="str">
        <f t="shared" si="56"/>
        <v>NA</v>
      </c>
      <c r="Z146" s="1" t="s">
        <v>57</v>
      </c>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t="s">
        <v>57</v>
      </c>
      <c r="BF146" s="1"/>
      <c r="BG146" s="1"/>
    </row>
    <row r="147" spans="1:59" ht="13">
      <c r="S147" s="85"/>
      <c r="T147" s="86"/>
    </row>
    <row r="148" spans="1:59" ht="13">
      <c r="S148" s="85"/>
      <c r="T148" s="86"/>
    </row>
    <row r="149" spans="1:59" ht="13">
      <c r="S149" s="85"/>
      <c r="T149" s="86"/>
    </row>
    <row r="150" spans="1:59" ht="13">
      <c r="S150" s="85"/>
      <c r="T150" s="86"/>
    </row>
    <row r="151" spans="1:59" ht="13">
      <c r="S151" s="85"/>
      <c r="T151" s="86"/>
    </row>
    <row r="152" spans="1:59" ht="13">
      <c r="S152" s="85"/>
      <c r="T152" s="86"/>
    </row>
    <row r="153" spans="1:59" ht="13">
      <c r="S153" s="85"/>
      <c r="T153" s="86"/>
    </row>
    <row r="154" spans="1:59" ht="13">
      <c r="S154" s="85"/>
      <c r="T154" s="86"/>
    </row>
    <row r="155" spans="1:59" ht="13">
      <c r="S155" s="85"/>
      <c r="T155" s="86"/>
    </row>
    <row r="156" spans="1:59" ht="13">
      <c r="S156" s="85"/>
      <c r="T156" s="86"/>
    </row>
    <row r="157" spans="1:59" ht="13">
      <c r="S157" s="85"/>
      <c r="T157" s="86"/>
    </row>
    <row r="158" spans="1:59" ht="13">
      <c r="S158" s="85"/>
      <c r="T158" s="86"/>
    </row>
    <row r="159" spans="1:59" ht="13">
      <c r="S159" s="85"/>
      <c r="T159" s="86"/>
    </row>
    <row r="160" spans="1:59" ht="13">
      <c r="S160" s="85"/>
      <c r="T160" s="86"/>
    </row>
    <row r="161" spans="19:20" ht="13">
      <c r="S161" s="85"/>
      <c r="T161" s="86"/>
    </row>
    <row r="162" spans="19:20" ht="13">
      <c r="S162" s="85"/>
      <c r="T162" s="86"/>
    </row>
    <row r="163" spans="19:20" ht="13">
      <c r="S163" s="85"/>
      <c r="T163" s="86"/>
    </row>
    <row r="164" spans="19:20" ht="13">
      <c r="S164" s="85"/>
      <c r="T164" s="86"/>
    </row>
    <row r="165" spans="19:20" ht="13">
      <c r="S165" s="85"/>
      <c r="T165" s="86"/>
    </row>
    <row r="166" spans="19:20" ht="13">
      <c r="S166" s="85"/>
      <c r="T166" s="86"/>
    </row>
    <row r="167" spans="19:20" ht="13">
      <c r="S167" s="85"/>
      <c r="T167" s="86"/>
    </row>
    <row r="168" spans="19:20" ht="13">
      <c r="S168" s="85"/>
      <c r="T168" s="86"/>
    </row>
    <row r="169" spans="19:20" ht="13">
      <c r="S169" s="85"/>
      <c r="T169" s="86"/>
    </row>
    <row r="170" spans="19:20" ht="13">
      <c r="S170" s="85"/>
      <c r="T170" s="86"/>
    </row>
    <row r="171" spans="19:20" ht="13">
      <c r="S171" s="85"/>
      <c r="T171" s="86"/>
    </row>
    <row r="172" spans="19:20" ht="13">
      <c r="S172" s="85"/>
      <c r="T172" s="86"/>
    </row>
    <row r="173" spans="19:20" ht="13">
      <c r="S173" s="85"/>
      <c r="T173" s="86"/>
    </row>
    <row r="174" spans="19:20" ht="13">
      <c r="S174" s="85"/>
      <c r="T174" s="86"/>
    </row>
    <row r="175" spans="19:20" ht="13">
      <c r="S175" s="85"/>
      <c r="T175" s="86"/>
    </row>
    <row r="176" spans="19:20" ht="13">
      <c r="S176" s="85"/>
      <c r="T176" s="86"/>
    </row>
    <row r="177" spans="19:20" ht="13">
      <c r="S177" s="85"/>
      <c r="T177" s="86"/>
    </row>
    <row r="178" spans="19:20" ht="13">
      <c r="S178" s="85"/>
      <c r="T178" s="86"/>
    </row>
    <row r="179" spans="19:20" ht="13">
      <c r="S179" s="85"/>
      <c r="T179" s="86"/>
    </row>
    <row r="180" spans="19:20" ht="13">
      <c r="S180" s="85"/>
      <c r="T180" s="86"/>
    </row>
    <row r="181" spans="19:20" ht="13">
      <c r="S181" s="85"/>
      <c r="T181" s="86"/>
    </row>
    <row r="182" spans="19:20" ht="13">
      <c r="S182" s="85"/>
      <c r="T182" s="86"/>
    </row>
    <row r="183" spans="19:20" ht="13">
      <c r="S183" s="85"/>
      <c r="T183" s="86"/>
    </row>
    <row r="184" spans="19:20" ht="13">
      <c r="S184" s="85"/>
      <c r="T184" s="86"/>
    </row>
    <row r="185" spans="19:20" ht="13">
      <c r="S185" s="85"/>
      <c r="T185" s="86"/>
    </row>
    <row r="186" spans="19:20" ht="13">
      <c r="S186" s="85"/>
      <c r="T186" s="86"/>
    </row>
    <row r="187" spans="19:20" ht="13">
      <c r="S187" s="85"/>
      <c r="T187" s="86"/>
    </row>
    <row r="188" spans="19:20" ht="13">
      <c r="S188" s="85"/>
      <c r="T188" s="86"/>
    </row>
    <row r="189" spans="19:20" ht="13">
      <c r="S189" s="85"/>
      <c r="T189" s="86"/>
    </row>
    <row r="190" spans="19:20" ht="13">
      <c r="S190" s="85"/>
      <c r="T190" s="86"/>
    </row>
    <row r="191" spans="19:20" ht="13">
      <c r="S191" s="85"/>
      <c r="T191" s="86"/>
    </row>
    <row r="192" spans="19:20" ht="13">
      <c r="S192" s="85"/>
      <c r="T192" s="86"/>
    </row>
    <row r="193" spans="19:20" ht="13">
      <c r="S193" s="85"/>
      <c r="T193" s="86"/>
    </row>
    <row r="194" spans="19:20" ht="13">
      <c r="S194" s="85"/>
      <c r="T194" s="86"/>
    </row>
    <row r="195" spans="19:20" ht="13">
      <c r="S195" s="85"/>
      <c r="T195" s="86"/>
    </row>
    <row r="196" spans="19:20" ht="13">
      <c r="S196" s="85"/>
      <c r="T196" s="86"/>
    </row>
    <row r="197" spans="19:20" ht="13">
      <c r="S197" s="85"/>
      <c r="T197" s="86"/>
    </row>
    <row r="198" spans="19:20" ht="13">
      <c r="S198" s="85"/>
      <c r="T198" s="86"/>
    </row>
    <row r="199" spans="19:20" ht="13">
      <c r="S199" s="85"/>
      <c r="T199" s="86"/>
    </row>
    <row r="200" spans="19:20" ht="13">
      <c r="S200" s="85"/>
      <c r="T200" s="86"/>
    </row>
    <row r="201" spans="19:20" ht="13">
      <c r="S201" s="85"/>
      <c r="T201" s="86"/>
    </row>
    <row r="202" spans="19:20" ht="13">
      <c r="S202" s="85"/>
      <c r="T202" s="86"/>
    </row>
    <row r="203" spans="19:20" ht="13">
      <c r="S203" s="85"/>
      <c r="T203" s="86"/>
    </row>
    <row r="204" spans="19:20" ht="13">
      <c r="S204" s="85"/>
      <c r="T204" s="86"/>
    </row>
    <row r="205" spans="19:20" ht="13">
      <c r="S205" s="85"/>
      <c r="T205" s="86"/>
    </row>
    <row r="206" spans="19:20" ht="13">
      <c r="S206" s="85"/>
      <c r="T206" s="86"/>
    </row>
    <row r="207" spans="19:20" ht="13">
      <c r="S207" s="85"/>
      <c r="T207" s="86"/>
    </row>
    <row r="208" spans="19:20" ht="13">
      <c r="S208" s="85"/>
      <c r="T208" s="86"/>
    </row>
    <row r="209" spans="19:20" ht="13">
      <c r="S209" s="85"/>
      <c r="T209" s="86"/>
    </row>
    <row r="210" spans="19:20" ht="13">
      <c r="S210" s="85"/>
      <c r="T210" s="86"/>
    </row>
    <row r="211" spans="19:20" ht="13">
      <c r="S211" s="85"/>
      <c r="T211" s="86"/>
    </row>
    <row r="212" spans="19:20" ht="13">
      <c r="S212" s="85"/>
      <c r="T212" s="86"/>
    </row>
    <row r="213" spans="19:20" ht="13">
      <c r="S213" s="85"/>
      <c r="T213" s="86"/>
    </row>
    <row r="214" spans="19:20" ht="13">
      <c r="S214" s="85"/>
      <c r="T214" s="86"/>
    </row>
    <row r="215" spans="19:20" ht="13">
      <c r="S215" s="85"/>
      <c r="T215" s="86"/>
    </row>
    <row r="216" spans="19:20" ht="13">
      <c r="S216" s="85"/>
      <c r="T216" s="86"/>
    </row>
    <row r="217" spans="19:20" ht="13">
      <c r="S217" s="85"/>
      <c r="T217" s="86"/>
    </row>
    <row r="218" spans="19:20" ht="13">
      <c r="S218" s="85"/>
      <c r="T218" s="86"/>
    </row>
    <row r="219" spans="19:20" ht="13">
      <c r="S219" s="85"/>
      <c r="T219" s="86"/>
    </row>
    <row r="220" spans="19:20" ht="13">
      <c r="S220" s="85"/>
      <c r="T220" s="86"/>
    </row>
    <row r="221" spans="19:20" ht="13">
      <c r="S221" s="85"/>
      <c r="T221" s="86"/>
    </row>
    <row r="222" spans="19:20" ht="13">
      <c r="S222" s="85"/>
      <c r="T222" s="86"/>
    </row>
    <row r="223" spans="19:20" ht="13">
      <c r="S223" s="85"/>
      <c r="T223" s="86"/>
    </row>
    <row r="224" spans="19:20" ht="13">
      <c r="S224" s="85"/>
      <c r="T224" s="86"/>
    </row>
    <row r="225" spans="19:20" ht="13">
      <c r="S225" s="85"/>
      <c r="T225" s="86"/>
    </row>
    <row r="226" spans="19:20" ht="13">
      <c r="S226" s="85"/>
      <c r="T226" s="86"/>
    </row>
    <row r="227" spans="19:20" ht="13">
      <c r="S227" s="85"/>
      <c r="T227" s="86"/>
    </row>
    <row r="228" spans="19:20" ht="13">
      <c r="S228" s="85"/>
      <c r="T228" s="86"/>
    </row>
    <row r="229" spans="19:20" ht="13">
      <c r="S229" s="85"/>
      <c r="T229" s="86"/>
    </row>
    <row r="230" spans="19:20" ht="13">
      <c r="S230" s="85"/>
      <c r="T230" s="86"/>
    </row>
    <row r="231" spans="19:20" ht="13">
      <c r="S231" s="85"/>
      <c r="T231" s="86"/>
    </row>
    <row r="232" spans="19:20" ht="13">
      <c r="S232" s="85"/>
      <c r="T232" s="86"/>
    </row>
    <row r="233" spans="19:20" ht="13">
      <c r="S233" s="85"/>
      <c r="T233" s="86"/>
    </row>
    <row r="234" spans="19:20" ht="13">
      <c r="S234" s="85"/>
      <c r="T234" s="86"/>
    </row>
    <row r="235" spans="19:20" ht="13">
      <c r="S235" s="85"/>
      <c r="T235" s="86"/>
    </row>
    <row r="236" spans="19:20" ht="13">
      <c r="S236" s="85"/>
      <c r="T236" s="86"/>
    </row>
    <row r="237" spans="19:20" ht="13">
      <c r="S237" s="85"/>
      <c r="T237" s="86"/>
    </row>
    <row r="238" spans="19:20" ht="13">
      <c r="S238" s="85"/>
      <c r="T238" s="86"/>
    </row>
    <row r="239" spans="19:20" ht="13">
      <c r="S239" s="85"/>
      <c r="T239" s="86"/>
    </row>
    <row r="240" spans="19:20" ht="13">
      <c r="S240" s="85"/>
      <c r="T240" s="86"/>
    </row>
    <row r="241" spans="19:20" ht="13">
      <c r="S241" s="85"/>
      <c r="T241" s="86"/>
    </row>
    <row r="242" spans="19:20" ht="13">
      <c r="S242" s="85"/>
      <c r="T242" s="86"/>
    </row>
    <row r="243" spans="19:20" ht="13">
      <c r="S243" s="85"/>
      <c r="T243" s="86"/>
    </row>
    <row r="244" spans="19:20" ht="13">
      <c r="S244" s="85"/>
      <c r="T244" s="86"/>
    </row>
    <row r="245" spans="19:20" ht="13">
      <c r="S245" s="85"/>
      <c r="T245" s="86"/>
    </row>
    <row r="246" spans="19:20" ht="13">
      <c r="S246" s="85"/>
      <c r="T246" s="86"/>
    </row>
    <row r="247" spans="19:20" ht="13">
      <c r="S247" s="85"/>
      <c r="T247" s="86"/>
    </row>
    <row r="248" spans="19:20" ht="13">
      <c r="S248" s="85"/>
      <c r="T248" s="86"/>
    </row>
    <row r="249" spans="19:20" ht="13">
      <c r="S249" s="85"/>
      <c r="T249" s="86"/>
    </row>
    <row r="250" spans="19:20" ht="13">
      <c r="S250" s="85"/>
      <c r="T250" s="86"/>
    </row>
    <row r="251" spans="19:20" ht="13">
      <c r="S251" s="85"/>
      <c r="T251" s="86"/>
    </row>
    <row r="252" spans="19:20" ht="13">
      <c r="S252" s="85"/>
      <c r="T252" s="86"/>
    </row>
    <row r="253" spans="19:20" ht="13">
      <c r="S253" s="85"/>
      <c r="T253" s="86"/>
    </row>
    <row r="254" spans="19:20" ht="13">
      <c r="S254" s="85"/>
      <c r="T254" s="86"/>
    </row>
    <row r="255" spans="19:20" ht="13">
      <c r="S255" s="85"/>
      <c r="T255" s="86"/>
    </row>
    <row r="256" spans="19:20" ht="13">
      <c r="S256" s="85"/>
      <c r="T256" s="86"/>
    </row>
    <row r="257" spans="19:20" ht="13">
      <c r="S257" s="85"/>
      <c r="T257" s="86"/>
    </row>
    <row r="258" spans="19:20" ht="13">
      <c r="S258" s="85"/>
      <c r="T258" s="86"/>
    </row>
    <row r="259" spans="19:20" ht="13">
      <c r="S259" s="85"/>
      <c r="T259" s="86"/>
    </row>
    <row r="260" spans="19:20" ht="13">
      <c r="S260" s="85"/>
      <c r="T260" s="86"/>
    </row>
    <row r="261" spans="19:20" ht="13">
      <c r="S261" s="85"/>
      <c r="T261" s="86"/>
    </row>
    <row r="262" spans="19:20" ht="13">
      <c r="S262" s="85"/>
      <c r="T262" s="86"/>
    </row>
    <row r="263" spans="19:20" ht="13">
      <c r="S263" s="85"/>
      <c r="T263" s="86"/>
    </row>
    <row r="264" spans="19:20" ht="13">
      <c r="S264" s="85"/>
      <c r="T264" s="86"/>
    </row>
    <row r="265" spans="19:20" ht="13">
      <c r="S265" s="85"/>
      <c r="T265" s="86"/>
    </row>
    <row r="266" spans="19:20" ht="13">
      <c r="S266" s="85"/>
      <c r="T266" s="86"/>
    </row>
    <row r="267" spans="19:20" ht="13">
      <c r="S267" s="85"/>
      <c r="T267" s="86"/>
    </row>
    <row r="268" spans="19:20" ht="13">
      <c r="S268" s="85"/>
      <c r="T268" s="86"/>
    </row>
    <row r="269" spans="19:20" ht="13">
      <c r="S269" s="85"/>
      <c r="T269" s="86"/>
    </row>
    <row r="270" spans="19:20" ht="13">
      <c r="S270" s="85"/>
      <c r="T270" s="86"/>
    </row>
    <row r="271" spans="19:20" ht="13">
      <c r="S271" s="85"/>
      <c r="T271" s="86"/>
    </row>
    <row r="272" spans="19:20" ht="13">
      <c r="S272" s="85"/>
      <c r="T272" s="86"/>
    </row>
    <row r="273" spans="19:20" ht="13">
      <c r="S273" s="85"/>
      <c r="T273" s="86"/>
    </row>
    <row r="274" spans="19:20" ht="13">
      <c r="S274" s="85"/>
      <c r="T274" s="86"/>
    </row>
    <row r="275" spans="19:20" ht="13">
      <c r="S275" s="85"/>
      <c r="T275" s="86"/>
    </row>
    <row r="276" spans="19:20" ht="13">
      <c r="S276" s="85"/>
      <c r="T276" s="86"/>
    </row>
    <row r="277" spans="19:20" ht="13">
      <c r="S277" s="85"/>
      <c r="T277" s="86"/>
    </row>
    <row r="278" spans="19:20" ht="13">
      <c r="S278" s="85"/>
      <c r="T278" s="86"/>
    </row>
    <row r="279" spans="19:20" ht="13">
      <c r="S279" s="85"/>
      <c r="T279" s="86"/>
    </row>
    <row r="280" spans="19:20" ht="13">
      <c r="S280" s="85"/>
      <c r="T280" s="86"/>
    </row>
    <row r="281" spans="19:20" ht="13">
      <c r="S281" s="85"/>
      <c r="T281" s="86"/>
    </row>
    <row r="282" spans="19:20" ht="13">
      <c r="S282" s="85"/>
      <c r="T282" s="86"/>
    </row>
    <row r="283" spans="19:20" ht="13">
      <c r="S283" s="85"/>
      <c r="T283" s="86"/>
    </row>
    <row r="284" spans="19:20" ht="13">
      <c r="S284" s="85"/>
      <c r="T284" s="86"/>
    </row>
    <row r="285" spans="19:20" ht="13">
      <c r="S285" s="85"/>
      <c r="T285" s="86"/>
    </row>
    <row r="286" spans="19:20" ht="13">
      <c r="S286" s="85"/>
      <c r="T286" s="86"/>
    </row>
    <row r="287" spans="19:20" ht="13">
      <c r="S287" s="85"/>
      <c r="T287" s="86"/>
    </row>
    <row r="288" spans="19:20" ht="13">
      <c r="S288" s="85"/>
      <c r="T288" s="86"/>
    </row>
    <row r="289" spans="19:20" ht="13">
      <c r="S289" s="85"/>
      <c r="T289" s="86"/>
    </row>
    <row r="290" spans="19:20" ht="13">
      <c r="S290" s="85"/>
      <c r="T290" s="86"/>
    </row>
    <row r="291" spans="19:20" ht="13">
      <c r="S291" s="85"/>
      <c r="T291" s="86"/>
    </row>
    <row r="292" spans="19:20" ht="13">
      <c r="S292" s="85"/>
      <c r="T292" s="86"/>
    </row>
    <row r="293" spans="19:20" ht="13">
      <c r="S293" s="85"/>
      <c r="T293" s="86"/>
    </row>
    <row r="294" spans="19:20" ht="13">
      <c r="S294" s="85"/>
      <c r="T294" s="86"/>
    </row>
    <row r="295" spans="19:20" ht="13">
      <c r="S295" s="85"/>
      <c r="T295" s="86"/>
    </row>
    <row r="296" spans="19:20" ht="13">
      <c r="S296" s="85"/>
      <c r="T296" s="86"/>
    </row>
    <row r="297" spans="19:20" ht="13">
      <c r="S297" s="85"/>
      <c r="T297" s="86"/>
    </row>
    <row r="298" spans="19:20" ht="13">
      <c r="S298" s="85"/>
      <c r="T298" s="86"/>
    </row>
    <row r="299" spans="19:20" ht="13">
      <c r="S299" s="85"/>
      <c r="T299" s="86"/>
    </row>
    <row r="300" spans="19:20" ht="13">
      <c r="S300" s="85"/>
      <c r="T300" s="86"/>
    </row>
    <row r="301" spans="19:20" ht="13">
      <c r="S301" s="85"/>
      <c r="T301" s="86"/>
    </row>
    <row r="302" spans="19:20" ht="13">
      <c r="S302" s="85"/>
      <c r="T302" s="86"/>
    </row>
    <row r="303" spans="19:20" ht="13">
      <c r="S303" s="85"/>
      <c r="T303" s="86"/>
    </row>
    <row r="304" spans="19:20" ht="13">
      <c r="S304" s="85"/>
      <c r="T304" s="86"/>
    </row>
    <row r="305" spans="19:20" ht="13">
      <c r="S305" s="85"/>
      <c r="T305" s="86"/>
    </row>
    <row r="306" spans="19:20" ht="13">
      <c r="S306" s="85"/>
      <c r="T306" s="86"/>
    </row>
    <row r="307" spans="19:20" ht="13">
      <c r="S307" s="85"/>
      <c r="T307" s="86"/>
    </row>
    <row r="308" spans="19:20" ht="13">
      <c r="S308" s="85"/>
      <c r="T308" s="86"/>
    </row>
    <row r="309" spans="19:20" ht="13">
      <c r="S309" s="85"/>
      <c r="T309" s="86"/>
    </row>
    <row r="310" spans="19:20" ht="13">
      <c r="S310" s="85"/>
      <c r="T310" s="86"/>
    </row>
    <row r="311" spans="19:20" ht="13">
      <c r="S311" s="85"/>
      <c r="T311" s="86"/>
    </row>
    <row r="312" spans="19:20" ht="13">
      <c r="S312" s="85"/>
      <c r="T312" s="86"/>
    </row>
    <row r="313" spans="19:20" ht="13">
      <c r="S313" s="85"/>
      <c r="T313" s="86"/>
    </row>
    <row r="314" spans="19:20" ht="13">
      <c r="S314" s="85"/>
      <c r="T314" s="86"/>
    </row>
    <row r="315" spans="19:20" ht="13">
      <c r="S315" s="85"/>
      <c r="T315" s="86"/>
    </row>
    <row r="316" spans="19:20" ht="13">
      <c r="S316" s="85"/>
      <c r="T316" s="86"/>
    </row>
    <row r="317" spans="19:20" ht="13">
      <c r="S317" s="85"/>
      <c r="T317" s="86"/>
    </row>
    <row r="318" spans="19:20" ht="13">
      <c r="S318" s="85"/>
      <c r="T318" s="86"/>
    </row>
    <row r="319" spans="19:20" ht="13">
      <c r="S319" s="85"/>
      <c r="T319" s="86"/>
    </row>
    <row r="320" spans="19:20" ht="13">
      <c r="S320" s="85"/>
      <c r="T320" s="86"/>
    </row>
    <row r="321" spans="19:20" ht="13">
      <c r="S321" s="85"/>
      <c r="T321" s="86"/>
    </row>
    <row r="322" spans="19:20" ht="13">
      <c r="S322" s="85"/>
      <c r="T322" s="86"/>
    </row>
    <row r="323" spans="19:20" ht="13">
      <c r="S323" s="85"/>
      <c r="T323" s="86"/>
    </row>
    <row r="324" spans="19:20" ht="13">
      <c r="S324" s="85"/>
      <c r="T324" s="86"/>
    </row>
    <row r="325" spans="19:20" ht="13">
      <c r="S325" s="85"/>
      <c r="T325" s="86"/>
    </row>
    <row r="326" spans="19:20" ht="13">
      <c r="S326" s="85"/>
      <c r="T326" s="86"/>
    </row>
    <row r="327" spans="19:20" ht="13">
      <c r="S327" s="85"/>
      <c r="T327" s="86"/>
    </row>
    <row r="328" spans="19:20" ht="13">
      <c r="S328" s="85"/>
      <c r="T328" s="86"/>
    </row>
    <row r="329" spans="19:20" ht="13">
      <c r="S329" s="85"/>
      <c r="T329" s="86"/>
    </row>
    <row r="330" spans="19:20" ht="13">
      <c r="S330" s="85"/>
      <c r="T330" s="86"/>
    </row>
    <row r="331" spans="19:20" ht="13">
      <c r="S331" s="85"/>
      <c r="T331" s="86"/>
    </row>
    <row r="332" spans="19:20" ht="13">
      <c r="S332" s="85"/>
      <c r="T332" s="86"/>
    </row>
    <row r="333" spans="19:20" ht="13">
      <c r="S333" s="85"/>
      <c r="T333" s="86"/>
    </row>
    <row r="334" spans="19:20" ht="13">
      <c r="S334" s="85"/>
      <c r="T334" s="86"/>
    </row>
    <row r="335" spans="19:20" ht="13">
      <c r="S335" s="85"/>
      <c r="T335" s="86"/>
    </row>
    <row r="336" spans="19:20" ht="13">
      <c r="S336" s="85"/>
      <c r="T336" s="86"/>
    </row>
    <row r="337" spans="19:20" ht="13">
      <c r="S337" s="85"/>
      <c r="T337" s="86"/>
    </row>
    <row r="338" spans="19:20" ht="13">
      <c r="S338" s="85"/>
      <c r="T338" s="86"/>
    </row>
    <row r="339" spans="19:20" ht="13">
      <c r="S339" s="85"/>
      <c r="T339" s="86"/>
    </row>
    <row r="340" spans="19:20" ht="13">
      <c r="S340" s="85"/>
      <c r="T340" s="86"/>
    </row>
    <row r="341" spans="19:20" ht="13">
      <c r="S341" s="85"/>
      <c r="T341" s="86"/>
    </row>
    <row r="342" spans="19:20" ht="13">
      <c r="S342" s="85"/>
      <c r="T342" s="86"/>
    </row>
    <row r="343" spans="19:20" ht="13">
      <c r="S343" s="85"/>
      <c r="T343" s="86"/>
    </row>
    <row r="344" spans="19:20" ht="13">
      <c r="S344" s="85"/>
      <c r="T344" s="86"/>
    </row>
    <row r="345" spans="19:20" ht="13">
      <c r="S345" s="85"/>
      <c r="T345" s="86"/>
    </row>
    <row r="346" spans="19:20" ht="13">
      <c r="S346" s="85"/>
      <c r="T346" s="86"/>
    </row>
    <row r="347" spans="19:20" ht="13">
      <c r="S347" s="85"/>
      <c r="T347" s="86"/>
    </row>
    <row r="348" spans="19:20" ht="13">
      <c r="S348" s="85"/>
      <c r="T348" s="86"/>
    </row>
    <row r="349" spans="19:20" ht="13">
      <c r="S349" s="85"/>
      <c r="T349" s="86"/>
    </row>
    <row r="350" spans="19:20" ht="13">
      <c r="S350" s="85"/>
      <c r="T350" s="86"/>
    </row>
    <row r="351" spans="19:20" ht="13">
      <c r="S351" s="85"/>
      <c r="T351" s="86"/>
    </row>
    <row r="352" spans="19:20" ht="13">
      <c r="S352" s="85"/>
      <c r="T352" s="86"/>
    </row>
    <row r="353" spans="19:20" ht="13">
      <c r="S353" s="85"/>
      <c r="T353" s="86"/>
    </row>
    <row r="354" spans="19:20" ht="13">
      <c r="S354" s="85"/>
      <c r="T354" s="86"/>
    </row>
    <row r="355" spans="19:20" ht="13">
      <c r="S355" s="85"/>
      <c r="T355" s="86"/>
    </row>
    <row r="356" spans="19:20" ht="13">
      <c r="S356" s="85"/>
      <c r="T356" s="86"/>
    </row>
    <row r="357" spans="19:20" ht="13">
      <c r="S357" s="85"/>
      <c r="T357" s="86"/>
    </row>
    <row r="358" spans="19:20" ht="13">
      <c r="S358" s="85"/>
      <c r="T358" s="86"/>
    </row>
    <row r="359" spans="19:20" ht="13">
      <c r="S359" s="85"/>
      <c r="T359" s="86"/>
    </row>
    <row r="360" spans="19:20" ht="13">
      <c r="S360" s="85"/>
      <c r="T360" s="86"/>
    </row>
    <row r="361" spans="19:20" ht="13">
      <c r="S361" s="85"/>
      <c r="T361" s="86"/>
    </row>
    <row r="362" spans="19:20" ht="13">
      <c r="S362" s="85"/>
      <c r="T362" s="86"/>
    </row>
    <row r="363" spans="19:20" ht="13">
      <c r="S363" s="85"/>
      <c r="T363" s="86"/>
    </row>
    <row r="364" spans="19:20" ht="13">
      <c r="S364" s="85"/>
      <c r="T364" s="86"/>
    </row>
    <row r="365" spans="19:20" ht="13">
      <c r="S365" s="85"/>
      <c r="T365" s="86"/>
    </row>
    <row r="366" spans="19:20" ht="13">
      <c r="S366" s="85"/>
      <c r="T366" s="86"/>
    </row>
    <row r="367" spans="19:20" ht="13">
      <c r="S367" s="85"/>
      <c r="T367" s="86"/>
    </row>
    <row r="368" spans="19:20" ht="13">
      <c r="S368" s="85"/>
      <c r="T368" s="86"/>
    </row>
    <row r="369" spans="19:20" ht="13">
      <c r="S369" s="85"/>
      <c r="T369" s="86"/>
    </row>
    <row r="370" spans="19:20" ht="13">
      <c r="S370" s="85"/>
      <c r="T370" s="86"/>
    </row>
    <row r="371" spans="19:20" ht="13">
      <c r="S371" s="85"/>
      <c r="T371" s="86"/>
    </row>
    <row r="372" spans="19:20" ht="13">
      <c r="S372" s="85"/>
      <c r="T372" s="86"/>
    </row>
    <row r="373" spans="19:20" ht="13">
      <c r="S373" s="85"/>
      <c r="T373" s="86"/>
    </row>
    <row r="374" spans="19:20" ht="13">
      <c r="S374" s="85"/>
      <c r="T374" s="86"/>
    </row>
    <row r="375" spans="19:20" ht="13">
      <c r="S375" s="85"/>
      <c r="T375" s="86"/>
    </row>
    <row r="376" spans="19:20" ht="13">
      <c r="S376" s="85"/>
      <c r="T376" s="86"/>
    </row>
    <row r="377" spans="19:20" ht="13">
      <c r="S377" s="85"/>
      <c r="T377" s="86"/>
    </row>
    <row r="378" spans="19:20" ht="13">
      <c r="S378" s="85"/>
      <c r="T378" s="86"/>
    </row>
    <row r="379" spans="19:20" ht="13">
      <c r="S379" s="85"/>
      <c r="T379" s="86"/>
    </row>
    <row r="380" spans="19:20" ht="13">
      <c r="S380" s="85"/>
      <c r="T380" s="86"/>
    </row>
    <row r="381" spans="19:20" ht="13">
      <c r="S381" s="85"/>
      <c r="T381" s="86"/>
    </row>
    <row r="382" spans="19:20" ht="13">
      <c r="S382" s="85"/>
      <c r="T382" s="86"/>
    </row>
    <row r="383" spans="19:20" ht="13">
      <c r="S383" s="85"/>
      <c r="T383" s="86"/>
    </row>
    <row r="384" spans="19:20" ht="13">
      <c r="S384" s="85"/>
      <c r="T384" s="86"/>
    </row>
    <row r="385" spans="19:20" ht="13">
      <c r="S385" s="85"/>
      <c r="T385" s="86"/>
    </row>
    <row r="386" spans="19:20" ht="13">
      <c r="S386" s="85"/>
      <c r="T386" s="86"/>
    </row>
    <row r="387" spans="19:20" ht="13">
      <c r="S387" s="85"/>
      <c r="T387" s="86"/>
    </row>
    <row r="388" spans="19:20" ht="13">
      <c r="S388" s="85"/>
      <c r="T388" s="86"/>
    </row>
    <row r="389" spans="19:20" ht="13">
      <c r="S389" s="85"/>
      <c r="T389" s="86"/>
    </row>
    <row r="390" spans="19:20" ht="13">
      <c r="S390" s="85"/>
      <c r="T390" s="86"/>
    </row>
    <row r="391" spans="19:20" ht="13">
      <c r="S391" s="85"/>
      <c r="T391" s="86"/>
    </row>
    <row r="392" spans="19:20" ht="13">
      <c r="S392" s="85"/>
      <c r="T392" s="86"/>
    </row>
    <row r="393" spans="19:20" ht="13">
      <c r="S393" s="85"/>
      <c r="T393" s="86"/>
    </row>
    <row r="394" spans="19:20" ht="13">
      <c r="S394" s="85"/>
      <c r="T394" s="86"/>
    </row>
    <row r="395" spans="19:20" ht="13">
      <c r="S395" s="85"/>
      <c r="T395" s="86"/>
    </row>
    <row r="396" spans="19:20" ht="13">
      <c r="S396" s="85"/>
      <c r="T396" s="86"/>
    </row>
    <row r="397" spans="19:20" ht="13">
      <c r="S397" s="85"/>
      <c r="T397" s="86"/>
    </row>
    <row r="398" spans="19:20" ht="13">
      <c r="S398" s="85"/>
      <c r="T398" s="86"/>
    </row>
    <row r="399" spans="19:20" ht="13">
      <c r="S399" s="85"/>
      <c r="T399" s="86"/>
    </row>
    <row r="400" spans="19:20" ht="13">
      <c r="S400" s="85"/>
      <c r="T400" s="86"/>
    </row>
    <row r="401" spans="19:20" ht="13">
      <c r="S401" s="85"/>
      <c r="T401" s="86"/>
    </row>
    <row r="402" spans="19:20" ht="13">
      <c r="S402" s="85"/>
      <c r="T402" s="86"/>
    </row>
    <row r="403" spans="19:20" ht="13">
      <c r="S403" s="85"/>
      <c r="T403" s="86"/>
    </row>
    <row r="404" spans="19:20" ht="13">
      <c r="S404" s="85"/>
      <c r="T404" s="86"/>
    </row>
    <row r="405" spans="19:20" ht="13">
      <c r="S405" s="85"/>
      <c r="T405" s="86"/>
    </row>
    <row r="406" spans="19:20" ht="13">
      <c r="S406" s="85"/>
      <c r="T406" s="86"/>
    </row>
    <row r="407" spans="19:20" ht="13">
      <c r="S407" s="85"/>
      <c r="T407" s="86"/>
    </row>
    <row r="408" spans="19:20" ht="13">
      <c r="S408" s="85"/>
      <c r="T408" s="86"/>
    </row>
    <row r="409" spans="19:20" ht="13">
      <c r="S409" s="85"/>
      <c r="T409" s="86"/>
    </row>
    <row r="410" spans="19:20" ht="13">
      <c r="S410" s="85"/>
      <c r="T410" s="86"/>
    </row>
    <row r="411" spans="19:20" ht="13">
      <c r="S411" s="85"/>
      <c r="T411" s="86"/>
    </row>
    <row r="412" spans="19:20" ht="13">
      <c r="S412" s="85"/>
      <c r="T412" s="86"/>
    </row>
    <row r="413" spans="19:20" ht="13">
      <c r="S413" s="85"/>
      <c r="T413" s="86"/>
    </row>
    <row r="414" spans="19:20" ht="13">
      <c r="S414" s="85"/>
      <c r="T414" s="86"/>
    </row>
    <row r="415" spans="19:20" ht="13">
      <c r="S415" s="85"/>
      <c r="T415" s="86"/>
    </row>
    <row r="416" spans="19:20" ht="13">
      <c r="S416" s="85"/>
      <c r="T416" s="86"/>
    </row>
    <row r="417" spans="19:20" ht="13">
      <c r="S417" s="85"/>
      <c r="T417" s="86"/>
    </row>
    <row r="418" spans="19:20" ht="13">
      <c r="S418" s="85"/>
      <c r="T418" s="86"/>
    </row>
    <row r="419" spans="19:20" ht="13">
      <c r="S419" s="85"/>
      <c r="T419" s="86"/>
    </row>
    <row r="420" spans="19:20" ht="13">
      <c r="S420" s="85"/>
      <c r="T420" s="86"/>
    </row>
    <row r="421" spans="19:20" ht="13">
      <c r="S421" s="85"/>
      <c r="T421" s="86"/>
    </row>
    <row r="422" spans="19:20" ht="13">
      <c r="S422" s="85"/>
      <c r="T422" s="86"/>
    </row>
    <row r="423" spans="19:20" ht="13">
      <c r="S423" s="85"/>
      <c r="T423" s="86"/>
    </row>
    <row r="424" spans="19:20" ht="13">
      <c r="S424" s="85"/>
      <c r="T424" s="86"/>
    </row>
    <row r="425" spans="19:20" ht="13">
      <c r="S425" s="85"/>
      <c r="T425" s="86"/>
    </row>
    <row r="426" spans="19:20" ht="13">
      <c r="S426" s="85"/>
      <c r="T426" s="86"/>
    </row>
    <row r="427" spans="19:20" ht="13">
      <c r="S427" s="85"/>
      <c r="T427" s="86"/>
    </row>
    <row r="428" spans="19:20" ht="13">
      <c r="S428" s="85"/>
      <c r="T428" s="86"/>
    </row>
    <row r="429" spans="19:20" ht="13">
      <c r="S429" s="85"/>
      <c r="T429" s="86"/>
    </row>
    <row r="430" spans="19:20" ht="13">
      <c r="S430" s="85"/>
      <c r="T430" s="86"/>
    </row>
    <row r="431" spans="19:20" ht="13">
      <c r="S431" s="85"/>
      <c r="T431" s="86"/>
    </row>
    <row r="432" spans="19:20" ht="13">
      <c r="S432" s="85"/>
      <c r="T432" s="86"/>
    </row>
    <row r="433" spans="19:20" ht="13">
      <c r="S433" s="85"/>
      <c r="T433" s="86"/>
    </row>
    <row r="434" spans="19:20" ht="13">
      <c r="S434" s="85"/>
      <c r="T434" s="86"/>
    </row>
    <row r="435" spans="19:20" ht="13">
      <c r="S435" s="85"/>
      <c r="T435" s="86"/>
    </row>
    <row r="436" spans="19:20" ht="13">
      <c r="S436" s="85"/>
      <c r="T436" s="86"/>
    </row>
    <row r="437" spans="19:20" ht="13">
      <c r="S437" s="85"/>
      <c r="T437" s="86"/>
    </row>
    <row r="438" spans="19:20" ht="13">
      <c r="S438" s="85"/>
      <c r="T438" s="86"/>
    </row>
    <row r="439" spans="19:20" ht="13">
      <c r="S439" s="85"/>
      <c r="T439" s="86"/>
    </row>
    <row r="440" spans="19:20" ht="13">
      <c r="S440" s="85"/>
      <c r="T440" s="86"/>
    </row>
    <row r="441" spans="19:20" ht="13">
      <c r="S441" s="85"/>
      <c r="T441" s="86"/>
    </row>
    <row r="442" spans="19:20" ht="13">
      <c r="S442" s="85"/>
      <c r="T442" s="86"/>
    </row>
    <row r="443" spans="19:20" ht="13">
      <c r="S443" s="85"/>
      <c r="T443" s="86"/>
    </row>
    <row r="444" spans="19:20" ht="13">
      <c r="S444" s="85"/>
      <c r="T444" s="86"/>
    </row>
    <row r="445" spans="19:20" ht="13">
      <c r="S445" s="85"/>
      <c r="T445" s="86"/>
    </row>
    <row r="446" spans="19:20" ht="13">
      <c r="S446" s="85"/>
      <c r="T446" s="86"/>
    </row>
    <row r="447" spans="19:20" ht="13">
      <c r="S447" s="85"/>
      <c r="T447" s="86"/>
    </row>
    <row r="448" spans="19:20" ht="13">
      <c r="S448" s="85"/>
      <c r="T448" s="86"/>
    </row>
    <row r="449" spans="19:20" ht="13">
      <c r="S449" s="85"/>
      <c r="T449" s="86"/>
    </row>
    <row r="450" spans="19:20" ht="13">
      <c r="S450" s="85"/>
      <c r="T450" s="86"/>
    </row>
    <row r="451" spans="19:20" ht="13">
      <c r="S451" s="85"/>
      <c r="T451" s="86"/>
    </row>
    <row r="452" spans="19:20" ht="13">
      <c r="S452" s="85"/>
      <c r="T452" s="86"/>
    </row>
    <row r="453" spans="19:20" ht="13">
      <c r="S453" s="85"/>
      <c r="T453" s="86"/>
    </row>
    <row r="454" spans="19:20" ht="13">
      <c r="S454" s="85"/>
      <c r="T454" s="86"/>
    </row>
    <row r="455" spans="19:20" ht="13">
      <c r="S455" s="85"/>
      <c r="T455" s="86"/>
    </row>
    <row r="456" spans="19:20" ht="13">
      <c r="S456" s="85"/>
      <c r="T456" s="86"/>
    </row>
    <row r="457" spans="19:20" ht="13">
      <c r="S457" s="85"/>
      <c r="T457" s="86"/>
    </row>
    <row r="458" spans="19:20" ht="13">
      <c r="S458" s="85"/>
      <c r="T458" s="86"/>
    </row>
    <row r="459" spans="19:20" ht="13">
      <c r="S459" s="85"/>
      <c r="T459" s="86"/>
    </row>
    <row r="460" spans="19:20" ht="13">
      <c r="S460" s="85"/>
      <c r="T460" s="86"/>
    </row>
    <row r="461" spans="19:20" ht="13">
      <c r="S461" s="85"/>
      <c r="T461" s="86"/>
    </row>
    <row r="462" spans="19:20" ht="13">
      <c r="S462" s="85"/>
      <c r="T462" s="86"/>
    </row>
    <row r="463" spans="19:20" ht="13">
      <c r="S463" s="85"/>
      <c r="T463" s="86"/>
    </row>
    <row r="464" spans="19:20" ht="13">
      <c r="S464" s="85"/>
      <c r="T464" s="86"/>
    </row>
    <row r="465" spans="19:20" ht="13">
      <c r="S465" s="85"/>
      <c r="T465" s="86"/>
    </row>
    <row r="466" spans="19:20" ht="13">
      <c r="S466" s="85"/>
      <c r="T466" s="86"/>
    </row>
    <row r="467" spans="19:20" ht="13">
      <c r="S467" s="85"/>
      <c r="T467" s="86"/>
    </row>
    <row r="468" spans="19:20" ht="13">
      <c r="S468" s="85"/>
      <c r="T468" s="86"/>
    </row>
    <row r="469" spans="19:20" ht="13">
      <c r="S469" s="85"/>
      <c r="T469" s="86"/>
    </row>
    <row r="470" spans="19:20" ht="13">
      <c r="S470" s="85"/>
      <c r="T470" s="86"/>
    </row>
    <row r="471" spans="19:20" ht="13">
      <c r="S471" s="85"/>
      <c r="T471" s="86"/>
    </row>
    <row r="472" spans="19:20" ht="13">
      <c r="S472" s="85"/>
      <c r="T472" s="86"/>
    </row>
    <row r="473" spans="19:20" ht="13">
      <c r="S473" s="85"/>
      <c r="T473" s="86"/>
    </row>
    <row r="474" spans="19:20" ht="13">
      <c r="S474" s="85"/>
      <c r="T474" s="86"/>
    </row>
    <row r="475" spans="19:20" ht="13">
      <c r="S475" s="85"/>
      <c r="T475" s="86"/>
    </row>
    <row r="476" spans="19:20" ht="13">
      <c r="S476" s="85"/>
      <c r="T476" s="86"/>
    </row>
    <row r="477" spans="19:20" ht="13">
      <c r="S477" s="85"/>
      <c r="T477" s="86"/>
    </row>
    <row r="478" spans="19:20" ht="13">
      <c r="S478" s="85"/>
      <c r="T478" s="86"/>
    </row>
    <row r="479" spans="19:20" ht="13">
      <c r="S479" s="85"/>
      <c r="T479" s="86"/>
    </row>
    <row r="480" spans="19:20" ht="13">
      <c r="S480" s="85"/>
      <c r="T480" s="86"/>
    </row>
    <row r="481" spans="19:20" ht="13">
      <c r="S481" s="85"/>
      <c r="T481" s="86"/>
    </row>
    <row r="482" spans="19:20" ht="13">
      <c r="S482" s="85"/>
      <c r="T482" s="86"/>
    </row>
    <row r="483" spans="19:20" ht="13">
      <c r="S483" s="85"/>
      <c r="T483" s="86"/>
    </row>
    <row r="484" spans="19:20" ht="13">
      <c r="S484" s="85"/>
      <c r="T484" s="86"/>
    </row>
    <row r="485" spans="19:20" ht="13">
      <c r="S485" s="85"/>
      <c r="T485" s="86"/>
    </row>
    <row r="486" spans="19:20" ht="13">
      <c r="S486" s="85"/>
      <c r="T486" s="86"/>
    </row>
    <row r="487" spans="19:20" ht="13">
      <c r="S487" s="85"/>
      <c r="T487" s="86"/>
    </row>
    <row r="488" spans="19:20" ht="13">
      <c r="S488" s="85"/>
      <c r="T488" s="86"/>
    </row>
    <row r="489" spans="19:20" ht="13">
      <c r="S489" s="85"/>
      <c r="T489" s="86"/>
    </row>
    <row r="490" spans="19:20" ht="13">
      <c r="S490" s="85"/>
      <c r="T490" s="86"/>
    </row>
    <row r="491" spans="19:20" ht="13">
      <c r="S491" s="85"/>
      <c r="T491" s="86"/>
    </row>
    <row r="492" spans="19:20" ht="13">
      <c r="S492" s="85"/>
      <c r="T492" s="86"/>
    </row>
    <row r="493" spans="19:20" ht="13">
      <c r="S493" s="85"/>
      <c r="T493" s="86"/>
    </row>
    <row r="494" spans="19:20" ht="13">
      <c r="S494" s="85"/>
      <c r="T494" s="86"/>
    </row>
    <row r="495" spans="19:20" ht="13">
      <c r="S495" s="85"/>
      <c r="T495" s="86"/>
    </row>
    <row r="496" spans="19:20" ht="13">
      <c r="S496" s="85"/>
      <c r="T496" s="86"/>
    </row>
    <row r="497" spans="19:20" ht="13">
      <c r="S497" s="85"/>
      <c r="T497" s="86"/>
    </row>
    <row r="498" spans="19:20" ht="13">
      <c r="S498" s="85"/>
      <c r="T498" s="86"/>
    </row>
    <row r="499" spans="19:20" ht="13">
      <c r="S499" s="85"/>
      <c r="T499" s="86"/>
    </row>
    <row r="500" spans="19:20" ht="13">
      <c r="S500" s="85"/>
      <c r="T500" s="86"/>
    </row>
    <row r="501" spans="19:20" ht="13">
      <c r="S501" s="85"/>
      <c r="T501" s="86"/>
    </row>
    <row r="502" spans="19:20" ht="13">
      <c r="S502" s="85"/>
      <c r="T502" s="86"/>
    </row>
    <row r="503" spans="19:20" ht="13">
      <c r="S503" s="85"/>
      <c r="T503" s="86"/>
    </row>
    <row r="504" spans="19:20" ht="13">
      <c r="S504" s="85"/>
      <c r="T504" s="86"/>
    </row>
    <row r="505" spans="19:20" ht="13">
      <c r="S505" s="85"/>
      <c r="T505" s="86"/>
    </row>
    <row r="506" spans="19:20" ht="13">
      <c r="S506" s="85"/>
      <c r="T506" s="86"/>
    </row>
    <row r="507" spans="19:20" ht="13">
      <c r="S507" s="85"/>
      <c r="T507" s="86"/>
    </row>
    <row r="508" spans="19:20" ht="13">
      <c r="S508" s="85"/>
      <c r="T508" s="86"/>
    </row>
    <row r="509" spans="19:20" ht="13">
      <c r="S509" s="85"/>
      <c r="T509" s="86"/>
    </row>
    <row r="510" spans="19:20" ht="13">
      <c r="S510" s="85"/>
      <c r="T510" s="86"/>
    </row>
    <row r="511" spans="19:20" ht="13">
      <c r="S511" s="85"/>
      <c r="T511" s="86"/>
    </row>
    <row r="512" spans="19:20" ht="13">
      <c r="S512" s="85"/>
      <c r="T512" s="86"/>
    </row>
    <row r="513" spans="19:20" ht="13">
      <c r="S513" s="85"/>
      <c r="T513" s="86"/>
    </row>
    <row r="514" spans="19:20" ht="13">
      <c r="S514" s="85"/>
      <c r="T514" s="86"/>
    </row>
    <row r="515" spans="19:20" ht="13">
      <c r="S515" s="85"/>
      <c r="T515" s="86"/>
    </row>
    <row r="516" spans="19:20" ht="13">
      <c r="S516" s="85"/>
      <c r="T516" s="86"/>
    </row>
    <row r="517" spans="19:20" ht="13">
      <c r="S517" s="85"/>
      <c r="T517" s="86"/>
    </row>
    <row r="518" spans="19:20" ht="13">
      <c r="S518" s="85"/>
      <c r="T518" s="86"/>
    </row>
    <row r="519" spans="19:20" ht="13">
      <c r="S519" s="85"/>
      <c r="T519" s="86"/>
    </row>
    <row r="520" spans="19:20" ht="13">
      <c r="S520" s="85"/>
      <c r="T520" s="86"/>
    </row>
    <row r="521" spans="19:20" ht="13">
      <c r="S521" s="85"/>
      <c r="T521" s="86"/>
    </row>
    <row r="522" spans="19:20" ht="13">
      <c r="S522" s="85"/>
      <c r="T522" s="86"/>
    </row>
    <row r="523" spans="19:20" ht="13">
      <c r="S523" s="85"/>
      <c r="T523" s="86"/>
    </row>
    <row r="524" spans="19:20" ht="13">
      <c r="S524" s="85"/>
      <c r="T524" s="86"/>
    </row>
    <row r="525" spans="19:20" ht="13">
      <c r="S525" s="85"/>
      <c r="T525" s="86"/>
    </row>
    <row r="526" spans="19:20" ht="13">
      <c r="S526" s="85"/>
      <c r="T526" s="86"/>
    </row>
    <row r="527" spans="19:20" ht="13">
      <c r="S527" s="85"/>
      <c r="T527" s="86"/>
    </row>
    <row r="528" spans="19:20" ht="13">
      <c r="S528" s="85"/>
      <c r="T528" s="86"/>
    </row>
    <row r="529" spans="19:20" ht="13">
      <c r="S529" s="85"/>
      <c r="T529" s="86"/>
    </row>
    <row r="530" spans="19:20" ht="13">
      <c r="S530" s="85"/>
      <c r="T530" s="86"/>
    </row>
    <row r="531" spans="19:20" ht="13">
      <c r="S531" s="85"/>
      <c r="T531" s="86"/>
    </row>
    <row r="532" spans="19:20" ht="13">
      <c r="S532" s="85"/>
      <c r="T532" s="86"/>
    </row>
    <row r="533" spans="19:20" ht="13">
      <c r="S533" s="85"/>
      <c r="T533" s="86"/>
    </row>
    <row r="534" spans="19:20" ht="13">
      <c r="S534" s="85"/>
      <c r="T534" s="86"/>
    </row>
    <row r="535" spans="19:20" ht="13">
      <c r="S535" s="85"/>
      <c r="T535" s="86"/>
    </row>
    <row r="536" spans="19:20" ht="13">
      <c r="S536" s="85"/>
      <c r="T536" s="86"/>
    </row>
    <row r="537" spans="19:20" ht="13">
      <c r="S537" s="85"/>
      <c r="T537" s="86"/>
    </row>
    <row r="538" spans="19:20" ht="13">
      <c r="S538" s="85"/>
      <c r="T538" s="86"/>
    </row>
    <row r="539" spans="19:20" ht="13">
      <c r="S539" s="85"/>
      <c r="T539" s="86"/>
    </row>
    <row r="540" spans="19:20" ht="13">
      <c r="S540" s="85"/>
      <c r="T540" s="86"/>
    </row>
    <row r="541" spans="19:20" ht="13">
      <c r="S541" s="85"/>
      <c r="T541" s="86"/>
    </row>
    <row r="542" spans="19:20" ht="13">
      <c r="S542" s="85"/>
      <c r="T542" s="86"/>
    </row>
    <row r="543" spans="19:20" ht="13">
      <c r="S543" s="85"/>
      <c r="T543" s="86"/>
    </row>
    <row r="544" spans="19:20" ht="13">
      <c r="S544" s="85"/>
      <c r="T544" s="86"/>
    </row>
    <row r="545" spans="19:20" ht="13">
      <c r="S545" s="85"/>
      <c r="T545" s="86"/>
    </row>
    <row r="546" spans="19:20" ht="13">
      <c r="S546" s="85"/>
      <c r="T546" s="86"/>
    </row>
    <row r="547" spans="19:20" ht="13">
      <c r="S547" s="85"/>
      <c r="T547" s="86"/>
    </row>
    <row r="548" spans="19:20" ht="13">
      <c r="S548" s="85"/>
      <c r="T548" s="86"/>
    </row>
    <row r="549" spans="19:20" ht="13">
      <c r="S549" s="85"/>
      <c r="T549" s="86"/>
    </row>
    <row r="550" spans="19:20" ht="13">
      <c r="S550" s="85"/>
      <c r="T550" s="86"/>
    </row>
    <row r="551" spans="19:20" ht="13">
      <c r="S551" s="85"/>
      <c r="T551" s="86"/>
    </row>
    <row r="552" spans="19:20" ht="13">
      <c r="S552" s="85"/>
      <c r="T552" s="86"/>
    </row>
    <row r="553" spans="19:20" ht="13">
      <c r="S553" s="85"/>
      <c r="T553" s="86"/>
    </row>
    <row r="554" spans="19:20" ht="13">
      <c r="S554" s="85"/>
      <c r="T554" s="86"/>
    </row>
    <row r="555" spans="19:20" ht="13">
      <c r="S555" s="85"/>
      <c r="T555" s="86"/>
    </row>
    <row r="556" spans="19:20" ht="13">
      <c r="S556" s="85"/>
      <c r="T556" s="86"/>
    </row>
    <row r="557" spans="19:20" ht="13">
      <c r="S557" s="85"/>
      <c r="T557" s="86"/>
    </row>
    <row r="558" spans="19:20" ht="13">
      <c r="S558" s="85"/>
      <c r="T558" s="86"/>
    </row>
    <row r="559" spans="19:20" ht="13">
      <c r="S559" s="85"/>
      <c r="T559" s="86"/>
    </row>
    <row r="560" spans="19:20" ht="13">
      <c r="S560" s="85"/>
      <c r="T560" s="86"/>
    </row>
    <row r="561" spans="19:20" ht="13">
      <c r="S561" s="85"/>
      <c r="T561" s="86"/>
    </row>
    <row r="562" spans="19:20" ht="13">
      <c r="S562" s="85"/>
      <c r="T562" s="86"/>
    </row>
    <row r="563" spans="19:20" ht="13">
      <c r="S563" s="85"/>
      <c r="T563" s="86"/>
    </row>
    <row r="564" spans="19:20" ht="13">
      <c r="S564" s="85"/>
      <c r="T564" s="86"/>
    </row>
    <row r="565" spans="19:20" ht="13">
      <c r="S565" s="85"/>
      <c r="T565" s="86"/>
    </row>
    <row r="566" spans="19:20" ht="13">
      <c r="S566" s="85"/>
      <c r="T566" s="86"/>
    </row>
    <row r="567" spans="19:20" ht="13">
      <c r="S567" s="85"/>
      <c r="T567" s="86"/>
    </row>
    <row r="568" spans="19:20" ht="13">
      <c r="S568" s="85"/>
      <c r="T568" s="86"/>
    </row>
    <row r="569" spans="19:20" ht="13">
      <c r="S569" s="85"/>
      <c r="T569" s="86"/>
    </row>
    <row r="570" spans="19:20" ht="13">
      <c r="S570" s="85"/>
      <c r="T570" s="86"/>
    </row>
    <row r="571" spans="19:20" ht="13">
      <c r="S571" s="85"/>
      <c r="T571" s="86"/>
    </row>
    <row r="572" spans="19:20" ht="13">
      <c r="S572" s="85"/>
      <c r="T572" s="86"/>
    </row>
    <row r="573" spans="19:20" ht="13">
      <c r="S573" s="85"/>
      <c r="T573" s="86"/>
    </row>
    <row r="574" spans="19:20" ht="13">
      <c r="S574" s="85"/>
      <c r="T574" s="86"/>
    </row>
    <row r="575" spans="19:20" ht="13">
      <c r="S575" s="85"/>
      <c r="T575" s="86"/>
    </row>
    <row r="576" spans="19:20" ht="13">
      <c r="S576" s="85"/>
      <c r="T576" s="86"/>
    </row>
    <row r="577" spans="19:20" ht="13">
      <c r="S577" s="85"/>
      <c r="T577" s="86"/>
    </row>
    <row r="578" spans="19:20" ht="13">
      <c r="S578" s="85"/>
      <c r="T578" s="86"/>
    </row>
    <row r="579" spans="19:20" ht="13">
      <c r="S579" s="85"/>
      <c r="T579" s="86"/>
    </row>
    <row r="580" spans="19:20" ht="13">
      <c r="S580" s="85"/>
      <c r="T580" s="86"/>
    </row>
    <row r="581" spans="19:20" ht="13">
      <c r="S581" s="85"/>
      <c r="T581" s="86"/>
    </row>
    <row r="582" spans="19:20" ht="13">
      <c r="S582" s="85"/>
      <c r="T582" s="86"/>
    </row>
    <row r="583" spans="19:20" ht="13">
      <c r="S583" s="85"/>
      <c r="T583" s="86"/>
    </row>
    <row r="584" spans="19:20" ht="13">
      <c r="S584" s="85"/>
      <c r="T584" s="86"/>
    </row>
    <row r="585" spans="19:20" ht="13">
      <c r="S585" s="85"/>
      <c r="T585" s="86"/>
    </row>
    <row r="586" spans="19:20" ht="13">
      <c r="S586" s="85"/>
      <c r="T586" s="86"/>
    </row>
    <row r="587" spans="19:20" ht="13">
      <c r="S587" s="85"/>
      <c r="T587" s="86"/>
    </row>
    <row r="588" spans="19:20" ht="13">
      <c r="S588" s="85"/>
      <c r="T588" s="86"/>
    </row>
    <row r="589" spans="19:20" ht="13">
      <c r="S589" s="85"/>
      <c r="T589" s="86"/>
    </row>
    <row r="590" spans="19:20" ht="13">
      <c r="S590" s="85"/>
      <c r="T590" s="86"/>
    </row>
    <row r="591" spans="19:20" ht="13">
      <c r="S591" s="85"/>
      <c r="T591" s="86"/>
    </row>
    <row r="592" spans="19:20" ht="13">
      <c r="S592" s="85"/>
      <c r="T592" s="86"/>
    </row>
    <row r="593" spans="19:20" ht="13">
      <c r="S593" s="85"/>
      <c r="T593" s="86"/>
    </row>
    <row r="594" spans="19:20" ht="13">
      <c r="S594" s="85"/>
      <c r="T594" s="86"/>
    </row>
    <row r="595" spans="19:20" ht="13">
      <c r="S595" s="85"/>
      <c r="T595" s="86"/>
    </row>
    <row r="596" spans="19:20" ht="13">
      <c r="S596" s="85"/>
      <c r="T596" s="86"/>
    </row>
    <row r="597" spans="19:20" ht="13">
      <c r="S597" s="85"/>
      <c r="T597" s="86"/>
    </row>
    <row r="598" spans="19:20" ht="13">
      <c r="S598" s="85"/>
      <c r="T598" s="86"/>
    </row>
    <row r="599" spans="19:20" ht="13">
      <c r="S599" s="85"/>
      <c r="T599" s="86"/>
    </row>
    <row r="600" spans="19:20" ht="13">
      <c r="S600" s="85"/>
      <c r="T600" s="86"/>
    </row>
    <row r="601" spans="19:20" ht="13">
      <c r="S601" s="85"/>
      <c r="T601" s="86"/>
    </row>
    <row r="602" spans="19:20" ht="13">
      <c r="S602" s="85"/>
      <c r="T602" s="86"/>
    </row>
    <row r="603" spans="19:20" ht="13">
      <c r="S603" s="85"/>
      <c r="T603" s="86"/>
    </row>
    <row r="604" spans="19:20" ht="13">
      <c r="S604" s="85"/>
      <c r="T604" s="86"/>
    </row>
    <row r="605" spans="19:20" ht="13">
      <c r="S605" s="85"/>
      <c r="T605" s="86"/>
    </row>
    <row r="606" spans="19:20" ht="13">
      <c r="S606" s="85"/>
      <c r="T606" s="86"/>
    </row>
    <row r="607" spans="19:20" ht="13">
      <c r="S607" s="85"/>
      <c r="T607" s="86"/>
    </row>
    <row r="608" spans="19:20" ht="13">
      <c r="S608" s="85"/>
      <c r="T608" s="86"/>
    </row>
    <row r="609" spans="19:20" ht="13">
      <c r="S609" s="85"/>
      <c r="T609" s="86"/>
    </row>
    <row r="610" spans="19:20" ht="13">
      <c r="S610" s="85"/>
      <c r="T610" s="86"/>
    </row>
    <row r="611" spans="19:20" ht="13">
      <c r="S611" s="85"/>
      <c r="T611" s="86"/>
    </row>
    <row r="612" spans="19:20" ht="13">
      <c r="S612" s="85"/>
      <c r="T612" s="86"/>
    </row>
    <row r="613" spans="19:20" ht="13">
      <c r="S613" s="85"/>
      <c r="T613" s="86"/>
    </row>
    <row r="614" spans="19:20" ht="13">
      <c r="S614" s="85"/>
      <c r="T614" s="86"/>
    </row>
    <row r="615" spans="19:20" ht="13">
      <c r="S615" s="85"/>
      <c r="T615" s="86"/>
    </row>
    <row r="616" spans="19:20" ht="13">
      <c r="S616" s="85"/>
      <c r="T616" s="86"/>
    </row>
    <row r="617" spans="19:20" ht="13">
      <c r="S617" s="85"/>
      <c r="T617" s="86"/>
    </row>
    <row r="618" spans="19:20" ht="13">
      <c r="S618" s="85"/>
      <c r="T618" s="86"/>
    </row>
    <row r="619" spans="19:20" ht="13">
      <c r="S619" s="85"/>
      <c r="T619" s="86"/>
    </row>
    <row r="620" spans="19:20" ht="13">
      <c r="S620" s="85"/>
      <c r="T620" s="86"/>
    </row>
    <row r="621" spans="19:20" ht="13">
      <c r="S621" s="85"/>
      <c r="T621" s="86"/>
    </row>
    <row r="622" spans="19:20" ht="13">
      <c r="S622" s="85"/>
      <c r="T622" s="86"/>
    </row>
    <row r="623" spans="19:20" ht="13">
      <c r="S623" s="85"/>
      <c r="T623" s="86"/>
    </row>
    <row r="624" spans="19:20" ht="13">
      <c r="S624" s="85"/>
      <c r="T624" s="86"/>
    </row>
    <row r="625" spans="19:20" ht="13">
      <c r="S625" s="85"/>
      <c r="T625" s="86"/>
    </row>
    <row r="626" spans="19:20" ht="13">
      <c r="S626" s="85"/>
      <c r="T626" s="86"/>
    </row>
    <row r="627" spans="19:20" ht="13">
      <c r="S627" s="85"/>
      <c r="T627" s="86"/>
    </row>
    <row r="628" spans="19:20" ht="13">
      <c r="S628" s="85"/>
      <c r="T628" s="86"/>
    </row>
    <row r="629" spans="19:20" ht="13">
      <c r="S629" s="85"/>
      <c r="T629" s="86"/>
    </row>
    <row r="630" spans="19:20" ht="13">
      <c r="S630" s="85"/>
      <c r="T630" s="86"/>
    </row>
    <row r="631" spans="19:20" ht="13">
      <c r="S631" s="85"/>
      <c r="T631" s="86"/>
    </row>
    <row r="632" spans="19:20" ht="13">
      <c r="S632" s="85"/>
      <c r="T632" s="86"/>
    </row>
    <row r="633" spans="19:20" ht="13">
      <c r="S633" s="85"/>
      <c r="T633" s="86"/>
    </row>
    <row r="634" spans="19:20" ht="13">
      <c r="S634" s="85"/>
      <c r="T634" s="86"/>
    </row>
    <row r="635" spans="19:20" ht="13">
      <c r="S635" s="85"/>
      <c r="T635" s="86"/>
    </row>
    <row r="636" spans="19:20" ht="13">
      <c r="S636" s="85"/>
      <c r="T636" s="86"/>
    </row>
    <row r="637" spans="19:20" ht="13">
      <c r="S637" s="85"/>
      <c r="T637" s="86"/>
    </row>
    <row r="638" spans="19:20" ht="13">
      <c r="S638" s="85"/>
      <c r="T638" s="86"/>
    </row>
    <row r="639" spans="19:20" ht="13">
      <c r="S639" s="85"/>
      <c r="T639" s="86"/>
    </row>
    <row r="640" spans="19:20" ht="13">
      <c r="S640" s="85"/>
      <c r="T640" s="86"/>
    </row>
    <row r="641" spans="19:20" ht="13">
      <c r="S641" s="85"/>
      <c r="T641" s="86"/>
    </row>
    <row r="642" spans="19:20" ht="13">
      <c r="S642" s="85"/>
      <c r="T642" s="86"/>
    </row>
    <row r="643" spans="19:20" ht="13">
      <c r="S643" s="85"/>
      <c r="T643" s="86"/>
    </row>
    <row r="644" spans="19:20" ht="13">
      <c r="S644" s="85"/>
      <c r="T644" s="86"/>
    </row>
    <row r="645" spans="19:20" ht="13">
      <c r="S645" s="85"/>
      <c r="T645" s="86"/>
    </row>
    <row r="646" spans="19:20" ht="13">
      <c r="S646" s="85"/>
      <c r="T646" s="86"/>
    </row>
    <row r="647" spans="19:20" ht="13">
      <c r="S647" s="85"/>
      <c r="T647" s="86"/>
    </row>
    <row r="648" spans="19:20" ht="13">
      <c r="S648" s="85"/>
      <c r="T648" s="86"/>
    </row>
    <row r="649" spans="19:20" ht="13">
      <c r="S649" s="85"/>
      <c r="T649" s="86"/>
    </row>
    <row r="650" spans="19:20" ht="13">
      <c r="S650" s="85"/>
      <c r="T650" s="86"/>
    </row>
    <row r="651" spans="19:20" ht="13">
      <c r="S651" s="85"/>
      <c r="T651" s="86"/>
    </row>
    <row r="652" spans="19:20" ht="13">
      <c r="S652" s="85"/>
      <c r="T652" s="86"/>
    </row>
    <row r="653" spans="19:20" ht="13">
      <c r="S653" s="85"/>
      <c r="T653" s="86"/>
    </row>
    <row r="654" spans="19:20" ht="13">
      <c r="S654" s="85"/>
      <c r="T654" s="86"/>
    </row>
    <row r="655" spans="19:20" ht="13">
      <c r="S655" s="85"/>
      <c r="T655" s="86"/>
    </row>
    <row r="656" spans="19:20" ht="13">
      <c r="S656" s="85"/>
      <c r="T656" s="86"/>
    </row>
    <row r="657" spans="19:20" ht="13">
      <c r="S657" s="85"/>
      <c r="T657" s="86"/>
    </row>
    <row r="658" spans="19:20" ht="13">
      <c r="S658" s="85"/>
      <c r="T658" s="86"/>
    </row>
    <row r="659" spans="19:20" ht="13">
      <c r="S659" s="85"/>
      <c r="T659" s="86"/>
    </row>
    <row r="660" spans="19:20" ht="13">
      <c r="S660" s="85"/>
      <c r="T660" s="86"/>
    </row>
    <row r="661" spans="19:20" ht="13">
      <c r="S661" s="85"/>
      <c r="T661" s="86"/>
    </row>
    <row r="662" spans="19:20" ht="13">
      <c r="S662" s="85"/>
      <c r="T662" s="86"/>
    </row>
    <row r="663" spans="19:20" ht="13">
      <c r="S663" s="85"/>
      <c r="T663" s="86"/>
    </row>
    <row r="664" spans="19:20" ht="13">
      <c r="S664" s="85"/>
      <c r="T664" s="86"/>
    </row>
    <row r="665" spans="19:20" ht="13">
      <c r="S665" s="85"/>
      <c r="T665" s="86"/>
    </row>
    <row r="666" spans="19:20" ht="13">
      <c r="S666" s="85"/>
      <c r="T666" s="86"/>
    </row>
    <row r="667" spans="19:20" ht="13">
      <c r="S667" s="85"/>
      <c r="T667" s="86"/>
    </row>
    <row r="668" spans="19:20" ht="13">
      <c r="S668" s="85"/>
      <c r="T668" s="86"/>
    </row>
    <row r="669" spans="19:20" ht="13">
      <c r="S669" s="85"/>
      <c r="T669" s="86"/>
    </row>
    <row r="670" spans="19:20" ht="13">
      <c r="S670" s="85"/>
      <c r="T670" s="86"/>
    </row>
    <row r="671" spans="19:20" ht="13">
      <c r="S671" s="85"/>
      <c r="T671" s="86"/>
    </row>
    <row r="672" spans="19:20" ht="13">
      <c r="S672" s="85"/>
      <c r="T672" s="86"/>
    </row>
    <row r="673" spans="19:20" ht="13">
      <c r="S673" s="85"/>
      <c r="T673" s="86"/>
    </row>
    <row r="674" spans="19:20" ht="13">
      <c r="S674" s="85"/>
      <c r="T674" s="86"/>
    </row>
    <row r="675" spans="19:20" ht="13">
      <c r="S675" s="85"/>
      <c r="T675" s="86"/>
    </row>
    <row r="676" spans="19:20" ht="13">
      <c r="S676" s="85"/>
      <c r="T676" s="86"/>
    </row>
    <row r="677" spans="19:20" ht="13">
      <c r="S677" s="85"/>
      <c r="T677" s="86"/>
    </row>
    <row r="678" spans="19:20" ht="13">
      <c r="S678" s="85"/>
      <c r="T678" s="86"/>
    </row>
    <row r="679" spans="19:20" ht="13">
      <c r="S679" s="85"/>
      <c r="T679" s="86"/>
    </row>
    <row r="680" spans="19:20" ht="13">
      <c r="S680" s="85"/>
      <c r="T680" s="86"/>
    </row>
    <row r="681" spans="19:20" ht="13">
      <c r="S681" s="85"/>
      <c r="T681" s="86"/>
    </row>
    <row r="682" spans="19:20" ht="13">
      <c r="S682" s="85"/>
      <c r="T682" s="86"/>
    </row>
    <row r="683" spans="19:20" ht="13">
      <c r="S683" s="85"/>
      <c r="T683" s="86"/>
    </row>
    <row r="684" spans="19:20" ht="13">
      <c r="S684" s="85"/>
      <c r="T684" s="86"/>
    </row>
    <row r="685" spans="19:20" ht="13">
      <c r="S685" s="85"/>
      <c r="T685" s="86"/>
    </row>
    <row r="686" spans="19:20" ht="13">
      <c r="S686" s="85"/>
      <c r="T686" s="86"/>
    </row>
    <row r="687" spans="19:20" ht="13">
      <c r="S687" s="85"/>
      <c r="T687" s="86"/>
    </row>
    <row r="688" spans="19:20" ht="13">
      <c r="S688" s="85"/>
      <c r="T688" s="86"/>
    </row>
    <row r="689" spans="19:20" ht="13">
      <c r="S689" s="85"/>
      <c r="T689" s="86"/>
    </row>
    <row r="690" spans="19:20" ht="13">
      <c r="S690" s="85"/>
      <c r="T690" s="86"/>
    </row>
    <row r="691" spans="19:20" ht="13">
      <c r="S691" s="85"/>
      <c r="T691" s="86"/>
    </row>
    <row r="692" spans="19:20" ht="13">
      <c r="S692" s="85"/>
      <c r="T692" s="86"/>
    </row>
    <row r="693" spans="19:20" ht="13">
      <c r="S693" s="85"/>
      <c r="T693" s="86"/>
    </row>
    <row r="694" spans="19:20" ht="13">
      <c r="S694" s="85"/>
      <c r="T694" s="86"/>
    </row>
    <row r="695" spans="19:20" ht="13">
      <c r="S695" s="85"/>
      <c r="T695" s="86"/>
    </row>
    <row r="696" spans="19:20" ht="13">
      <c r="S696" s="85"/>
      <c r="T696" s="86"/>
    </row>
    <row r="697" spans="19:20" ht="13">
      <c r="S697" s="85"/>
      <c r="T697" s="86"/>
    </row>
    <row r="698" spans="19:20" ht="13">
      <c r="S698" s="85"/>
      <c r="T698" s="86"/>
    </row>
    <row r="699" spans="19:20" ht="13">
      <c r="S699" s="85"/>
      <c r="T699" s="86"/>
    </row>
    <row r="700" spans="19:20" ht="13">
      <c r="S700" s="85"/>
      <c r="T700" s="86"/>
    </row>
    <row r="701" spans="19:20" ht="13">
      <c r="S701" s="85"/>
      <c r="T701" s="86"/>
    </row>
    <row r="702" spans="19:20" ht="13">
      <c r="S702" s="85"/>
      <c r="T702" s="86"/>
    </row>
    <row r="703" spans="19:20" ht="13">
      <c r="S703" s="85"/>
      <c r="T703" s="86"/>
    </row>
    <row r="704" spans="19:20" ht="13">
      <c r="S704" s="85"/>
      <c r="T704" s="86"/>
    </row>
    <row r="705" spans="19:20" ht="13">
      <c r="S705" s="85"/>
      <c r="T705" s="86"/>
    </row>
    <row r="706" spans="19:20" ht="13">
      <c r="S706" s="85"/>
      <c r="T706" s="86"/>
    </row>
    <row r="707" spans="19:20" ht="13">
      <c r="S707" s="85"/>
      <c r="T707" s="86"/>
    </row>
    <row r="708" spans="19:20" ht="13">
      <c r="S708" s="85"/>
      <c r="T708" s="86"/>
    </row>
    <row r="709" spans="19:20" ht="13">
      <c r="S709" s="85"/>
      <c r="T709" s="86"/>
    </row>
    <row r="710" spans="19:20" ht="13">
      <c r="S710" s="85"/>
      <c r="T710" s="86"/>
    </row>
    <row r="711" spans="19:20" ht="13">
      <c r="S711" s="85"/>
      <c r="T711" s="86"/>
    </row>
    <row r="712" spans="19:20" ht="13">
      <c r="S712" s="85"/>
      <c r="T712" s="86"/>
    </row>
    <row r="713" spans="19:20" ht="13">
      <c r="S713" s="85"/>
      <c r="T713" s="86"/>
    </row>
    <row r="714" spans="19:20" ht="13">
      <c r="S714" s="85"/>
      <c r="T714" s="86"/>
    </row>
    <row r="715" spans="19:20" ht="13">
      <c r="S715" s="85"/>
      <c r="T715" s="86"/>
    </row>
    <row r="716" spans="19:20" ht="13">
      <c r="S716" s="85"/>
      <c r="T716" s="86"/>
    </row>
    <row r="717" spans="19:20" ht="13">
      <c r="S717" s="85"/>
      <c r="T717" s="86"/>
    </row>
    <row r="718" spans="19:20" ht="13">
      <c r="S718" s="85"/>
      <c r="T718" s="86"/>
    </row>
    <row r="719" spans="19:20" ht="13">
      <c r="S719" s="85"/>
      <c r="T719" s="86"/>
    </row>
    <row r="720" spans="19:20" ht="13">
      <c r="S720" s="85"/>
      <c r="T720" s="86"/>
    </row>
    <row r="721" spans="19:20" ht="13">
      <c r="S721" s="85"/>
      <c r="T721" s="86"/>
    </row>
    <row r="722" spans="19:20" ht="13">
      <c r="S722" s="85"/>
      <c r="T722" s="86"/>
    </row>
    <row r="723" spans="19:20" ht="13">
      <c r="S723" s="85"/>
      <c r="T723" s="86"/>
    </row>
    <row r="724" spans="19:20" ht="13">
      <c r="S724" s="85"/>
      <c r="T724" s="86"/>
    </row>
    <row r="725" spans="19:20" ht="13">
      <c r="S725" s="85"/>
      <c r="T725" s="86"/>
    </row>
    <row r="726" spans="19:20" ht="13">
      <c r="S726" s="85"/>
      <c r="T726" s="86"/>
    </row>
    <row r="727" spans="19:20" ht="13">
      <c r="S727" s="85"/>
      <c r="T727" s="86"/>
    </row>
    <row r="728" spans="19:20" ht="13">
      <c r="S728" s="85"/>
      <c r="T728" s="86"/>
    </row>
    <row r="729" spans="19:20" ht="13">
      <c r="S729" s="85"/>
      <c r="T729" s="86"/>
    </row>
    <row r="730" spans="19:20" ht="13">
      <c r="S730" s="85"/>
      <c r="T730" s="86"/>
    </row>
    <row r="731" spans="19:20" ht="13">
      <c r="S731" s="85"/>
      <c r="T731" s="86"/>
    </row>
    <row r="732" spans="19:20" ht="13">
      <c r="S732" s="85"/>
      <c r="T732" s="86"/>
    </row>
    <row r="733" spans="19:20" ht="13">
      <c r="S733" s="85"/>
      <c r="T733" s="86"/>
    </row>
    <row r="734" spans="19:20" ht="13">
      <c r="S734" s="85"/>
      <c r="T734" s="86"/>
    </row>
    <row r="735" spans="19:20" ht="13">
      <c r="S735" s="85"/>
      <c r="T735" s="86"/>
    </row>
    <row r="736" spans="19:20" ht="13">
      <c r="S736" s="85"/>
      <c r="T736" s="86"/>
    </row>
    <row r="737" spans="19:20" ht="13">
      <c r="S737" s="85"/>
      <c r="T737" s="86"/>
    </row>
    <row r="738" spans="19:20" ht="13">
      <c r="S738" s="85"/>
      <c r="T738" s="86"/>
    </row>
    <row r="739" spans="19:20" ht="13">
      <c r="S739" s="85"/>
      <c r="T739" s="86"/>
    </row>
    <row r="740" spans="19:20" ht="13">
      <c r="S740" s="85"/>
      <c r="T740" s="86"/>
    </row>
    <row r="741" spans="19:20" ht="13">
      <c r="S741" s="85"/>
      <c r="T741" s="86"/>
    </row>
    <row r="742" spans="19:20" ht="13">
      <c r="S742" s="85"/>
      <c r="T742" s="86"/>
    </row>
    <row r="743" spans="19:20" ht="13">
      <c r="S743" s="85"/>
      <c r="T743" s="86"/>
    </row>
    <row r="744" spans="19:20" ht="13">
      <c r="S744" s="85"/>
      <c r="T744" s="86"/>
    </row>
    <row r="745" spans="19:20" ht="13">
      <c r="S745" s="85"/>
      <c r="T745" s="86"/>
    </row>
    <row r="746" spans="19:20" ht="13">
      <c r="S746" s="85"/>
      <c r="T746" s="86"/>
    </row>
    <row r="747" spans="19:20" ht="13">
      <c r="S747" s="85"/>
      <c r="T747" s="86"/>
    </row>
    <row r="748" spans="19:20" ht="13">
      <c r="S748" s="85"/>
      <c r="T748" s="86"/>
    </row>
    <row r="749" spans="19:20" ht="13">
      <c r="S749" s="85"/>
      <c r="T749" s="86"/>
    </row>
    <row r="750" spans="19:20" ht="13">
      <c r="S750" s="85"/>
      <c r="T750" s="86"/>
    </row>
    <row r="751" spans="19:20" ht="13">
      <c r="S751" s="85"/>
      <c r="T751" s="86"/>
    </row>
    <row r="752" spans="19:20" ht="13">
      <c r="S752" s="85"/>
      <c r="T752" s="86"/>
    </row>
    <row r="753" spans="19:20" ht="13">
      <c r="S753" s="85"/>
      <c r="T753" s="86"/>
    </row>
    <row r="754" spans="19:20" ht="13">
      <c r="S754" s="85"/>
      <c r="T754" s="86"/>
    </row>
    <row r="755" spans="19:20" ht="13">
      <c r="S755" s="85"/>
      <c r="T755" s="86"/>
    </row>
    <row r="756" spans="19:20" ht="13">
      <c r="S756" s="85"/>
      <c r="T756" s="86"/>
    </row>
    <row r="757" spans="19:20" ht="13">
      <c r="S757" s="85"/>
      <c r="T757" s="86"/>
    </row>
    <row r="758" spans="19:20" ht="13">
      <c r="S758" s="85"/>
      <c r="T758" s="86"/>
    </row>
    <row r="759" spans="19:20" ht="13">
      <c r="S759" s="85"/>
      <c r="T759" s="86"/>
    </row>
    <row r="760" spans="19:20" ht="13">
      <c r="S760" s="85"/>
      <c r="T760" s="86"/>
    </row>
    <row r="761" spans="19:20" ht="13">
      <c r="S761" s="85"/>
      <c r="T761" s="86"/>
    </row>
    <row r="762" spans="19:20" ht="13">
      <c r="S762" s="85"/>
      <c r="T762" s="86"/>
    </row>
    <row r="763" spans="19:20" ht="13">
      <c r="S763" s="85"/>
      <c r="T763" s="86"/>
    </row>
    <row r="764" spans="19:20" ht="13">
      <c r="S764" s="85"/>
      <c r="T764" s="86"/>
    </row>
    <row r="765" spans="19:20" ht="13">
      <c r="S765" s="85"/>
      <c r="T765" s="86"/>
    </row>
    <row r="766" spans="19:20" ht="13">
      <c r="S766" s="85"/>
      <c r="T766" s="86"/>
    </row>
    <row r="767" spans="19:20" ht="13">
      <c r="S767" s="85"/>
      <c r="T767" s="86"/>
    </row>
    <row r="768" spans="19:20" ht="13">
      <c r="S768" s="85"/>
      <c r="T768" s="86"/>
    </row>
    <row r="769" spans="19:20" ht="13">
      <c r="S769" s="85"/>
      <c r="T769" s="86"/>
    </row>
    <row r="770" spans="19:20" ht="13">
      <c r="S770" s="85"/>
      <c r="T770" s="86"/>
    </row>
    <row r="771" spans="19:20" ht="13">
      <c r="S771" s="85"/>
      <c r="T771" s="86"/>
    </row>
    <row r="772" spans="19:20" ht="13">
      <c r="S772" s="85"/>
      <c r="T772" s="86"/>
    </row>
    <row r="773" spans="19:20" ht="13">
      <c r="S773" s="85"/>
      <c r="T773" s="86"/>
    </row>
    <row r="774" spans="19:20" ht="13">
      <c r="S774" s="85"/>
      <c r="T774" s="86"/>
    </row>
    <row r="775" spans="19:20" ht="13">
      <c r="S775" s="85"/>
      <c r="T775" s="86"/>
    </row>
    <row r="776" spans="19:20" ht="13">
      <c r="S776" s="85"/>
      <c r="T776" s="86"/>
    </row>
    <row r="777" spans="19:20" ht="13">
      <c r="S777" s="85"/>
      <c r="T777" s="86"/>
    </row>
    <row r="778" spans="19:20" ht="13">
      <c r="S778" s="85"/>
      <c r="T778" s="86"/>
    </row>
    <row r="779" spans="19:20" ht="13">
      <c r="S779" s="85"/>
      <c r="T779" s="86"/>
    </row>
    <row r="780" spans="19:20" ht="13">
      <c r="S780" s="85"/>
      <c r="T780" s="86"/>
    </row>
    <row r="781" spans="19:20" ht="13">
      <c r="S781" s="85"/>
      <c r="T781" s="86"/>
    </row>
    <row r="782" spans="19:20" ht="13">
      <c r="S782" s="85"/>
      <c r="T782" s="86"/>
    </row>
    <row r="783" spans="19:20" ht="13">
      <c r="S783" s="85"/>
      <c r="T783" s="86"/>
    </row>
    <row r="784" spans="19:20" ht="13">
      <c r="S784" s="85"/>
      <c r="T784" s="86"/>
    </row>
    <row r="785" spans="19:20" ht="13">
      <c r="S785" s="85"/>
      <c r="T785" s="86"/>
    </row>
    <row r="786" spans="19:20" ht="13">
      <c r="S786" s="85"/>
      <c r="T786" s="86"/>
    </row>
    <row r="787" spans="19:20" ht="13">
      <c r="S787" s="85"/>
      <c r="T787" s="86"/>
    </row>
    <row r="788" spans="19:20" ht="13">
      <c r="S788" s="85"/>
      <c r="T788" s="86"/>
    </row>
    <row r="789" spans="19:20" ht="13">
      <c r="S789" s="85"/>
      <c r="T789" s="86"/>
    </row>
    <row r="790" spans="19:20" ht="13">
      <c r="S790" s="85"/>
      <c r="T790" s="86"/>
    </row>
    <row r="791" spans="19:20" ht="13">
      <c r="S791" s="85"/>
      <c r="T791" s="86"/>
    </row>
    <row r="792" spans="19:20" ht="13">
      <c r="S792" s="85"/>
      <c r="T792" s="86"/>
    </row>
    <row r="793" spans="19:20" ht="13">
      <c r="S793" s="85"/>
      <c r="T793" s="86"/>
    </row>
    <row r="794" spans="19:20" ht="13">
      <c r="S794" s="85"/>
      <c r="T794" s="86"/>
    </row>
    <row r="795" spans="19:20" ht="13">
      <c r="S795" s="85"/>
      <c r="T795" s="86"/>
    </row>
    <row r="796" spans="19:20" ht="13">
      <c r="S796" s="85"/>
      <c r="T796" s="86"/>
    </row>
    <row r="797" spans="19:20" ht="13">
      <c r="S797" s="85"/>
      <c r="T797" s="86"/>
    </row>
    <row r="798" spans="19:20" ht="13">
      <c r="S798" s="85"/>
      <c r="T798" s="86"/>
    </row>
    <row r="799" spans="19:20" ht="13">
      <c r="S799" s="85"/>
      <c r="T799" s="86"/>
    </row>
    <row r="800" spans="19:20" ht="13">
      <c r="S800" s="85"/>
      <c r="T800" s="86"/>
    </row>
    <row r="801" spans="19:20" ht="13">
      <c r="S801" s="85"/>
      <c r="T801" s="86"/>
    </row>
    <row r="802" spans="19:20" ht="13">
      <c r="S802" s="85"/>
      <c r="T802" s="86"/>
    </row>
    <row r="803" spans="19:20" ht="13">
      <c r="S803" s="85"/>
      <c r="T803" s="86"/>
    </row>
    <row r="804" spans="19:20" ht="13">
      <c r="S804" s="85"/>
      <c r="T804" s="86"/>
    </row>
    <row r="805" spans="19:20" ht="13">
      <c r="S805" s="85"/>
      <c r="T805" s="86"/>
    </row>
    <row r="806" spans="19:20" ht="13">
      <c r="S806" s="85"/>
      <c r="T806" s="86"/>
    </row>
    <row r="807" spans="19:20" ht="13">
      <c r="S807" s="85"/>
      <c r="T807" s="86"/>
    </row>
    <row r="808" spans="19:20" ht="13">
      <c r="S808" s="85"/>
      <c r="T808" s="86"/>
    </row>
    <row r="809" spans="19:20" ht="13">
      <c r="S809" s="85"/>
      <c r="T809" s="86"/>
    </row>
    <row r="810" spans="19:20" ht="13">
      <c r="S810" s="85"/>
      <c r="T810" s="86"/>
    </row>
    <row r="811" spans="19:20" ht="13">
      <c r="S811" s="85"/>
      <c r="T811" s="86"/>
    </row>
    <row r="812" spans="19:20" ht="13">
      <c r="S812" s="85"/>
      <c r="T812" s="86"/>
    </row>
    <row r="813" spans="19:20" ht="13">
      <c r="S813" s="85"/>
      <c r="T813" s="86"/>
    </row>
    <row r="814" spans="19:20" ht="13">
      <c r="S814" s="85"/>
      <c r="T814" s="86"/>
    </row>
    <row r="815" spans="19:20" ht="13">
      <c r="S815" s="85"/>
      <c r="T815" s="86"/>
    </row>
    <row r="816" spans="19:20" ht="13">
      <c r="S816" s="85"/>
      <c r="T816" s="86"/>
    </row>
    <row r="817" spans="19:20" ht="13">
      <c r="S817" s="85"/>
      <c r="T817" s="86"/>
    </row>
    <row r="818" spans="19:20" ht="13">
      <c r="S818" s="85"/>
      <c r="T818" s="86"/>
    </row>
    <row r="819" spans="19:20" ht="13">
      <c r="S819" s="85"/>
      <c r="T819" s="86"/>
    </row>
    <row r="820" spans="19:20" ht="13">
      <c r="S820" s="85"/>
      <c r="T820" s="86"/>
    </row>
    <row r="821" spans="19:20" ht="13">
      <c r="S821" s="85"/>
      <c r="T821" s="86"/>
    </row>
    <row r="822" spans="19:20" ht="13">
      <c r="S822" s="85"/>
      <c r="T822" s="86"/>
    </row>
    <row r="823" spans="19:20" ht="13">
      <c r="S823" s="85"/>
      <c r="T823" s="86"/>
    </row>
    <row r="824" spans="19:20" ht="13">
      <c r="S824" s="85"/>
      <c r="T824" s="86"/>
    </row>
    <row r="825" spans="19:20" ht="13">
      <c r="S825" s="85"/>
      <c r="T825" s="86"/>
    </row>
    <row r="826" spans="19:20" ht="13">
      <c r="S826" s="85"/>
      <c r="T826" s="86"/>
    </row>
    <row r="827" spans="19:20" ht="13">
      <c r="S827" s="85"/>
      <c r="T827" s="86"/>
    </row>
    <row r="828" spans="19:20" ht="13">
      <c r="S828" s="85"/>
      <c r="T828" s="86"/>
    </row>
    <row r="829" spans="19:20" ht="13">
      <c r="S829" s="85"/>
      <c r="T829" s="86"/>
    </row>
    <row r="830" spans="19:20" ht="13">
      <c r="S830" s="85"/>
      <c r="T830" s="86"/>
    </row>
    <row r="831" spans="19:20" ht="13">
      <c r="S831" s="85"/>
      <c r="T831" s="86"/>
    </row>
    <row r="832" spans="19:20" ht="13">
      <c r="S832" s="85"/>
      <c r="T832" s="86"/>
    </row>
    <row r="833" spans="19:20" ht="13">
      <c r="S833" s="85"/>
      <c r="T833" s="86"/>
    </row>
    <row r="834" spans="19:20" ht="13">
      <c r="S834" s="85"/>
      <c r="T834" s="86"/>
    </row>
    <row r="835" spans="19:20" ht="13">
      <c r="S835" s="85"/>
      <c r="T835" s="86"/>
    </row>
    <row r="836" spans="19:20" ht="13">
      <c r="S836" s="85"/>
      <c r="T836" s="86"/>
    </row>
    <row r="837" spans="19:20" ht="13">
      <c r="S837" s="85"/>
      <c r="T837" s="86"/>
    </row>
    <row r="838" spans="19:20" ht="13">
      <c r="S838" s="85"/>
      <c r="T838" s="86"/>
    </row>
    <row r="839" spans="19:20" ht="13">
      <c r="S839" s="85"/>
      <c r="T839" s="86"/>
    </row>
    <row r="840" spans="19:20" ht="13">
      <c r="S840" s="85"/>
      <c r="T840" s="86"/>
    </row>
    <row r="841" spans="19:20" ht="13">
      <c r="S841" s="85"/>
      <c r="T841" s="86"/>
    </row>
    <row r="842" spans="19:20" ht="13">
      <c r="S842" s="85"/>
      <c r="T842" s="86"/>
    </row>
    <row r="843" spans="19:20" ht="13">
      <c r="S843" s="85"/>
      <c r="T843" s="86"/>
    </row>
    <row r="844" spans="19:20" ht="13">
      <c r="S844" s="85"/>
      <c r="T844" s="86"/>
    </row>
    <row r="845" spans="19:20" ht="13">
      <c r="S845" s="85"/>
      <c r="T845" s="86"/>
    </row>
    <row r="846" spans="19:20" ht="13">
      <c r="S846" s="85"/>
      <c r="T846" s="86"/>
    </row>
    <row r="847" spans="19:20" ht="13">
      <c r="S847" s="85"/>
      <c r="T847" s="86"/>
    </row>
    <row r="848" spans="19:20" ht="13">
      <c r="S848" s="85"/>
      <c r="T848" s="86"/>
    </row>
    <row r="849" spans="19:20" ht="13">
      <c r="S849" s="85"/>
      <c r="T849" s="86"/>
    </row>
    <row r="850" spans="19:20" ht="13">
      <c r="S850" s="85"/>
      <c r="T850" s="86"/>
    </row>
    <row r="851" spans="19:20" ht="13">
      <c r="S851" s="85"/>
      <c r="T851" s="86"/>
    </row>
    <row r="852" spans="19:20" ht="13">
      <c r="S852" s="85"/>
      <c r="T852" s="86"/>
    </row>
    <row r="853" spans="19:20" ht="13">
      <c r="S853" s="85"/>
      <c r="T853" s="86"/>
    </row>
    <row r="854" spans="19:20" ht="13">
      <c r="S854" s="85"/>
      <c r="T854" s="86"/>
    </row>
    <row r="855" spans="19:20" ht="13">
      <c r="S855" s="85"/>
      <c r="T855" s="86"/>
    </row>
    <row r="856" spans="19:20" ht="13">
      <c r="S856" s="85"/>
      <c r="T856" s="86"/>
    </row>
    <row r="857" spans="19:20" ht="13">
      <c r="S857" s="85"/>
      <c r="T857" s="86"/>
    </row>
    <row r="858" spans="19:20" ht="13">
      <c r="S858" s="85"/>
      <c r="T858" s="86"/>
    </row>
    <row r="859" spans="19:20" ht="13">
      <c r="S859" s="85"/>
      <c r="T859" s="86"/>
    </row>
    <row r="860" spans="19:20" ht="13">
      <c r="S860" s="85"/>
      <c r="T860" s="86"/>
    </row>
    <row r="861" spans="19:20" ht="13">
      <c r="S861" s="85"/>
      <c r="T861" s="86"/>
    </row>
    <row r="862" spans="19:20" ht="13">
      <c r="S862" s="85"/>
      <c r="T862" s="86"/>
    </row>
    <row r="863" spans="19:20" ht="13">
      <c r="S863" s="85"/>
      <c r="T863" s="86"/>
    </row>
    <row r="864" spans="19:20" ht="13">
      <c r="S864" s="85"/>
      <c r="T864" s="86"/>
    </row>
    <row r="865" spans="19:20" ht="13">
      <c r="S865" s="85"/>
      <c r="T865" s="86"/>
    </row>
    <row r="866" spans="19:20" ht="13">
      <c r="S866" s="85"/>
      <c r="T866" s="86"/>
    </row>
    <row r="867" spans="19:20" ht="13">
      <c r="S867" s="85"/>
      <c r="T867" s="86"/>
    </row>
    <row r="868" spans="19:20" ht="13">
      <c r="S868" s="85"/>
      <c r="T868" s="86"/>
    </row>
    <row r="869" spans="19:20" ht="13">
      <c r="S869" s="85"/>
      <c r="T869" s="86"/>
    </row>
    <row r="870" spans="19:20" ht="13">
      <c r="S870" s="85"/>
      <c r="T870" s="86"/>
    </row>
    <row r="871" spans="19:20" ht="13">
      <c r="S871" s="85"/>
      <c r="T871" s="86"/>
    </row>
    <row r="872" spans="19:20" ht="13">
      <c r="S872" s="85"/>
      <c r="T872" s="86"/>
    </row>
    <row r="873" spans="19:20" ht="13">
      <c r="S873" s="85"/>
      <c r="T873" s="86"/>
    </row>
    <row r="874" spans="19:20" ht="13">
      <c r="S874" s="85"/>
      <c r="T874" s="86"/>
    </row>
    <row r="875" spans="19:20" ht="13">
      <c r="S875" s="85"/>
      <c r="T875" s="86"/>
    </row>
    <row r="876" spans="19:20" ht="13">
      <c r="S876" s="85"/>
      <c r="T876" s="86"/>
    </row>
    <row r="877" spans="19:20" ht="13">
      <c r="S877" s="85"/>
      <c r="T877" s="86"/>
    </row>
    <row r="878" spans="19:20" ht="13">
      <c r="S878" s="85"/>
      <c r="T878" s="86"/>
    </row>
    <row r="879" spans="19:20" ht="13">
      <c r="S879" s="85"/>
      <c r="T879" s="86"/>
    </row>
    <row r="880" spans="19:20" ht="13">
      <c r="S880" s="85"/>
      <c r="T880" s="86"/>
    </row>
    <row r="881" spans="19:20" ht="13">
      <c r="S881" s="85"/>
      <c r="T881" s="86"/>
    </row>
    <row r="882" spans="19:20" ht="13">
      <c r="S882" s="85"/>
      <c r="T882" s="86"/>
    </row>
    <row r="883" spans="19:20" ht="13">
      <c r="S883" s="85"/>
      <c r="T883" s="86"/>
    </row>
    <row r="884" spans="19:20" ht="13">
      <c r="S884" s="85"/>
      <c r="T884" s="86"/>
    </row>
    <row r="885" spans="19:20" ht="13">
      <c r="S885" s="85"/>
      <c r="T885" s="86"/>
    </row>
    <row r="886" spans="19:20" ht="13">
      <c r="S886" s="85"/>
      <c r="T886" s="86"/>
    </row>
    <row r="887" spans="19:20" ht="13">
      <c r="S887" s="85"/>
      <c r="T887" s="86"/>
    </row>
    <row r="888" spans="19:20" ht="13">
      <c r="S888" s="85"/>
      <c r="T888" s="86"/>
    </row>
    <row r="889" spans="19:20" ht="13">
      <c r="S889" s="85"/>
      <c r="T889" s="86"/>
    </row>
    <row r="890" spans="19:20" ht="13">
      <c r="S890" s="85"/>
      <c r="T890" s="86"/>
    </row>
    <row r="891" spans="19:20" ht="13">
      <c r="S891" s="85"/>
      <c r="T891" s="86"/>
    </row>
    <row r="892" spans="19:20" ht="13">
      <c r="S892" s="85"/>
      <c r="T892" s="86"/>
    </row>
    <row r="893" spans="19:20" ht="13">
      <c r="S893" s="85"/>
      <c r="T893" s="86"/>
    </row>
    <row r="894" spans="19:20" ht="13">
      <c r="S894" s="85"/>
      <c r="T894" s="86"/>
    </row>
    <row r="895" spans="19:20" ht="13">
      <c r="S895" s="85"/>
      <c r="T895" s="86"/>
    </row>
    <row r="896" spans="19:20" ht="13">
      <c r="S896" s="85"/>
      <c r="T896" s="86"/>
    </row>
    <row r="897" spans="19:20" ht="13">
      <c r="S897" s="85"/>
      <c r="T897" s="86"/>
    </row>
    <row r="898" spans="19:20" ht="13">
      <c r="S898" s="85"/>
      <c r="T898" s="86"/>
    </row>
    <row r="899" spans="19:20" ht="13">
      <c r="S899" s="85"/>
      <c r="T899" s="86"/>
    </row>
    <row r="900" spans="19:20" ht="13">
      <c r="S900" s="85"/>
      <c r="T900" s="86"/>
    </row>
    <row r="901" spans="19:20" ht="13">
      <c r="S901" s="85"/>
      <c r="T901" s="86"/>
    </row>
    <row r="902" spans="19:20" ht="13">
      <c r="S902" s="85"/>
      <c r="T902" s="86"/>
    </row>
    <row r="903" spans="19:20" ht="13">
      <c r="S903" s="85"/>
      <c r="T903" s="86"/>
    </row>
    <row r="904" spans="19:20" ht="13">
      <c r="S904" s="85"/>
      <c r="T904" s="86"/>
    </row>
    <row r="905" spans="19:20" ht="13">
      <c r="S905" s="85"/>
      <c r="T905" s="86"/>
    </row>
    <row r="906" spans="19:20" ht="13">
      <c r="S906" s="85"/>
      <c r="T906" s="86"/>
    </row>
    <row r="907" spans="19:20" ht="13">
      <c r="S907" s="85"/>
      <c r="T907" s="86"/>
    </row>
    <row r="908" spans="19:20" ht="13">
      <c r="S908" s="85"/>
      <c r="T908" s="86"/>
    </row>
    <row r="909" spans="19:20" ht="13">
      <c r="S909" s="85"/>
      <c r="T909" s="86"/>
    </row>
    <row r="910" spans="19:20" ht="13">
      <c r="S910" s="85"/>
      <c r="T910" s="86"/>
    </row>
    <row r="911" spans="19:20" ht="13">
      <c r="S911" s="85"/>
      <c r="T911" s="86"/>
    </row>
    <row r="912" spans="19:20" ht="13">
      <c r="S912" s="85"/>
      <c r="T912" s="86"/>
    </row>
    <row r="913" spans="19:20" ht="13">
      <c r="S913" s="85"/>
      <c r="T913" s="86"/>
    </row>
    <row r="914" spans="19:20" ht="13">
      <c r="S914" s="85"/>
      <c r="T914" s="86"/>
    </row>
    <row r="915" spans="19:20" ht="13">
      <c r="S915" s="85"/>
      <c r="T915" s="86"/>
    </row>
    <row r="916" spans="19:20" ht="13">
      <c r="S916" s="85"/>
      <c r="T916" s="86"/>
    </row>
    <row r="917" spans="19:20" ht="13">
      <c r="S917" s="85"/>
      <c r="T917" s="86"/>
    </row>
    <row r="918" spans="19:20" ht="13">
      <c r="S918" s="85"/>
      <c r="T918" s="86"/>
    </row>
    <row r="919" spans="19:20" ht="13">
      <c r="S919" s="85"/>
      <c r="T919" s="86"/>
    </row>
    <row r="920" spans="19:20" ht="13">
      <c r="S920" s="85"/>
      <c r="T920" s="86"/>
    </row>
    <row r="921" spans="19:20" ht="13">
      <c r="S921" s="85"/>
      <c r="T921" s="86"/>
    </row>
    <row r="922" spans="19:20" ht="13">
      <c r="S922" s="85"/>
      <c r="T922" s="86"/>
    </row>
    <row r="923" spans="19:20" ht="13">
      <c r="S923" s="85"/>
      <c r="T923" s="86"/>
    </row>
    <row r="924" spans="19:20" ht="13">
      <c r="S924" s="85"/>
      <c r="T924" s="86"/>
    </row>
    <row r="925" spans="19:20" ht="13">
      <c r="S925" s="85"/>
      <c r="T925" s="86"/>
    </row>
    <row r="926" spans="19:20" ht="13">
      <c r="S926" s="85"/>
      <c r="T926" s="86"/>
    </row>
    <row r="927" spans="19:20" ht="13">
      <c r="S927" s="85"/>
      <c r="T927" s="86"/>
    </row>
    <row r="928" spans="19:20" ht="13">
      <c r="S928" s="85"/>
      <c r="T928" s="86"/>
    </row>
    <row r="929" spans="19:20" ht="13">
      <c r="S929" s="85"/>
      <c r="T929" s="86"/>
    </row>
    <row r="930" spans="19:20" ht="13">
      <c r="S930" s="85"/>
      <c r="T930" s="86"/>
    </row>
    <row r="931" spans="19:20" ht="13">
      <c r="S931" s="85"/>
      <c r="T931" s="86"/>
    </row>
    <row r="932" spans="19:20" ht="13">
      <c r="S932" s="85"/>
      <c r="T932" s="86"/>
    </row>
    <row r="933" spans="19:20" ht="13">
      <c r="S933" s="85"/>
      <c r="T933" s="86"/>
    </row>
    <row r="934" spans="19:20" ht="13">
      <c r="S934" s="85"/>
      <c r="T934" s="86"/>
    </row>
    <row r="935" spans="19:20" ht="13">
      <c r="S935" s="85"/>
      <c r="T935" s="86"/>
    </row>
    <row r="936" spans="19:20" ht="13">
      <c r="S936" s="85"/>
      <c r="T936" s="86"/>
    </row>
    <row r="937" spans="19:20" ht="13">
      <c r="S937" s="85"/>
      <c r="T937" s="86"/>
    </row>
    <row r="938" spans="19:20" ht="13">
      <c r="S938" s="85"/>
      <c r="T938" s="86"/>
    </row>
    <row r="939" spans="19:20" ht="13">
      <c r="S939" s="85"/>
      <c r="T939" s="86"/>
    </row>
    <row r="940" spans="19:20" ht="13">
      <c r="S940" s="85"/>
      <c r="T940" s="86"/>
    </row>
    <row r="941" spans="19:20" ht="13">
      <c r="S941" s="85"/>
      <c r="T941" s="86"/>
    </row>
    <row r="942" spans="19:20" ht="13">
      <c r="S942" s="85"/>
      <c r="T942" s="86"/>
    </row>
    <row r="943" spans="19:20" ht="13">
      <c r="S943" s="85"/>
      <c r="T943" s="86"/>
    </row>
    <row r="944" spans="19:20" ht="13">
      <c r="S944" s="85"/>
      <c r="T944" s="86"/>
    </row>
    <row r="945" spans="19:20" ht="13">
      <c r="S945" s="85"/>
      <c r="T945" s="86"/>
    </row>
    <row r="946" spans="19:20" ht="13">
      <c r="S946" s="85"/>
      <c r="T946" s="86"/>
    </row>
    <row r="947" spans="19:20" ht="13">
      <c r="S947" s="85"/>
      <c r="T947" s="86"/>
    </row>
    <row r="948" spans="19:20" ht="13">
      <c r="S948" s="85"/>
      <c r="T948" s="86"/>
    </row>
    <row r="949" spans="19:20" ht="13">
      <c r="S949" s="85"/>
      <c r="T949" s="86"/>
    </row>
    <row r="950" spans="19:20" ht="13">
      <c r="S950" s="85"/>
      <c r="T950" s="86"/>
    </row>
    <row r="951" spans="19:20" ht="13">
      <c r="S951" s="85"/>
      <c r="T951" s="86"/>
    </row>
    <row r="952" spans="19:20" ht="13">
      <c r="S952" s="85"/>
      <c r="T952" s="86"/>
    </row>
    <row r="953" spans="19:20" ht="13">
      <c r="S953" s="85"/>
      <c r="T953" s="86"/>
    </row>
    <row r="954" spans="19:20" ht="13">
      <c r="S954" s="85"/>
      <c r="T954" s="86"/>
    </row>
    <row r="955" spans="19:20" ht="13">
      <c r="S955" s="85"/>
      <c r="T955" s="86"/>
    </row>
    <row r="956" spans="19:20" ht="13">
      <c r="S956" s="85"/>
      <c r="T956" s="86"/>
    </row>
    <row r="957" spans="19:20" ht="13">
      <c r="S957" s="85"/>
      <c r="T957" s="86"/>
    </row>
    <row r="958" spans="19:20" ht="13">
      <c r="S958" s="85"/>
      <c r="T958" s="86"/>
    </row>
    <row r="959" spans="19:20" ht="13">
      <c r="S959" s="85"/>
      <c r="T959" s="86"/>
    </row>
    <row r="960" spans="19:20" ht="13">
      <c r="S960" s="85"/>
      <c r="T960" s="86"/>
    </row>
    <row r="961" spans="19:20" ht="13">
      <c r="S961" s="85"/>
      <c r="T961" s="86"/>
    </row>
    <row r="962" spans="19:20" ht="13">
      <c r="S962" s="85"/>
      <c r="T962" s="86"/>
    </row>
    <row r="963" spans="19:20" ht="13">
      <c r="S963" s="85"/>
      <c r="T963" s="86"/>
    </row>
    <row r="964" spans="19:20" ht="13">
      <c r="S964" s="85"/>
      <c r="T964" s="86"/>
    </row>
    <row r="965" spans="19:20" ht="13">
      <c r="S965" s="85"/>
      <c r="T965" s="86"/>
    </row>
    <row r="966" spans="19:20" ht="13">
      <c r="S966" s="85"/>
      <c r="T966" s="86"/>
    </row>
    <row r="967" spans="19:20" ht="13">
      <c r="S967" s="85"/>
      <c r="T967" s="86"/>
    </row>
    <row r="968" spans="19:20" ht="13">
      <c r="S968" s="85"/>
      <c r="T968" s="86"/>
    </row>
    <row r="969" spans="19:20" ht="13">
      <c r="S969" s="85"/>
      <c r="T969" s="86"/>
    </row>
    <row r="970" spans="19:20" ht="13">
      <c r="S970" s="85"/>
      <c r="T970" s="86"/>
    </row>
    <row r="971" spans="19:20" ht="13">
      <c r="S971" s="85"/>
      <c r="T971" s="86"/>
    </row>
    <row r="972" spans="19:20" ht="13">
      <c r="S972" s="85"/>
      <c r="T972" s="86"/>
    </row>
    <row r="973" spans="19:20" ht="13">
      <c r="S973" s="85"/>
      <c r="T973" s="86"/>
    </row>
    <row r="974" spans="19:20" ht="13">
      <c r="S974" s="85"/>
      <c r="T974" s="86"/>
    </row>
    <row r="975" spans="19:20" ht="13">
      <c r="S975" s="85"/>
      <c r="T975" s="86"/>
    </row>
    <row r="976" spans="19:20" ht="13">
      <c r="S976" s="85"/>
      <c r="T976" s="86"/>
    </row>
    <row r="977" spans="19:20" ht="13">
      <c r="S977" s="85"/>
      <c r="T977" s="86"/>
    </row>
    <row r="978" spans="19:20" ht="13">
      <c r="S978" s="85"/>
      <c r="T978" s="86"/>
    </row>
    <row r="979" spans="19:20" ht="13">
      <c r="S979" s="85"/>
      <c r="T979" s="86"/>
    </row>
    <row r="980" spans="19:20" ht="13">
      <c r="S980" s="85"/>
      <c r="T980" s="86"/>
    </row>
    <row r="981" spans="19:20" ht="13">
      <c r="S981" s="85"/>
      <c r="T981" s="86"/>
    </row>
    <row r="982" spans="19:20" ht="13">
      <c r="S982" s="85"/>
      <c r="T982" s="86"/>
    </row>
    <row r="983" spans="19:20" ht="13">
      <c r="S983" s="85"/>
      <c r="T983" s="86"/>
    </row>
    <row r="984" spans="19:20" ht="13">
      <c r="S984" s="85"/>
      <c r="T984" s="86"/>
    </row>
    <row r="985" spans="19:20" ht="13">
      <c r="S985" s="85"/>
      <c r="T985" s="86"/>
    </row>
    <row r="986" spans="19:20" ht="13">
      <c r="S986" s="85"/>
      <c r="T986" s="86"/>
    </row>
    <row r="987" spans="19:20" ht="13">
      <c r="S987" s="85"/>
      <c r="T987" s="86"/>
    </row>
    <row r="988" spans="19:20" ht="13">
      <c r="S988" s="85"/>
      <c r="T988" s="86"/>
    </row>
    <row r="989" spans="19:20" ht="13">
      <c r="S989" s="85"/>
      <c r="T989" s="86"/>
    </row>
    <row r="990" spans="19:20" ht="13">
      <c r="S990" s="85"/>
      <c r="T990" s="86"/>
    </row>
    <row r="991" spans="19:20" ht="13">
      <c r="S991" s="85"/>
      <c r="T991" s="86"/>
    </row>
    <row r="992" spans="19:20" ht="13">
      <c r="S992" s="85"/>
      <c r="T992" s="86"/>
    </row>
    <row r="993" spans="19:20" ht="13">
      <c r="S993" s="85"/>
      <c r="T993" s="86"/>
    </row>
    <row r="994" spans="19:20" ht="13">
      <c r="S994" s="85"/>
      <c r="T994" s="86"/>
    </row>
    <row r="995" spans="19:20" ht="13">
      <c r="S995" s="85"/>
      <c r="T995" s="86"/>
    </row>
    <row r="996" spans="19:20" ht="13">
      <c r="S996" s="85"/>
      <c r="T996" s="86"/>
    </row>
    <row r="997" spans="19:20" ht="13">
      <c r="S997" s="85"/>
      <c r="T997" s="86"/>
    </row>
    <row r="998" spans="19:20" ht="13">
      <c r="S998" s="85"/>
      <c r="T998" s="86"/>
    </row>
    <row r="999" spans="19:20" ht="13">
      <c r="S999" s="85"/>
      <c r="T999" s="86"/>
    </row>
    <row r="1000" spans="19:20" ht="13">
      <c r="S1000" s="85"/>
      <c r="T1000" s="86"/>
    </row>
    <row r="1001" spans="19:20" ht="13">
      <c r="S1001" s="85"/>
      <c r="T1001" s="86"/>
    </row>
    <row r="1002" spans="19:20" ht="13">
      <c r="S1002" s="85"/>
      <c r="T1002" s="86"/>
    </row>
    <row r="1003" spans="19:20" ht="13">
      <c r="S1003" s="85"/>
      <c r="T1003" s="86"/>
    </row>
    <row r="1004" spans="19:20" ht="13">
      <c r="S1004" s="85"/>
      <c r="T1004" s="86"/>
    </row>
    <row r="1005" spans="19:20" ht="13">
      <c r="S1005" s="85"/>
      <c r="T1005" s="86"/>
    </row>
    <row r="1006" spans="19:20" ht="13">
      <c r="S1006" s="85"/>
      <c r="T1006" s="86"/>
    </row>
    <row r="1007" spans="19:20" ht="13">
      <c r="S1007" s="85"/>
      <c r="T1007" s="86"/>
    </row>
    <row r="1008" spans="19:20" ht="13">
      <c r="S1008" s="85"/>
      <c r="T1008" s="86"/>
    </row>
    <row r="1009" spans="19:20" ht="13">
      <c r="S1009" s="85"/>
      <c r="T1009" s="86"/>
    </row>
    <row r="1010" spans="19:20" ht="13">
      <c r="S1010" s="85"/>
      <c r="T1010" s="86"/>
    </row>
  </sheetData>
  <customSheetViews>
    <customSheetView guid="{6A3A2A1F-0AAF-46E1-8F61-35A5B4DBEF9A}" filter="1" showAutoFilter="1">
      <pageMargins left="0.7" right="0.7" top="0.75" bottom="0.75" header="0.3" footer="0.3"/>
      <autoFilter ref="A1:BI1010" xr:uid="{D9E08954-83F3-5E4A-941F-52DD333A4163}">
        <filterColumn colId="0">
          <filters>
            <filter val="City of London Corporation"/>
            <filter val="Clyde Valley Residual Waste Contract"/>
            <filter val="East London Waste Authority"/>
            <filter val="Greater Manchester Combined Authority"/>
            <filter val="Herefordshire and Worcestershire joint waste strategy"/>
            <filter val="London Borough of Bexley"/>
            <filter val="London Borough of Bromley"/>
            <filter val="London Borough of Croydon"/>
            <filter val="London Borough of Lewisham"/>
            <filter val="London Borough of Merton"/>
            <filter val="London Borough of Southwark"/>
            <filter val="London Borough of Sutton"/>
            <filter val="London Borough of Tower Hamlets"/>
            <filter val="North London Waste Authority"/>
            <filter val="North Wales Waste Partnership"/>
            <filter val="South London Waste Partnership"/>
            <filter val="South West Devon Waste Partnership"/>
            <filter val="Tees Valley"/>
            <filter val="Warwickshire and Staffordshire"/>
            <filter val="West London Waste Authority"/>
            <filter val="West of England Waste Partnership"/>
            <filter val="Western Riverside Waste Authority"/>
          </filters>
        </filterColumn>
      </autoFilter>
    </customSheetView>
  </customSheetViews>
  <hyperlinks>
    <hyperlink ref="BG7" r:id="rId1" xr:uid="{00000000-0004-0000-0100-000000000000}"/>
    <hyperlink ref="C8" r:id="rId2" xr:uid="{00000000-0004-0000-0100-000001000000}"/>
    <hyperlink ref="N11" r:id="rId3" xr:uid="{00000000-0004-0000-0100-000002000000}"/>
    <hyperlink ref="BF14" r:id="rId4" xr:uid="{00000000-0004-0000-0100-000003000000}"/>
    <hyperlink ref="J22" r:id="rId5" xr:uid="{00000000-0004-0000-0100-000004000000}"/>
    <hyperlink ref="N22" r:id="rId6" xr:uid="{00000000-0004-0000-0100-000005000000}"/>
    <hyperlink ref="X22" r:id="rId7" xr:uid="{00000000-0004-0000-0100-000006000000}"/>
    <hyperlink ref="X29" r:id="rId8" xr:uid="{00000000-0004-0000-0100-000007000000}"/>
    <hyperlink ref="J30" r:id="rId9" xr:uid="{00000000-0004-0000-0100-000008000000}"/>
    <hyperlink ref="X35" r:id="rId10" xr:uid="{00000000-0004-0000-0100-000009000000}"/>
    <hyperlink ref="X37" r:id="rId11" xr:uid="{00000000-0004-0000-0100-00000A000000}"/>
    <hyperlink ref="J42" r:id="rId12" xr:uid="{00000000-0004-0000-0100-00000B000000}"/>
    <hyperlink ref="X42" r:id="rId13" xr:uid="{00000000-0004-0000-0100-00000C000000}"/>
    <hyperlink ref="X54" r:id="rId14" location="gid=409645662" xr:uid="{00000000-0004-0000-0100-00000D000000}"/>
    <hyperlink ref="X55" r:id="rId15" xr:uid="{00000000-0004-0000-0100-00000E000000}"/>
    <hyperlink ref="X77" r:id="rId16" xr:uid="{00000000-0004-0000-0100-00000F000000}"/>
    <hyperlink ref="X81" r:id="rId17" xr:uid="{00000000-0004-0000-0100-000010000000}"/>
    <hyperlink ref="X86" r:id="rId18" xr:uid="{00000000-0004-0000-0100-000011000000}"/>
    <hyperlink ref="X89" r:id="rId19" xr:uid="{00000000-0004-0000-0100-000012000000}"/>
    <hyperlink ref="C94" r:id="rId20" xr:uid="{00000000-0004-0000-0100-000013000000}"/>
    <hyperlink ref="J105" r:id="rId21" xr:uid="{00000000-0004-0000-0100-000014000000}"/>
    <hyperlink ref="J109" r:id="rId22" xr:uid="{00000000-0004-0000-0100-000015000000}"/>
    <hyperlink ref="X109" r:id="rId23" xr:uid="{00000000-0004-0000-0100-000016000000}"/>
    <hyperlink ref="J110" r:id="rId24" xr:uid="{00000000-0004-0000-0100-000017000000}"/>
    <hyperlink ref="X110" r:id="rId25" xr:uid="{00000000-0004-0000-0100-000018000000}"/>
    <hyperlink ref="J120" r:id="rId26" xr:uid="{00000000-0004-0000-0100-000019000000}"/>
    <hyperlink ref="X120" r:id="rId27" xr:uid="{00000000-0004-0000-0100-00001A000000}"/>
    <hyperlink ref="X122" r:id="rId28" xr:uid="{00000000-0004-0000-0100-00001B000000}"/>
    <hyperlink ref="J124" r:id="rId29" xr:uid="{00000000-0004-0000-0100-00001C000000}"/>
    <hyperlink ref="J144" r:id="rId30" xr:uid="{00000000-0004-0000-0100-00001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BI1001"/>
  <sheetViews>
    <sheetView workbookViewId="0">
      <pane ySplit="1" topLeftCell="A4" activePane="bottomLeft" state="frozen"/>
      <selection pane="bottomLeft" activeCell="B3" sqref="B3"/>
    </sheetView>
  </sheetViews>
  <sheetFormatPr baseColWidth="10" defaultColWidth="12.6640625" defaultRowHeight="15.75" customHeight="1"/>
  <sheetData>
    <row r="1" spans="1:61" ht="13">
      <c r="A1" s="2" t="s">
        <v>1213</v>
      </c>
      <c r="B1" s="2" t="s">
        <v>1214</v>
      </c>
      <c r="C1" s="2" t="s">
        <v>1</v>
      </c>
      <c r="D1" s="2" t="s">
        <v>2</v>
      </c>
      <c r="E1" s="2" t="s">
        <v>3</v>
      </c>
      <c r="F1" s="2" t="s">
        <v>4</v>
      </c>
      <c r="G1" s="2" t="s">
        <v>1215</v>
      </c>
      <c r="H1" s="2" t="s">
        <v>5</v>
      </c>
      <c r="I1" s="2" t="s">
        <v>1216</v>
      </c>
      <c r="J1" s="2" t="s">
        <v>6</v>
      </c>
      <c r="K1" s="2" t="s">
        <v>7</v>
      </c>
      <c r="L1" s="2" t="s">
        <v>8</v>
      </c>
      <c r="M1" s="2" t="s">
        <v>9</v>
      </c>
      <c r="N1" s="2" t="s">
        <v>10</v>
      </c>
      <c r="O1" s="2" t="s">
        <v>11</v>
      </c>
      <c r="P1" s="2" t="s">
        <v>12</v>
      </c>
      <c r="Q1" s="2" t="s">
        <v>13</v>
      </c>
      <c r="R1" s="2" t="s">
        <v>1217</v>
      </c>
      <c r="S1" s="2" t="s">
        <v>14</v>
      </c>
      <c r="T1" s="2" t="s">
        <v>15</v>
      </c>
      <c r="U1" s="2" t="s">
        <v>16</v>
      </c>
      <c r="V1" s="2" t="s">
        <v>1218</v>
      </c>
      <c r="W1" s="2" t="s">
        <v>17</v>
      </c>
      <c r="X1" s="2" t="s">
        <v>18</v>
      </c>
      <c r="Y1" s="2" t="s">
        <v>19</v>
      </c>
      <c r="Z1" s="2" t="s">
        <v>20</v>
      </c>
      <c r="AA1" s="2" t="s">
        <v>21</v>
      </c>
      <c r="AB1" s="2" t="s">
        <v>22</v>
      </c>
      <c r="AC1" s="2" t="s">
        <v>23</v>
      </c>
      <c r="AD1" s="2" t="s">
        <v>24</v>
      </c>
      <c r="AE1" s="2" t="s">
        <v>25</v>
      </c>
      <c r="AF1" s="2" t="s">
        <v>26</v>
      </c>
      <c r="AG1" s="2" t="s">
        <v>27</v>
      </c>
      <c r="AH1" s="2" t="s">
        <v>28</v>
      </c>
      <c r="AI1" s="2" t="s">
        <v>29</v>
      </c>
      <c r="AJ1" s="2" t="s">
        <v>30</v>
      </c>
      <c r="AK1" s="2" t="s">
        <v>28</v>
      </c>
      <c r="AL1" s="2" t="s">
        <v>29</v>
      </c>
      <c r="AM1" s="2" t="s">
        <v>31</v>
      </c>
      <c r="AN1" s="2" t="s">
        <v>32</v>
      </c>
      <c r="AO1" s="2" t="s">
        <v>29</v>
      </c>
      <c r="AP1" s="2" t="s">
        <v>33</v>
      </c>
      <c r="AQ1" s="2" t="s">
        <v>34</v>
      </c>
      <c r="AR1" s="2" t="s">
        <v>35</v>
      </c>
      <c r="AS1" s="2" t="s">
        <v>36</v>
      </c>
      <c r="AT1" s="2" t="s">
        <v>37</v>
      </c>
      <c r="AU1" s="2" t="s">
        <v>38</v>
      </c>
      <c r="AV1" s="2" t="s">
        <v>39</v>
      </c>
      <c r="AW1" s="2" t="s">
        <v>40</v>
      </c>
      <c r="AX1" s="2" t="s">
        <v>41</v>
      </c>
      <c r="AY1" s="2" t="s">
        <v>42</v>
      </c>
      <c r="AZ1" s="2" t="s">
        <v>43</v>
      </c>
      <c r="BA1" s="2" t="s">
        <v>44</v>
      </c>
      <c r="BB1" s="2" t="s">
        <v>45</v>
      </c>
      <c r="BC1" s="2" t="s">
        <v>46</v>
      </c>
      <c r="BD1" s="2" t="s">
        <v>44</v>
      </c>
      <c r="BE1" s="2" t="s">
        <v>47</v>
      </c>
      <c r="BF1" s="2" t="s">
        <v>48</v>
      </c>
      <c r="BG1" s="2" t="s">
        <v>49</v>
      </c>
      <c r="BH1" s="2"/>
      <c r="BI1" s="2"/>
    </row>
    <row r="2" spans="1:61" ht="13" hidden="1">
      <c r="A2" s="2" t="s">
        <v>1159</v>
      </c>
      <c r="B2" s="2" t="s">
        <v>1290</v>
      </c>
      <c r="C2" s="2" t="s">
        <v>1160</v>
      </c>
      <c r="D2" s="2" t="s">
        <v>52</v>
      </c>
      <c r="E2" s="2" t="s">
        <v>81</v>
      </c>
      <c r="F2" s="2" t="s">
        <v>54</v>
      </c>
      <c r="G2" s="2" t="s">
        <v>1224</v>
      </c>
      <c r="H2" s="2" t="s">
        <v>1161</v>
      </c>
      <c r="I2" s="2" t="s">
        <v>1258</v>
      </c>
      <c r="J2" s="2" t="s">
        <v>1162</v>
      </c>
      <c r="K2" s="2" t="s">
        <v>57</v>
      </c>
      <c r="L2" s="2" t="s">
        <v>57</v>
      </c>
      <c r="M2" s="2" t="s">
        <v>56</v>
      </c>
      <c r="N2" s="2" t="s">
        <v>57</v>
      </c>
      <c r="O2" s="2" t="s">
        <v>57</v>
      </c>
      <c r="P2" s="2">
        <v>2013</v>
      </c>
      <c r="Q2" s="2" t="s">
        <v>1291</v>
      </c>
      <c r="R2" s="2">
        <v>-11</v>
      </c>
      <c r="S2" s="2">
        <v>2020</v>
      </c>
      <c r="T2" s="2" t="s">
        <v>1263</v>
      </c>
      <c r="U2" s="2">
        <v>7</v>
      </c>
      <c r="V2" s="2">
        <v>-4</v>
      </c>
      <c r="W2" s="2" t="s">
        <v>1292</v>
      </c>
      <c r="X2" s="2" t="s">
        <v>1164</v>
      </c>
      <c r="Y2" s="87" t="s">
        <v>56</v>
      </c>
      <c r="Z2" s="2" t="s">
        <v>57</v>
      </c>
      <c r="AA2" s="2"/>
      <c r="AB2" s="2"/>
      <c r="AC2" s="2"/>
      <c r="AD2" s="2" t="s">
        <v>56</v>
      </c>
      <c r="AE2" s="2" t="s">
        <v>56</v>
      </c>
      <c r="AF2" s="2" t="s">
        <v>56</v>
      </c>
      <c r="AG2" s="2" t="s">
        <v>56</v>
      </c>
      <c r="AH2" s="2" t="s">
        <v>56</v>
      </c>
      <c r="AI2" s="2" t="s">
        <v>56</v>
      </c>
      <c r="BE2" s="2" t="s">
        <v>57</v>
      </c>
    </row>
    <row r="3" spans="1:61" ht="13" hidden="1">
      <c r="A3" s="2" t="s">
        <v>65</v>
      </c>
      <c r="B3" s="2" t="s">
        <v>1293</v>
      </c>
      <c r="C3" s="2" t="s">
        <v>66</v>
      </c>
      <c r="D3" s="2" t="s">
        <v>52</v>
      </c>
      <c r="E3" s="2" t="s">
        <v>53</v>
      </c>
      <c r="F3" s="2" t="s">
        <v>67</v>
      </c>
      <c r="G3" s="2" t="s">
        <v>1224</v>
      </c>
      <c r="H3" s="2" t="s">
        <v>68</v>
      </c>
      <c r="I3" s="2" t="s">
        <v>68</v>
      </c>
      <c r="J3" s="2" t="s">
        <v>56</v>
      </c>
      <c r="K3" s="2" t="s">
        <v>56</v>
      </c>
      <c r="L3" s="2" t="s">
        <v>56</v>
      </c>
      <c r="M3" s="2" t="s">
        <v>60</v>
      </c>
      <c r="N3" s="2" t="s">
        <v>69</v>
      </c>
      <c r="O3" s="2" t="s">
        <v>57</v>
      </c>
      <c r="P3" s="88">
        <v>42746</v>
      </c>
      <c r="Q3" s="2" t="s">
        <v>1294</v>
      </c>
      <c r="R3" s="2">
        <v>-7</v>
      </c>
      <c r="S3" s="88">
        <v>52973</v>
      </c>
      <c r="T3" s="2" t="s">
        <v>1280</v>
      </c>
      <c r="U3" s="2">
        <v>28</v>
      </c>
      <c r="V3" s="2">
        <v>21</v>
      </c>
      <c r="W3" s="2" t="s">
        <v>70</v>
      </c>
      <c r="X3" s="2" t="s">
        <v>71</v>
      </c>
      <c r="Y3" s="87" t="s">
        <v>56</v>
      </c>
      <c r="Z3" s="2" t="s">
        <v>57</v>
      </c>
      <c r="BE3" s="2" t="s">
        <v>60</v>
      </c>
      <c r="BF3" s="2" t="s">
        <v>73</v>
      </c>
      <c r="BG3" s="2" t="s">
        <v>74</v>
      </c>
    </row>
    <row r="4" spans="1:61" ht="13">
      <c r="A4" s="2" t="s">
        <v>561</v>
      </c>
      <c r="B4" s="2" t="s">
        <v>553</v>
      </c>
      <c r="C4" s="2" t="s">
        <v>562</v>
      </c>
      <c r="D4" s="2" t="s">
        <v>80</v>
      </c>
      <c r="E4" s="2" t="s">
        <v>81</v>
      </c>
      <c r="F4" s="2" t="s">
        <v>54</v>
      </c>
      <c r="G4" s="2" t="s">
        <v>1224</v>
      </c>
      <c r="H4" s="2" t="s">
        <v>128</v>
      </c>
      <c r="I4" s="2" t="s">
        <v>325</v>
      </c>
      <c r="J4" s="2" t="s">
        <v>563</v>
      </c>
      <c r="K4" s="2" t="s">
        <v>60</v>
      </c>
      <c r="L4" s="2" t="s">
        <v>564</v>
      </c>
      <c r="M4" s="2" t="s">
        <v>363</v>
      </c>
      <c r="N4" s="2" t="s">
        <v>56</v>
      </c>
      <c r="O4" s="2" t="s">
        <v>60</v>
      </c>
      <c r="P4" s="2">
        <v>1998</v>
      </c>
      <c r="Q4" s="2" t="s">
        <v>1295</v>
      </c>
      <c r="R4" s="2">
        <v>-26</v>
      </c>
      <c r="S4" s="2">
        <v>2025</v>
      </c>
      <c r="T4" s="2" t="s">
        <v>1296</v>
      </c>
      <c r="U4" s="2">
        <v>27</v>
      </c>
      <c r="V4" s="2">
        <v>1</v>
      </c>
      <c r="W4" s="2" t="s">
        <v>565</v>
      </c>
      <c r="X4" s="2" t="s">
        <v>566</v>
      </c>
      <c r="Y4" s="87" t="s">
        <v>56</v>
      </c>
      <c r="Z4" s="2" t="s">
        <v>60</v>
      </c>
      <c r="AA4" s="2"/>
      <c r="AB4" s="2"/>
      <c r="AC4" s="2"/>
      <c r="AD4" s="2" t="s">
        <v>56</v>
      </c>
      <c r="AE4" s="89">
        <v>8735.07</v>
      </c>
      <c r="AF4" s="89">
        <v>7368.79</v>
      </c>
      <c r="AG4" s="2" t="s">
        <v>56</v>
      </c>
      <c r="AH4" s="2" t="s">
        <v>56</v>
      </c>
      <c r="AI4" s="2" t="s">
        <v>56</v>
      </c>
    </row>
    <row r="5" spans="1:61" ht="13" hidden="1">
      <c r="A5" s="2" t="s">
        <v>88</v>
      </c>
      <c r="B5" s="2" t="s">
        <v>1297</v>
      </c>
      <c r="C5" s="2" t="s">
        <v>89</v>
      </c>
      <c r="D5" s="2" t="s">
        <v>52</v>
      </c>
      <c r="E5" s="2" t="s">
        <v>81</v>
      </c>
      <c r="F5" s="2" t="s">
        <v>67</v>
      </c>
      <c r="G5" s="2" t="s">
        <v>1224</v>
      </c>
      <c r="H5" s="2" t="s">
        <v>56</v>
      </c>
      <c r="I5" s="2" t="s">
        <v>56</v>
      </c>
      <c r="J5" s="2" t="s">
        <v>90</v>
      </c>
      <c r="K5" s="2" t="s">
        <v>57</v>
      </c>
      <c r="L5" s="2" t="s">
        <v>57</v>
      </c>
      <c r="M5" s="2" t="s">
        <v>57</v>
      </c>
      <c r="N5" s="2" t="s">
        <v>56</v>
      </c>
      <c r="O5" s="2" t="s">
        <v>57</v>
      </c>
      <c r="P5" s="2" t="s">
        <v>56</v>
      </c>
      <c r="Q5" s="2" t="s">
        <v>56</v>
      </c>
      <c r="R5" s="2" t="e">
        <v>#VALUE!</v>
      </c>
      <c r="S5" s="2" t="s">
        <v>56</v>
      </c>
      <c r="T5" s="2" t="s">
        <v>56</v>
      </c>
      <c r="U5" s="2" t="s">
        <v>56</v>
      </c>
      <c r="V5" s="2"/>
      <c r="W5" s="2" t="s">
        <v>56</v>
      </c>
      <c r="X5" s="2" t="s">
        <v>56</v>
      </c>
      <c r="Y5" s="87" t="s">
        <v>56</v>
      </c>
      <c r="Z5" s="2" t="s">
        <v>57</v>
      </c>
      <c r="AA5" s="2"/>
      <c r="AB5" s="2"/>
      <c r="AC5" s="2"/>
      <c r="AD5" s="2" t="s">
        <v>56</v>
      </c>
      <c r="AE5" s="2" t="s">
        <v>56</v>
      </c>
      <c r="AF5" s="2" t="s">
        <v>56</v>
      </c>
      <c r="AG5" s="2" t="s">
        <v>56</v>
      </c>
      <c r="AO5" s="2" t="s">
        <v>56</v>
      </c>
      <c r="AP5" s="2" t="s">
        <v>91</v>
      </c>
      <c r="AQ5" s="2" t="s">
        <v>92</v>
      </c>
      <c r="AR5" s="2" t="s">
        <v>56</v>
      </c>
      <c r="AS5" s="2" t="s">
        <v>93</v>
      </c>
      <c r="AT5" s="2" t="s">
        <v>94</v>
      </c>
      <c r="AU5" s="2" t="s">
        <v>56</v>
      </c>
      <c r="AV5" s="2" t="s">
        <v>95</v>
      </c>
      <c r="AW5" s="2" t="s">
        <v>96</v>
      </c>
      <c r="AX5" s="2" t="s">
        <v>56</v>
      </c>
      <c r="AY5" s="2" t="s">
        <v>97</v>
      </c>
      <c r="AZ5" s="2" t="s">
        <v>98</v>
      </c>
      <c r="BA5" s="2" t="s">
        <v>56</v>
      </c>
      <c r="BB5" s="2" t="s">
        <v>99</v>
      </c>
      <c r="BC5" s="2" t="s">
        <v>99</v>
      </c>
      <c r="BD5" s="2" t="s">
        <v>56</v>
      </c>
      <c r="BE5" s="2" t="s">
        <v>56</v>
      </c>
    </row>
    <row r="6" spans="1:61" ht="13" hidden="1">
      <c r="A6" s="2" t="s">
        <v>75</v>
      </c>
      <c r="B6" s="2" t="s">
        <v>1298</v>
      </c>
      <c r="C6" s="2" t="s">
        <v>76</v>
      </c>
      <c r="D6" s="2" t="s">
        <v>52</v>
      </c>
      <c r="E6" s="2" t="s">
        <v>53</v>
      </c>
      <c r="F6" s="2" t="s">
        <v>54</v>
      </c>
      <c r="G6" s="2" t="s">
        <v>1224</v>
      </c>
      <c r="H6" s="2" t="s">
        <v>375</v>
      </c>
      <c r="I6" s="2" t="s">
        <v>56</v>
      </c>
      <c r="J6" s="2" t="s">
        <v>56</v>
      </c>
      <c r="K6" s="2" t="s">
        <v>56</v>
      </c>
      <c r="L6" s="2" t="s">
        <v>56</v>
      </c>
      <c r="M6" s="2" t="s">
        <v>56</v>
      </c>
      <c r="N6" s="2" t="s">
        <v>56</v>
      </c>
      <c r="O6" s="2" t="s">
        <v>56</v>
      </c>
      <c r="P6" s="2" t="s">
        <v>56</v>
      </c>
      <c r="Q6" s="2" t="s">
        <v>56</v>
      </c>
      <c r="R6" s="2" t="e">
        <v>#VALUE!</v>
      </c>
      <c r="S6" s="2" t="s">
        <v>56</v>
      </c>
      <c r="T6" s="2" t="s">
        <v>56</v>
      </c>
      <c r="U6" s="2" t="s">
        <v>56</v>
      </c>
      <c r="V6" s="2"/>
      <c r="W6" s="2" t="s">
        <v>56</v>
      </c>
      <c r="X6" s="2" t="s">
        <v>56</v>
      </c>
      <c r="Y6" s="87" t="s">
        <v>56</v>
      </c>
      <c r="Z6" s="2" t="s">
        <v>56</v>
      </c>
      <c r="AA6" s="2"/>
      <c r="AB6" s="2"/>
      <c r="AC6" s="2"/>
      <c r="AD6" s="2" t="s">
        <v>56</v>
      </c>
      <c r="AE6" s="2" t="s">
        <v>56</v>
      </c>
      <c r="AF6" s="2" t="s">
        <v>56</v>
      </c>
      <c r="AG6" s="2" t="s">
        <v>56</v>
      </c>
      <c r="AH6" s="2" t="s">
        <v>56</v>
      </c>
      <c r="AI6" s="2" t="s">
        <v>56</v>
      </c>
    </row>
    <row r="7" spans="1:61" ht="13" hidden="1">
      <c r="A7" s="2" t="s">
        <v>228</v>
      </c>
      <c r="B7" s="2" t="s">
        <v>1299</v>
      </c>
      <c r="C7" s="2" t="s">
        <v>229</v>
      </c>
      <c r="D7" s="2" t="s">
        <v>52</v>
      </c>
      <c r="E7" s="2" t="s">
        <v>136</v>
      </c>
      <c r="F7" s="2" t="s">
        <v>54</v>
      </c>
      <c r="G7" s="2" t="s">
        <v>1224</v>
      </c>
      <c r="H7" s="2" t="s">
        <v>230</v>
      </c>
      <c r="I7" s="2" t="s">
        <v>230</v>
      </c>
      <c r="J7" s="2" t="s">
        <v>231</v>
      </c>
      <c r="K7" s="2" t="s">
        <v>57</v>
      </c>
      <c r="L7" s="2" t="s">
        <v>56</v>
      </c>
      <c r="M7" s="2" t="s">
        <v>57</v>
      </c>
      <c r="N7" s="2" t="s">
        <v>57</v>
      </c>
      <c r="O7" s="2" t="s">
        <v>57</v>
      </c>
      <c r="P7" s="88">
        <v>45295</v>
      </c>
      <c r="Q7" s="2" t="s">
        <v>1300</v>
      </c>
      <c r="R7" s="2">
        <v>0</v>
      </c>
      <c r="S7" s="88">
        <v>46391</v>
      </c>
      <c r="T7" s="2" t="s">
        <v>1301</v>
      </c>
      <c r="U7" s="2">
        <v>3</v>
      </c>
      <c r="V7" s="2">
        <v>3</v>
      </c>
      <c r="W7" s="2" t="s">
        <v>56</v>
      </c>
      <c r="X7" s="2" t="s">
        <v>232</v>
      </c>
      <c r="Y7" s="87" t="s">
        <v>56</v>
      </c>
      <c r="Z7" s="2" t="s">
        <v>57</v>
      </c>
      <c r="AA7" s="2"/>
      <c r="AB7" s="2"/>
      <c r="AC7" s="2"/>
      <c r="AD7" s="2">
        <v>340.11</v>
      </c>
      <c r="AE7" s="2">
        <v>339.34</v>
      </c>
      <c r="AF7" s="2">
        <v>433.69</v>
      </c>
      <c r="AG7" s="2" t="s">
        <v>233</v>
      </c>
      <c r="AH7" s="2" t="s">
        <v>234</v>
      </c>
      <c r="AI7" s="2">
        <v>1716.79</v>
      </c>
      <c r="AJ7" s="2" t="s">
        <v>235</v>
      </c>
      <c r="AK7" s="2" t="s">
        <v>236</v>
      </c>
      <c r="AL7" s="2">
        <v>706.12</v>
      </c>
      <c r="AM7" s="2" t="s">
        <v>237</v>
      </c>
      <c r="AN7" s="2" t="s">
        <v>238</v>
      </c>
      <c r="AO7" s="2">
        <v>30</v>
      </c>
      <c r="AP7" s="2" t="s">
        <v>239</v>
      </c>
      <c r="AQ7" s="2" t="s">
        <v>240</v>
      </c>
      <c r="AR7" s="2">
        <v>26</v>
      </c>
      <c r="AS7" s="2" t="s">
        <v>241</v>
      </c>
      <c r="AT7" s="2" t="s">
        <v>242</v>
      </c>
      <c r="AU7" s="2">
        <v>21</v>
      </c>
      <c r="AV7" s="2" t="s">
        <v>243</v>
      </c>
      <c r="AW7" s="2" t="s">
        <v>244</v>
      </c>
      <c r="AX7" s="2">
        <v>6</v>
      </c>
    </row>
    <row r="8" spans="1:61" ht="13" hidden="1">
      <c r="A8" s="2" t="s">
        <v>247</v>
      </c>
      <c r="B8" s="2" t="s">
        <v>247</v>
      </c>
      <c r="C8" s="2" t="s">
        <v>248</v>
      </c>
      <c r="D8" s="2" t="s">
        <v>52</v>
      </c>
      <c r="E8" s="2" t="s">
        <v>81</v>
      </c>
      <c r="F8" s="2" t="s">
        <v>54</v>
      </c>
      <c r="G8" s="2" t="s">
        <v>1224</v>
      </c>
      <c r="H8" s="2" t="s">
        <v>249</v>
      </c>
      <c r="I8" s="2" t="s">
        <v>1233</v>
      </c>
      <c r="J8" s="2" t="s">
        <v>56</v>
      </c>
      <c r="K8" s="2" t="s">
        <v>57</v>
      </c>
      <c r="L8" s="2" t="s">
        <v>57</v>
      </c>
      <c r="M8" s="2" t="s">
        <v>56</v>
      </c>
      <c r="N8" s="2" t="s">
        <v>206</v>
      </c>
      <c r="O8" s="2" t="s">
        <v>206</v>
      </c>
      <c r="P8" s="2" t="s">
        <v>250</v>
      </c>
      <c r="Q8" s="2" t="s">
        <v>1291</v>
      </c>
      <c r="R8" s="2">
        <v>-11</v>
      </c>
      <c r="S8" s="2">
        <v>2026</v>
      </c>
      <c r="T8" s="2" t="s">
        <v>1302</v>
      </c>
      <c r="U8" s="2">
        <v>13</v>
      </c>
      <c r="V8" s="2">
        <v>2</v>
      </c>
      <c r="W8" s="2" t="s">
        <v>56</v>
      </c>
      <c r="X8" s="2" t="s">
        <v>251</v>
      </c>
      <c r="Y8" s="87" t="s">
        <v>56</v>
      </c>
      <c r="Z8" s="2" t="s">
        <v>56</v>
      </c>
      <c r="AO8" s="39">
        <v>26829</v>
      </c>
      <c r="AP8" s="2" t="s">
        <v>252</v>
      </c>
      <c r="AQ8" s="2" t="s">
        <v>253</v>
      </c>
      <c r="AR8" s="2">
        <v>5357</v>
      </c>
      <c r="AS8" s="2" t="s">
        <v>254</v>
      </c>
      <c r="AT8" s="2" t="s">
        <v>255</v>
      </c>
      <c r="AU8" s="2">
        <v>296</v>
      </c>
      <c r="AV8" s="2" t="s">
        <v>256</v>
      </c>
      <c r="AW8" s="2" t="s">
        <v>257</v>
      </c>
      <c r="AX8" s="2">
        <v>448</v>
      </c>
    </row>
    <row r="9" spans="1:61" ht="13" hidden="1">
      <c r="A9" s="2" t="s">
        <v>400</v>
      </c>
      <c r="B9" s="2" t="s">
        <v>1303</v>
      </c>
      <c r="C9" s="2" t="s">
        <v>401</v>
      </c>
      <c r="D9" s="2" t="s">
        <v>52</v>
      </c>
      <c r="E9" s="2" t="s">
        <v>53</v>
      </c>
      <c r="F9" s="2" t="s">
        <v>402</v>
      </c>
      <c r="G9" s="2" t="s">
        <v>1224</v>
      </c>
      <c r="H9" s="2" t="s">
        <v>403</v>
      </c>
      <c r="I9" s="2" t="s">
        <v>403</v>
      </c>
      <c r="J9" s="2" t="s">
        <v>404</v>
      </c>
      <c r="K9" s="2" t="s">
        <v>56</v>
      </c>
      <c r="L9" s="2" t="s">
        <v>56</v>
      </c>
      <c r="M9" s="2" t="s">
        <v>56</v>
      </c>
      <c r="N9" s="2" t="s">
        <v>56</v>
      </c>
      <c r="O9" s="2" t="s">
        <v>56</v>
      </c>
      <c r="P9" s="2" t="s">
        <v>56</v>
      </c>
      <c r="Q9" s="2" t="s">
        <v>56</v>
      </c>
      <c r="R9" s="2" t="e">
        <v>#VALUE!</v>
      </c>
      <c r="S9" s="2" t="s">
        <v>56</v>
      </c>
      <c r="T9" s="2" t="s">
        <v>56</v>
      </c>
      <c r="U9" s="2" t="s">
        <v>56</v>
      </c>
      <c r="V9" s="2"/>
      <c r="W9" s="2" t="s">
        <v>56</v>
      </c>
      <c r="X9" s="2" t="s">
        <v>56</v>
      </c>
      <c r="Y9" s="87" t="s">
        <v>56</v>
      </c>
      <c r="Z9" s="2" t="s">
        <v>56</v>
      </c>
      <c r="AA9" s="2"/>
      <c r="AB9" s="2"/>
      <c r="AC9" s="2"/>
      <c r="AD9" s="2">
        <v>0</v>
      </c>
      <c r="AE9" s="2">
        <v>0</v>
      </c>
      <c r="AF9" s="2">
        <v>0</v>
      </c>
      <c r="AG9" s="2" t="s">
        <v>56</v>
      </c>
      <c r="AH9" s="2" t="s">
        <v>56</v>
      </c>
      <c r="AI9" s="2" t="s">
        <v>56</v>
      </c>
      <c r="AJ9" s="2" t="s">
        <v>56</v>
      </c>
      <c r="AK9" s="2" t="s">
        <v>56</v>
      </c>
      <c r="AL9" s="2" t="s">
        <v>56</v>
      </c>
      <c r="AM9" s="2" t="s">
        <v>56</v>
      </c>
      <c r="AN9" s="2" t="s">
        <v>56</v>
      </c>
      <c r="AO9" s="2" t="s">
        <v>405</v>
      </c>
    </row>
    <row r="10" spans="1:61" ht="13" hidden="1">
      <c r="A10" s="2" t="s">
        <v>267</v>
      </c>
      <c r="B10" s="2" t="s">
        <v>1304</v>
      </c>
      <c r="C10" s="2" t="s">
        <v>268</v>
      </c>
      <c r="D10" s="2" t="s">
        <v>52</v>
      </c>
      <c r="E10" s="2" t="s">
        <v>53</v>
      </c>
      <c r="F10" s="2" t="s">
        <v>54</v>
      </c>
      <c r="G10" s="2" t="s">
        <v>1224</v>
      </c>
      <c r="H10" s="2" t="s">
        <v>269</v>
      </c>
      <c r="I10" s="2" t="s">
        <v>285</v>
      </c>
      <c r="J10" s="2" t="s">
        <v>270</v>
      </c>
      <c r="K10" s="2" t="s">
        <v>57</v>
      </c>
      <c r="L10" s="2" t="s">
        <v>56</v>
      </c>
      <c r="M10" s="2" t="s">
        <v>60</v>
      </c>
      <c r="N10" s="2" t="s">
        <v>271</v>
      </c>
      <c r="O10" s="2" t="s">
        <v>57</v>
      </c>
      <c r="P10" s="2">
        <v>2012</v>
      </c>
      <c r="Q10" s="2" t="s">
        <v>1305</v>
      </c>
      <c r="R10" s="2">
        <v>-12</v>
      </c>
      <c r="S10" s="2">
        <v>2044</v>
      </c>
      <c r="T10" s="2" t="s">
        <v>1306</v>
      </c>
      <c r="U10" s="2">
        <v>32</v>
      </c>
      <c r="V10" s="2">
        <v>20</v>
      </c>
      <c r="W10" s="2" t="s">
        <v>56</v>
      </c>
      <c r="X10" s="2" t="s">
        <v>272</v>
      </c>
      <c r="Y10" s="87" t="s">
        <v>56</v>
      </c>
      <c r="Z10" s="2" t="s">
        <v>57</v>
      </c>
      <c r="BE10" s="2" t="s">
        <v>57</v>
      </c>
      <c r="BF10" s="2" t="s">
        <v>273</v>
      </c>
    </row>
    <row r="11" spans="1:61" ht="13" hidden="1">
      <c r="A11" s="2" t="s">
        <v>290</v>
      </c>
      <c r="B11" s="2" t="s">
        <v>1307</v>
      </c>
      <c r="C11" s="2" t="s">
        <v>291</v>
      </c>
      <c r="D11" s="2" t="s">
        <v>276</v>
      </c>
      <c r="E11" s="2" t="s">
        <v>81</v>
      </c>
      <c r="F11" s="2" t="s">
        <v>54</v>
      </c>
      <c r="G11" s="2" t="s">
        <v>1224</v>
      </c>
      <c r="H11" s="2" t="s">
        <v>114</v>
      </c>
      <c r="I11" s="2" t="s">
        <v>114</v>
      </c>
      <c r="J11" s="2" t="s">
        <v>1308</v>
      </c>
      <c r="K11" s="2" t="s">
        <v>57</v>
      </c>
      <c r="L11" s="2" t="s">
        <v>56</v>
      </c>
      <c r="M11" s="2" t="s">
        <v>206</v>
      </c>
      <c r="N11" s="2" t="s">
        <v>206</v>
      </c>
      <c r="O11" s="2" t="s">
        <v>206</v>
      </c>
      <c r="P11" s="2" t="s">
        <v>56</v>
      </c>
      <c r="Q11" s="2" t="s">
        <v>56</v>
      </c>
      <c r="R11" s="2" t="e">
        <v>#VALUE!</v>
      </c>
      <c r="S11" s="2">
        <v>2032</v>
      </c>
      <c r="T11" s="2" t="s">
        <v>1309</v>
      </c>
      <c r="U11" s="2" t="s">
        <v>56</v>
      </c>
      <c r="V11" s="2"/>
      <c r="W11" s="2" t="s">
        <v>56</v>
      </c>
      <c r="X11" s="2" t="s">
        <v>1310</v>
      </c>
      <c r="Y11" s="87" t="s">
        <v>56</v>
      </c>
      <c r="Z11" s="2" t="s">
        <v>57</v>
      </c>
      <c r="AO11" s="39">
        <v>3056</v>
      </c>
      <c r="AP11" s="2" t="s">
        <v>294</v>
      </c>
      <c r="AQ11" s="2" t="s">
        <v>295</v>
      </c>
      <c r="AR11" s="89">
        <v>2485.02</v>
      </c>
      <c r="AS11" s="2" t="s">
        <v>296</v>
      </c>
      <c r="AT11" s="2" t="s">
        <v>297</v>
      </c>
      <c r="AU11" s="89">
        <v>1454.06</v>
      </c>
      <c r="AV11" s="2" t="s">
        <v>298</v>
      </c>
      <c r="AW11" s="2" t="s">
        <v>299</v>
      </c>
      <c r="AX11" s="2">
        <v>351.28</v>
      </c>
      <c r="AY11" s="2" t="s">
        <v>300</v>
      </c>
      <c r="AZ11" s="2" t="s">
        <v>301</v>
      </c>
      <c r="BA11" s="2">
        <v>314.82</v>
      </c>
    </row>
    <row r="12" spans="1:61" ht="13" hidden="1">
      <c r="A12" s="2" t="s">
        <v>354</v>
      </c>
      <c r="B12" s="2" t="s">
        <v>354</v>
      </c>
      <c r="C12" s="2" t="s">
        <v>355</v>
      </c>
      <c r="D12" s="2" t="s">
        <v>179</v>
      </c>
      <c r="E12" s="2" t="s">
        <v>81</v>
      </c>
      <c r="F12" s="2" t="s">
        <v>277</v>
      </c>
      <c r="G12" s="2" t="s">
        <v>1224</v>
      </c>
      <c r="H12" s="2" t="s">
        <v>352</v>
      </c>
      <c r="I12" s="2" t="s">
        <v>352</v>
      </c>
      <c r="J12" s="2" t="s">
        <v>356</v>
      </c>
      <c r="K12" s="2" t="s">
        <v>57</v>
      </c>
      <c r="L12" s="2" t="s">
        <v>56</v>
      </c>
      <c r="M12" s="2" t="s">
        <v>57</v>
      </c>
      <c r="N12" s="2" t="s">
        <v>56</v>
      </c>
      <c r="O12" s="2" t="s">
        <v>57</v>
      </c>
      <c r="P12" s="2" t="s">
        <v>56</v>
      </c>
      <c r="Q12" s="2" t="s">
        <v>56</v>
      </c>
      <c r="R12" s="2" t="e">
        <v>#VALUE!</v>
      </c>
      <c r="S12" s="2" t="s">
        <v>56</v>
      </c>
      <c r="T12" s="2" t="s">
        <v>56</v>
      </c>
      <c r="U12" s="2" t="s">
        <v>56</v>
      </c>
      <c r="V12" s="2"/>
      <c r="W12" s="2" t="s">
        <v>56</v>
      </c>
      <c r="X12" s="2" t="s">
        <v>357</v>
      </c>
      <c r="Y12" s="87" t="s">
        <v>56</v>
      </c>
      <c r="Z12" s="2" t="s">
        <v>56</v>
      </c>
      <c r="BE12" s="2" t="s">
        <v>60</v>
      </c>
      <c r="BF12" s="2" t="s">
        <v>358</v>
      </c>
    </row>
    <row r="13" spans="1:61" ht="13" hidden="1">
      <c r="A13" s="2" t="s">
        <v>621</v>
      </c>
      <c r="B13" s="2" t="s">
        <v>1311</v>
      </c>
      <c r="C13" s="2" t="s">
        <v>622</v>
      </c>
      <c r="D13" s="2" t="s">
        <v>276</v>
      </c>
      <c r="E13" s="2" t="s">
        <v>81</v>
      </c>
      <c r="F13" s="2" t="s">
        <v>623</v>
      </c>
      <c r="G13" s="2" t="s">
        <v>1224</v>
      </c>
      <c r="H13" s="2" t="s">
        <v>114</v>
      </c>
      <c r="I13" s="2" t="s">
        <v>114</v>
      </c>
      <c r="J13" s="2" t="s">
        <v>56</v>
      </c>
      <c r="K13" s="2" t="s">
        <v>56</v>
      </c>
      <c r="L13" s="2" t="s">
        <v>56</v>
      </c>
      <c r="M13" s="2" t="s">
        <v>56</v>
      </c>
      <c r="N13" s="2" t="s">
        <v>56</v>
      </c>
      <c r="O13" s="2" t="s">
        <v>56</v>
      </c>
      <c r="P13" s="2" t="s">
        <v>56</v>
      </c>
      <c r="Q13" s="2" t="s">
        <v>56</v>
      </c>
      <c r="R13" s="2" t="e">
        <v>#VALUE!</v>
      </c>
      <c r="S13" s="2">
        <v>2027</v>
      </c>
      <c r="T13" s="2" t="s">
        <v>56</v>
      </c>
      <c r="U13" s="2" t="s">
        <v>56</v>
      </c>
      <c r="V13" s="2"/>
      <c r="W13" s="2" t="s">
        <v>56</v>
      </c>
      <c r="X13" s="2" t="s">
        <v>56</v>
      </c>
      <c r="Y13" s="87" t="s">
        <v>56</v>
      </c>
      <c r="Z13" s="2" t="s">
        <v>56</v>
      </c>
    </row>
    <row r="14" spans="1:61" ht="13" hidden="1">
      <c r="A14" s="2" t="s">
        <v>706</v>
      </c>
      <c r="B14" s="2" t="s">
        <v>1312</v>
      </c>
      <c r="C14" s="2" t="s">
        <v>707</v>
      </c>
      <c r="D14" s="2" t="s">
        <v>276</v>
      </c>
      <c r="E14" s="2" t="s">
        <v>81</v>
      </c>
      <c r="F14" s="2" t="s">
        <v>708</v>
      </c>
      <c r="G14" s="2" t="s">
        <v>1224</v>
      </c>
      <c r="H14" s="2" t="s">
        <v>114</v>
      </c>
      <c r="I14" s="2" t="s">
        <v>114</v>
      </c>
      <c r="J14" s="2" t="s">
        <v>56</v>
      </c>
      <c r="K14" s="2" t="s">
        <v>56</v>
      </c>
      <c r="L14" s="2" t="s">
        <v>56</v>
      </c>
      <c r="M14" s="2" t="s">
        <v>56</v>
      </c>
      <c r="N14" s="2" t="s">
        <v>56</v>
      </c>
      <c r="O14" s="2" t="s">
        <v>56</v>
      </c>
      <c r="P14" s="2" t="s">
        <v>56</v>
      </c>
      <c r="Q14" s="2" t="s">
        <v>56</v>
      </c>
      <c r="R14" s="2" t="e">
        <v>#VALUE!</v>
      </c>
      <c r="S14" s="2">
        <v>2033</v>
      </c>
      <c r="T14" s="2" t="s">
        <v>1313</v>
      </c>
      <c r="U14" s="2" t="s">
        <v>56</v>
      </c>
      <c r="V14" s="2"/>
      <c r="W14" s="2" t="s">
        <v>56</v>
      </c>
      <c r="X14" s="2" t="s">
        <v>56</v>
      </c>
      <c r="Y14" s="87" t="s">
        <v>56</v>
      </c>
      <c r="Z14" s="2" t="s">
        <v>56</v>
      </c>
    </row>
    <row r="15" spans="1:61" ht="13" hidden="1">
      <c r="A15" s="2" t="s">
        <v>709</v>
      </c>
      <c r="B15" s="2" t="s">
        <v>1314</v>
      </c>
      <c r="C15" s="2" t="s">
        <v>710</v>
      </c>
      <c r="D15" s="2" t="s">
        <v>276</v>
      </c>
      <c r="E15" s="2" t="s">
        <v>81</v>
      </c>
      <c r="F15" s="2" t="s">
        <v>708</v>
      </c>
      <c r="G15" s="2" t="s">
        <v>1224</v>
      </c>
      <c r="H15" s="2" t="s">
        <v>285</v>
      </c>
      <c r="I15" s="2" t="s">
        <v>285</v>
      </c>
      <c r="J15" s="2" t="s">
        <v>56</v>
      </c>
      <c r="K15" s="2" t="s">
        <v>56</v>
      </c>
      <c r="L15" s="2" t="s">
        <v>56</v>
      </c>
      <c r="M15" s="2" t="s">
        <v>56</v>
      </c>
      <c r="N15" s="2" t="s">
        <v>56</v>
      </c>
      <c r="O15" s="2" t="s">
        <v>56</v>
      </c>
      <c r="P15" s="2" t="s">
        <v>56</v>
      </c>
      <c r="Q15" s="2" t="s">
        <v>56</v>
      </c>
      <c r="R15" s="2" t="e">
        <v>#VALUE!</v>
      </c>
      <c r="S15" s="2">
        <v>2043</v>
      </c>
      <c r="T15" s="2">
        <v>2043</v>
      </c>
      <c r="U15" s="2" t="s">
        <v>56</v>
      </c>
      <c r="V15" s="2"/>
      <c r="W15" s="2" t="s">
        <v>56</v>
      </c>
      <c r="X15" s="2" t="s">
        <v>56</v>
      </c>
      <c r="Y15" s="87" t="s">
        <v>56</v>
      </c>
      <c r="Z15" s="2" t="s">
        <v>56</v>
      </c>
      <c r="AO15" s="2">
        <v>1073.17</v>
      </c>
      <c r="AP15" s="2" t="s">
        <v>711</v>
      </c>
      <c r="AQ15" s="2" t="s">
        <v>712</v>
      </c>
      <c r="AR15" s="2">
        <v>1943.73</v>
      </c>
      <c r="AS15" s="2" t="s">
        <v>713</v>
      </c>
      <c r="AT15" s="2" t="s">
        <v>714</v>
      </c>
      <c r="AU15" s="2">
        <v>927.11</v>
      </c>
      <c r="AV15" s="2" t="s">
        <v>715</v>
      </c>
      <c r="AW15" s="89" t="s">
        <v>716</v>
      </c>
      <c r="AX15" s="2">
        <v>583.83000000000004</v>
      </c>
      <c r="AY15" s="2" t="s">
        <v>252</v>
      </c>
      <c r="AZ15" s="2" t="s">
        <v>717</v>
      </c>
      <c r="BA15" s="2">
        <v>365.79</v>
      </c>
    </row>
    <row r="16" spans="1:61" ht="13" hidden="1">
      <c r="A16" s="2" t="s">
        <v>373</v>
      </c>
      <c r="B16" s="2" t="s">
        <v>1315</v>
      </c>
      <c r="C16" s="2" t="s">
        <v>374</v>
      </c>
      <c r="D16" s="2" t="s">
        <v>80</v>
      </c>
      <c r="E16" s="2" t="s">
        <v>81</v>
      </c>
      <c r="F16" s="2" t="s">
        <v>54</v>
      </c>
      <c r="G16" s="2" t="s">
        <v>1224</v>
      </c>
      <c r="H16" s="2" t="s">
        <v>375</v>
      </c>
      <c r="I16" s="2" t="s">
        <v>56</v>
      </c>
      <c r="J16" s="2" t="s">
        <v>376</v>
      </c>
      <c r="K16" s="2" t="s">
        <v>56</v>
      </c>
      <c r="L16" s="2" t="s">
        <v>56</v>
      </c>
      <c r="M16" s="2" t="s">
        <v>56</v>
      </c>
      <c r="N16" s="2" t="s">
        <v>56</v>
      </c>
      <c r="O16" s="2" t="s">
        <v>56</v>
      </c>
      <c r="P16" s="2" t="s">
        <v>56</v>
      </c>
      <c r="Q16" s="2" t="s">
        <v>56</v>
      </c>
      <c r="R16" s="2" t="e">
        <v>#VALUE!</v>
      </c>
      <c r="S16" s="2" t="s">
        <v>56</v>
      </c>
      <c r="T16" s="2" t="s">
        <v>56</v>
      </c>
      <c r="U16" s="2" t="s">
        <v>56</v>
      </c>
      <c r="V16" s="2"/>
      <c r="W16" s="2" t="s">
        <v>56</v>
      </c>
      <c r="X16" s="2" t="s">
        <v>56</v>
      </c>
      <c r="Y16" s="87" t="s">
        <v>56</v>
      </c>
      <c r="Z16" s="2" t="s">
        <v>56</v>
      </c>
      <c r="BE16" s="2" t="s">
        <v>60</v>
      </c>
      <c r="BF16" s="2" t="s">
        <v>377</v>
      </c>
    </row>
    <row r="17" spans="1:59" ht="13" hidden="1">
      <c r="A17" s="2" t="s">
        <v>378</v>
      </c>
      <c r="B17" s="2" t="s">
        <v>378</v>
      </c>
      <c r="C17" s="2" t="s">
        <v>379</v>
      </c>
      <c r="D17" s="2" t="s">
        <v>52</v>
      </c>
      <c r="E17" s="2" t="s">
        <v>81</v>
      </c>
      <c r="F17" s="2" t="s">
        <v>54</v>
      </c>
      <c r="G17" s="2" t="s">
        <v>1224</v>
      </c>
      <c r="H17" s="2" t="s">
        <v>56</v>
      </c>
      <c r="I17" s="2" t="s">
        <v>56</v>
      </c>
      <c r="J17" s="2" t="s">
        <v>380</v>
      </c>
      <c r="K17" s="2" t="s">
        <v>57</v>
      </c>
      <c r="L17" s="2" t="s">
        <v>56</v>
      </c>
      <c r="M17" s="2" t="s">
        <v>56</v>
      </c>
      <c r="N17" s="2" t="s">
        <v>56</v>
      </c>
      <c r="O17" s="2" t="s">
        <v>57</v>
      </c>
      <c r="P17" s="2" t="s">
        <v>56</v>
      </c>
      <c r="Q17" s="2" t="s">
        <v>56</v>
      </c>
      <c r="R17" s="2" t="e">
        <v>#VALUE!</v>
      </c>
      <c r="S17" s="2" t="s">
        <v>56</v>
      </c>
      <c r="T17" s="2" t="s">
        <v>56</v>
      </c>
      <c r="U17" s="2" t="s">
        <v>56</v>
      </c>
      <c r="V17" s="2"/>
      <c r="W17" s="2" t="s">
        <v>56</v>
      </c>
      <c r="X17" s="2" t="s">
        <v>56</v>
      </c>
      <c r="Y17" s="87" t="s">
        <v>56</v>
      </c>
      <c r="Z17" s="2" t="s">
        <v>57</v>
      </c>
    </row>
    <row r="18" spans="1:59" ht="13" hidden="1">
      <c r="A18" s="2" t="s">
        <v>392</v>
      </c>
      <c r="B18" s="2" t="s">
        <v>1316</v>
      </c>
      <c r="C18" s="2" t="s">
        <v>393</v>
      </c>
      <c r="D18" s="2" t="s">
        <v>52</v>
      </c>
      <c r="E18" s="2" t="s">
        <v>53</v>
      </c>
      <c r="F18" s="2" t="s">
        <v>54</v>
      </c>
      <c r="G18" s="2" t="s">
        <v>1224</v>
      </c>
      <c r="H18" s="2" t="s">
        <v>375</v>
      </c>
      <c r="I18" s="2" t="s">
        <v>56</v>
      </c>
      <c r="J18" s="2" t="s">
        <v>394</v>
      </c>
      <c r="K18" s="2" t="s">
        <v>56</v>
      </c>
      <c r="L18" s="2" t="s">
        <v>56</v>
      </c>
      <c r="M18" s="2" t="s">
        <v>56</v>
      </c>
      <c r="N18" s="2" t="s">
        <v>56</v>
      </c>
      <c r="O18" s="2" t="s">
        <v>56</v>
      </c>
      <c r="P18" s="2" t="s">
        <v>56</v>
      </c>
      <c r="Q18" s="2" t="s">
        <v>56</v>
      </c>
      <c r="R18" s="2" t="e">
        <v>#VALUE!</v>
      </c>
      <c r="S18" s="2" t="s">
        <v>56</v>
      </c>
      <c r="T18" s="2" t="s">
        <v>56</v>
      </c>
      <c r="U18" s="2" t="s">
        <v>56</v>
      </c>
      <c r="V18" s="2"/>
      <c r="W18" s="2" t="s">
        <v>56</v>
      </c>
      <c r="X18" s="2" t="s">
        <v>56</v>
      </c>
      <c r="Y18" s="87" t="s">
        <v>56</v>
      </c>
      <c r="Z18" s="2" t="s">
        <v>56</v>
      </c>
    </row>
    <row r="19" spans="1:59" ht="13" hidden="1">
      <c r="A19" s="2" t="s">
        <v>458</v>
      </c>
      <c r="B19" s="2" t="s">
        <v>1317</v>
      </c>
      <c r="C19" s="2" t="s">
        <v>459</v>
      </c>
      <c r="D19" s="2" t="s">
        <v>52</v>
      </c>
      <c r="E19" s="2" t="s">
        <v>53</v>
      </c>
      <c r="F19" s="2" t="s">
        <v>54</v>
      </c>
      <c r="G19" s="2" t="s">
        <v>1224</v>
      </c>
      <c r="H19" s="2" t="s">
        <v>460</v>
      </c>
      <c r="I19" s="2" t="s">
        <v>460</v>
      </c>
      <c r="J19" s="2" t="s">
        <v>56</v>
      </c>
      <c r="K19" s="2" t="s">
        <v>56</v>
      </c>
      <c r="L19" s="2" t="s">
        <v>56</v>
      </c>
      <c r="M19" s="2" t="s">
        <v>56</v>
      </c>
      <c r="N19" s="2" t="s">
        <v>56</v>
      </c>
      <c r="O19" s="2" t="s">
        <v>56</v>
      </c>
      <c r="P19" s="2" t="s">
        <v>56</v>
      </c>
      <c r="Q19" s="2" t="s">
        <v>56</v>
      </c>
      <c r="R19" s="2" t="e">
        <v>#VALUE!</v>
      </c>
      <c r="S19" s="2" t="s">
        <v>56</v>
      </c>
      <c r="T19" s="2" t="s">
        <v>56</v>
      </c>
      <c r="U19" s="2" t="s">
        <v>56</v>
      </c>
      <c r="V19" s="2"/>
      <c r="W19" s="2" t="s">
        <v>56</v>
      </c>
      <c r="X19" s="2" t="s">
        <v>56</v>
      </c>
      <c r="Y19" s="87" t="s">
        <v>56</v>
      </c>
      <c r="Z19" s="2" t="s">
        <v>56</v>
      </c>
    </row>
    <row r="20" spans="1:59" ht="13" hidden="1">
      <c r="A20" s="2" t="s">
        <v>527</v>
      </c>
      <c r="B20" s="2" t="s">
        <v>1318</v>
      </c>
      <c r="C20" s="2" t="s">
        <v>528</v>
      </c>
      <c r="D20" s="2" t="s">
        <v>52</v>
      </c>
      <c r="E20" s="2" t="s">
        <v>81</v>
      </c>
      <c r="F20" s="2" t="s">
        <v>277</v>
      </c>
      <c r="G20" s="2" t="s">
        <v>1224</v>
      </c>
      <c r="H20" s="2" t="s">
        <v>56</v>
      </c>
      <c r="I20" s="2" t="s">
        <v>56</v>
      </c>
      <c r="J20" s="2" t="s">
        <v>1319</v>
      </c>
      <c r="K20" s="2" t="s">
        <v>57</v>
      </c>
      <c r="L20" s="2" t="s">
        <v>56</v>
      </c>
      <c r="M20" s="2" t="s">
        <v>57</v>
      </c>
      <c r="N20" s="2" t="s">
        <v>56</v>
      </c>
      <c r="O20" s="2" t="s">
        <v>57</v>
      </c>
      <c r="P20" s="2" t="s">
        <v>56</v>
      </c>
      <c r="Q20" s="2" t="s">
        <v>56</v>
      </c>
      <c r="R20" s="2" t="e">
        <v>#VALUE!</v>
      </c>
      <c r="S20" s="2" t="s">
        <v>56</v>
      </c>
      <c r="T20" s="2" t="s">
        <v>56</v>
      </c>
      <c r="U20" s="2" t="s">
        <v>56</v>
      </c>
      <c r="V20" s="2"/>
      <c r="W20" s="2" t="s">
        <v>56</v>
      </c>
      <c r="X20" s="2" t="s">
        <v>56</v>
      </c>
      <c r="Y20" s="87" t="s">
        <v>56</v>
      </c>
      <c r="Z20" s="2" t="s">
        <v>57</v>
      </c>
      <c r="AA20" s="2"/>
      <c r="AB20" s="2"/>
      <c r="AC20" s="2"/>
      <c r="AD20" s="2"/>
      <c r="BE20" s="2" t="s">
        <v>60</v>
      </c>
      <c r="BF20" s="2" t="s">
        <v>530</v>
      </c>
    </row>
    <row r="21" spans="1:59" ht="13" hidden="1">
      <c r="A21" s="2" t="s">
        <v>570</v>
      </c>
      <c r="B21" s="2" t="s">
        <v>570</v>
      </c>
      <c r="C21" s="2" t="s">
        <v>571</v>
      </c>
      <c r="D21" s="2" t="s">
        <v>179</v>
      </c>
      <c r="E21" s="2" t="s">
        <v>81</v>
      </c>
      <c r="F21" s="2" t="s">
        <v>54</v>
      </c>
      <c r="G21" s="2" t="s">
        <v>1224</v>
      </c>
      <c r="H21" s="2" t="s">
        <v>375</v>
      </c>
      <c r="I21" s="2" t="s">
        <v>56</v>
      </c>
      <c r="J21" s="2" t="s">
        <v>56</v>
      </c>
      <c r="K21" s="2" t="s">
        <v>56</v>
      </c>
      <c r="L21" s="2" t="s">
        <v>56</v>
      </c>
      <c r="M21" s="2" t="s">
        <v>56</v>
      </c>
      <c r="N21" s="2" t="s">
        <v>56</v>
      </c>
      <c r="O21" s="2" t="s">
        <v>56</v>
      </c>
      <c r="P21" s="2" t="s">
        <v>56</v>
      </c>
      <c r="Q21" s="2" t="s">
        <v>56</v>
      </c>
      <c r="R21" s="2" t="e">
        <v>#VALUE!</v>
      </c>
      <c r="S21" s="2" t="s">
        <v>56</v>
      </c>
      <c r="T21" s="2" t="s">
        <v>56</v>
      </c>
      <c r="U21" s="2" t="s">
        <v>56</v>
      </c>
      <c r="V21" s="2"/>
      <c r="W21" s="2" t="s">
        <v>56</v>
      </c>
      <c r="X21" s="2" t="s">
        <v>56</v>
      </c>
      <c r="Y21" s="87" t="s">
        <v>56</v>
      </c>
      <c r="Z21" s="2" t="s">
        <v>56</v>
      </c>
      <c r="AW21" s="89"/>
    </row>
    <row r="22" spans="1:59" ht="13">
      <c r="A22" s="2" t="s">
        <v>582</v>
      </c>
      <c r="B22" s="2" t="s">
        <v>582</v>
      </c>
      <c r="C22" s="2" t="s">
        <v>583</v>
      </c>
      <c r="D22" s="2" t="s">
        <v>52</v>
      </c>
      <c r="E22" s="2" t="s">
        <v>81</v>
      </c>
      <c r="F22" s="2" t="s">
        <v>82</v>
      </c>
      <c r="G22" s="2" t="s">
        <v>1224</v>
      </c>
      <c r="H22" s="2" t="s">
        <v>584</v>
      </c>
      <c r="I22" s="2" t="s">
        <v>584</v>
      </c>
      <c r="J22" s="2" t="s">
        <v>585</v>
      </c>
      <c r="K22" s="2" t="s">
        <v>57</v>
      </c>
      <c r="L22" s="2" t="s">
        <v>57</v>
      </c>
      <c r="M22" s="2" t="s">
        <v>57</v>
      </c>
      <c r="N22" s="2" t="s">
        <v>56</v>
      </c>
      <c r="O22" s="2" t="s">
        <v>57</v>
      </c>
      <c r="P22" s="2" t="s">
        <v>56</v>
      </c>
      <c r="Q22" s="2" t="s">
        <v>56</v>
      </c>
      <c r="R22" s="2" t="e">
        <v>#VALUE!</v>
      </c>
      <c r="S22" s="2" t="s">
        <v>56</v>
      </c>
      <c r="T22" s="2" t="s">
        <v>56</v>
      </c>
      <c r="U22" s="2" t="s">
        <v>56</v>
      </c>
      <c r="V22" s="2"/>
      <c r="W22" s="2" t="s">
        <v>56</v>
      </c>
      <c r="X22" s="2" t="s">
        <v>56</v>
      </c>
      <c r="Y22" s="87" t="s">
        <v>56</v>
      </c>
      <c r="Z22" s="2" t="s">
        <v>60</v>
      </c>
      <c r="AW22" s="89"/>
    </row>
    <row r="23" spans="1:59" ht="13" hidden="1">
      <c r="A23" s="2" t="s">
        <v>749</v>
      </c>
      <c r="B23" s="2" t="s">
        <v>1320</v>
      </c>
      <c r="C23" s="2" t="s">
        <v>750</v>
      </c>
      <c r="D23" s="2" t="s">
        <v>52</v>
      </c>
      <c r="E23" s="2" t="s">
        <v>53</v>
      </c>
      <c r="F23" s="2" t="s">
        <v>54</v>
      </c>
      <c r="G23" s="2" t="s">
        <v>1224</v>
      </c>
      <c r="H23" s="2" t="s">
        <v>375</v>
      </c>
      <c r="I23" s="2" t="s">
        <v>56</v>
      </c>
      <c r="J23" s="2" t="s">
        <v>56</v>
      </c>
      <c r="K23" s="2" t="s">
        <v>56</v>
      </c>
      <c r="L23" s="2" t="s">
        <v>56</v>
      </c>
      <c r="M23" s="2" t="s">
        <v>56</v>
      </c>
      <c r="N23" s="2" t="s">
        <v>56</v>
      </c>
      <c r="O23" s="2" t="s">
        <v>56</v>
      </c>
      <c r="P23" s="2" t="s">
        <v>56</v>
      </c>
      <c r="Q23" s="2" t="s">
        <v>56</v>
      </c>
      <c r="R23" s="2" t="e">
        <v>#VALUE!</v>
      </c>
      <c r="S23" s="2" t="s">
        <v>56</v>
      </c>
      <c r="T23" s="2" t="s">
        <v>56</v>
      </c>
      <c r="U23" s="2" t="s">
        <v>56</v>
      </c>
      <c r="V23" s="2"/>
      <c r="W23" s="2" t="s">
        <v>56</v>
      </c>
      <c r="X23" s="2" t="s">
        <v>56</v>
      </c>
      <c r="Y23" s="87" t="s">
        <v>56</v>
      </c>
      <c r="Z23" s="2" t="s">
        <v>56</v>
      </c>
      <c r="AA23" s="2" t="s">
        <v>56</v>
      </c>
      <c r="AB23" s="2" t="s">
        <v>56</v>
      </c>
      <c r="AC23" s="2" t="s">
        <v>56</v>
      </c>
      <c r="AD23" s="2" t="s">
        <v>56</v>
      </c>
      <c r="AW23" s="89"/>
    </row>
    <row r="24" spans="1:59" ht="13" hidden="1">
      <c r="A24" s="2" t="s">
        <v>769</v>
      </c>
      <c r="B24" s="2" t="s">
        <v>1321</v>
      </c>
      <c r="C24" s="2" t="s">
        <v>770</v>
      </c>
      <c r="D24" s="2" t="s">
        <v>80</v>
      </c>
      <c r="E24" s="2" t="s">
        <v>81</v>
      </c>
      <c r="F24" s="2" t="s">
        <v>54</v>
      </c>
      <c r="G24" s="39" t="s">
        <v>1224</v>
      </c>
      <c r="H24" s="39" t="s">
        <v>771</v>
      </c>
      <c r="I24" s="2" t="s">
        <v>325</v>
      </c>
      <c r="J24" s="2" t="s">
        <v>56</v>
      </c>
      <c r="K24" s="2" t="s">
        <v>57</v>
      </c>
      <c r="L24" s="2" t="s">
        <v>772</v>
      </c>
      <c r="M24" s="2" t="s">
        <v>57</v>
      </c>
      <c r="N24" s="2" t="s">
        <v>56</v>
      </c>
      <c r="O24" s="2" t="s">
        <v>57</v>
      </c>
      <c r="P24" s="2">
        <v>2001</v>
      </c>
      <c r="Q24" s="2" t="s">
        <v>1322</v>
      </c>
      <c r="R24" s="2">
        <v>-23</v>
      </c>
      <c r="S24" s="2">
        <v>2026</v>
      </c>
      <c r="T24" s="2" t="s">
        <v>1302</v>
      </c>
      <c r="U24" s="2">
        <v>25</v>
      </c>
      <c r="V24" s="2">
        <v>2</v>
      </c>
      <c r="W24" s="2" t="s">
        <v>56</v>
      </c>
      <c r="Y24" s="87" t="s">
        <v>56</v>
      </c>
      <c r="Z24" s="2" t="s">
        <v>56</v>
      </c>
    </row>
    <row r="25" spans="1:59" ht="13" hidden="1">
      <c r="A25" s="2" t="s">
        <v>788</v>
      </c>
      <c r="B25" s="2" t="s">
        <v>788</v>
      </c>
      <c r="C25" s="2" t="s">
        <v>789</v>
      </c>
      <c r="D25" s="2" t="s">
        <v>52</v>
      </c>
      <c r="E25" s="2" t="s">
        <v>81</v>
      </c>
      <c r="F25" s="2" t="s">
        <v>54</v>
      </c>
      <c r="G25" s="2" t="s">
        <v>1224</v>
      </c>
      <c r="H25" s="2" t="s">
        <v>790</v>
      </c>
      <c r="I25" s="2" t="s">
        <v>790</v>
      </c>
      <c r="J25" s="2" t="s">
        <v>791</v>
      </c>
      <c r="K25" s="2" t="s">
        <v>56</v>
      </c>
      <c r="L25" s="2" t="s">
        <v>56</v>
      </c>
      <c r="M25" s="2" t="s">
        <v>56</v>
      </c>
      <c r="N25" s="2" t="s">
        <v>56</v>
      </c>
      <c r="O25" s="2" t="s">
        <v>56</v>
      </c>
      <c r="P25" s="2">
        <v>1999</v>
      </c>
      <c r="Q25" s="2" t="s">
        <v>1323</v>
      </c>
      <c r="R25" s="2">
        <v>-25</v>
      </c>
      <c r="S25" s="2">
        <v>2029</v>
      </c>
      <c r="T25" s="2" t="s">
        <v>1324</v>
      </c>
      <c r="U25" s="2">
        <v>30</v>
      </c>
      <c r="V25" s="2">
        <v>5</v>
      </c>
      <c r="W25" s="2" t="s">
        <v>56</v>
      </c>
      <c r="Y25" s="87" t="s">
        <v>56</v>
      </c>
      <c r="Z25" s="2" t="s">
        <v>57</v>
      </c>
      <c r="BE25" s="2" t="s">
        <v>60</v>
      </c>
      <c r="BF25" s="2" t="s">
        <v>792</v>
      </c>
    </row>
    <row r="26" spans="1:59" ht="13" hidden="1">
      <c r="A26" s="2" t="s">
        <v>802</v>
      </c>
      <c r="B26" s="2" t="s">
        <v>802</v>
      </c>
      <c r="C26" s="2" t="s">
        <v>1325</v>
      </c>
      <c r="D26" s="2" t="s">
        <v>737</v>
      </c>
      <c r="E26" s="2" t="s">
        <v>81</v>
      </c>
      <c r="F26" s="2" t="s">
        <v>54</v>
      </c>
      <c r="G26" s="2" t="s">
        <v>1224</v>
      </c>
      <c r="H26" s="2" t="s">
        <v>804</v>
      </c>
      <c r="I26" s="2" t="s">
        <v>804</v>
      </c>
      <c r="J26" s="2" t="s">
        <v>805</v>
      </c>
      <c r="K26" s="2" t="s">
        <v>57</v>
      </c>
      <c r="L26" s="2" t="s">
        <v>56</v>
      </c>
      <c r="M26" s="2" t="s">
        <v>60</v>
      </c>
      <c r="N26" s="2" t="s">
        <v>628</v>
      </c>
      <c r="O26" s="2" t="s">
        <v>57</v>
      </c>
      <c r="P26" s="2" t="s">
        <v>629</v>
      </c>
      <c r="Q26" s="2" t="s">
        <v>1326</v>
      </c>
      <c r="R26" s="2">
        <v>-10</v>
      </c>
      <c r="S26" s="88">
        <v>45669</v>
      </c>
      <c r="T26" s="2" t="s">
        <v>1296</v>
      </c>
      <c r="U26" s="2">
        <v>11</v>
      </c>
      <c r="V26" s="2">
        <v>1</v>
      </c>
      <c r="W26" s="2" t="s">
        <v>56</v>
      </c>
      <c r="X26" s="2" t="s">
        <v>806</v>
      </c>
      <c r="Y26" s="87" t="s">
        <v>56</v>
      </c>
      <c r="Z26" s="2" t="s">
        <v>57</v>
      </c>
      <c r="AA26" s="2"/>
      <c r="AB26" s="2"/>
      <c r="AC26" s="2"/>
      <c r="AD26" s="2">
        <v>14324.64</v>
      </c>
      <c r="AE26" s="2">
        <v>15940.48</v>
      </c>
      <c r="AF26" s="2">
        <v>10026.379999999999</v>
      </c>
      <c r="AG26" s="2" t="s">
        <v>807</v>
      </c>
      <c r="AH26" s="2" t="s">
        <v>808</v>
      </c>
      <c r="AI26" s="2">
        <v>436114.01</v>
      </c>
      <c r="AJ26" s="2" t="s">
        <v>809</v>
      </c>
      <c r="AK26" s="2" t="s">
        <v>810</v>
      </c>
      <c r="AL26" s="89">
        <v>27302.959999999999</v>
      </c>
      <c r="AM26" s="2" t="s">
        <v>811</v>
      </c>
      <c r="AN26" s="2" t="s">
        <v>812</v>
      </c>
    </row>
    <row r="27" spans="1:59" ht="13" hidden="1">
      <c r="A27" s="2" t="s">
        <v>840</v>
      </c>
      <c r="B27" s="2" t="s">
        <v>840</v>
      </c>
      <c r="C27" s="2" t="s">
        <v>841</v>
      </c>
      <c r="D27" s="2" t="s">
        <v>52</v>
      </c>
      <c r="E27" s="2" t="s">
        <v>81</v>
      </c>
      <c r="F27" s="2" t="s">
        <v>54</v>
      </c>
      <c r="G27" s="2" t="s">
        <v>1224</v>
      </c>
      <c r="H27" s="2" t="s">
        <v>842</v>
      </c>
      <c r="I27" s="2" t="s">
        <v>1233</v>
      </c>
      <c r="J27" s="2" t="s">
        <v>56</v>
      </c>
      <c r="K27" s="2" t="s">
        <v>57</v>
      </c>
      <c r="L27" s="2" t="s">
        <v>843</v>
      </c>
      <c r="M27" s="2" t="s">
        <v>57</v>
      </c>
      <c r="N27" s="2" t="s">
        <v>56</v>
      </c>
      <c r="O27" s="2" t="s">
        <v>57</v>
      </c>
      <c r="P27" s="2">
        <v>1972</v>
      </c>
      <c r="Q27" s="2" t="s">
        <v>1327</v>
      </c>
      <c r="R27" s="2">
        <v>-52</v>
      </c>
      <c r="S27" s="2">
        <v>2030</v>
      </c>
      <c r="T27" s="2" t="s">
        <v>1264</v>
      </c>
      <c r="U27" s="2">
        <v>58</v>
      </c>
      <c r="V27" s="2">
        <v>6</v>
      </c>
      <c r="W27" s="2" t="s">
        <v>56</v>
      </c>
      <c r="X27" s="2" t="s">
        <v>844</v>
      </c>
      <c r="Y27" s="87" t="s">
        <v>56</v>
      </c>
      <c r="Z27" s="2" t="s">
        <v>57</v>
      </c>
      <c r="AA27" s="2"/>
      <c r="AB27" s="2"/>
      <c r="AC27" s="2"/>
      <c r="AD27" s="2">
        <v>0</v>
      </c>
      <c r="AE27" s="2">
        <v>0</v>
      </c>
      <c r="AF27" s="2">
        <v>0</v>
      </c>
      <c r="AG27" s="2" t="s">
        <v>845</v>
      </c>
      <c r="AH27" s="2" t="s">
        <v>846</v>
      </c>
      <c r="AI27" s="2" t="s">
        <v>56</v>
      </c>
    </row>
    <row r="28" spans="1:59" ht="13" hidden="1">
      <c r="A28" s="2" t="s">
        <v>860</v>
      </c>
      <c r="B28" s="2" t="s">
        <v>1328</v>
      </c>
      <c r="C28" s="2" t="s">
        <v>861</v>
      </c>
      <c r="D28" s="2" t="s">
        <v>52</v>
      </c>
      <c r="E28" s="2" t="s">
        <v>53</v>
      </c>
      <c r="F28" s="2" t="s">
        <v>54</v>
      </c>
      <c r="G28" s="2" t="s">
        <v>1224</v>
      </c>
      <c r="H28" s="2" t="s">
        <v>375</v>
      </c>
      <c r="I28" s="2" t="s">
        <v>56</v>
      </c>
      <c r="J28" s="2" t="s">
        <v>862</v>
      </c>
      <c r="K28" s="2" t="s">
        <v>57</v>
      </c>
      <c r="L28" s="2" t="s">
        <v>56</v>
      </c>
      <c r="M28" s="2" t="s">
        <v>56</v>
      </c>
      <c r="N28" s="2" t="s">
        <v>56</v>
      </c>
      <c r="O28" s="2" t="s">
        <v>56</v>
      </c>
      <c r="P28" s="2" t="s">
        <v>863</v>
      </c>
      <c r="Q28" s="2" t="s">
        <v>56</v>
      </c>
      <c r="R28" s="2" t="e">
        <v>#VALUE!</v>
      </c>
      <c r="S28" s="2" t="s">
        <v>56</v>
      </c>
      <c r="T28" s="2" t="s">
        <v>56</v>
      </c>
      <c r="U28" s="2" t="s">
        <v>56</v>
      </c>
      <c r="V28" s="2"/>
      <c r="W28" s="2" t="s">
        <v>56</v>
      </c>
      <c r="X28" s="2" t="s">
        <v>56</v>
      </c>
      <c r="Y28" s="87" t="s">
        <v>56</v>
      </c>
      <c r="Z28" s="2" t="s">
        <v>57</v>
      </c>
    </row>
    <row r="29" spans="1:59" ht="13" hidden="1">
      <c r="A29" s="2" t="s">
        <v>871</v>
      </c>
      <c r="B29" s="2" t="s">
        <v>1329</v>
      </c>
      <c r="C29" s="2" t="s">
        <v>872</v>
      </c>
      <c r="D29" s="2" t="s">
        <v>52</v>
      </c>
      <c r="E29" s="2" t="s">
        <v>136</v>
      </c>
      <c r="F29" s="2" t="s">
        <v>54</v>
      </c>
      <c r="G29" s="2" t="s">
        <v>1224</v>
      </c>
      <c r="H29" s="2" t="s">
        <v>285</v>
      </c>
      <c r="I29" s="2" t="s">
        <v>285</v>
      </c>
      <c r="J29" s="2" t="s">
        <v>873</v>
      </c>
      <c r="K29" s="2" t="s">
        <v>57</v>
      </c>
      <c r="L29" s="2" t="s">
        <v>56</v>
      </c>
      <c r="M29" s="2" t="s">
        <v>57</v>
      </c>
      <c r="N29" s="2" t="s">
        <v>56</v>
      </c>
      <c r="O29" s="2" t="s">
        <v>57</v>
      </c>
      <c r="P29" s="2" t="s">
        <v>874</v>
      </c>
      <c r="Q29" s="2" t="s">
        <v>1330</v>
      </c>
      <c r="R29" s="2">
        <v>-6</v>
      </c>
      <c r="S29" s="2" t="s">
        <v>875</v>
      </c>
      <c r="T29" s="2" t="s">
        <v>1302</v>
      </c>
      <c r="U29" s="2">
        <v>8</v>
      </c>
      <c r="V29" s="2">
        <v>2</v>
      </c>
      <c r="W29" s="2" t="s">
        <v>56</v>
      </c>
      <c r="X29" s="2" t="s">
        <v>876</v>
      </c>
      <c r="Y29" s="87" t="s">
        <v>56</v>
      </c>
      <c r="Z29" s="2" t="s">
        <v>57</v>
      </c>
      <c r="AA29" s="2"/>
      <c r="AB29" s="2"/>
      <c r="AC29" s="2"/>
      <c r="AD29" s="2">
        <v>0</v>
      </c>
      <c r="AE29" s="2">
        <v>0</v>
      </c>
      <c r="AF29" s="2">
        <v>0</v>
      </c>
      <c r="AG29" s="2" t="s">
        <v>873</v>
      </c>
      <c r="AH29" s="2" t="s">
        <v>877</v>
      </c>
      <c r="AI29" s="39">
        <v>15599</v>
      </c>
      <c r="AJ29" s="2" t="s">
        <v>878</v>
      </c>
      <c r="AK29" s="2" t="s">
        <v>879</v>
      </c>
      <c r="AL29" s="2">
        <v>1868</v>
      </c>
      <c r="AM29" s="2" t="s">
        <v>880</v>
      </c>
      <c r="AN29" s="2" t="s">
        <v>881</v>
      </c>
    </row>
    <row r="30" spans="1:59" ht="13" hidden="1">
      <c r="A30" s="2" t="s">
        <v>901</v>
      </c>
      <c r="B30" s="2" t="s">
        <v>901</v>
      </c>
      <c r="C30" s="2" t="s">
        <v>902</v>
      </c>
      <c r="D30" s="2" t="s">
        <v>52</v>
      </c>
      <c r="E30" s="2" t="s">
        <v>81</v>
      </c>
      <c r="F30" s="2" t="s">
        <v>54</v>
      </c>
      <c r="G30" s="2" t="s">
        <v>1224</v>
      </c>
      <c r="H30" s="2" t="s">
        <v>903</v>
      </c>
      <c r="I30" s="2" t="s">
        <v>114</v>
      </c>
      <c r="J30" s="2" t="s">
        <v>904</v>
      </c>
      <c r="K30" s="2" t="s">
        <v>57</v>
      </c>
      <c r="L30" s="2" t="s">
        <v>56</v>
      </c>
      <c r="M30" s="2" t="s">
        <v>60</v>
      </c>
      <c r="N30" s="2" t="s">
        <v>905</v>
      </c>
      <c r="P30" s="88">
        <v>35431</v>
      </c>
      <c r="Q30" s="2" t="s">
        <v>1331</v>
      </c>
      <c r="R30" s="2">
        <v>-27</v>
      </c>
      <c r="S30" s="2" t="s">
        <v>906</v>
      </c>
      <c r="T30" s="2" t="s">
        <v>1264</v>
      </c>
      <c r="U30" s="2">
        <v>33</v>
      </c>
      <c r="V30" s="2">
        <v>6</v>
      </c>
      <c r="W30" s="2" t="s">
        <v>56</v>
      </c>
      <c r="X30" s="2" t="s">
        <v>907</v>
      </c>
      <c r="Y30" s="87" t="s">
        <v>56</v>
      </c>
      <c r="Z30" s="2" t="s">
        <v>57</v>
      </c>
      <c r="AA30" s="2"/>
      <c r="AB30" s="2"/>
      <c r="AC30" s="2"/>
      <c r="AD30" s="2">
        <v>0</v>
      </c>
      <c r="AE30" s="2">
        <v>0</v>
      </c>
      <c r="AF30" s="2">
        <v>0</v>
      </c>
      <c r="AG30" s="2" t="s">
        <v>908</v>
      </c>
      <c r="AH30" s="2" t="s">
        <v>56</v>
      </c>
      <c r="AI30" s="2" t="s">
        <v>56</v>
      </c>
      <c r="AJ30" s="2" t="s">
        <v>508</v>
      </c>
      <c r="AK30" s="2" t="s">
        <v>56</v>
      </c>
      <c r="AL30" s="2" t="s">
        <v>56</v>
      </c>
      <c r="AM30" s="2" t="s">
        <v>507</v>
      </c>
      <c r="AN30" s="2" t="s">
        <v>56</v>
      </c>
      <c r="BE30" s="2" t="s">
        <v>60</v>
      </c>
      <c r="BF30" s="2" t="s">
        <v>909</v>
      </c>
      <c r="BG30" s="2" t="s">
        <v>910</v>
      </c>
    </row>
    <row r="31" spans="1:59" ht="13" hidden="1">
      <c r="A31" s="2" t="s">
        <v>987</v>
      </c>
      <c r="B31" s="2" t="s">
        <v>987</v>
      </c>
      <c r="C31" s="2" t="s">
        <v>988</v>
      </c>
      <c r="D31" s="2" t="s">
        <v>80</v>
      </c>
      <c r="E31" s="2" t="s">
        <v>81</v>
      </c>
      <c r="F31" s="2" t="s">
        <v>54</v>
      </c>
      <c r="G31" s="2" t="s">
        <v>1224</v>
      </c>
      <c r="H31" s="2" t="s">
        <v>114</v>
      </c>
      <c r="I31" s="2" t="s">
        <v>114</v>
      </c>
      <c r="J31" s="2" t="s">
        <v>989</v>
      </c>
      <c r="K31" s="2" t="s">
        <v>57</v>
      </c>
      <c r="L31" s="2" t="s">
        <v>56</v>
      </c>
      <c r="M31" s="2" t="s">
        <v>60</v>
      </c>
      <c r="N31" s="2" t="s">
        <v>990</v>
      </c>
      <c r="O31" s="2" t="s">
        <v>60</v>
      </c>
      <c r="P31" s="2">
        <v>2021</v>
      </c>
      <c r="Q31" s="2" t="s">
        <v>1332</v>
      </c>
      <c r="R31" s="2">
        <v>-3</v>
      </c>
      <c r="S31" s="2">
        <v>2038</v>
      </c>
      <c r="T31" s="2" t="s">
        <v>1333</v>
      </c>
      <c r="U31" s="2">
        <v>17</v>
      </c>
      <c r="V31" s="2">
        <v>14</v>
      </c>
      <c r="W31" s="2" t="s">
        <v>56</v>
      </c>
      <c r="X31" s="2" t="s">
        <v>991</v>
      </c>
      <c r="Y31" s="87" t="s">
        <v>56</v>
      </c>
      <c r="Z31" s="2" t="s">
        <v>56</v>
      </c>
    </row>
    <row r="32" spans="1:59" ht="13" hidden="1">
      <c r="A32" s="2" t="s">
        <v>992</v>
      </c>
      <c r="B32" s="2" t="s">
        <v>1334</v>
      </c>
      <c r="C32" s="2" t="s">
        <v>993</v>
      </c>
      <c r="D32" s="2" t="s">
        <v>52</v>
      </c>
      <c r="E32" s="2" t="s">
        <v>53</v>
      </c>
      <c r="F32" s="2" t="s">
        <v>54</v>
      </c>
      <c r="G32" s="2" t="s">
        <v>1224</v>
      </c>
      <c r="H32" s="2" t="s">
        <v>375</v>
      </c>
      <c r="I32" s="2" t="s">
        <v>56</v>
      </c>
      <c r="J32" s="2" t="s">
        <v>862</v>
      </c>
      <c r="K32" s="2" t="s">
        <v>57</v>
      </c>
      <c r="L32" s="2" t="s">
        <v>56</v>
      </c>
      <c r="M32" s="2" t="s">
        <v>56</v>
      </c>
      <c r="N32" s="2" t="s">
        <v>56</v>
      </c>
      <c r="O32" s="2" t="s">
        <v>56</v>
      </c>
      <c r="P32" s="2" t="s">
        <v>863</v>
      </c>
      <c r="Q32" s="2" t="s">
        <v>56</v>
      </c>
      <c r="R32" s="2" t="e">
        <v>#VALUE!</v>
      </c>
      <c r="S32" s="2" t="s">
        <v>56</v>
      </c>
      <c r="T32" s="2" t="s">
        <v>56</v>
      </c>
      <c r="U32" s="2" t="s">
        <v>56</v>
      </c>
      <c r="V32" s="2"/>
      <c r="W32" s="2" t="s">
        <v>56</v>
      </c>
      <c r="X32" s="2" t="s">
        <v>56</v>
      </c>
      <c r="Y32" s="87" t="s">
        <v>56</v>
      </c>
      <c r="Z32" s="2" t="s">
        <v>57</v>
      </c>
    </row>
    <row r="33" spans="1:59" ht="13" hidden="1">
      <c r="A33" s="2" t="s">
        <v>1102</v>
      </c>
      <c r="B33" s="2" t="s">
        <v>1335</v>
      </c>
      <c r="C33" s="2" t="s">
        <v>1103</v>
      </c>
      <c r="D33" s="2" t="s">
        <v>52</v>
      </c>
      <c r="E33" s="2" t="s">
        <v>136</v>
      </c>
      <c r="F33" s="2" t="s">
        <v>54</v>
      </c>
      <c r="G33" s="2" t="s">
        <v>1224</v>
      </c>
      <c r="H33" s="2" t="s">
        <v>1104</v>
      </c>
      <c r="I33" s="2" t="s">
        <v>285</v>
      </c>
      <c r="J33" s="2" t="s">
        <v>1105</v>
      </c>
      <c r="K33" s="2" t="s">
        <v>57</v>
      </c>
      <c r="L33" s="2" t="s">
        <v>56</v>
      </c>
      <c r="M33" s="2" t="s">
        <v>60</v>
      </c>
      <c r="N33" s="2" t="s">
        <v>1106</v>
      </c>
      <c r="O33" s="2" t="s">
        <v>57</v>
      </c>
      <c r="P33" s="88">
        <v>42373</v>
      </c>
      <c r="Q33" s="2" t="s">
        <v>214</v>
      </c>
      <c r="R33" s="2">
        <v>-8</v>
      </c>
      <c r="S33" s="88">
        <v>51505</v>
      </c>
      <c r="T33" s="2" t="s">
        <v>215</v>
      </c>
      <c r="U33" s="2">
        <v>25</v>
      </c>
      <c r="V33" s="2">
        <v>17</v>
      </c>
      <c r="W33" s="2" t="s">
        <v>56</v>
      </c>
      <c r="X33" s="2" t="s">
        <v>1107</v>
      </c>
      <c r="Y33" s="87" t="s">
        <v>56</v>
      </c>
      <c r="Z33" s="2" t="s">
        <v>57</v>
      </c>
      <c r="AA33" s="2"/>
      <c r="AB33" s="2"/>
      <c r="AC33" s="2"/>
      <c r="AD33" s="2">
        <v>228.875</v>
      </c>
      <c r="AE33" s="2">
        <v>251.59</v>
      </c>
      <c r="AF33" s="2">
        <v>228.61</v>
      </c>
      <c r="AG33" s="2" t="s">
        <v>1108</v>
      </c>
      <c r="AH33" s="2" t="s">
        <v>1109</v>
      </c>
      <c r="AI33" s="2">
        <v>71510</v>
      </c>
      <c r="AJ33" s="2" t="s">
        <v>1110</v>
      </c>
      <c r="AK33" s="2" t="s">
        <v>1111</v>
      </c>
      <c r="AL33" s="2">
        <v>4925.5200000000004</v>
      </c>
      <c r="AM33" s="2" t="s">
        <v>1112</v>
      </c>
      <c r="AN33" s="2" t="s">
        <v>1113</v>
      </c>
    </row>
    <row r="34" spans="1:59" ht="13" hidden="1">
      <c r="A34" s="2" t="s">
        <v>1117</v>
      </c>
      <c r="B34" s="2" t="s">
        <v>1336</v>
      </c>
      <c r="C34" s="2" t="s">
        <v>1118</v>
      </c>
      <c r="D34" s="2" t="s">
        <v>80</v>
      </c>
      <c r="E34" s="2" t="s">
        <v>81</v>
      </c>
      <c r="F34" s="2" t="s">
        <v>54</v>
      </c>
      <c r="G34" s="2" t="s">
        <v>1224</v>
      </c>
      <c r="H34" s="2" t="s">
        <v>1119</v>
      </c>
      <c r="I34" s="2" t="s">
        <v>1119</v>
      </c>
      <c r="J34" s="2" t="s">
        <v>1120</v>
      </c>
      <c r="K34" s="2" t="s">
        <v>60</v>
      </c>
      <c r="L34" s="2" t="s">
        <v>1121</v>
      </c>
      <c r="M34" s="2" t="s">
        <v>60</v>
      </c>
      <c r="N34" s="2" t="s">
        <v>1122</v>
      </c>
      <c r="O34" s="2" t="s">
        <v>1257</v>
      </c>
      <c r="P34" s="2" t="s">
        <v>1123</v>
      </c>
      <c r="Q34" s="2" t="s">
        <v>1291</v>
      </c>
      <c r="R34" s="2">
        <v>-11</v>
      </c>
      <c r="S34" s="2" t="s">
        <v>1124</v>
      </c>
      <c r="T34" s="2" t="s">
        <v>1333</v>
      </c>
      <c r="U34" s="2">
        <v>25</v>
      </c>
      <c r="V34" s="2">
        <v>14</v>
      </c>
      <c r="W34" s="2" t="s">
        <v>56</v>
      </c>
      <c r="X34" s="2" t="s">
        <v>1125</v>
      </c>
      <c r="Y34" s="87" t="s">
        <v>56</v>
      </c>
      <c r="Z34" s="2" t="s">
        <v>57</v>
      </c>
      <c r="AA34" s="2"/>
      <c r="AB34" s="2"/>
      <c r="AC34" s="2"/>
      <c r="AD34" s="2">
        <v>0</v>
      </c>
      <c r="AE34" s="2">
        <v>0</v>
      </c>
      <c r="AF34" s="2">
        <v>0</v>
      </c>
      <c r="AG34" s="2" t="s">
        <v>1126</v>
      </c>
      <c r="AH34" s="2" t="s">
        <v>1127</v>
      </c>
      <c r="AI34" s="89">
        <v>64912.84</v>
      </c>
      <c r="AJ34" s="2" t="s">
        <v>1128</v>
      </c>
      <c r="AK34" s="2" t="s">
        <v>1127</v>
      </c>
      <c r="AL34" s="2">
        <v>146.28</v>
      </c>
      <c r="BG34" s="2" t="s">
        <v>313</v>
      </c>
    </row>
    <row r="35" spans="1:59" ht="13">
      <c r="A35" s="2" t="s">
        <v>1148</v>
      </c>
      <c r="B35" s="2" t="s">
        <v>1337</v>
      </c>
      <c r="C35" s="2" t="s">
        <v>1149</v>
      </c>
      <c r="D35" s="2" t="s">
        <v>52</v>
      </c>
      <c r="E35" s="2" t="s">
        <v>81</v>
      </c>
      <c r="F35" s="2" t="s">
        <v>54</v>
      </c>
      <c r="G35" s="2" t="s">
        <v>1224</v>
      </c>
      <c r="H35" s="2" t="s">
        <v>1150</v>
      </c>
      <c r="I35" s="2" t="s">
        <v>114</v>
      </c>
      <c r="J35" s="2" t="s">
        <v>1151</v>
      </c>
      <c r="K35" s="2" t="s">
        <v>57</v>
      </c>
      <c r="L35" s="2" t="s">
        <v>56</v>
      </c>
      <c r="M35" s="2" t="s">
        <v>57</v>
      </c>
      <c r="N35" s="2" t="s">
        <v>56</v>
      </c>
      <c r="O35" s="2" t="s">
        <v>57</v>
      </c>
      <c r="P35" s="88">
        <v>39450</v>
      </c>
      <c r="Q35" s="2" t="s">
        <v>1338</v>
      </c>
      <c r="R35" s="2">
        <v>-16</v>
      </c>
      <c r="S35" s="88">
        <v>48582</v>
      </c>
      <c r="T35" s="2" t="s">
        <v>1313</v>
      </c>
      <c r="U35" s="2">
        <v>25</v>
      </c>
      <c r="V35" s="2">
        <v>9</v>
      </c>
      <c r="W35" s="2" t="s">
        <v>56</v>
      </c>
      <c r="X35" s="2" t="s">
        <v>1152</v>
      </c>
      <c r="Y35" s="87" t="s">
        <v>56</v>
      </c>
      <c r="Z35" s="2" t="s">
        <v>60</v>
      </c>
    </row>
    <row r="36" spans="1:59" ht="13" hidden="1">
      <c r="A36" s="2" t="s">
        <v>1153</v>
      </c>
      <c r="B36" s="2" t="s">
        <v>1153</v>
      </c>
      <c r="C36" s="2" t="s">
        <v>1154</v>
      </c>
      <c r="D36" s="2" t="s">
        <v>52</v>
      </c>
      <c r="E36" s="2" t="s">
        <v>53</v>
      </c>
      <c r="F36" s="2" t="s">
        <v>211</v>
      </c>
      <c r="G36" s="2" t="s">
        <v>1224</v>
      </c>
      <c r="H36" s="2" t="s">
        <v>375</v>
      </c>
      <c r="I36" s="2" t="s">
        <v>77</v>
      </c>
      <c r="J36" s="2" t="s">
        <v>56</v>
      </c>
      <c r="K36" s="2" t="s">
        <v>56</v>
      </c>
      <c r="L36" s="2" t="s">
        <v>56</v>
      </c>
      <c r="M36" s="2" t="s">
        <v>56</v>
      </c>
      <c r="N36" s="2" t="s">
        <v>56</v>
      </c>
      <c r="O36" s="2" t="s">
        <v>57</v>
      </c>
      <c r="P36" s="2" t="s">
        <v>56</v>
      </c>
      <c r="Q36" s="2" t="s">
        <v>56</v>
      </c>
      <c r="R36" s="2" t="e">
        <v>#VALUE!</v>
      </c>
      <c r="S36" s="2" t="s">
        <v>56</v>
      </c>
      <c r="T36" s="2" t="s">
        <v>56</v>
      </c>
      <c r="U36" s="2" t="s">
        <v>56</v>
      </c>
      <c r="V36" s="2"/>
      <c r="W36" s="2" t="s">
        <v>56</v>
      </c>
      <c r="X36" s="2" t="s">
        <v>56</v>
      </c>
      <c r="Y36" s="87" t="s">
        <v>56</v>
      </c>
      <c r="Z36" s="2" t="s">
        <v>56</v>
      </c>
      <c r="AA36" s="2"/>
      <c r="AB36" s="2"/>
      <c r="AC36" s="2"/>
      <c r="AD36" s="2" t="s">
        <v>56</v>
      </c>
      <c r="AE36" s="2" t="s">
        <v>56</v>
      </c>
      <c r="AF36" s="2" t="s">
        <v>56</v>
      </c>
      <c r="AG36" s="2" t="s">
        <v>56</v>
      </c>
      <c r="AH36" s="2" t="s">
        <v>56</v>
      </c>
      <c r="AI36" s="2" t="s">
        <v>56</v>
      </c>
      <c r="AJ36" s="2" t="s">
        <v>721</v>
      </c>
      <c r="BE36" s="2" t="s">
        <v>60</v>
      </c>
      <c r="BF36" s="2" t="s">
        <v>1156</v>
      </c>
    </row>
    <row r="37" spans="1:59" ht="13" hidden="1">
      <c r="A37" s="2" t="s">
        <v>1208</v>
      </c>
      <c r="B37" s="2" t="s">
        <v>1339</v>
      </c>
      <c r="C37" s="2" t="s">
        <v>1209</v>
      </c>
      <c r="D37" s="2" t="s">
        <v>52</v>
      </c>
      <c r="E37" s="2" t="s">
        <v>136</v>
      </c>
      <c r="F37" s="2" t="s">
        <v>54</v>
      </c>
      <c r="G37" s="2" t="s">
        <v>1224</v>
      </c>
      <c r="H37" s="2" t="s">
        <v>1210</v>
      </c>
      <c r="I37" s="2" t="s">
        <v>1210</v>
      </c>
      <c r="J37" s="2" t="s">
        <v>1211</v>
      </c>
      <c r="K37" s="2" t="s">
        <v>56</v>
      </c>
      <c r="L37" s="2" t="s">
        <v>57</v>
      </c>
      <c r="M37" s="2" t="s">
        <v>56</v>
      </c>
      <c r="N37" s="2" t="s">
        <v>57</v>
      </c>
      <c r="O37" s="2" t="s">
        <v>57</v>
      </c>
      <c r="P37" s="2" t="s">
        <v>56</v>
      </c>
      <c r="Q37" s="2" t="s">
        <v>56</v>
      </c>
      <c r="R37" s="2" t="e">
        <v>#VALUE!</v>
      </c>
      <c r="S37" s="2" t="s">
        <v>1212</v>
      </c>
      <c r="T37" s="2" t="s">
        <v>1296</v>
      </c>
      <c r="V37" s="2"/>
      <c r="W37" s="2" t="s">
        <v>56</v>
      </c>
      <c r="X37" s="2" t="s">
        <v>56</v>
      </c>
      <c r="Y37" s="87" t="s">
        <v>56</v>
      </c>
      <c r="Z37" s="2" t="s">
        <v>57</v>
      </c>
      <c r="BE37" s="2" t="s">
        <v>57</v>
      </c>
    </row>
    <row r="38" spans="1:59" ht="13">
      <c r="A38" s="2" t="s">
        <v>1203</v>
      </c>
      <c r="B38" s="2" t="s">
        <v>1203</v>
      </c>
      <c r="C38" s="2" t="s">
        <v>1204</v>
      </c>
      <c r="D38" s="2" t="s">
        <v>179</v>
      </c>
      <c r="E38" s="2" t="s">
        <v>81</v>
      </c>
      <c r="F38" s="2" t="s">
        <v>1266</v>
      </c>
      <c r="G38" s="2" t="s">
        <v>1224</v>
      </c>
      <c r="H38" s="2" t="s">
        <v>1205</v>
      </c>
      <c r="I38" s="2" t="s">
        <v>1205</v>
      </c>
      <c r="J38" s="2" t="s">
        <v>56</v>
      </c>
      <c r="K38" s="2" t="s">
        <v>57</v>
      </c>
      <c r="M38" s="2" t="s">
        <v>60</v>
      </c>
      <c r="N38" s="2" t="s">
        <v>1206</v>
      </c>
      <c r="O38" s="2" t="s">
        <v>57</v>
      </c>
      <c r="P38" s="2">
        <v>1998</v>
      </c>
      <c r="Q38" s="2" t="s">
        <v>1295</v>
      </c>
      <c r="R38" s="2">
        <v>-26</v>
      </c>
      <c r="S38" s="2">
        <v>2029</v>
      </c>
      <c r="T38" s="2" t="s">
        <v>1324</v>
      </c>
      <c r="U38" s="2">
        <v>31</v>
      </c>
      <c r="V38" s="2">
        <v>5</v>
      </c>
      <c r="W38" s="2" t="s">
        <v>56</v>
      </c>
      <c r="X38" s="2" t="s">
        <v>1207</v>
      </c>
      <c r="Y38" s="87" t="s">
        <v>56</v>
      </c>
      <c r="Z38" s="2" t="s">
        <v>60</v>
      </c>
    </row>
    <row r="39" spans="1:59" ht="13" hidden="1">
      <c r="A39" s="2" t="s">
        <v>718</v>
      </c>
      <c r="B39" s="2" t="s">
        <v>1340</v>
      </c>
      <c r="C39" s="2" t="s">
        <v>719</v>
      </c>
      <c r="D39" s="2" t="s">
        <v>276</v>
      </c>
      <c r="E39" s="2" t="s">
        <v>81</v>
      </c>
      <c r="F39" s="2" t="s">
        <v>720</v>
      </c>
      <c r="G39" s="2" t="s">
        <v>1224</v>
      </c>
      <c r="H39" s="2" t="s">
        <v>243</v>
      </c>
      <c r="I39" s="2" t="s">
        <v>278</v>
      </c>
      <c r="J39" s="2" t="s">
        <v>56</v>
      </c>
      <c r="K39" s="2" t="s">
        <v>56</v>
      </c>
      <c r="L39" s="2" t="s">
        <v>721</v>
      </c>
      <c r="M39" s="2" t="s">
        <v>56</v>
      </c>
      <c r="N39" s="2" t="s">
        <v>56</v>
      </c>
      <c r="O39" s="2" t="s">
        <v>56</v>
      </c>
      <c r="P39" s="2" t="s">
        <v>721</v>
      </c>
      <c r="Q39" s="2">
        <v>2017</v>
      </c>
      <c r="R39" s="2">
        <v>-7</v>
      </c>
      <c r="S39" s="2">
        <v>2027</v>
      </c>
      <c r="T39" s="2">
        <v>2027</v>
      </c>
      <c r="U39" s="2">
        <v>10</v>
      </c>
      <c r="V39" s="2">
        <v>3</v>
      </c>
      <c r="W39" s="2" t="s">
        <v>56</v>
      </c>
      <c r="X39" s="2" t="s">
        <v>56</v>
      </c>
      <c r="Y39" s="87" t="s">
        <v>56</v>
      </c>
      <c r="Z39" s="2" t="s">
        <v>56</v>
      </c>
    </row>
    <row r="40" spans="1:59" ht="13" hidden="1">
      <c r="A40" s="2" t="s">
        <v>447</v>
      </c>
      <c r="B40" s="2" t="s">
        <v>447</v>
      </c>
      <c r="C40" s="2" t="s">
        <v>448</v>
      </c>
      <c r="D40" s="2" t="s">
        <v>179</v>
      </c>
      <c r="E40" s="2" t="s">
        <v>81</v>
      </c>
      <c r="F40" s="2" t="s">
        <v>67</v>
      </c>
      <c r="G40" s="2" t="s">
        <v>1224</v>
      </c>
      <c r="H40" s="2" t="s">
        <v>449</v>
      </c>
      <c r="I40" s="2" t="s">
        <v>449</v>
      </c>
      <c r="J40" s="2" t="s">
        <v>450</v>
      </c>
      <c r="K40" s="2" t="s">
        <v>57</v>
      </c>
      <c r="L40" s="2" t="s">
        <v>56</v>
      </c>
      <c r="M40" s="2" t="s">
        <v>57</v>
      </c>
      <c r="N40" s="2" t="s">
        <v>56</v>
      </c>
      <c r="O40" s="2" t="s">
        <v>57</v>
      </c>
      <c r="P40" s="88">
        <v>45205</v>
      </c>
      <c r="Q40" s="2" t="s">
        <v>1341</v>
      </c>
      <c r="R40" s="2">
        <v>-1</v>
      </c>
      <c r="S40" s="88">
        <v>45571</v>
      </c>
      <c r="T40" s="2" t="s">
        <v>1300</v>
      </c>
      <c r="U40" s="2">
        <v>1</v>
      </c>
      <c r="V40" s="39"/>
      <c r="W40" s="39" t="s">
        <v>56</v>
      </c>
      <c r="X40" s="2" t="s">
        <v>451</v>
      </c>
      <c r="Y40" s="87" t="s">
        <v>56</v>
      </c>
      <c r="Z40" s="2" t="s">
        <v>57</v>
      </c>
      <c r="AB40" s="2"/>
      <c r="AC40" s="2"/>
      <c r="AD40" s="2">
        <v>4659.38</v>
      </c>
      <c r="AE40" s="2" t="s">
        <v>56</v>
      </c>
      <c r="AF40" s="2" t="s">
        <v>56</v>
      </c>
      <c r="AG40" s="2" t="s">
        <v>56</v>
      </c>
      <c r="AH40" s="2" t="s">
        <v>56</v>
      </c>
      <c r="AI40" s="2" t="s">
        <v>56</v>
      </c>
    </row>
    <row r="41" spans="1:59" ht="13" hidden="1">
      <c r="A41" s="2" t="s">
        <v>258</v>
      </c>
      <c r="B41" s="2" t="s">
        <v>1342</v>
      </c>
      <c r="C41" s="2" t="s">
        <v>259</v>
      </c>
      <c r="D41" s="2" t="s">
        <v>52</v>
      </c>
      <c r="E41" s="2" t="s">
        <v>136</v>
      </c>
      <c r="F41" s="2" t="s">
        <v>67</v>
      </c>
      <c r="G41" s="2" t="s">
        <v>1224</v>
      </c>
      <c r="H41" s="2" t="s">
        <v>260</v>
      </c>
      <c r="I41" s="2" t="s">
        <v>260</v>
      </c>
      <c r="J41" s="2" t="s">
        <v>261</v>
      </c>
      <c r="K41" s="2" t="s">
        <v>57</v>
      </c>
      <c r="L41" s="2" t="s">
        <v>56</v>
      </c>
      <c r="M41" s="2" t="s">
        <v>57</v>
      </c>
      <c r="N41" s="2" t="s">
        <v>56</v>
      </c>
      <c r="O41" s="2" t="s">
        <v>57</v>
      </c>
      <c r="P41" s="2">
        <v>2022</v>
      </c>
      <c r="Q41" s="2" t="s">
        <v>1343</v>
      </c>
      <c r="R41" s="2">
        <v>-2</v>
      </c>
      <c r="S41" s="2">
        <v>2025</v>
      </c>
      <c r="T41" s="2" t="s">
        <v>1296</v>
      </c>
      <c r="U41" s="2">
        <v>3</v>
      </c>
      <c r="V41" s="2"/>
      <c r="W41" s="2" t="s">
        <v>56</v>
      </c>
      <c r="X41" s="2" t="s">
        <v>1344</v>
      </c>
      <c r="Y41" s="87" t="s">
        <v>56</v>
      </c>
      <c r="Z41" s="2" t="s">
        <v>57</v>
      </c>
    </row>
    <row r="42" spans="1:59" ht="13" hidden="1">
      <c r="A42" s="2" t="s">
        <v>126</v>
      </c>
      <c r="B42" s="2" t="s">
        <v>126</v>
      </c>
      <c r="C42" s="2" t="s">
        <v>127</v>
      </c>
      <c r="D42" s="2" t="s">
        <v>52</v>
      </c>
      <c r="E42" s="2" t="s">
        <v>81</v>
      </c>
      <c r="F42" s="2" t="s">
        <v>67</v>
      </c>
      <c r="G42" s="2" t="s">
        <v>1224</v>
      </c>
      <c r="H42" s="2" t="s">
        <v>128</v>
      </c>
      <c r="I42" s="2" t="s">
        <v>325</v>
      </c>
      <c r="J42" s="2" t="s">
        <v>56</v>
      </c>
      <c r="K42" s="2" t="s">
        <v>57</v>
      </c>
      <c r="L42" s="2" t="s">
        <v>56</v>
      </c>
      <c r="M42" s="2" t="s">
        <v>57</v>
      </c>
      <c r="N42" s="2" t="s">
        <v>56</v>
      </c>
      <c r="O42" s="2" t="s">
        <v>60</v>
      </c>
      <c r="P42" s="2">
        <v>2020</v>
      </c>
      <c r="Q42" s="2" t="s">
        <v>1263</v>
      </c>
      <c r="R42" s="2">
        <v>-4</v>
      </c>
      <c r="S42" s="2">
        <v>2026</v>
      </c>
      <c r="T42" s="2" t="s">
        <v>1302</v>
      </c>
      <c r="U42" s="2">
        <v>6</v>
      </c>
      <c r="V42" s="2"/>
      <c r="W42" s="2" t="s">
        <v>56</v>
      </c>
      <c r="X42" s="2" t="s">
        <v>56</v>
      </c>
      <c r="Y42" s="87" t="s">
        <v>56</v>
      </c>
      <c r="Z42" s="2" t="s">
        <v>57</v>
      </c>
      <c r="AA42" s="2"/>
      <c r="AB42" s="2"/>
      <c r="AC42" s="2"/>
      <c r="AD42" s="2" t="s">
        <v>56</v>
      </c>
      <c r="AE42" s="2">
        <v>1128</v>
      </c>
      <c r="AF42" s="2">
        <v>896</v>
      </c>
      <c r="AH42" s="2"/>
      <c r="AJ42" s="89"/>
      <c r="AM42" s="39"/>
    </row>
    <row r="43" spans="1:59" ht="13" hidden="1">
      <c r="A43" s="2" t="s">
        <v>672</v>
      </c>
      <c r="B43" s="2" t="s">
        <v>672</v>
      </c>
      <c r="C43" s="2" t="s">
        <v>662</v>
      </c>
      <c r="D43" s="2" t="s">
        <v>419</v>
      </c>
      <c r="E43" s="2" t="s">
        <v>81</v>
      </c>
      <c r="F43" s="2" t="s">
        <v>54</v>
      </c>
      <c r="G43" s="2" t="s">
        <v>1224</v>
      </c>
      <c r="H43" s="2" t="s">
        <v>664</v>
      </c>
      <c r="I43" s="2" t="s">
        <v>665</v>
      </c>
      <c r="J43" s="2" t="s">
        <v>57</v>
      </c>
      <c r="K43" s="2" t="s">
        <v>56</v>
      </c>
      <c r="L43" s="2" t="s">
        <v>60</v>
      </c>
      <c r="M43" s="2" t="s">
        <v>666</v>
      </c>
      <c r="N43" s="2" t="s">
        <v>57</v>
      </c>
      <c r="O43" s="2" t="s">
        <v>57</v>
      </c>
      <c r="P43" s="2">
        <v>2014</v>
      </c>
      <c r="Q43" s="2">
        <v>2014</v>
      </c>
      <c r="R43" s="2">
        <v>-10</v>
      </c>
      <c r="S43" s="2">
        <v>2041</v>
      </c>
      <c r="T43" s="2">
        <v>2041</v>
      </c>
      <c r="U43" s="2">
        <v>27</v>
      </c>
      <c r="V43" s="2">
        <v>17</v>
      </c>
      <c r="W43" s="2">
        <v>2019</v>
      </c>
      <c r="X43" s="2" t="s">
        <v>667</v>
      </c>
      <c r="Y43" s="87">
        <v>74.777777777777771</v>
      </c>
      <c r="Z43" s="2" t="s">
        <v>57</v>
      </c>
      <c r="AA43" s="2"/>
      <c r="AB43" s="2"/>
      <c r="AC43" s="2"/>
      <c r="AD43" s="2"/>
      <c r="AE43" s="2"/>
      <c r="AF43" s="2"/>
      <c r="AG43" s="2"/>
      <c r="AH43" s="2"/>
      <c r="AI43" s="2"/>
      <c r="BG43" s="2"/>
    </row>
    <row r="44" spans="1:59" ht="13" hidden="1">
      <c r="A44" s="2" t="s">
        <v>503</v>
      </c>
      <c r="B44" s="2" t="s">
        <v>503</v>
      </c>
      <c r="C44" s="2" t="s">
        <v>504</v>
      </c>
      <c r="D44" s="2" t="s">
        <v>52</v>
      </c>
      <c r="E44" s="2" t="s">
        <v>81</v>
      </c>
      <c r="F44" s="2" t="s">
        <v>54</v>
      </c>
      <c r="G44" s="2" t="s">
        <v>1224</v>
      </c>
      <c r="H44" s="2" t="s">
        <v>155</v>
      </c>
      <c r="I44" s="2" t="s">
        <v>114</v>
      </c>
      <c r="J44" s="2" t="s">
        <v>56</v>
      </c>
      <c r="K44" s="2" t="s">
        <v>57</v>
      </c>
      <c r="L44" s="2" t="s">
        <v>56</v>
      </c>
      <c r="M44" s="2" t="s">
        <v>60</v>
      </c>
      <c r="N44" s="2" t="s">
        <v>505</v>
      </c>
      <c r="O44" s="2" t="s">
        <v>56</v>
      </c>
      <c r="P44" s="2">
        <v>1997</v>
      </c>
      <c r="Q44" s="2" t="s">
        <v>1331</v>
      </c>
      <c r="R44" s="2">
        <v>-27</v>
      </c>
      <c r="S44" s="2">
        <v>2030</v>
      </c>
      <c r="T44" s="2" t="s">
        <v>1264</v>
      </c>
      <c r="U44" s="2">
        <v>33</v>
      </c>
      <c r="V44" s="2">
        <v>6</v>
      </c>
      <c r="W44" s="2">
        <v>1998</v>
      </c>
      <c r="X44" s="2" t="s">
        <v>506</v>
      </c>
      <c r="Y44" s="87">
        <v>60.545454545454547</v>
      </c>
      <c r="Z44" s="2" t="s">
        <v>57</v>
      </c>
      <c r="AA44" s="2"/>
      <c r="AB44" s="2"/>
      <c r="AC44" s="2"/>
      <c r="AD44" s="2" t="s">
        <v>56</v>
      </c>
      <c r="AE44" s="2">
        <v>0</v>
      </c>
      <c r="AF44" s="2">
        <v>3.7</v>
      </c>
      <c r="AG44" s="2" t="s">
        <v>507</v>
      </c>
      <c r="AH44" s="2" t="s">
        <v>56</v>
      </c>
      <c r="AI44" s="2" t="s">
        <v>56</v>
      </c>
      <c r="AJ44" s="2" t="s">
        <v>508</v>
      </c>
      <c r="AK44" s="2" t="s">
        <v>56</v>
      </c>
      <c r="AL44" s="2" t="s">
        <v>56</v>
      </c>
      <c r="AM44" s="2" t="s">
        <v>509</v>
      </c>
      <c r="AN44" s="2" t="s">
        <v>56</v>
      </c>
    </row>
    <row r="45" spans="1:59" ht="13">
      <c r="A45" s="2" t="s">
        <v>1068</v>
      </c>
      <c r="B45" s="2" t="s">
        <v>1068</v>
      </c>
      <c r="C45" s="2" t="s">
        <v>1069</v>
      </c>
      <c r="D45" s="2" t="s">
        <v>179</v>
      </c>
      <c r="E45" s="2" t="s">
        <v>81</v>
      </c>
      <c r="F45" s="2" t="s">
        <v>54</v>
      </c>
      <c r="G45" s="2" t="s">
        <v>1224</v>
      </c>
      <c r="H45" s="2" t="s">
        <v>1070</v>
      </c>
      <c r="I45" s="2" t="s">
        <v>325</v>
      </c>
      <c r="J45" s="2" t="s">
        <v>1071</v>
      </c>
      <c r="K45" s="2" t="s">
        <v>363</v>
      </c>
      <c r="L45" s="2" t="s">
        <v>56</v>
      </c>
      <c r="M45" s="2" t="s">
        <v>60</v>
      </c>
      <c r="N45" s="2" t="s">
        <v>1072</v>
      </c>
      <c r="O45" s="2" t="s">
        <v>57</v>
      </c>
      <c r="P45" s="2">
        <v>1999</v>
      </c>
      <c r="Q45" s="2" t="s">
        <v>1323</v>
      </c>
      <c r="R45" s="2">
        <v>-25</v>
      </c>
      <c r="S45" s="2">
        <v>2024</v>
      </c>
      <c r="T45" s="2" t="s">
        <v>1300</v>
      </c>
      <c r="U45" s="2">
        <v>25</v>
      </c>
      <c r="V45" s="2">
        <v>0</v>
      </c>
      <c r="W45" s="2">
        <v>1750</v>
      </c>
      <c r="X45" s="2" t="s">
        <v>1073</v>
      </c>
      <c r="Y45" s="87">
        <v>70</v>
      </c>
      <c r="Z45" s="2" t="s">
        <v>60</v>
      </c>
    </row>
    <row r="46" spans="1:59" ht="13" hidden="1">
      <c r="A46" s="2" t="s">
        <v>824</v>
      </c>
      <c r="B46" s="2" t="s">
        <v>824</v>
      </c>
      <c r="C46" s="2" t="s">
        <v>825</v>
      </c>
      <c r="D46" s="2" t="s">
        <v>52</v>
      </c>
      <c r="E46" s="2" t="s">
        <v>81</v>
      </c>
      <c r="F46" s="2" t="s">
        <v>54</v>
      </c>
      <c r="G46" s="2" t="s">
        <v>1224</v>
      </c>
      <c r="H46" s="2" t="s">
        <v>826</v>
      </c>
      <c r="I46" s="2" t="s">
        <v>826</v>
      </c>
      <c r="J46" s="2" t="s">
        <v>56</v>
      </c>
      <c r="K46" s="2" t="s">
        <v>57</v>
      </c>
      <c r="L46" s="2" t="s">
        <v>56</v>
      </c>
      <c r="M46" s="2" t="s">
        <v>60</v>
      </c>
      <c r="N46" s="2" t="s">
        <v>827</v>
      </c>
      <c r="O46" s="2" t="s">
        <v>60</v>
      </c>
      <c r="P46" s="2" t="s">
        <v>828</v>
      </c>
      <c r="Q46" s="2" t="s">
        <v>1330</v>
      </c>
      <c r="R46" s="2">
        <v>-6</v>
      </c>
      <c r="S46" s="2" t="s">
        <v>829</v>
      </c>
      <c r="T46" s="2" t="s">
        <v>1243</v>
      </c>
      <c r="U46" s="2">
        <v>25</v>
      </c>
      <c r="V46" s="2">
        <v>19</v>
      </c>
      <c r="W46" s="2">
        <v>1400</v>
      </c>
      <c r="Y46" s="87">
        <v>56</v>
      </c>
      <c r="Z46" s="2" t="s">
        <v>57</v>
      </c>
      <c r="AA46" s="2"/>
      <c r="AB46" s="2"/>
      <c r="AC46" s="2"/>
      <c r="AD46" s="2" t="s">
        <v>56</v>
      </c>
      <c r="AE46" s="2" t="s">
        <v>56</v>
      </c>
      <c r="AF46" s="2" t="s">
        <v>56</v>
      </c>
      <c r="AG46" s="2" t="s">
        <v>830</v>
      </c>
      <c r="AH46" s="2" t="s">
        <v>831</v>
      </c>
      <c r="AI46" s="2" t="s">
        <v>56</v>
      </c>
      <c r="AJ46" s="2" t="s">
        <v>830</v>
      </c>
      <c r="AK46" s="2" t="s">
        <v>831</v>
      </c>
      <c r="AL46" s="2" t="s">
        <v>56</v>
      </c>
      <c r="AM46" s="2" t="s">
        <v>830</v>
      </c>
      <c r="AN46" s="2" t="s">
        <v>831</v>
      </c>
      <c r="BG46" s="2" t="s">
        <v>832</v>
      </c>
    </row>
    <row r="47" spans="1:59" ht="13">
      <c r="A47" s="2" t="s">
        <v>417</v>
      </c>
      <c r="B47" s="2" t="s">
        <v>417</v>
      </c>
      <c r="C47" s="2" t="s">
        <v>418</v>
      </c>
      <c r="D47" s="2" t="s">
        <v>419</v>
      </c>
      <c r="E47" s="2" t="s">
        <v>81</v>
      </c>
      <c r="F47" s="2" t="s">
        <v>277</v>
      </c>
      <c r="G47" s="2" t="s">
        <v>1224</v>
      </c>
      <c r="H47" s="2" t="s">
        <v>420</v>
      </c>
      <c r="I47" s="2" t="s">
        <v>420</v>
      </c>
      <c r="J47" s="2" t="s">
        <v>421</v>
      </c>
      <c r="K47" s="2" t="s">
        <v>56</v>
      </c>
      <c r="L47" s="2" t="s">
        <v>56</v>
      </c>
      <c r="M47" s="2" t="s">
        <v>56</v>
      </c>
      <c r="N47" s="2" t="s">
        <v>56</v>
      </c>
      <c r="O47" s="2" t="s">
        <v>56</v>
      </c>
      <c r="P47" s="2">
        <v>2002</v>
      </c>
      <c r="Q47" s="2" t="s">
        <v>1345</v>
      </c>
      <c r="R47" s="2">
        <v>-22</v>
      </c>
      <c r="S47" s="2">
        <v>2027</v>
      </c>
      <c r="T47" s="2" t="s">
        <v>1301</v>
      </c>
      <c r="U47" s="2">
        <v>25</v>
      </c>
      <c r="V47" s="2">
        <v>3</v>
      </c>
      <c r="W47" s="2">
        <v>1390.69</v>
      </c>
      <c r="X47" s="2" t="s">
        <v>422</v>
      </c>
      <c r="Y47" s="87">
        <v>55.627600000000001</v>
      </c>
      <c r="Z47" s="2" t="s">
        <v>60</v>
      </c>
      <c r="AA47" s="2"/>
      <c r="AB47" s="2"/>
      <c r="AC47" s="2"/>
      <c r="AD47" s="2" t="s">
        <v>56</v>
      </c>
      <c r="AE47" s="2" t="s">
        <v>56</v>
      </c>
      <c r="AF47" s="2" t="s">
        <v>56</v>
      </c>
      <c r="AG47" s="2" t="s">
        <v>423</v>
      </c>
      <c r="AH47" s="2" t="s">
        <v>424</v>
      </c>
      <c r="AI47" s="2">
        <v>57</v>
      </c>
      <c r="AJ47" s="2" t="s">
        <v>425</v>
      </c>
      <c r="AK47" s="2" t="s">
        <v>426</v>
      </c>
      <c r="AL47" s="2">
        <v>36</v>
      </c>
      <c r="AM47" s="2" t="s">
        <v>427</v>
      </c>
      <c r="AN47" s="2" t="s">
        <v>428</v>
      </c>
    </row>
    <row r="48" spans="1:59" ht="13">
      <c r="A48" s="2" t="s">
        <v>994</v>
      </c>
      <c r="B48" s="2" t="s">
        <v>1346</v>
      </c>
      <c r="C48" s="2" t="s">
        <v>995</v>
      </c>
      <c r="D48" s="2" t="s">
        <v>52</v>
      </c>
      <c r="E48" s="2" t="s">
        <v>81</v>
      </c>
      <c r="F48" s="2" t="s">
        <v>54</v>
      </c>
      <c r="G48" s="2" t="s">
        <v>1224</v>
      </c>
      <c r="H48" s="2" t="s">
        <v>996</v>
      </c>
      <c r="I48" s="2" t="s">
        <v>114</v>
      </c>
      <c r="J48" s="2" t="s">
        <v>56</v>
      </c>
      <c r="K48" s="2" t="s">
        <v>57</v>
      </c>
      <c r="L48" s="2" t="s">
        <v>56</v>
      </c>
      <c r="M48" s="2" t="s">
        <v>60</v>
      </c>
      <c r="N48" s="2" t="s">
        <v>56</v>
      </c>
      <c r="O48" s="2" t="s">
        <v>57</v>
      </c>
      <c r="P48" s="2" t="s">
        <v>997</v>
      </c>
      <c r="Q48" s="2">
        <v>2015</v>
      </c>
      <c r="R48" s="2">
        <v>-9</v>
      </c>
      <c r="S48" s="2" t="s">
        <v>998</v>
      </c>
      <c r="T48" s="2">
        <v>2039</v>
      </c>
      <c r="U48" s="2">
        <v>24</v>
      </c>
      <c r="V48" s="2">
        <v>15</v>
      </c>
      <c r="W48" s="89">
        <v>1308.8599999999999</v>
      </c>
      <c r="X48" s="2" t="s">
        <v>999</v>
      </c>
      <c r="Y48" s="87">
        <v>54.535833333333329</v>
      </c>
      <c r="Z48" s="2" t="s">
        <v>60</v>
      </c>
    </row>
    <row r="49" spans="1:61" ht="13">
      <c r="A49" s="2" t="s">
        <v>442</v>
      </c>
      <c r="B49" s="2" t="s">
        <v>442</v>
      </c>
      <c r="C49" s="2" t="s">
        <v>443</v>
      </c>
      <c r="D49" s="2" t="s">
        <v>179</v>
      </c>
      <c r="E49" s="2" t="s">
        <v>81</v>
      </c>
      <c r="F49" s="2" t="s">
        <v>54</v>
      </c>
      <c r="G49" s="2" t="s">
        <v>1224</v>
      </c>
      <c r="H49" s="2" t="s">
        <v>444</v>
      </c>
      <c r="I49" s="2" t="s">
        <v>114</v>
      </c>
      <c r="J49" s="2" t="s">
        <v>56</v>
      </c>
      <c r="K49" s="2" t="s">
        <v>57</v>
      </c>
      <c r="L49" s="2" t="s">
        <v>56</v>
      </c>
      <c r="M49" s="2" t="s">
        <v>60</v>
      </c>
      <c r="N49" s="2" t="s">
        <v>56</v>
      </c>
      <c r="O49" s="2" t="s">
        <v>57</v>
      </c>
      <c r="P49" s="2" t="s">
        <v>158</v>
      </c>
      <c r="Q49" s="2" t="s">
        <v>1347</v>
      </c>
      <c r="R49" s="2">
        <v>-21</v>
      </c>
      <c r="S49" s="2" t="s">
        <v>159</v>
      </c>
      <c r="T49" s="2" t="s">
        <v>1313</v>
      </c>
      <c r="U49" s="2">
        <v>30</v>
      </c>
      <c r="V49" s="2">
        <v>9</v>
      </c>
      <c r="W49" s="39">
        <v>1271</v>
      </c>
      <c r="X49" s="2" t="s">
        <v>445</v>
      </c>
      <c r="Y49" s="87">
        <v>42.366666666666667</v>
      </c>
      <c r="Z49" s="2" t="s">
        <v>60</v>
      </c>
      <c r="BE49" s="2" t="s">
        <v>60</v>
      </c>
      <c r="BF49" s="2" t="s">
        <v>446</v>
      </c>
    </row>
    <row r="50" spans="1:61" ht="13">
      <c r="A50" s="2" t="s">
        <v>202</v>
      </c>
      <c r="B50" s="2" t="s">
        <v>202</v>
      </c>
      <c r="C50" s="2" t="s">
        <v>203</v>
      </c>
      <c r="D50" s="2" t="s">
        <v>179</v>
      </c>
      <c r="E50" s="2" t="s">
        <v>81</v>
      </c>
      <c r="F50" s="2" t="s">
        <v>54</v>
      </c>
      <c r="G50" s="2" t="s">
        <v>1224</v>
      </c>
      <c r="H50" s="2" t="s">
        <v>204</v>
      </c>
      <c r="I50" s="2" t="s">
        <v>1258</v>
      </c>
      <c r="J50" s="2" t="s">
        <v>56</v>
      </c>
      <c r="K50" s="2" t="s">
        <v>57</v>
      </c>
      <c r="L50" s="2" t="s">
        <v>205</v>
      </c>
      <c r="M50" s="2" t="s">
        <v>206</v>
      </c>
      <c r="N50" s="2" t="s">
        <v>56</v>
      </c>
      <c r="O50" s="2" t="s">
        <v>56</v>
      </c>
      <c r="P50" s="90">
        <v>39450</v>
      </c>
      <c r="Q50" s="2" t="s">
        <v>1338</v>
      </c>
      <c r="R50" s="2">
        <v>-16</v>
      </c>
      <c r="S50" s="2" t="s">
        <v>207</v>
      </c>
      <c r="T50" s="2" t="s">
        <v>1348</v>
      </c>
      <c r="U50" s="2">
        <v>28</v>
      </c>
      <c r="V50" s="2">
        <v>12</v>
      </c>
      <c r="W50" s="2">
        <v>1055</v>
      </c>
      <c r="X50" s="91" t="s">
        <v>208</v>
      </c>
      <c r="Y50" s="87">
        <v>37.678571428571431</v>
      </c>
      <c r="Z50" s="2" t="s">
        <v>60</v>
      </c>
    </row>
    <row r="51" spans="1:61" ht="13" hidden="1">
      <c r="A51" s="2" t="s">
        <v>487</v>
      </c>
      <c r="B51" s="2" t="s">
        <v>1349</v>
      </c>
      <c r="C51" s="2" t="s">
        <v>488</v>
      </c>
      <c r="D51" s="2" t="s">
        <v>419</v>
      </c>
      <c r="E51" s="2" t="s">
        <v>81</v>
      </c>
      <c r="F51" s="2" t="s">
        <v>82</v>
      </c>
      <c r="G51" s="2" t="s">
        <v>1224</v>
      </c>
      <c r="H51" s="2" t="s">
        <v>489</v>
      </c>
      <c r="I51" s="2" t="s">
        <v>325</v>
      </c>
      <c r="J51" s="2" t="s">
        <v>490</v>
      </c>
      <c r="K51" s="2" t="s">
        <v>56</v>
      </c>
      <c r="L51" s="2" t="s">
        <v>491</v>
      </c>
      <c r="M51" s="2" t="s">
        <v>56</v>
      </c>
      <c r="N51" s="2" t="s">
        <v>491</v>
      </c>
      <c r="O51" s="2" t="s">
        <v>56</v>
      </c>
      <c r="P51" s="2" t="s">
        <v>492</v>
      </c>
      <c r="Q51" s="2" t="s">
        <v>1242</v>
      </c>
      <c r="R51" s="2">
        <v>-5</v>
      </c>
      <c r="S51" s="2" t="s">
        <v>493</v>
      </c>
      <c r="T51" s="2">
        <v>2026</v>
      </c>
      <c r="U51" s="2">
        <v>7</v>
      </c>
      <c r="V51" s="2">
        <v>2</v>
      </c>
      <c r="W51" s="39">
        <v>1000</v>
      </c>
      <c r="X51" s="2" t="s">
        <v>494</v>
      </c>
      <c r="Y51" s="87">
        <v>142.85714285714286</v>
      </c>
      <c r="Z51" s="2" t="s">
        <v>57</v>
      </c>
    </row>
    <row r="52" spans="1:61" ht="13" hidden="1">
      <c r="A52" s="2" t="s">
        <v>1239</v>
      </c>
      <c r="B52" s="2" t="s">
        <v>1239</v>
      </c>
      <c r="C52" s="2" t="s">
        <v>1240</v>
      </c>
      <c r="D52" s="2" t="s">
        <v>419</v>
      </c>
      <c r="E52" s="2" t="s">
        <v>81</v>
      </c>
      <c r="F52" s="2" t="s">
        <v>54</v>
      </c>
      <c r="G52" s="2" t="s">
        <v>1224</v>
      </c>
      <c r="H52" s="2" t="s">
        <v>285</v>
      </c>
      <c r="I52" s="2" t="s">
        <v>285</v>
      </c>
      <c r="J52" s="2" t="s">
        <v>635</v>
      </c>
      <c r="K52" s="2" t="s">
        <v>57</v>
      </c>
      <c r="L52" s="2" t="s">
        <v>56</v>
      </c>
      <c r="M52" s="2" t="s">
        <v>57</v>
      </c>
      <c r="N52" s="2" t="s">
        <v>1241</v>
      </c>
      <c r="O52" s="2" t="s">
        <v>57</v>
      </c>
      <c r="P52" s="2">
        <v>2019</v>
      </c>
      <c r="Q52" s="2" t="s">
        <v>1242</v>
      </c>
      <c r="R52" s="2">
        <v>-5</v>
      </c>
      <c r="S52" s="2">
        <v>2043</v>
      </c>
      <c r="T52" s="2" t="s">
        <v>1243</v>
      </c>
      <c r="U52" s="2">
        <v>24</v>
      </c>
      <c r="V52" s="2">
        <v>19</v>
      </c>
      <c r="W52" s="2">
        <v>990</v>
      </c>
      <c r="X52" s="2" t="s">
        <v>637</v>
      </c>
      <c r="Y52" s="87">
        <v>41.25</v>
      </c>
      <c r="Z52" s="2" t="s">
        <v>56</v>
      </c>
      <c r="AA52" s="2"/>
      <c r="AB52" s="2"/>
      <c r="AC52" s="2"/>
      <c r="AD52" s="2"/>
      <c r="AE52" s="2"/>
      <c r="AF52" s="2"/>
      <c r="AG52" s="2"/>
      <c r="AH52" s="2"/>
      <c r="AI52" s="39"/>
      <c r="AJ52" s="89"/>
      <c r="AK52" s="2"/>
      <c r="AL52" s="2"/>
      <c r="AM52" s="2"/>
      <c r="AN52" s="2"/>
    </row>
    <row r="53" spans="1:61" ht="13" hidden="1">
      <c r="A53" s="2" t="s">
        <v>553</v>
      </c>
      <c r="B53" s="2" t="s">
        <v>553</v>
      </c>
      <c r="C53" s="2" t="s">
        <v>554</v>
      </c>
      <c r="D53" s="2" t="s">
        <v>179</v>
      </c>
      <c r="E53" s="2" t="s">
        <v>81</v>
      </c>
      <c r="F53" s="2" t="s">
        <v>54</v>
      </c>
      <c r="G53" s="2" t="s">
        <v>1224</v>
      </c>
      <c r="H53" s="2" t="s">
        <v>555</v>
      </c>
      <c r="I53" s="2" t="s">
        <v>555</v>
      </c>
      <c r="J53" s="2" t="s">
        <v>56</v>
      </c>
      <c r="K53" s="2" t="s">
        <v>57</v>
      </c>
      <c r="L53" s="2" t="s">
        <v>57</v>
      </c>
      <c r="M53" s="2" t="s">
        <v>363</v>
      </c>
      <c r="N53" s="2" t="s">
        <v>56</v>
      </c>
      <c r="O53" s="2" t="s">
        <v>57</v>
      </c>
      <c r="P53" s="2">
        <v>2006</v>
      </c>
      <c r="Q53" s="2">
        <v>2006</v>
      </c>
      <c r="R53" s="2">
        <v>-18</v>
      </c>
      <c r="S53" s="2">
        <v>2030</v>
      </c>
      <c r="T53" s="2" t="s">
        <v>1264</v>
      </c>
      <c r="U53" s="2">
        <v>24</v>
      </c>
      <c r="V53" s="2">
        <v>6</v>
      </c>
      <c r="W53" s="2">
        <v>792</v>
      </c>
      <c r="X53" s="2" t="s">
        <v>556</v>
      </c>
      <c r="Y53" s="87">
        <v>33</v>
      </c>
      <c r="Z53" s="2" t="s">
        <v>57</v>
      </c>
      <c r="AA53" s="2"/>
      <c r="AB53" s="2"/>
      <c r="AC53" s="2"/>
      <c r="AD53" s="2">
        <v>1026.28</v>
      </c>
      <c r="AE53" s="2">
        <v>2074.46</v>
      </c>
      <c r="AF53" s="2">
        <v>2194.2600000000002</v>
      </c>
      <c r="AG53" s="2" t="s">
        <v>557</v>
      </c>
      <c r="AH53" s="2" t="s">
        <v>558</v>
      </c>
      <c r="AI53" s="39">
        <v>327304</v>
      </c>
      <c r="AJ53" s="89" t="s">
        <v>559</v>
      </c>
      <c r="AK53" s="2" t="s">
        <v>56</v>
      </c>
      <c r="AL53" s="2">
        <v>321</v>
      </c>
      <c r="AM53" s="2" t="s">
        <v>560</v>
      </c>
      <c r="AN53" s="2" t="s">
        <v>56</v>
      </c>
    </row>
    <row r="54" spans="1:61" ht="13">
      <c r="A54" s="2" t="s">
        <v>847</v>
      </c>
      <c r="B54" s="2" t="s">
        <v>847</v>
      </c>
      <c r="C54" s="2" t="s">
        <v>848</v>
      </c>
      <c r="D54" s="2" t="s">
        <v>179</v>
      </c>
      <c r="E54" s="2" t="s">
        <v>81</v>
      </c>
      <c r="F54" s="2" t="s">
        <v>54</v>
      </c>
      <c r="G54" s="2" t="s">
        <v>1224</v>
      </c>
      <c r="H54" s="2" t="s">
        <v>849</v>
      </c>
      <c r="I54" s="2" t="s">
        <v>1260</v>
      </c>
      <c r="J54" s="2" t="s">
        <v>56</v>
      </c>
      <c r="K54" s="2" t="s">
        <v>57</v>
      </c>
      <c r="L54" s="2" t="s">
        <v>850</v>
      </c>
      <c r="M54" s="2" t="s">
        <v>57</v>
      </c>
      <c r="N54" s="2" t="s">
        <v>56</v>
      </c>
      <c r="O54" s="2" t="s">
        <v>60</v>
      </c>
      <c r="P54" s="2" t="s">
        <v>851</v>
      </c>
      <c r="Q54" s="2" t="s">
        <v>1350</v>
      </c>
      <c r="R54" s="2">
        <v>-18</v>
      </c>
      <c r="S54" s="2" t="s">
        <v>852</v>
      </c>
      <c r="T54" s="2" t="s">
        <v>1313</v>
      </c>
      <c r="U54" s="2">
        <v>27</v>
      </c>
      <c r="V54" s="2">
        <v>9</v>
      </c>
      <c r="W54" s="2">
        <v>769.38</v>
      </c>
      <c r="X54" s="2" t="s">
        <v>853</v>
      </c>
      <c r="Y54" s="87">
        <v>28.495555555555555</v>
      </c>
      <c r="Z54" s="2" t="s">
        <v>60</v>
      </c>
      <c r="AA54" s="39"/>
      <c r="AB54" s="39"/>
      <c r="AC54" s="39"/>
      <c r="AD54" s="39" t="s">
        <v>56</v>
      </c>
      <c r="AE54" s="39">
        <v>8007</v>
      </c>
      <c r="AF54" s="39">
        <v>7665</v>
      </c>
      <c r="AG54" s="2" t="s">
        <v>854</v>
      </c>
      <c r="AH54" s="2" t="s">
        <v>855</v>
      </c>
      <c r="AI54" s="2" t="s">
        <v>56</v>
      </c>
      <c r="AJ54" s="2" t="s">
        <v>856</v>
      </c>
      <c r="AK54" s="2" t="s">
        <v>857</v>
      </c>
      <c r="AL54" s="2" t="s">
        <v>56</v>
      </c>
      <c r="AM54" s="2" t="s">
        <v>858</v>
      </c>
      <c r="AN54" s="2" t="s">
        <v>859</v>
      </c>
    </row>
    <row r="55" spans="1:61" ht="13">
      <c r="A55" s="2" t="s">
        <v>78</v>
      </c>
      <c r="B55" s="2" t="s">
        <v>1351</v>
      </c>
      <c r="C55" s="2" t="s">
        <v>79</v>
      </c>
      <c r="D55" s="2" t="s">
        <v>80</v>
      </c>
      <c r="E55" s="2" t="s">
        <v>81</v>
      </c>
      <c r="F55" s="2" t="s">
        <v>82</v>
      </c>
      <c r="G55" s="2" t="s">
        <v>1224</v>
      </c>
      <c r="H55" s="2" t="s">
        <v>83</v>
      </c>
      <c r="I55" s="2" t="s">
        <v>420</v>
      </c>
      <c r="J55" s="2" t="s">
        <v>84</v>
      </c>
      <c r="K55" s="2" t="s">
        <v>56</v>
      </c>
      <c r="L55" s="2" t="s">
        <v>56</v>
      </c>
      <c r="M55" s="2" t="s">
        <v>56</v>
      </c>
      <c r="N55" s="2" t="s">
        <v>85</v>
      </c>
      <c r="O55" s="2" t="s">
        <v>56</v>
      </c>
      <c r="P55" s="90">
        <v>42070</v>
      </c>
      <c r="Q55" s="2" t="s">
        <v>1352</v>
      </c>
      <c r="R55" s="2">
        <v>-9</v>
      </c>
      <c r="S55" s="2" t="s">
        <v>86</v>
      </c>
      <c r="T55" s="2" t="s">
        <v>1353</v>
      </c>
      <c r="U55" s="2">
        <v>25</v>
      </c>
      <c r="V55" s="2">
        <v>16</v>
      </c>
      <c r="W55" s="2">
        <v>750</v>
      </c>
      <c r="X55" s="2" t="s">
        <v>87</v>
      </c>
      <c r="Y55" s="87">
        <v>30</v>
      </c>
      <c r="Z55" s="2" t="s">
        <v>60</v>
      </c>
    </row>
    <row r="56" spans="1:61" ht="13">
      <c r="A56" s="2" t="s">
        <v>943</v>
      </c>
      <c r="B56" s="2" t="s">
        <v>1354</v>
      </c>
      <c r="C56" s="2" t="s">
        <v>944</v>
      </c>
      <c r="D56" s="2" t="s">
        <v>80</v>
      </c>
      <c r="E56" s="2" t="s">
        <v>81</v>
      </c>
      <c r="F56" s="2" t="s">
        <v>945</v>
      </c>
      <c r="G56" s="2" t="s">
        <v>1224</v>
      </c>
      <c r="H56" s="2" t="s">
        <v>946</v>
      </c>
      <c r="I56" s="2" t="s">
        <v>420</v>
      </c>
      <c r="J56" s="2" t="s">
        <v>1355</v>
      </c>
      <c r="K56" s="2" t="s">
        <v>56</v>
      </c>
      <c r="L56" s="2" t="s">
        <v>56</v>
      </c>
      <c r="M56" s="2" t="s">
        <v>56</v>
      </c>
      <c r="N56" s="2" t="s">
        <v>56</v>
      </c>
      <c r="O56" s="2" t="s">
        <v>868</v>
      </c>
      <c r="P56" s="2" t="s">
        <v>948</v>
      </c>
      <c r="Q56" s="2" t="s">
        <v>1352</v>
      </c>
      <c r="R56" s="2">
        <v>-9</v>
      </c>
      <c r="S56" s="2" t="s">
        <v>86</v>
      </c>
      <c r="T56" s="2" t="s">
        <v>1353</v>
      </c>
      <c r="U56" s="2">
        <v>25</v>
      </c>
      <c r="V56" s="2">
        <v>16</v>
      </c>
      <c r="W56" s="2">
        <v>750</v>
      </c>
      <c r="X56" s="2" t="s">
        <v>1356</v>
      </c>
      <c r="Y56" s="87">
        <v>30</v>
      </c>
      <c r="Z56" s="2" t="s">
        <v>60</v>
      </c>
      <c r="AA56" s="89"/>
      <c r="AB56" s="89"/>
      <c r="AC56" s="89"/>
      <c r="AD56" s="89">
        <v>2844.0920000000001</v>
      </c>
      <c r="AE56" s="89">
        <v>2962.163</v>
      </c>
      <c r="AF56" s="89">
        <v>3328.067</v>
      </c>
      <c r="AG56" s="2" t="s">
        <v>950</v>
      </c>
      <c r="AH56" s="39" t="s">
        <v>951</v>
      </c>
      <c r="AI56" s="39">
        <v>125749</v>
      </c>
      <c r="AJ56" s="2" t="s">
        <v>952</v>
      </c>
      <c r="AK56" s="39" t="s">
        <v>951</v>
      </c>
      <c r="AL56" s="2">
        <v>452</v>
      </c>
      <c r="AM56" s="2" t="s">
        <v>953</v>
      </c>
      <c r="AN56" s="2" t="s">
        <v>954</v>
      </c>
      <c r="BE56" s="2" t="s">
        <v>60</v>
      </c>
      <c r="BF56" s="2" t="s">
        <v>955</v>
      </c>
    </row>
    <row r="57" spans="1:61" ht="13">
      <c r="A57" s="2" t="s">
        <v>1252</v>
      </c>
      <c r="B57" s="2" t="s">
        <v>1357</v>
      </c>
      <c r="C57" s="2" t="s">
        <v>469</v>
      </c>
      <c r="D57" s="2" t="s">
        <v>80</v>
      </c>
      <c r="E57" s="2" t="s">
        <v>81</v>
      </c>
      <c r="F57" s="2" t="s">
        <v>54</v>
      </c>
      <c r="G57" s="2" t="s">
        <v>1224</v>
      </c>
      <c r="H57" s="2" t="s">
        <v>471</v>
      </c>
      <c r="I57" s="2" t="s">
        <v>325</v>
      </c>
      <c r="J57" s="2" t="s">
        <v>56</v>
      </c>
      <c r="K57" s="2" t="s">
        <v>57</v>
      </c>
      <c r="L57" s="2" t="s">
        <v>472</v>
      </c>
      <c r="M57" s="2" t="s">
        <v>60</v>
      </c>
      <c r="N57" s="2" t="s">
        <v>473</v>
      </c>
      <c r="O57" s="2" t="s">
        <v>56</v>
      </c>
      <c r="P57" s="2" t="s">
        <v>474</v>
      </c>
      <c r="Q57" s="2" t="s">
        <v>1326</v>
      </c>
      <c r="R57" s="2">
        <v>-10</v>
      </c>
      <c r="S57" s="2">
        <v>2039</v>
      </c>
      <c r="T57" s="2" t="s">
        <v>1256</v>
      </c>
      <c r="U57" s="2">
        <v>25</v>
      </c>
      <c r="V57" s="2">
        <v>15</v>
      </c>
      <c r="W57" s="2">
        <v>717.51</v>
      </c>
      <c r="X57" s="2" t="s">
        <v>475</v>
      </c>
      <c r="Y57" s="87">
        <v>28.700399999999998</v>
      </c>
      <c r="Z57" s="2" t="s">
        <v>60</v>
      </c>
      <c r="AO57" s="2">
        <v>14522</v>
      </c>
      <c r="AP57" s="2"/>
      <c r="AQ57" s="2"/>
      <c r="AR57" s="2"/>
      <c r="AS57" s="2"/>
      <c r="AU57" s="2"/>
      <c r="AV57" s="2"/>
      <c r="AW57" s="2"/>
      <c r="AX57" s="2"/>
      <c r="AY57" s="2"/>
      <c r="AZ57" s="2"/>
      <c r="BA57" s="2"/>
      <c r="BB57" s="2"/>
      <c r="BC57" s="2"/>
      <c r="BD57" s="2"/>
      <c r="BE57" s="2" t="s">
        <v>60</v>
      </c>
      <c r="BF57" s="2" t="s">
        <v>446</v>
      </c>
      <c r="BG57" s="2"/>
      <c r="BH57" s="2"/>
      <c r="BI57" s="2"/>
    </row>
    <row r="58" spans="1:61" ht="13" hidden="1">
      <c r="A58" s="2" t="s">
        <v>1279</v>
      </c>
      <c r="B58" s="2"/>
      <c r="C58" s="2" t="s">
        <v>56</v>
      </c>
      <c r="D58" s="2" t="s">
        <v>419</v>
      </c>
      <c r="E58" s="2" t="s">
        <v>53</v>
      </c>
      <c r="F58" s="2" t="s">
        <v>54</v>
      </c>
      <c r="G58" s="2" t="s">
        <v>1224</v>
      </c>
      <c r="H58" s="2" t="s">
        <v>408</v>
      </c>
      <c r="I58" s="2" t="s">
        <v>285</v>
      </c>
      <c r="J58" s="2" t="s">
        <v>409</v>
      </c>
      <c r="K58" s="2" t="s">
        <v>57</v>
      </c>
      <c r="L58" s="2" t="s">
        <v>56</v>
      </c>
      <c r="M58" s="2" t="s">
        <v>58</v>
      </c>
      <c r="N58" s="2" t="s">
        <v>56</v>
      </c>
      <c r="O58" s="2" t="s">
        <v>57</v>
      </c>
      <c r="P58" s="88">
        <v>43831</v>
      </c>
      <c r="Q58" s="2" t="s">
        <v>1263</v>
      </c>
      <c r="R58" s="2">
        <v>-4</v>
      </c>
      <c r="S58" s="2">
        <v>2045</v>
      </c>
      <c r="T58" s="2" t="s">
        <v>1280</v>
      </c>
      <c r="U58" s="2">
        <v>25</v>
      </c>
      <c r="V58" s="2"/>
      <c r="W58" s="2">
        <v>700</v>
      </c>
      <c r="X58" s="2" t="s">
        <v>410</v>
      </c>
      <c r="Y58" s="87">
        <v>28</v>
      </c>
      <c r="Z58" s="2" t="s">
        <v>57</v>
      </c>
    </row>
    <row r="59" spans="1:61" ht="13">
      <c r="A59" s="2" t="s">
        <v>833</v>
      </c>
      <c r="B59" s="2" t="s">
        <v>1358</v>
      </c>
      <c r="C59" s="2" t="s">
        <v>834</v>
      </c>
      <c r="D59" s="2" t="s">
        <v>52</v>
      </c>
      <c r="E59" s="2" t="s">
        <v>81</v>
      </c>
      <c r="F59" s="2" t="s">
        <v>54</v>
      </c>
      <c r="G59" s="2" t="s">
        <v>1224</v>
      </c>
      <c r="H59" s="2" t="s">
        <v>325</v>
      </c>
      <c r="I59" s="2" t="s">
        <v>325</v>
      </c>
      <c r="J59" s="2" t="s">
        <v>835</v>
      </c>
      <c r="K59" s="2" t="s">
        <v>60</v>
      </c>
      <c r="L59" s="2" t="s">
        <v>836</v>
      </c>
      <c r="M59" s="2" t="s">
        <v>60</v>
      </c>
      <c r="N59" s="2" t="s">
        <v>837</v>
      </c>
      <c r="O59" s="2" t="s">
        <v>57</v>
      </c>
      <c r="P59" s="88">
        <v>39086</v>
      </c>
      <c r="Q59" s="2" t="s">
        <v>1359</v>
      </c>
      <c r="R59" s="2">
        <v>-17</v>
      </c>
      <c r="S59" s="2" t="s">
        <v>838</v>
      </c>
      <c r="T59" s="2" t="s">
        <v>1296</v>
      </c>
      <c r="U59" s="2">
        <v>18</v>
      </c>
      <c r="V59" s="2">
        <v>1</v>
      </c>
      <c r="W59" s="2">
        <v>682</v>
      </c>
      <c r="X59" s="2" t="s">
        <v>839</v>
      </c>
      <c r="Y59" s="87">
        <v>37.888888888888886</v>
      </c>
      <c r="Z59" s="2" t="s">
        <v>60</v>
      </c>
    </row>
    <row r="60" spans="1:61" ht="13" hidden="1">
      <c r="A60" s="2" t="s">
        <v>308</v>
      </c>
      <c r="B60" s="2" t="s">
        <v>1360</v>
      </c>
      <c r="C60" s="2" t="s">
        <v>309</v>
      </c>
      <c r="D60" s="2" t="s">
        <v>52</v>
      </c>
      <c r="E60" s="2" t="s">
        <v>136</v>
      </c>
      <c r="F60" s="2" t="s">
        <v>54</v>
      </c>
      <c r="G60" s="2" t="s">
        <v>1224</v>
      </c>
      <c r="H60" s="2" t="s">
        <v>423</v>
      </c>
      <c r="I60" s="2" t="s">
        <v>423</v>
      </c>
      <c r="J60" s="2" t="s">
        <v>311</v>
      </c>
      <c r="K60" s="2" t="s">
        <v>57</v>
      </c>
      <c r="L60" s="2" t="s">
        <v>56</v>
      </c>
      <c r="M60" s="2" t="s">
        <v>60</v>
      </c>
      <c r="N60" s="2" t="s">
        <v>312</v>
      </c>
      <c r="O60" s="2" t="s">
        <v>57</v>
      </c>
      <c r="P60" s="2">
        <v>2016</v>
      </c>
      <c r="Q60" s="2" t="s">
        <v>214</v>
      </c>
      <c r="R60" s="2">
        <v>-8</v>
      </c>
      <c r="S60" s="2">
        <v>2044</v>
      </c>
      <c r="T60" s="2" t="s">
        <v>1306</v>
      </c>
      <c r="U60" s="2">
        <v>28</v>
      </c>
      <c r="V60" s="2">
        <v>20</v>
      </c>
      <c r="W60" s="2">
        <v>600</v>
      </c>
      <c r="X60" s="2" t="s">
        <v>313</v>
      </c>
      <c r="Y60" s="87">
        <v>21.428571428571427</v>
      </c>
      <c r="Z60" s="2" t="s">
        <v>57</v>
      </c>
      <c r="AA60" s="2"/>
      <c r="AB60" s="2"/>
      <c r="AC60" s="2"/>
      <c r="AD60" s="2">
        <v>0</v>
      </c>
      <c r="AE60" s="2">
        <v>0</v>
      </c>
      <c r="AF60" s="2">
        <v>0</v>
      </c>
      <c r="AG60" s="2" t="s">
        <v>233</v>
      </c>
      <c r="AH60" s="2" t="s">
        <v>314</v>
      </c>
      <c r="AI60" s="39">
        <v>19798</v>
      </c>
      <c r="BF60" s="2" t="s">
        <v>315</v>
      </c>
    </row>
    <row r="61" spans="1:61" ht="13" hidden="1">
      <c r="A61" s="2" t="s">
        <v>542</v>
      </c>
      <c r="B61" s="2" t="s">
        <v>1361</v>
      </c>
      <c r="C61" s="2" t="s">
        <v>543</v>
      </c>
      <c r="D61" s="2" t="s">
        <v>52</v>
      </c>
      <c r="E61" s="2" t="s">
        <v>136</v>
      </c>
      <c r="F61" s="2" t="s">
        <v>54</v>
      </c>
      <c r="G61" s="2" t="s">
        <v>1224</v>
      </c>
      <c r="H61" s="2" t="s">
        <v>423</v>
      </c>
      <c r="I61" s="2" t="s">
        <v>423</v>
      </c>
      <c r="J61" s="2" t="s">
        <v>56</v>
      </c>
      <c r="K61" s="2" t="s">
        <v>57</v>
      </c>
      <c r="L61" s="2" t="s">
        <v>56</v>
      </c>
      <c r="M61" s="2" t="s">
        <v>60</v>
      </c>
      <c r="N61" s="2" t="s">
        <v>545</v>
      </c>
      <c r="O61" s="2" t="s">
        <v>57</v>
      </c>
      <c r="P61" s="2" t="s">
        <v>346</v>
      </c>
      <c r="Q61" s="2" t="s">
        <v>1242</v>
      </c>
      <c r="R61" s="2">
        <v>-5</v>
      </c>
      <c r="S61" s="2" t="s">
        <v>546</v>
      </c>
      <c r="T61" s="2" t="s">
        <v>1306</v>
      </c>
      <c r="U61" s="2">
        <v>25</v>
      </c>
      <c r="V61" s="2">
        <v>20</v>
      </c>
      <c r="W61" s="2">
        <v>600</v>
      </c>
      <c r="X61" s="2" t="s">
        <v>547</v>
      </c>
      <c r="Y61" s="87">
        <v>24</v>
      </c>
      <c r="Z61" s="2" t="s">
        <v>57</v>
      </c>
      <c r="AA61" s="2"/>
      <c r="AB61" s="2"/>
      <c r="AC61" s="2"/>
      <c r="AD61" s="2">
        <v>0</v>
      </c>
      <c r="AE61" s="2">
        <v>0</v>
      </c>
      <c r="AF61" s="2">
        <v>0</v>
      </c>
      <c r="AG61" s="2" t="s">
        <v>233</v>
      </c>
      <c r="AH61" s="2" t="s">
        <v>548</v>
      </c>
      <c r="AI61" s="2">
        <v>14522</v>
      </c>
      <c r="AJ61" s="2" t="s">
        <v>233</v>
      </c>
      <c r="AK61" s="2" t="s">
        <v>548</v>
      </c>
      <c r="AL61" s="2">
        <v>14522</v>
      </c>
      <c r="AM61" s="2" t="s">
        <v>233</v>
      </c>
      <c r="AN61" s="2" t="s">
        <v>548</v>
      </c>
      <c r="AO61" s="39">
        <v>60728</v>
      </c>
      <c r="AP61" s="2" t="s">
        <v>549</v>
      </c>
      <c r="AQ61" s="2" t="s">
        <v>550</v>
      </c>
      <c r="AR61" s="2">
        <v>39</v>
      </c>
    </row>
    <row r="62" spans="1:61" ht="13" hidden="1">
      <c r="A62" s="2" t="s">
        <v>864</v>
      </c>
      <c r="B62" s="2" t="s">
        <v>864</v>
      </c>
      <c r="C62" s="2" t="s">
        <v>865</v>
      </c>
      <c r="D62" s="2" t="s">
        <v>179</v>
      </c>
      <c r="E62" s="2" t="s">
        <v>81</v>
      </c>
      <c r="F62" s="2" t="s">
        <v>54</v>
      </c>
      <c r="G62" s="2" t="s">
        <v>1224</v>
      </c>
      <c r="H62" s="2" t="s">
        <v>285</v>
      </c>
      <c r="I62" s="2" t="s">
        <v>1245</v>
      </c>
      <c r="J62" s="2" t="s">
        <v>866</v>
      </c>
      <c r="K62" s="2" t="s">
        <v>57</v>
      </c>
      <c r="L62" s="2" t="s">
        <v>56</v>
      </c>
      <c r="M62" s="2" t="s">
        <v>57</v>
      </c>
      <c r="N62" s="2" t="s">
        <v>56</v>
      </c>
      <c r="O62" s="2" t="s">
        <v>57</v>
      </c>
      <c r="P62" s="88">
        <v>42006</v>
      </c>
      <c r="Q62" s="2" t="s">
        <v>1352</v>
      </c>
      <c r="R62" s="2">
        <v>-9</v>
      </c>
      <c r="S62" s="88">
        <v>51137</v>
      </c>
      <c r="T62" s="2" t="s">
        <v>1353</v>
      </c>
      <c r="U62" s="2">
        <v>25</v>
      </c>
      <c r="V62" s="2">
        <v>16</v>
      </c>
      <c r="W62" s="2">
        <v>550</v>
      </c>
      <c r="X62" s="2" t="s">
        <v>867</v>
      </c>
      <c r="Y62" s="87">
        <v>22</v>
      </c>
      <c r="Z62" s="2" t="s">
        <v>57</v>
      </c>
      <c r="AA62" s="2"/>
      <c r="AB62" s="2"/>
      <c r="AC62" s="2"/>
      <c r="AD62" s="2" t="s">
        <v>868</v>
      </c>
      <c r="AE62" s="2" t="s">
        <v>868</v>
      </c>
      <c r="AF62" s="2" t="s">
        <v>868</v>
      </c>
      <c r="AG62" s="2" t="s">
        <v>869</v>
      </c>
      <c r="AH62" s="2" t="s">
        <v>870</v>
      </c>
      <c r="AI62" s="39">
        <v>108415</v>
      </c>
    </row>
    <row r="63" spans="1:61" ht="13" hidden="1">
      <c r="A63" s="2" t="s">
        <v>461</v>
      </c>
      <c r="B63" s="2" t="s">
        <v>1362</v>
      </c>
      <c r="C63" s="2" t="s">
        <v>462</v>
      </c>
      <c r="D63" s="2" t="s">
        <v>52</v>
      </c>
      <c r="E63" s="2" t="s">
        <v>136</v>
      </c>
      <c r="F63" s="2" t="s">
        <v>54</v>
      </c>
      <c r="G63" s="2" t="s">
        <v>1224</v>
      </c>
      <c r="H63" s="2" t="s">
        <v>423</v>
      </c>
      <c r="I63" s="2" t="s">
        <v>423</v>
      </c>
      <c r="J63" s="2" t="s">
        <v>463</v>
      </c>
      <c r="K63" s="2" t="s">
        <v>57</v>
      </c>
      <c r="L63" s="2" t="s">
        <v>56</v>
      </c>
      <c r="M63" s="2" t="s">
        <v>60</v>
      </c>
      <c r="N63" s="2" t="s">
        <v>312</v>
      </c>
      <c r="O63" s="2" t="s">
        <v>57</v>
      </c>
      <c r="P63" s="2" t="s">
        <v>464</v>
      </c>
      <c r="Q63" s="2" t="s">
        <v>214</v>
      </c>
      <c r="R63" s="2">
        <v>-8</v>
      </c>
      <c r="S63" s="2" t="s">
        <v>347</v>
      </c>
      <c r="T63" s="2" t="s">
        <v>1306</v>
      </c>
      <c r="U63" s="2">
        <v>28</v>
      </c>
      <c r="V63" s="2">
        <v>20</v>
      </c>
      <c r="W63" s="2">
        <v>500</v>
      </c>
      <c r="X63" s="2" t="s">
        <v>313</v>
      </c>
      <c r="Y63" s="87">
        <v>17.857142857142858</v>
      </c>
      <c r="Z63" s="2" t="s">
        <v>57</v>
      </c>
      <c r="AO63" s="2">
        <v>1300.3</v>
      </c>
      <c r="AP63" s="2" t="s">
        <v>465</v>
      </c>
      <c r="AQ63" s="2" t="s">
        <v>466</v>
      </c>
      <c r="AR63" s="2">
        <v>136.49</v>
      </c>
      <c r="BE63" s="2" t="s">
        <v>60</v>
      </c>
      <c r="BF63" s="2" t="s">
        <v>467</v>
      </c>
    </row>
    <row r="64" spans="1:61" ht="13" hidden="1">
      <c r="A64" s="2" t="s">
        <v>476</v>
      </c>
      <c r="B64" s="2" t="s">
        <v>476</v>
      </c>
      <c r="C64" s="2" t="s">
        <v>477</v>
      </c>
      <c r="D64" s="2" t="s">
        <v>179</v>
      </c>
      <c r="E64" s="2" t="s">
        <v>81</v>
      </c>
      <c r="F64" s="2" t="s">
        <v>277</v>
      </c>
      <c r="G64" s="2" t="s">
        <v>1224</v>
      </c>
      <c r="H64" s="2" t="s">
        <v>478</v>
      </c>
      <c r="I64" s="2" t="s">
        <v>478</v>
      </c>
      <c r="J64" s="2" t="s">
        <v>479</v>
      </c>
      <c r="K64" s="2" t="s">
        <v>57</v>
      </c>
      <c r="L64" s="2" t="s">
        <v>56</v>
      </c>
      <c r="M64" s="2" t="s">
        <v>60</v>
      </c>
      <c r="N64" s="2" t="s">
        <v>480</v>
      </c>
      <c r="O64" s="2" t="s">
        <v>57</v>
      </c>
      <c r="P64" s="2" t="s">
        <v>481</v>
      </c>
      <c r="Q64" s="2" t="s">
        <v>1242</v>
      </c>
      <c r="R64" s="2">
        <v>-5</v>
      </c>
      <c r="S64" s="2" t="s">
        <v>482</v>
      </c>
      <c r="T64" s="2" t="s">
        <v>1306</v>
      </c>
      <c r="U64" s="2">
        <v>25</v>
      </c>
      <c r="V64" s="2">
        <v>20</v>
      </c>
      <c r="W64" s="2">
        <v>500</v>
      </c>
      <c r="X64" s="2" t="s">
        <v>1363</v>
      </c>
      <c r="Y64" s="87">
        <v>20</v>
      </c>
      <c r="Z64" s="2" t="s">
        <v>484</v>
      </c>
      <c r="AA64" s="2"/>
      <c r="AB64" s="2"/>
      <c r="AC64" s="2"/>
      <c r="AD64" s="2">
        <v>0</v>
      </c>
      <c r="AE64" s="2">
        <v>0</v>
      </c>
      <c r="AF64" s="2">
        <v>0</v>
      </c>
      <c r="AG64" s="2" t="s">
        <v>485</v>
      </c>
      <c r="AH64" s="2" t="s">
        <v>486</v>
      </c>
      <c r="AI64" s="2">
        <v>158551</v>
      </c>
    </row>
    <row r="65" spans="1:59" ht="13">
      <c r="A65" s="2" t="s">
        <v>573</v>
      </c>
      <c r="B65" s="2" t="s">
        <v>1364</v>
      </c>
      <c r="C65" s="2" t="s">
        <v>574</v>
      </c>
      <c r="D65" s="2" t="s">
        <v>80</v>
      </c>
      <c r="E65" s="2" t="s">
        <v>81</v>
      </c>
      <c r="F65" s="2" t="s">
        <v>54</v>
      </c>
      <c r="G65" s="2" t="s">
        <v>1224</v>
      </c>
      <c r="H65" s="2" t="s">
        <v>575</v>
      </c>
      <c r="I65" s="2" t="s">
        <v>114</v>
      </c>
      <c r="J65" s="2" t="s">
        <v>576</v>
      </c>
      <c r="K65" s="2" t="s">
        <v>57</v>
      </c>
      <c r="L65" s="2" t="s">
        <v>577</v>
      </c>
      <c r="M65" s="2" t="s">
        <v>60</v>
      </c>
      <c r="N65" s="2" t="s">
        <v>578</v>
      </c>
      <c r="O65" s="2" t="s">
        <v>57</v>
      </c>
      <c r="P65" s="2" t="s">
        <v>579</v>
      </c>
      <c r="Q65" s="2" t="s">
        <v>1352</v>
      </c>
      <c r="R65" s="2">
        <v>-9</v>
      </c>
      <c r="S65" s="2" t="s">
        <v>580</v>
      </c>
      <c r="T65" s="2" t="s">
        <v>215</v>
      </c>
      <c r="U65" s="2">
        <v>26</v>
      </c>
      <c r="V65" s="2">
        <v>17</v>
      </c>
      <c r="W65" s="2">
        <v>465.3</v>
      </c>
      <c r="X65" s="2" t="s">
        <v>581</v>
      </c>
      <c r="Y65" s="87">
        <v>17.896153846153847</v>
      </c>
      <c r="Z65" s="2" t="s">
        <v>60</v>
      </c>
      <c r="BE65" s="2" t="s">
        <v>57</v>
      </c>
    </row>
    <row r="66" spans="1:59" ht="13" hidden="1">
      <c r="A66" s="2" t="s">
        <v>1365</v>
      </c>
      <c r="B66" s="2" t="s">
        <v>513</v>
      </c>
      <c r="C66" s="2" t="s">
        <v>56</v>
      </c>
      <c r="D66" s="2" t="s">
        <v>419</v>
      </c>
      <c r="E66" s="2" t="s">
        <v>81</v>
      </c>
      <c r="F66" s="2" t="s">
        <v>54</v>
      </c>
      <c r="G66" s="2" t="s">
        <v>1224</v>
      </c>
      <c r="H66" s="2" t="s">
        <v>520</v>
      </c>
      <c r="I66" s="2" t="s">
        <v>515</v>
      </c>
      <c r="J66" s="2" t="s">
        <v>521</v>
      </c>
      <c r="K66" s="2" t="s">
        <v>57</v>
      </c>
      <c r="L66" s="2" t="s">
        <v>57</v>
      </c>
      <c r="M66" s="2" t="s">
        <v>57</v>
      </c>
      <c r="N66" s="2" t="s">
        <v>57</v>
      </c>
      <c r="O66" s="2" t="s">
        <v>57</v>
      </c>
      <c r="P66" s="88">
        <v>45295</v>
      </c>
      <c r="Q66" s="2" t="s">
        <v>1300</v>
      </c>
      <c r="R66" s="2">
        <v>0</v>
      </c>
      <c r="S66" s="2" t="s">
        <v>522</v>
      </c>
      <c r="T66" s="2" t="s">
        <v>1366</v>
      </c>
      <c r="U66" s="2">
        <v>10</v>
      </c>
      <c r="V66" s="2"/>
      <c r="W66" s="2">
        <v>454</v>
      </c>
      <c r="X66" s="2" t="s">
        <v>523</v>
      </c>
      <c r="Y66" s="87">
        <v>45.4</v>
      </c>
      <c r="Z66" s="2" t="s">
        <v>57</v>
      </c>
    </row>
    <row r="67" spans="1:59" ht="13">
      <c r="A67" s="2" t="s">
        <v>1254</v>
      </c>
      <c r="B67" s="2"/>
      <c r="C67" s="2" t="s">
        <v>56</v>
      </c>
      <c r="D67" s="2" t="s">
        <v>419</v>
      </c>
      <c r="E67" s="2" t="s">
        <v>81</v>
      </c>
      <c r="F67" s="2" t="s">
        <v>54</v>
      </c>
      <c r="G67" s="2" t="s">
        <v>1224</v>
      </c>
      <c r="H67" s="2" t="s">
        <v>1097</v>
      </c>
      <c r="I67" s="2" t="s">
        <v>1251</v>
      </c>
      <c r="J67" s="2" t="s">
        <v>1098</v>
      </c>
      <c r="K67" s="2" t="s">
        <v>57</v>
      </c>
      <c r="L67" s="2" t="s">
        <v>56</v>
      </c>
      <c r="M67" s="2" t="s">
        <v>60</v>
      </c>
      <c r="N67" s="2" t="s">
        <v>1099</v>
      </c>
      <c r="O67" s="2" t="s">
        <v>57</v>
      </c>
      <c r="P67" s="2" t="s">
        <v>1100</v>
      </c>
      <c r="Q67" s="2" t="s">
        <v>1255</v>
      </c>
      <c r="R67" s="2">
        <v>-13</v>
      </c>
      <c r="S67" s="2">
        <v>2039</v>
      </c>
      <c r="T67" s="2" t="s">
        <v>1256</v>
      </c>
      <c r="U67" s="2">
        <v>28</v>
      </c>
      <c r="V67" s="2">
        <v>15</v>
      </c>
      <c r="W67" s="2">
        <v>436</v>
      </c>
      <c r="X67" s="2" t="s">
        <v>1101</v>
      </c>
      <c r="Y67" s="87">
        <v>15.571428571428571</v>
      </c>
      <c r="Z67" s="2" t="s">
        <v>60</v>
      </c>
      <c r="AA67" s="2"/>
      <c r="AB67" s="2"/>
      <c r="AC67" s="2"/>
      <c r="AD67" s="2"/>
      <c r="AE67" s="2"/>
      <c r="AF67" s="2"/>
      <c r="AG67" s="2"/>
      <c r="AH67" s="2"/>
      <c r="AI67" s="39"/>
    </row>
    <row r="68" spans="1:59" ht="13">
      <c r="A68" s="2" t="s">
        <v>316</v>
      </c>
      <c r="B68" s="2" t="s">
        <v>1367</v>
      </c>
      <c r="C68" s="2" t="s">
        <v>317</v>
      </c>
      <c r="D68" s="2" t="s">
        <v>52</v>
      </c>
      <c r="E68" s="2" t="s">
        <v>81</v>
      </c>
      <c r="F68" s="2" t="s">
        <v>54</v>
      </c>
      <c r="G68" s="2" t="s">
        <v>1224</v>
      </c>
      <c r="H68" s="2" t="s">
        <v>318</v>
      </c>
      <c r="I68" s="2" t="s">
        <v>325</v>
      </c>
      <c r="J68" s="2" t="s">
        <v>56</v>
      </c>
      <c r="K68" s="2" t="s">
        <v>57</v>
      </c>
      <c r="L68" s="2" t="s">
        <v>56</v>
      </c>
      <c r="M68" s="2" t="s">
        <v>60</v>
      </c>
      <c r="N68" s="2" t="s">
        <v>319</v>
      </c>
      <c r="O68" s="2" t="s">
        <v>57</v>
      </c>
      <c r="P68" s="2">
        <v>2006</v>
      </c>
      <c r="Q68" s="2" t="s">
        <v>1350</v>
      </c>
      <c r="R68" s="2">
        <v>-18</v>
      </c>
      <c r="S68" s="2">
        <v>2039</v>
      </c>
      <c r="T68" s="2" t="s">
        <v>1256</v>
      </c>
      <c r="U68" s="2">
        <v>33</v>
      </c>
      <c r="V68" s="2">
        <v>15</v>
      </c>
      <c r="W68" s="2">
        <v>433</v>
      </c>
      <c r="X68" s="2" t="s">
        <v>320</v>
      </c>
      <c r="Y68" s="87">
        <v>13.121212121212121</v>
      </c>
      <c r="Z68" s="2" t="s">
        <v>60</v>
      </c>
      <c r="AA68" s="2"/>
      <c r="AB68" s="2"/>
      <c r="AC68" s="2"/>
      <c r="AD68" s="2">
        <v>2945.38</v>
      </c>
      <c r="AE68" s="2">
        <v>702.72</v>
      </c>
      <c r="AF68" s="2">
        <v>604.64</v>
      </c>
      <c r="AG68" s="2" t="s">
        <v>321</v>
      </c>
      <c r="AH68" s="2" t="s">
        <v>322</v>
      </c>
      <c r="AI68" s="39">
        <v>151310</v>
      </c>
    </row>
    <row r="69" spans="1:59" ht="13" hidden="1">
      <c r="A69" s="2" t="s">
        <v>342</v>
      </c>
      <c r="B69" s="2" t="s">
        <v>1368</v>
      </c>
      <c r="C69" s="2" t="s">
        <v>343</v>
      </c>
      <c r="D69" s="2" t="s">
        <v>52</v>
      </c>
      <c r="E69" s="2" t="s">
        <v>136</v>
      </c>
      <c r="F69" s="2" t="s">
        <v>54</v>
      </c>
      <c r="G69" s="2" t="s">
        <v>1224</v>
      </c>
      <c r="H69" s="2" t="s">
        <v>344</v>
      </c>
      <c r="I69" s="2" t="s">
        <v>423</v>
      </c>
      <c r="J69" s="2" t="s">
        <v>345</v>
      </c>
      <c r="K69" s="2" t="s">
        <v>57</v>
      </c>
      <c r="L69" s="2" t="s">
        <v>56</v>
      </c>
      <c r="M69" s="2" t="s">
        <v>60</v>
      </c>
      <c r="N69" s="2" t="s">
        <v>312</v>
      </c>
      <c r="O69" s="2" t="s">
        <v>57</v>
      </c>
      <c r="P69" s="2" t="s">
        <v>346</v>
      </c>
      <c r="Q69" s="2" t="s">
        <v>1242</v>
      </c>
      <c r="R69" s="2">
        <v>-5</v>
      </c>
      <c r="S69" s="2" t="s">
        <v>347</v>
      </c>
      <c r="T69" s="2" t="s">
        <v>1306</v>
      </c>
      <c r="U69" s="2">
        <v>25</v>
      </c>
      <c r="V69" s="2">
        <v>20</v>
      </c>
      <c r="W69" s="2">
        <v>400</v>
      </c>
      <c r="X69" s="2" t="s">
        <v>348</v>
      </c>
      <c r="Y69" s="87">
        <v>16</v>
      </c>
      <c r="Z69" s="2" t="s">
        <v>57</v>
      </c>
      <c r="BE69" s="2" t="s">
        <v>57</v>
      </c>
      <c r="BF69" s="2" t="s">
        <v>349</v>
      </c>
    </row>
    <row r="70" spans="1:59" ht="13" hidden="1">
      <c r="A70" s="2" t="s">
        <v>1165</v>
      </c>
      <c r="B70" s="2" t="s">
        <v>1165</v>
      </c>
      <c r="C70" s="2" t="s">
        <v>1166</v>
      </c>
      <c r="D70" s="2" t="s">
        <v>179</v>
      </c>
      <c r="E70" s="2" t="s">
        <v>81</v>
      </c>
      <c r="F70" s="2" t="s">
        <v>54</v>
      </c>
      <c r="G70" s="2" t="s">
        <v>1224</v>
      </c>
      <c r="H70" s="2" t="s">
        <v>1167</v>
      </c>
      <c r="I70" s="2" t="s">
        <v>584</v>
      </c>
      <c r="J70" s="2" t="s">
        <v>1168</v>
      </c>
      <c r="K70" s="2" t="s">
        <v>60</v>
      </c>
      <c r="L70" s="2" t="s">
        <v>1169</v>
      </c>
      <c r="M70" s="2" t="s">
        <v>57</v>
      </c>
      <c r="N70" s="2" t="s">
        <v>1170</v>
      </c>
      <c r="O70" s="2" t="s">
        <v>57</v>
      </c>
      <c r="P70" s="2">
        <v>2024</v>
      </c>
      <c r="Q70" s="2" t="s">
        <v>1300</v>
      </c>
      <c r="R70" s="2">
        <v>0</v>
      </c>
      <c r="S70" s="2">
        <v>2035</v>
      </c>
      <c r="T70" s="2" t="s">
        <v>1369</v>
      </c>
      <c r="U70" s="2">
        <v>11</v>
      </c>
      <c r="V70" s="2"/>
      <c r="W70" s="2">
        <v>395.6</v>
      </c>
      <c r="X70" s="2" t="s">
        <v>1171</v>
      </c>
      <c r="Y70" s="87">
        <v>35.963636363636368</v>
      </c>
      <c r="Z70" s="2" t="s">
        <v>57</v>
      </c>
    </row>
    <row r="71" spans="1:59" ht="13" hidden="1">
      <c r="A71" s="2" t="s">
        <v>1008</v>
      </c>
      <c r="B71" s="2" t="s">
        <v>1370</v>
      </c>
      <c r="C71" s="2" t="s">
        <v>1009</v>
      </c>
      <c r="D71" s="2" t="s">
        <v>179</v>
      </c>
      <c r="E71" s="2" t="s">
        <v>81</v>
      </c>
      <c r="F71" s="2" t="s">
        <v>54</v>
      </c>
      <c r="G71" s="2" t="s">
        <v>1224</v>
      </c>
      <c r="H71" s="2" t="s">
        <v>1010</v>
      </c>
      <c r="I71" s="2" t="s">
        <v>285</v>
      </c>
      <c r="J71" s="2" t="s">
        <v>56</v>
      </c>
      <c r="K71" s="2" t="s">
        <v>57</v>
      </c>
      <c r="L71" s="2" t="s">
        <v>56</v>
      </c>
      <c r="M71" s="2" t="s">
        <v>60</v>
      </c>
      <c r="N71" s="2" t="s">
        <v>1011</v>
      </c>
      <c r="O71" s="2" t="s">
        <v>57</v>
      </c>
      <c r="P71" s="39" t="s">
        <v>1012</v>
      </c>
      <c r="Q71" s="2" t="s">
        <v>1263</v>
      </c>
      <c r="R71" s="2">
        <v>-4</v>
      </c>
      <c r="S71" s="2" t="s">
        <v>1013</v>
      </c>
      <c r="T71" s="2" t="s">
        <v>1280</v>
      </c>
      <c r="U71" s="2">
        <v>25</v>
      </c>
      <c r="V71" s="2">
        <v>21</v>
      </c>
      <c r="W71" s="2">
        <v>375</v>
      </c>
      <c r="X71" s="39" t="s">
        <v>1014</v>
      </c>
      <c r="Y71" s="87">
        <v>15</v>
      </c>
      <c r="Z71" s="2" t="s">
        <v>57</v>
      </c>
    </row>
    <row r="72" spans="1:59" ht="13" hidden="1">
      <c r="A72" s="2" t="s">
        <v>50</v>
      </c>
      <c r="B72" s="2" t="s">
        <v>1371</v>
      </c>
      <c r="C72" s="2" t="s">
        <v>51</v>
      </c>
      <c r="D72" s="2" t="s">
        <v>52</v>
      </c>
      <c r="E72" s="2" t="s">
        <v>53</v>
      </c>
      <c r="F72" s="2" t="s">
        <v>54</v>
      </c>
      <c r="G72" s="2" t="s">
        <v>1224</v>
      </c>
      <c r="H72" s="2" t="s">
        <v>55</v>
      </c>
      <c r="I72" s="2" t="s">
        <v>1237</v>
      </c>
      <c r="J72" s="2" t="s">
        <v>56</v>
      </c>
      <c r="K72" s="2" t="s">
        <v>57</v>
      </c>
      <c r="L72" s="2" t="s">
        <v>57</v>
      </c>
      <c r="M72" s="2" t="s">
        <v>58</v>
      </c>
      <c r="N72" s="2" t="s">
        <v>56</v>
      </c>
      <c r="O72" s="2" t="s">
        <v>57</v>
      </c>
      <c r="P72" s="88">
        <v>43716</v>
      </c>
      <c r="Q72" s="89" t="s">
        <v>1242</v>
      </c>
      <c r="R72" s="89">
        <v>-5</v>
      </c>
      <c r="S72" s="88">
        <v>52243</v>
      </c>
      <c r="T72" s="89" t="s">
        <v>1243</v>
      </c>
      <c r="U72" s="39">
        <v>24</v>
      </c>
      <c r="V72" s="89">
        <v>19</v>
      </c>
      <c r="W72" s="2">
        <v>370</v>
      </c>
      <c r="X72" s="2" t="s">
        <v>59</v>
      </c>
      <c r="Y72" s="87">
        <v>15.416666666666666</v>
      </c>
      <c r="Z72" s="2" t="s">
        <v>57</v>
      </c>
      <c r="BE72" s="2" t="s">
        <v>60</v>
      </c>
      <c r="BF72" s="2" t="s">
        <v>61</v>
      </c>
    </row>
    <row r="73" spans="1:59" ht="13" hidden="1">
      <c r="A73" s="2" t="s">
        <v>761</v>
      </c>
      <c r="B73" s="2" t="s">
        <v>1372</v>
      </c>
      <c r="C73" s="2" t="s">
        <v>762</v>
      </c>
      <c r="D73" s="2" t="s">
        <v>52</v>
      </c>
      <c r="E73" s="2" t="s">
        <v>53</v>
      </c>
      <c r="F73" s="2" t="s">
        <v>54</v>
      </c>
      <c r="G73" s="2" t="s">
        <v>1224</v>
      </c>
      <c r="H73" s="2" t="s">
        <v>763</v>
      </c>
      <c r="I73" s="2" t="s">
        <v>1237</v>
      </c>
      <c r="J73" s="2" t="s">
        <v>56</v>
      </c>
      <c r="K73" s="2" t="s">
        <v>57</v>
      </c>
      <c r="L73" s="2" t="s">
        <v>1285</v>
      </c>
      <c r="M73" s="2" t="s">
        <v>56</v>
      </c>
      <c r="N73" s="2" t="s">
        <v>56</v>
      </c>
      <c r="O73" s="2" t="s">
        <v>57</v>
      </c>
      <c r="P73" s="2">
        <v>2023</v>
      </c>
      <c r="Q73" s="2" t="s">
        <v>1341</v>
      </c>
      <c r="R73" s="2">
        <v>-1</v>
      </c>
      <c r="S73" s="2">
        <v>2043</v>
      </c>
      <c r="T73" s="2" t="s">
        <v>1243</v>
      </c>
      <c r="U73" s="2">
        <v>20</v>
      </c>
      <c r="V73" s="2"/>
      <c r="W73" s="2">
        <v>370</v>
      </c>
      <c r="X73" s="2" t="s">
        <v>764</v>
      </c>
      <c r="Y73" s="87">
        <v>18.5</v>
      </c>
      <c r="Z73" s="2" t="s">
        <v>57</v>
      </c>
      <c r="AA73" s="2"/>
      <c r="AB73" s="2"/>
      <c r="AC73" s="2"/>
      <c r="AD73" s="2">
        <v>0</v>
      </c>
      <c r="AE73" s="2">
        <v>0</v>
      </c>
      <c r="AF73" s="2">
        <v>0</v>
      </c>
      <c r="AG73" s="2" t="s">
        <v>765</v>
      </c>
      <c r="AH73" s="2" t="s">
        <v>766</v>
      </c>
      <c r="AI73" s="2">
        <v>150</v>
      </c>
    </row>
    <row r="74" spans="1:59" ht="13" hidden="1">
      <c r="A74" s="2" t="s">
        <v>263</v>
      </c>
      <c r="B74" s="2" t="s">
        <v>263</v>
      </c>
      <c r="C74" s="2" t="s">
        <v>264</v>
      </c>
      <c r="D74" s="2" t="s">
        <v>52</v>
      </c>
      <c r="E74" s="2" t="s">
        <v>53</v>
      </c>
      <c r="F74" s="2" t="s">
        <v>54</v>
      </c>
      <c r="G74" s="2" t="s">
        <v>1224</v>
      </c>
      <c r="H74" s="2" t="s">
        <v>265</v>
      </c>
      <c r="I74" s="2" t="s">
        <v>1233</v>
      </c>
      <c r="J74" s="2" t="s">
        <v>56</v>
      </c>
      <c r="K74" s="2" t="s">
        <v>57</v>
      </c>
      <c r="L74" s="2" t="s">
        <v>56</v>
      </c>
      <c r="M74" s="2" t="s">
        <v>60</v>
      </c>
      <c r="N74" s="2" t="s">
        <v>266</v>
      </c>
      <c r="O74" s="2" t="s">
        <v>57</v>
      </c>
      <c r="P74" s="90">
        <v>42531</v>
      </c>
      <c r="Q74" s="2" t="s">
        <v>214</v>
      </c>
      <c r="R74" s="2">
        <v>-8</v>
      </c>
      <c r="S74" s="88">
        <v>52753</v>
      </c>
      <c r="T74" s="2" t="s">
        <v>1306</v>
      </c>
      <c r="U74" s="2">
        <v>28</v>
      </c>
      <c r="V74" s="2">
        <v>20</v>
      </c>
      <c r="W74" s="2">
        <v>356.452</v>
      </c>
      <c r="X74" s="2" t="s">
        <v>56</v>
      </c>
      <c r="Y74" s="87">
        <v>12.730428571428572</v>
      </c>
      <c r="Z74" s="2" t="s">
        <v>57</v>
      </c>
    </row>
    <row r="75" spans="1:59" ht="13" hidden="1">
      <c r="A75" s="2" t="s">
        <v>112</v>
      </c>
      <c r="B75" s="2" t="s">
        <v>112</v>
      </c>
      <c r="C75" s="2" t="s">
        <v>113</v>
      </c>
      <c r="D75" s="2" t="s">
        <v>80</v>
      </c>
      <c r="E75" s="2" t="s">
        <v>81</v>
      </c>
      <c r="F75" s="2" t="s">
        <v>54</v>
      </c>
      <c r="G75" s="2" t="s">
        <v>1224</v>
      </c>
      <c r="H75" s="2" t="s">
        <v>114</v>
      </c>
      <c r="I75" s="2" t="s">
        <v>114</v>
      </c>
      <c r="J75" s="2" t="s">
        <v>115</v>
      </c>
      <c r="K75" s="2" t="s">
        <v>57</v>
      </c>
      <c r="L75" s="2" t="s">
        <v>56</v>
      </c>
      <c r="M75" s="2" t="s">
        <v>60</v>
      </c>
      <c r="N75" s="2" t="s">
        <v>116</v>
      </c>
      <c r="O75" s="2" t="s">
        <v>57</v>
      </c>
      <c r="P75" s="2" t="s">
        <v>117</v>
      </c>
      <c r="Q75" s="2" t="s">
        <v>1300</v>
      </c>
      <c r="R75" s="2">
        <v>0</v>
      </c>
      <c r="S75" s="2" t="s">
        <v>118</v>
      </c>
      <c r="T75" s="2" t="s">
        <v>1366</v>
      </c>
      <c r="U75" s="2">
        <v>10</v>
      </c>
      <c r="V75" s="2"/>
      <c r="W75" s="2">
        <v>350</v>
      </c>
      <c r="X75" s="2" t="s">
        <v>119</v>
      </c>
      <c r="Y75" s="87">
        <v>35</v>
      </c>
      <c r="Z75" s="2" t="s">
        <v>57</v>
      </c>
      <c r="AA75" s="2"/>
      <c r="AB75" s="2"/>
      <c r="AC75" s="2"/>
      <c r="AD75" s="2">
        <v>558.72</v>
      </c>
      <c r="AE75" s="89">
        <v>2181.79</v>
      </c>
      <c r="AF75" s="89">
        <v>3447.8</v>
      </c>
      <c r="AG75" s="2" t="s">
        <v>120</v>
      </c>
      <c r="AH75" s="2" t="s">
        <v>121</v>
      </c>
      <c r="AI75" s="89">
        <v>313560.48</v>
      </c>
      <c r="AJ75" s="2" t="s">
        <v>122</v>
      </c>
      <c r="AK75" s="2" t="s">
        <v>123</v>
      </c>
      <c r="AL75" s="89">
        <v>3256.62</v>
      </c>
      <c r="AM75" s="2" t="s">
        <v>124</v>
      </c>
      <c r="AN75" s="2" t="s">
        <v>125</v>
      </c>
    </row>
    <row r="76" spans="1:59" ht="13" hidden="1">
      <c r="A76" s="2" t="s">
        <v>177</v>
      </c>
      <c r="B76" s="2" t="s">
        <v>177</v>
      </c>
      <c r="C76" s="2" t="s">
        <v>178</v>
      </c>
      <c r="D76" s="2" t="s">
        <v>179</v>
      </c>
      <c r="E76" s="2" t="s">
        <v>81</v>
      </c>
      <c r="F76" s="2" t="s">
        <v>54</v>
      </c>
      <c r="G76" s="2" t="s">
        <v>1224</v>
      </c>
      <c r="H76" s="2" t="s">
        <v>180</v>
      </c>
      <c r="I76" s="2" t="s">
        <v>180</v>
      </c>
      <c r="J76" s="2" t="s">
        <v>181</v>
      </c>
      <c r="K76" s="2" t="s">
        <v>57</v>
      </c>
      <c r="L76" s="2" t="s">
        <v>56</v>
      </c>
      <c r="M76" s="2" t="s">
        <v>60</v>
      </c>
      <c r="N76" s="2" t="s">
        <v>182</v>
      </c>
      <c r="O76" s="2" t="s">
        <v>57</v>
      </c>
      <c r="P76" s="2">
        <v>2016</v>
      </c>
      <c r="Q76" s="2" t="s">
        <v>214</v>
      </c>
      <c r="R76" s="2">
        <v>-8</v>
      </c>
      <c r="S76" s="2">
        <v>2046</v>
      </c>
      <c r="T76" s="2" t="s">
        <v>1373</v>
      </c>
      <c r="U76" s="2">
        <v>30</v>
      </c>
      <c r="V76" s="2">
        <v>22</v>
      </c>
      <c r="W76" s="2">
        <v>325</v>
      </c>
      <c r="X76" s="2" t="s">
        <v>183</v>
      </c>
      <c r="Y76" s="87">
        <v>10.833333333333334</v>
      </c>
      <c r="Z76" s="2" t="s">
        <v>57</v>
      </c>
      <c r="AG76" s="39"/>
    </row>
    <row r="77" spans="1:59" ht="13" hidden="1">
      <c r="A77" s="2" t="s">
        <v>1083</v>
      </c>
      <c r="B77" s="2" t="s">
        <v>1374</v>
      </c>
      <c r="C77" s="2" t="s">
        <v>1084</v>
      </c>
      <c r="D77" s="2" t="s">
        <v>52</v>
      </c>
      <c r="E77" s="2" t="s">
        <v>81</v>
      </c>
      <c r="F77" s="2" t="s">
        <v>54</v>
      </c>
      <c r="G77" s="2" t="s">
        <v>1224</v>
      </c>
      <c r="H77" s="2" t="s">
        <v>114</v>
      </c>
      <c r="I77" s="2" t="s">
        <v>114</v>
      </c>
      <c r="J77" s="2" t="s">
        <v>1085</v>
      </c>
      <c r="K77" s="2" t="s">
        <v>56</v>
      </c>
      <c r="L77" s="2" t="s">
        <v>56</v>
      </c>
      <c r="M77" s="2" t="s">
        <v>57</v>
      </c>
      <c r="N77" s="2" t="s">
        <v>56</v>
      </c>
      <c r="O77" s="2" t="s">
        <v>57</v>
      </c>
      <c r="P77" s="88">
        <v>45295</v>
      </c>
      <c r="Q77" s="2" t="s">
        <v>1300</v>
      </c>
      <c r="R77" s="2">
        <v>0</v>
      </c>
      <c r="S77" s="2" t="s">
        <v>1086</v>
      </c>
      <c r="T77" s="2" t="s">
        <v>1333</v>
      </c>
      <c r="U77" s="2">
        <v>14</v>
      </c>
      <c r="V77" s="2"/>
      <c r="W77" s="2">
        <v>298.82299999999998</v>
      </c>
      <c r="X77" s="2" t="s">
        <v>1087</v>
      </c>
      <c r="Y77" s="87">
        <v>21.3445</v>
      </c>
      <c r="Z77" s="2" t="s">
        <v>57</v>
      </c>
      <c r="AA77" s="2"/>
      <c r="BE77" s="2" t="s">
        <v>57</v>
      </c>
      <c r="BF77" s="2" t="s">
        <v>1088</v>
      </c>
      <c r="BG77" s="2" t="s">
        <v>1089</v>
      </c>
    </row>
    <row r="78" spans="1:59" ht="13" hidden="1">
      <c r="A78" s="2" t="s">
        <v>1177</v>
      </c>
      <c r="B78" s="2" t="s">
        <v>1375</v>
      </c>
      <c r="C78" s="2" t="s">
        <v>1178</v>
      </c>
      <c r="D78" s="2" t="s">
        <v>80</v>
      </c>
      <c r="E78" s="2" t="s">
        <v>81</v>
      </c>
      <c r="F78" s="2" t="s">
        <v>54</v>
      </c>
      <c r="G78" s="2" t="s">
        <v>1224</v>
      </c>
      <c r="H78" s="2" t="s">
        <v>1179</v>
      </c>
      <c r="I78" s="2" t="s">
        <v>1233</v>
      </c>
      <c r="J78" s="2" t="s">
        <v>56</v>
      </c>
      <c r="K78" s="2" t="s">
        <v>57</v>
      </c>
      <c r="L78" s="2" t="s">
        <v>1180</v>
      </c>
      <c r="M78" s="2" t="s">
        <v>57</v>
      </c>
      <c r="N78" s="2" t="s">
        <v>56</v>
      </c>
      <c r="O78" s="2" t="s">
        <v>60</v>
      </c>
      <c r="P78" s="88">
        <v>42008</v>
      </c>
      <c r="Q78" s="2" t="s">
        <v>1352</v>
      </c>
      <c r="R78" s="2">
        <v>-9</v>
      </c>
      <c r="S78" s="88">
        <v>51139</v>
      </c>
      <c r="T78" s="2" t="s">
        <v>1353</v>
      </c>
      <c r="U78" s="2">
        <v>25</v>
      </c>
      <c r="V78" s="2">
        <v>16</v>
      </c>
      <c r="W78" s="2">
        <v>255</v>
      </c>
      <c r="X78" s="2" t="s">
        <v>1181</v>
      </c>
      <c r="Y78" s="87">
        <v>10.199999999999999</v>
      </c>
      <c r="Z78" s="2" t="s">
        <v>57</v>
      </c>
      <c r="AA78" s="2"/>
      <c r="AB78" s="2"/>
      <c r="AC78" s="2"/>
      <c r="AD78" s="2" t="s">
        <v>56</v>
      </c>
      <c r="AE78" s="2">
        <v>0</v>
      </c>
      <c r="AF78" s="2">
        <v>0</v>
      </c>
      <c r="AG78" s="2" t="s">
        <v>1126</v>
      </c>
      <c r="AH78" s="2" t="s">
        <v>1127</v>
      </c>
      <c r="AI78" s="2" t="s">
        <v>56</v>
      </c>
      <c r="AJ78" s="2" t="s">
        <v>233</v>
      </c>
      <c r="AK78" s="2" t="s">
        <v>1182</v>
      </c>
    </row>
    <row r="79" spans="1:59" ht="13" hidden="1">
      <c r="A79" s="2" t="s">
        <v>887</v>
      </c>
      <c r="B79" s="2" t="s">
        <v>887</v>
      </c>
      <c r="C79" s="2" t="s">
        <v>888</v>
      </c>
      <c r="D79" s="2" t="s">
        <v>52</v>
      </c>
      <c r="E79" s="2" t="s">
        <v>81</v>
      </c>
      <c r="F79" s="2" t="s">
        <v>54</v>
      </c>
      <c r="G79" s="2" t="s">
        <v>1224</v>
      </c>
      <c r="H79" s="2" t="s">
        <v>285</v>
      </c>
      <c r="I79" s="2" t="s">
        <v>285</v>
      </c>
      <c r="J79" s="2" t="s">
        <v>56</v>
      </c>
      <c r="K79" s="2" t="s">
        <v>57</v>
      </c>
      <c r="L79" s="2" t="s">
        <v>56</v>
      </c>
      <c r="M79" s="2" t="s">
        <v>60</v>
      </c>
      <c r="N79" s="2" t="s">
        <v>889</v>
      </c>
      <c r="O79" s="2" t="s">
        <v>57</v>
      </c>
      <c r="P79" s="88">
        <v>41276</v>
      </c>
      <c r="Q79" s="2" t="s">
        <v>1291</v>
      </c>
      <c r="R79" s="2">
        <v>-11</v>
      </c>
      <c r="S79" s="2">
        <v>2043</v>
      </c>
      <c r="T79" s="2">
        <v>2043</v>
      </c>
      <c r="U79" s="2">
        <v>30</v>
      </c>
      <c r="V79" s="2">
        <v>19</v>
      </c>
      <c r="W79" s="2">
        <v>250</v>
      </c>
      <c r="X79" s="2" t="s">
        <v>890</v>
      </c>
      <c r="Y79" s="87">
        <v>8.3333333333333339</v>
      </c>
      <c r="Z79" s="2" t="s">
        <v>57</v>
      </c>
      <c r="AO79" s="2">
        <v>20234.900000000001</v>
      </c>
      <c r="AP79" s="2" t="s">
        <v>891</v>
      </c>
      <c r="AQ79" s="2" t="s">
        <v>892</v>
      </c>
      <c r="AR79" s="2">
        <v>4066.78</v>
      </c>
      <c r="AS79" s="2" t="s">
        <v>893</v>
      </c>
      <c r="AT79" s="2" t="s">
        <v>894</v>
      </c>
      <c r="AU79" s="2">
        <v>68958</v>
      </c>
      <c r="AV79" s="2" t="s">
        <v>895</v>
      </c>
      <c r="AW79" s="2" t="s">
        <v>896</v>
      </c>
      <c r="AX79" s="2">
        <v>4448.3999999999996</v>
      </c>
      <c r="BE79" s="2" t="s">
        <v>60</v>
      </c>
      <c r="BF79" s="2" t="s">
        <v>631</v>
      </c>
      <c r="BG79" s="2" t="s">
        <v>897</v>
      </c>
    </row>
    <row r="80" spans="1:59" ht="13" hidden="1">
      <c r="A80" s="2" t="s">
        <v>359</v>
      </c>
      <c r="B80" s="2" t="s">
        <v>359</v>
      </c>
      <c r="C80" s="2" t="s">
        <v>360</v>
      </c>
      <c r="D80" s="2" t="s">
        <v>179</v>
      </c>
      <c r="E80" s="2" t="s">
        <v>81</v>
      </c>
      <c r="F80" s="2" t="s">
        <v>54</v>
      </c>
      <c r="G80" s="2" t="s">
        <v>1224</v>
      </c>
      <c r="H80" s="2" t="s">
        <v>361</v>
      </c>
      <c r="I80" s="2" t="s">
        <v>285</v>
      </c>
      <c r="J80" s="2" t="s">
        <v>362</v>
      </c>
      <c r="K80" s="2" t="s">
        <v>363</v>
      </c>
      <c r="L80" s="2" t="s">
        <v>56</v>
      </c>
      <c r="M80" s="2" t="s">
        <v>60</v>
      </c>
      <c r="N80" s="2" t="s">
        <v>364</v>
      </c>
      <c r="O80" s="2" t="s">
        <v>57</v>
      </c>
      <c r="P80" s="2">
        <v>2011</v>
      </c>
      <c r="Q80" s="2" t="s">
        <v>1255</v>
      </c>
      <c r="R80" s="2">
        <v>-13</v>
      </c>
      <c r="S80" s="2">
        <v>2041</v>
      </c>
      <c r="T80" s="2" t="s">
        <v>215</v>
      </c>
      <c r="U80" s="2">
        <v>30</v>
      </c>
      <c r="V80" s="2">
        <v>17</v>
      </c>
      <c r="W80" s="2">
        <v>240</v>
      </c>
      <c r="X80" s="2" t="s">
        <v>365</v>
      </c>
      <c r="Y80" s="87">
        <v>8</v>
      </c>
      <c r="Z80" s="2" t="s">
        <v>57</v>
      </c>
      <c r="AA80" s="2"/>
      <c r="AB80" s="2"/>
      <c r="AC80" s="2"/>
      <c r="AD80" s="2">
        <v>790</v>
      </c>
      <c r="AE80" s="2">
        <v>877</v>
      </c>
      <c r="AF80" s="2">
        <v>858</v>
      </c>
      <c r="AG80" s="2" t="s">
        <v>366</v>
      </c>
      <c r="AH80" s="2" t="s">
        <v>367</v>
      </c>
      <c r="AI80" s="2">
        <v>60891</v>
      </c>
      <c r="AJ80" s="2" t="s">
        <v>368</v>
      </c>
      <c r="AK80" s="2" t="s">
        <v>369</v>
      </c>
      <c r="AL80" s="39">
        <v>61468</v>
      </c>
      <c r="AM80" s="2" t="s">
        <v>370</v>
      </c>
      <c r="AN80" s="2" t="s">
        <v>371</v>
      </c>
      <c r="BE80" s="2" t="s">
        <v>60</v>
      </c>
      <c r="BF80" s="2" t="s">
        <v>372</v>
      </c>
    </row>
    <row r="81" spans="1:59" ht="13" hidden="1">
      <c r="A81" s="2" t="s">
        <v>1183</v>
      </c>
      <c r="B81" s="2" t="s">
        <v>1376</v>
      </c>
      <c r="C81" s="2" t="s">
        <v>1184</v>
      </c>
      <c r="D81" s="2" t="s">
        <v>52</v>
      </c>
      <c r="E81" s="2" t="s">
        <v>81</v>
      </c>
      <c r="F81" s="2" t="s">
        <v>54</v>
      </c>
      <c r="G81" s="2" t="s">
        <v>1224</v>
      </c>
      <c r="H81" s="2" t="s">
        <v>1185</v>
      </c>
      <c r="I81" s="2" t="s">
        <v>1233</v>
      </c>
      <c r="J81" s="2" t="s">
        <v>56</v>
      </c>
      <c r="K81" s="2" t="s">
        <v>60</v>
      </c>
      <c r="L81" s="2" t="s">
        <v>1186</v>
      </c>
      <c r="M81" s="2" t="s">
        <v>60</v>
      </c>
      <c r="N81" s="2" t="s">
        <v>1187</v>
      </c>
      <c r="O81" s="2" t="s">
        <v>60</v>
      </c>
      <c r="P81" s="88">
        <v>39454</v>
      </c>
      <c r="Q81" s="2" t="s">
        <v>1338</v>
      </c>
      <c r="R81" s="2">
        <v>-16</v>
      </c>
      <c r="S81" s="2" t="s">
        <v>1188</v>
      </c>
      <c r="T81" s="2" t="s">
        <v>1313</v>
      </c>
      <c r="U81" s="2">
        <v>25</v>
      </c>
      <c r="V81" s="2">
        <v>9</v>
      </c>
      <c r="W81" s="2">
        <v>200</v>
      </c>
      <c r="X81" s="2" t="s">
        <v>1189</v>
      </c>
      <c r="Y81" s="87">
        <v>8</v>
      </c>
      <c r="Z81" s="2" t="s">
        <v>57</v>
      </c>
      <c r="AA81" s="88">
        <v>42745</v>
      </c>
      <c r="AB81" s="2" t="s">
        <v>1190</v>
      </c>
      <c r="AC81" s="2">
        <v>31.5</v>
      </c>
    </row>
    <row r="82" spans="1:59" ht="13" hidden="1">
      <c r="A82" s="2" t="s">
        <v>732</v>
      </c>
      <c r="B82" s="2" t="s">
        <v>1377</v>
      </c>
      <c r="C82" s="2" t="s">
        <v>733</v>
      </c>
      <c r="D82" s="2" t="s">
        <v>52</v>
      </c>
      <c r="E82" s="2" t="s">
        <v>81</v>
      </c>
      <c r="F82" s="2" t="s">
        <v>277</v>
      </c>
      <c r="G82" s="2" t="s">
        <v>1224</v>
      </c>
      <c r="H82" s="2" t="s">
        <v>114</v>
      </c>
      <c r="I82" s="2" t="s">
        <v>114</v>
      </c>
      <c r="J82" s="2" t="s">
        <v>734</v>
      </c>
      <c r="K82" s="2" t="s">
        <v>57</v>
      </c>
      <c r="L82" s="2" t="s">
        <v>56</v>
      </c>
      <c r="M82" s="2" t="s">
        <v>57</v>
      </c>
      <c r="N82" s="2" t="s">
        <v>56</v>
      </c>
      <c r="O82" s="2" t="s">
        <v>57</v>
      </c>
      <c r="P82" s="2">
        <v>2010</v>
      </c>
      <c r="Q82" s="2" t="s">
        <v>1378</v>
      </c>
      <c r="R82" s="2">
        <v>-14</v>
      </c>
      <c r="S82" s="2">
        <v>2040</v>
      </c>
      <c r="T82" s="2" t="s">
        <v>1353</v>
      </c>
      <c r="U82" s="2">
        <v>30</v>
      </c>
      <c r="V82" s="2">
        <v>16</v>
      </c>
      <c r="W82" s="2">
        <v>197</v>
      </c>
      <c r="X82" s="2" t="s">
        <v>56</v>
      </c>
      <c r="Y82" s="87">
        <v>6.5666666666666664</v>
      </c>
      <c r="Z82" s="2" t="s">
        <v>57</v>
      </c>
      <c r="AA82" s="39"/>
      <c r="AB82" s="39"/>
      <c r="AC82" s="39"/>
      <c r="AD82" s="39">
        <v>2683</v>
      </c>
      <c r="AE82" s="39">
        <v>3047</v>
      </c>
      <c r="AF82" s="39">
        <v>2143</v>
      </c>
      <c r="AG82" s="2" t="s">
        <v>56</v>
      </c>
      <c r="AH82" s="2" t="s">
        <v>56</v>
      </c>
      <c r="AI82" s="2" t="s">
        <v>56</v>
      </c>
    </row>
    <row r="83" spans="1:59" ht="13" hidden="1">
      <c r="A83" s="2" t="s">
        <v>752</v>
      </c>
      <c r="B83" s="2" t="s">
        <v>752</v>
      </c>
      <c r="C83" s="2" t="s">
        <v>753</v>
      </c>
      <c r="D83" s="2" t="s">
        <v>52</v>
      </c>
      <c r="E83" s="2" t="s">
        <v>81</v>
      </c>
      <c r="F83" s="2" t="s">
        <v>54</v>
      </c>
      <c r="G83" s="2" t="s">
        <v>1224</v>
      </c>
      <c r="H83" s="2" t="s">
        <v>754</v>
      </c>
      <c r="I83" s="2" t="s">
        <v>1258</v>
      </c>
      <c r="J83" s="2" t="s">
        <v>755</v>
      </c>
      <c r="K83" s="2" t="s">
        <v>57</v>
      </c>
      <c r="L83" s="2" t="s">
        <v>56</v>
      </c>
      <c r="M83" s="2" t="s">
        <v>60</v>
      </c>
      <c r="N83" s="2" t="s">
        <v>756</v>
      </c>
      <c r="O83" s="2" t="s">
        <v>57</v>
      </c>
      <c r="P83" s="88">
        <v>43103</v>
      </c>
      <c r="Q83" s="2" t="s">
        <v>1330</v>
      </c>
      <c r="R83" s="2">
        <v>-6</v>
      </c>
      <c r="S83" s="2" t="s">
        <v>757</v>
      </c>
      <c r="T83" s="2" t="s">
        <v>1313</v>
      </c>
      <c r="U83" s="2">
        <v>15</v>
      </c>
      <c r="V83" s="2">
        <v>9</v>
      </c>
      <c r="W83" s="2">
        <v>162.5</v>
      </c>
      <c r="X83" s="2" t="s">
        <v>758</v>
      </c>
      <c r="Y83" s="87">
        <v>10.833333333333334</v>
      </c>
      <c r="Z83" s="2" t="s">
        <v>57</v>
      </c>
    </row>
    <row r="84" spans="1:59" ht="13" hidden="1">
      <c r="A84" s="2" t="s">
        <v>350</v>
      </c>
      <c r="B84" s="2" t="s">
        <v>350</v>
      </c>
      <c r="C84" s="2" t="s">
        <v>351</v>
      </c>
      <c r="D84" s="2" t="s">
        <v>52</v>
      </c>
      <c r="E84" s="2" t="s">
        <v>81</v>
      </c>
      <c r="F84" s="2" t="s">
        <v>54</v>
      </c>
      <c r="G84" s="2" t="s">
        <v>1224</v>
      </c>
      <c r="H84" s="2" t="s">
        <v>352</v>
      </c>
      <c r="I84" s="2" t="s">
        <v>147</v>
      </c>
      <c r="J84" s="2" t="s">
        <v>353</v>
      </c>
      <c r="K84" s="2" t="s">
        <v>57</v>
      </c>
      <c r="L84" s="2" t="s">
        <v>56</v>
      </c>
      <c r="M84" s="2" t="s">
        <v>57</v>
      </c>
      <c r="N84" s="2" t="s">
        <v>56</v>
      </c>
      <c r="O84" s="2" t="s">
        <v>72</v>
      </c>
      <c r="P84" s="88">
        <v>44630</v>
      </c>
      <c r="Q84" s="2" t="s">
        <v>1343</v>
      </c>
      <c r="R84" s="2">
        <v>-2</v>
      </c>
      <c r="S84" s="88">
        <v>45361</v>
      </c>
      <c r="T84" s="2" t="s">
        <v>1300</v>
      </c>
      <c r="U84" s="2">
        <v>2</v>
      </c>
      <c r="V84" s="2">
        <v>0</v>
      </c>
      <c r="W84" s="2">
        <v>160</v>
      </c>
      <c r="Y84" s="87">
        <v>80</v>
      </c>
      <c r="Z84" s="2" t="s">
        <v>56</v>
      </c>
    </row>
    <row r="85" spans="1:59" ht="13" hidden="1">
      <c r="A85" s="2" t="s">
        <v>209</v>
      </c>
      <c r="B85" s="2" t="s">
        <v>217</v>
      </c>
      <c r="C85" s="2" t="s">
        <v>210</v>
      </c>
      <c r="D85" s="2" t="s">
        <v>52</v>
      </c>
      <c r="E85" s="2" t="s">
        <v>136</v>
      </c>
      <c r="F85" s="2" t="s">
        <v>211</v>
      </c>
      <c r="G85" s="2" t="s">
        <v>1224</v>
      </c>
      <c r="H85" s="2" t="s">
        <v>212</v>
      </c>
      <c r="I85" s="2" t="s">
        <v>285</v>
      </c>
      <c r="J85" s="2" t="s">
        <v>56</v>
      </c>
      <c r="K85" s="2" t="s">
        <v>57</v>
      </c>
      <c r="L85" s="2" t="s">
        <v>56</v>
      </c>
      <c r="M85" s="2" t="s">
        <v>60</v>
      </c>
      <c r="N85" s="2" t="s">
        <v>213</v>
      </c>
      <c r="O85" s="2" t="s">
        <v>57</v>
      </c>
      <c r="P85" s="88">
        <v>42373</v>
      </c>
      <c r="Q85" s="2" t="s">
        <v>214</v>
      </c>
      <c r="R85" s="2">
        <v>-8</v>
      </c>
      <c r="S85" s="88">
        <v>51505</v>
      </c>
      <c r="T85" s="2" t="s">
        <v>215</v>
      </c>
      <c r="U85" s="2">
        <v>25</v>
      </c>
      <c r="V85" s="2">
        <v>17</v>
      </c>
      <c r="W85" s="2">
        <v>157</v>
      </c>
      <c r="X85" s="2" t="s">
        <v>216</v>
      </c>
      <c r="Y85" s="87">
        <v>6.28</v>
      </c>
      <c r="Z85" s="2" t="s">
        <v>57</v>
      </c>
      <c r="AE85" s="2">
        <v>1185.19</v>
      </c>
      <c r="AF85" s="2">
        <v>1607.18</v>
      </c>
      <c r="AG85" s="2" t="s">
        <v>191</v>
      </c>
      <c r="AH85" s="2" t="s">
        <v>217</v>
      </c>
      <c r="AI85" s="2">
        <v>12516.28</v>
      </c>
      <c r="BE85" s="2" t="s">
        <v>60</v>
      </c>
      <c r="BF85" s="2" t="s">
        <v>218</v>
      </c>
      <c r="BG85" s="2" t="s">
        <v>219</v>
      </c>
    </row>
    <row r="86" spans="1:59" ht="13" hidden="1">
      <c r="A86" s="2" t="s">
        <v>759</v>
      </c>
      <c r="B86" s="2" t="s">
        <v>1379</v>
      </c>
      <c r="C86" s="2" t="s">
        <v>760</v>
      </c>
      <c r="D86" s="2" t="s">
        <v>52</v>
      </c>
      <c r="E86" s="2" t="s">
        <v>136</v>
      </c>
      <c r="F86" s="2" t="s">
        <v>211</v>
      </c>
      <c r="G86" s="2" t="s">
        <v>1224</v>
      </c>
      <c r="H86" s="2" t="s">
        <v>212</v>
      </c>
      <c r="I86" s="2" t="s">
        <v>285</v>
      </c>
      <c r="J86" s="2" t="s">
        <v>56</v>
      </c>
      <c r="K86" s="2" t="s">
        <v>57</v>
      </c>
      <c r="L86" s="2" t="s">
        <v>56</v>
      </c>
      <c r="M86" s="2" t="s">
        <v>60</v>
      </c>
      <c r="N86" s="2" t="s">
        <v>213</v>
      </c>
      <c r="O86" s="2" t="s">
        <v>57</v>
      </c>
      <c r="P86" s="88">
        <v>42373</v>
      </c>
      <c r="Q86" s="2" t="s">
        <v>214</v>
      </c>
      <c r="R86" s="2">
        <v>-8</v>
      </c>
      <c r="S86" s="88">
        <v>51505</v>
      </c>
      <c r="T86" s="2" t="s">
        <v>215</v>
      </c>
      <c r="U86" s="2">
        <v>25</v>
      </c>
      <c r="V86" s="2">
        <v>17</v>
      </c>
      <c r="W86" s="2">
        <v>157</v>
      </c>
      <c r="X86" s="2" t="s">
        <v>216</v>
      </c>
      <c r="Y86" s="87">
        <v>6.28</v>
      </c>
      <c r="Z86" s="2" t="s">
        <v>57</v>
      </c>
      <c r="AO86" s="2">
        <v>229</v>
      </c>
    </row>
    <row r="87" spans="1:59" ht="13" hidden="1">
      <c r="A87" s="2" t="s">
        <v>586</v>
      </c>
      <c r="B87" s="2" t="s">
        <v>586</v>
      </c>
      <c r="C87" s="2" t="s">
        <v>587</v>
      </c>
      <c r="D87" s="2" t="s">
        <v>179</v>
      </c>
      <c r="E87" s="2" t="s">
        <v>81</v>
      </c>
      <c r="F87" s="2" t="s">
        <v>54</v>
      </c>
      <c r="G87" s="2" t="s">
        <v>1224</v>
      </c>
      <c r="H87" s="2" t="s">
        <v>588</v>
      </c>
      <c r="I87" s="2" t="s">
        <v>584</v>
      </c>
      <c r="J87" s="2" t="s">
        <v>589</v>
      </c>
      <c r="K87" s="2" t="s">
        <v>57</v>
      </c>
      <c r="L87" s="2" t="s">
        <v>57</v>
      </c>
      <c r="M87" s="2" t="s">
        <v>56</v>
      </c>
      <c r="N87" s="2" t="s">
        <v>57</v>
      </c>
      <c r="O87" s="2" t="s">
        <v>57</v>
      </c>
      <c r="P87" s="88">
        <v>44930</v>
      </c>
      <c r="Q87" s="2" t="s">
        <v>1341</v>
      </c>
      <c r="R87" s="2">
        <v>-1</v>
      </c>
      <c r="S87" s="88">
        <v>47852</v>
      </c>
      <c r="T87" s="2" t="s">
        <v>1380</v>
      </c>
      <c r="U87" s="2">
        <v>8</v>
      </c>
      <c r="V87" s="2"/>
      <c r="W87" s="2">
        <v>150</v>
      </c>
      <c r="X87" s="2" t="s">
        <v>590</v>
      </c>
      <c r="Y87" s="87">
        <v>18.75</v>
      </c>
      <c r="Z87" s="2" t="s">
        <v>57</v>
      </c>
      <c r="AA87" s="2"/>
      <c r="AB87" s="2"/>
      <c r="AC87" s="2"/>
      <c r="AD87" s="2">
        <v>0</v>
      </c>
      <c r="AE87" s="2">
        <v>0</v>
      </c>
      <c r="AF87" s="2">
        <v>0</v>
      </c>
      <c r="AG87" s="2" t="s">
        <v>591</v>
      </c>
      <c r="AH87" s="2" t="s">
        <v>592</v>
      </c>
      <c r="AI87" s="39">
        <v>60275</v>
      </c>
      <c r="AJ87" s="2" t="s">
        <v>423</v>
      </c>
      <c r="AK87" s="2" t="s">
        <v>593</v>
      </c>
      <c r="AL87" s="2">
        <v>2117</v>
      </c>
      <c r="AM87" s="2" t="s">
        <v>594</v>
      </c>
      <c r="AN87" s="2" t="s">
        <v>595</v>
      </c>
    </row>
    <row r="88" spans="1:59" ht="13" hidden="1">
      <c r="A88" s="2" t="s">
        <v>327</v>
      </c>
      <c r="B88" s="2" t="s">
        <v>327</v>
      </c>
      <c r="C88" s="2" t="s">
        <v>328</v>
      </c>
      <c r="D88" s="2" t="s">
        <v>80</v>
      </c>
      <c r="E88" s="2" t="s">
        <v>81</v>
      </c>
      <c r="F88" s="2" t="s">
        <v>54</v>
      </c>
      <c r="G88" s="2" t="s">
        <v>1224</v>
      </c>
      <c r="H88" s="2" t="s">
        <v>329</v>
      </c>
      <c r="I88" s="2" t="s">
        <v>329</v>
      </c>
      <c r="J88" s="2" t="s">
        <v>56</v>
      </c>
      <c r="K88" s="2" t="s">
        <v>57</v>
      </c>
      <c r="L88" s="2" t="s">
        <v>56</v>
      </c>
      <c r="M88" s="2" t="s">
        <v>60</v>
      </c>
      <c r="N88" s="2" t="s">
        <v>330</v>
      </c>
      <c r="O88" s="2" t="s">
        <v>57</v>
      </c>
      <c r="P88" s="88">
        <v>40547</v>
      </c>
      <c r="Q88" s="2" t="s">
        <v>1255</v>
      </c>
      <c r="R88" s="2">
        <v>-13</v>
      </c>
      <c r="S88" s="88">
        <v>51505</v>
      </c>
      <c r="T88" s="2" t="s">
        <v>215</v>
      </c>
      <c r="U88" s="2">
        <v>30</v>
      </c>
      <c r="V88" s="2">
        <v>17</v>
      </c>
      <c r="W88" s="2">
        <v>129</v>
      </c>
      <c r="X88" s="2" t="s">
        <v>331</v>
      </c>
      <c r="Y88" s="87">
        <v>4.3</v>
      </c>
      <c r="Z88" s="2" t="s">
        <v>57</v>
      </c>
      <c r="AA88" s="2"/>
      <c r="AB88" s="2"/>
      <c r="AC88" s="2"/>
      <c r="AD88" s="2">
        <v>6540.11</v>
      </c>
      <c r="AE88" s="2">
        <v>8867.48</v>
      </c>
      <c r="AF88" s="2">
        <v>5795.12</v>
      </c>
      <c r="AG88" s="2" t="s">
        <v>332</v>
      </c>
      <c r="AH88" s="2" t="s">
        <v>333</v>
      </c>
      <c r="AI88" s="89">
        <v>83803.67</v>
      </c>
    </row>
    <row r="89" spans="1:59" ht="13" hidden="1">
      <c r="A89" s="2" t="s">
        <v>1025</v>
      </c>
      <c r="B89" s="2" t="s">
        <v>1381</v>
      </c>
      <c r="C89" s="2" t="s">
        <v>1026</v>
      </c>
      <c r="D89" s="2" t="s">
        <v>52</v>
      </c>
      <c r="E89" s="2" t="s">
        <v>53</v>
      </c>
      <c r="F89" s="2" t="s">
        <v>54</v>
      </c>
      <c r="G89" s="2" t="s">
        <v>1224</v>
      </c>
      <c r="H89" s="2" t="s">
        <v>285</v>
      </c>
      <c r="I89" s="2" t="s">
        <v>285</v>
      </c>
      <c r="J89" s="2" t="s">
        <v>56</v>
      </c>
      <c r="K89" s="2" t="s">
        <v>57</v>
      </c>
      <c r="L89" s="2" t="s">
        <v>57</v>
      </c>
      <c r="M89" s="2" t="s">
        <v>57</v>
      </c>
      <c r="N89" s="2" t="s">
        <v>56</v>
      </c>
      <c r="O89" s="2" t="s">
        <v>57</v>
      </c>
      <c r="P89" s="2">
        <v>2017</v>
      </c>
      <c r="Q89" s="2" t="s">
        <v>1294</v>
      </c>
      <c r="R89" s="2">
        <v>-7</v>
      </c>
      <c r="S89" s="2">
        <v>2027</v>
      </c>
      <c r="T89" s="2" t="s">
        <v>1301</v>
      </c>
      <c r="U89" s="2">
        <v>10</v>
      </c>
      <c r="V89" s="2">
        <v>3</v>
      </c>
      <c r="W89" s="2">
        <v>128</v>
      </c>
      <c r="X89" s="2" t="s">
        <v>1027</v>
      </c>
      <c r="Y89" s="87">
        <v>12.8</v>
      </c>
      <c r="Z89" s="2" t="s">
        <v>57</v>
      </c>
    </row>
    <row r="90" spans="1:59" ht="13" hidden="1">
      <c r="A90" s="2" t="s">
        <v>222</v>
      </c>
      <c r="B90" s="2" t="s">
        <v>1382</v>
      </c>
      <c r="C90" s="2" t="s">
        <v>223</v>
      </c>
      <c r="D90" s="2" t="s">
        <v>52</v>
      </c>
      <c r="E90" s="2" t="s">
        <v>81</v>
      </c>
      <c r="F90" s="2" t="s">
        <v>54</v>
      </c>
      <c r="G90" s="2" t="s">
        <v>1224</v>
      </c>
      <c r="H90" s="2" t="s">
        <v>224</v>
      </c>
      <c r="I90" s="2" t="s">
        <v>114</v>
      </c>
      <c r="J90" s="2" t="s">
        <v>56</v>
      </c>
      <c r="K90" s="2" t="s">
        <v>57</v>
      </c>
      <c r="L90" s="2" t="s">
        <v>56</v>
      </c>
      <c r="M90" s="2" t="s">
        <v>206</v>
      </c>
      <c r="N90" s="2" t="s">
        <v>56</v>
      </c>
      <c r="O90" s="2" t="s">
        <v>206</v>
      </c>
      <c r="P90" s="88">
        <v>43840</v>
      </c>
      <c r="Q90" s="2" t="s">
        <v>1263</v>
      </c>
      <c r="R90" s="2">
        <v>-4</v>
      </c>
      <c r="S90" s="2" t="s">
        <v>225</v>
      </c>
      <c r="T90" s="2" t="s">
        <v>1301</v>
      </c>
      <c r="U90" s="2">
        <v>7</v>
      </c>
      <c r="V90" s="2">
        <v>3</v>
      </c>
      <c r="W90" s="39">
        <v>126.33851300000001</v>
      </c>
      <c r="X90" s="2" t="s">
        <v>1383</v>
      </c>
      <c r="Y90" s="87">
        <v>18.048359000000001</v>
      </c>
      <c r="Z90" s="2" t="s">
        <v>57</v>
      </c>
      <c r="BE90" s="2" t="s">
        <v>57</v>
      </c>
      <c r="BF90" s="2" t="s">
        <v>227</v>
      </c>
    </row>
    <row r="91" spans="1:59" ht="13">
      <c r="A91" s="2" t="s">
        <v>153</v>
      </c>
      <c r="B91" s="2" t="s">
        <v>1384</v>
      </c>
      <c r="C91" s="2" t="s">
        <v>154</v>
      </c>
      <c r="D91" s="2" t="s">
        <v>52</v>
      </c>
      <c r="E91" s="2" t="s">
        <v>81</v>
      </c>
      <c r="F91" s="2" t="s">
        <v>54</v>
      </c>
      <c r="G91" s="2" t="s">
        <v>1224</v>
      </c>
      <c r="H91" s="2" t="s">
        <v>155</v>
      </c>
      <c r="I91" s="2" t="s">
        <v>114</v>
      </c>
      <c r="J91" s="2" t="s">
        <v>156</v>
      </c>
      <c r="K91" s="2" t="s">
        <v>57</v>
      </c>
      <c r="L91" s="2" t="s">
        <v>56</v>
      </c>
      <c r="M91" s="2" t="s">
        <v>60</v>
      </c>
      <c r="N91" s="2" t="s">
        <v>157</v>
      </c>
      <c r="O91" s="2" t="s">
        <v>57</v>
      </c>
      <c r="P91" s="2" t="s">
        <v>158</v>
      </c>
      <c r="Q91" s="2" t="s">
        <v>1347</v>
      </c>
      <c r="R91" s="2">
        <v>-21</v>
      </c>
      <c r="S91" s="2" t="s">
        <v>159</v>
      </c>
      <c r="T91" s="2" t="s">
        <v>1313</v>
      </c>
      <c r="U91" s="2">
        <v>30</v>
      </c>
      <c r="V91" s="2">
        <v>9</v>
      </c>
      <c r="W91" s="2">
        <v>120.6</v>
      </c>
      <c r="X91" s="2" t="s">
        <v>1385</v>
      </c>
      <c r="Y91" s="87">
        <v>4.0199999999999996</v>
      </c>
      <c r="Z91" s="2" t="s">
        <v>60</v>
      </c>
      <c r="AA91" s="2"/>
      <c r="AB91" s="2"/>
      <c r="AC91" s="2"/>
      <c r="AD91" s="2" t="s">
        <v>56</v>
      </c>
      <c r="AE91" s="2">
        <v>4652</v>
      </c>
      <c r="AF91" s="2">
        <v>4484</v>
      </c>
      <c r="AG91" s="2" t="s">
        <v>161</v>
      </c>
      <c r="AH91" s="2" t="s">
        <v>162</v>
      </c>
      <c r="AI91" s="39" t="s">
        <v>163</v>
      </c>
      <c r="AJ91" s="2" t="s">
        <v>164</v>
      </c>
      <c r="AK91" s="2" t="s">
        <v>165</v>
      </c>
      <c r="AL91" s="39" t="s">
        <v>166</v>
      </c>
      <c r="AM91" s="2" t="s">
        <v>167</v>
      </c>
      <c r="AN91" s="2" t="s">
        <v>168</v>
      </c>
    </row>
    <row r="92" spans="1:59" ht="13" hidden="1">
      <c r="A92" s="2" t="s">
        <v>1090</v>
      </c>
      <c r="B92" s="2" t="s">
        <v>1090</v>
      </c>
      <c r="C92" s="2" t="s">
        <v>1091</v>
      </c>
      <c r="D92" s="2" t="s">
        <v>52</v>
      </c>
      <c r="E92" s="2" t="s">
        <v>81</v>
      </c>
      <c r="F92" s="2" t="s">
        <v>54</v>
      </c>
      <c r="G92" s="2" t="s">
        <v>1224</v>
      </c>
      <c r="H92" s="2" t="s">
        <v>1092</v>
      </c>
      <c r="I92" s="2" t="s">
        <v>278</v>
      </c>
      <c r="J92" s="2" t="s">
        <v>56</v>
      </c>
      <c r="K92" s="2" t="s">
        <v>57</v>
      </c>
      <c r="L92" s="2" t="s">
        <v>56</v>
      </c>
      <c r="M92" s="2" t="s">
        <v>57</v>
      </c>
      <c r="N92" s="2" t="s">
        <v>56</v>
      </c>
      <c r="O92" s="2" t="s">
        <v>57</v>
      </c>
      <c r="P92" s="88">
        <v>45295</v>
      </c>
      <c r="Q92" s="2" t="s">
        <v>1300</v>
      </c>
      <c r="R92" s="2">
        <v>0</v>
      </c>
      <c r="S92" s="2">
        <v>2029</v>
      </c>
      <c r="T92" s="2">
        <v>2034</v>
      </c>
      <c r="U92" s="2">
        <v>10</v>
      </c>
      <c r="V92" s="2"/>
      <c r="W92" s="2">
        <v>105</v>
      </c>
      <c r="X92" s="2" t="s">
        <v>1093</v>
      </c>
      <c r="Y92" s="87">
        <v>10.5</v>
      </c>
      <c r="Z92" s="2" t="s">
        <v>57</v>
      </c>
      <c r="AA92" s="2"/>
      <c r="AO92" s="2" t="s">
        <v>56</v>
      </c>
    </row>
    <row r="93" spans="1:59" ht="13" hidden="1">
      <c r="A93" s="2" t="s">
        <v>776</v>
      </c>
      <c r="B93" s="2" t="s">
        <v>776</v>
      </c>
      <c r="C93" s="2" t="s">
        <v>777</v>
      </c>
      <c r="D93" s="2" t="s">
        <v>179</v>
      </c>
      <c r="E93" s="2" t="s">
        <v>81</v>
      </c>
      <c r="F93" s="2" t="s">
        <v>54</v>
      </c>
      <c r="G93" s="2" t="s">
        <v>1224</v>
      </c>
      <c r="H93" s="2" t="s">
        <v>778</v>
      </c>
      <c r="I93" s="2" t="s">
        <v>114</v>
      </c>
      <c r="J93" s="2" t="s">
        <v>779</v>
      </c>
      <c r="K93" s="2" t="s">
        <v>57</v>
      </c>
      <c r="L93" s="2" t="s">
        <v>56</v>
      </c>
      <c r="M93" s="2" t="s">
        <v>57</v>
      </c>
      <c r="N93" s="2" t="s">
        <v>56</v>
      </c>
      <c r="O93" s="2" t="s">
        <v>57</v>
      </c>
      <c r="P93" s="88">
        <v>44200</v>
      </c>
      <c r="Q93" s="2" t="s">
        <v>1332</v>
      </c>
      <c r="R93" s="2">
        <v>-3</v>
      </c>
      <c r="S93" s="88">
        <v>46391</v>
      </c>
      <c r="T93" s="2" t="s">
        <v>1301</v>
      </c>
      <c r="U93" s="2">
        <v>6</v>
      </c>
      <c r="V93" s="2"/>
      <c r="W93" s="2">
        <v>102</v>
      </c>
      <c r="X93" s="2" t="s">
        <v>780</v>
      </c>
      <c r="Y93" s="87">
        <v>17</v>
      </c>
      <c r="Z93" s="2" t="s">
        <v>57</v>
      </c>
      <c r="AA93" s="88">
        <v>41952</v>
      </c>
      <c r="AB93" s="2" t="s">
        <v>781</v>
      </c>
      <c r="AC93" s="2" t="s">
        <v>782</v>
      </c>
    </row>
    <row r="94" spans="1:59" ht="13" hidden="1">
      <c r="A94" s="2" t="s">
        <v>189</v>
      </c>
      <c r="B94" s="2" t="s">
        <v>1386</v>
      </c>
      <c r="C94" s="2" t="s">
        <v>190</v>
      </c>
      <c r="D94" s="2" t="s">
        <v>52</v>
      </c>
      <c r="E94" s="2" t="s">
        <v>136</v>
      </c>
      <c r="F94" s="2" t="s">
        <v>54</v>
      </c>
      <c r="G94" s="2" t="s">
        <v>1224</v>
      </c>
      <c r="H94" s="2" t="s">
        <v>191</v>
      </c>
      <c r="I94" s="2" t="s">
        <v>285</v>
      </c>
      <c r="J94" s="2" t="s">
        <v>56</v>
      </c>
      <c r="K94" s="2" t="s">
        <v>57</v>
      </c>
      <c r="L94" s="2" t="s">
        <v>56</v>
      </c>
      <c r="M94" s="2" t="s">
        <v>60</v>
      </c>
      <c r="N94" s="2" t="s">
        <v>56</v>
      </c>
      <c r="O94" s="2" t="s">
        <v>57</v>
      </c>
      <c r="P94" s="2">
        <v>2016</v>
      </c>
      <c r="Q94" s="2" t="s">
        <v>214</v>
      </c>
      <c r="R94" s="2">
        <v>-8</v>
      </c>
      <c r="S94" s="2">
        <v>2041</v>
      </c>
      <c r="T94" s="2" t="s">
        <v>215</v>
      </c>
      <c r="U94" s="2">
        <v>25</v>
      </c>
      <c r="V94" s="2">
        <v>17</v>
      </c>
      <c r="W94" s="2">
        <v>86</v>
      </c>
      <c r="X94" s="2" t="s">
        <v>192</v>
      </c>
      <c r="Y94" s="87">
        <v>3.44</v>
      </c>
      <c r="Z94" s="2" t="s">
        <v>57</v>
      </c>
      <c r="AA94" s="89"/>
      <c r="AB94" s="89"/>
      <c r="AC94" s="89"/>
      <c r="AD94" s="89">
        <v>2333.2399999999998</v>
      </c>
      <c r="AE94" s="89">
        <v>3660</v>
      </c>
      <c r="AF94" s="89">
        <v>5124.62</v>
      </c>
      <c r="AG94" s="2" t="s">
        <v>193</v>
      </c>
      <c r="AH94" s="2" t="s">
        <v>194</v>
      </c>
      <c r="AI94" s="89">
        <v>32478.58</v>
      </c>
      <c r="AJ94" s="2" t="s">
        <v>195</v>
      </c>
      <c r="AK94" s="2" t="s">
        <v>196</v>
      </c>
      <c r="AL94" s="2">
        <v>19.8</v>
      </c>
      <c r="AM94" s="2" t="s">
        <v>197</v>
      </c>
      <c r="AN94" s="2" t="s">
        <v>198</v>
      </c>
    </row>
    <row r="95" spans="1:59" ht="13" hidden="1">
      <c r="A95" s="2" t="s">
        <v>437</v>
      </c>
      <c r="B95" s="2" t="s">
        <v>437</v>
      </c>
      <c r="C95" s="2" t="s">
        <v>438</v>
      </c>
      <c r="D95" s="2" t="s">
        <v>52</v>
      </c>
      <c r="E95" s="2" t="s">
        <v>81</v>
      </c>
      <c r="F95" s="2" t="s">
        <v>54</v>
      </c>
      <c r="G95" s="2" t="s">
        <v>1224</v>
      </c>
      <c r="H95" s="2" t="s">
        <v>439</v>
      </c>
      <c r="I95" s="2" t="s">
        <v>1233</v>
      </c>
      <c r="J95" s="2" t="s">
        <v>440</v>
      </c>
      <c r="K95" s="2" t="s">
        <v>57</v>
      </c>
      <c r="L95" s="2" t="s">
        <v>56</v>
      </c>
      <c r="M95" s="2" t="s">
        <v>57</v>
      </c>
      <c r="N95" s="2" t="s">
        <v>56</v>
      </c>
      <c r="O95" s="2" t="s">
        <v>57</v>
      </c>
      <c r="P95" s="2">
        <v>2015</v>
      </c>
      <c r="Q95" s="2" t="s">
        <v>1352</v>
      </c>
      <c r="R95" s="2">
        <v>-9</v>
      </c>
      <c r="S95" s="2">
        <v>2030</v>
      </c>
      <c r="T95" s="2" t="s">
        <v>1264</v>
      </c>
      <c r="U95" s="2">
        <v>15</v>
      </c>
      <c r="V95" s="2">
        <v>6</v>
      </c>
      <c r="W95" s="2">
        <v>83.6</v>
      </c>
      <c r="X95" s="2" t="s">
        <v>441</v>
      </c>
      <c r="Y95" s="87">
        <v>5.5733333333333333</v>
      </c>
      <c r="Z95" s="2" t="s">
        <v>57</v>
      </c>
    </row>
    <row r="96" spans="1:59" ht="13" hidden="1">
      <c r="A96" s="2" t="s">
        <v>452</v>
      </c>
      <c r="B96" s="2" t="s">
        <v>1387</v>
      </c>
      <c r="C96" s="2" t="s">
        <v>453</v>
      </c>
      <c r="D96" s="2" t="s">
        <v>52</v>
      </c>
      <c r="E96" s="2" t="s">
        <v>53</v>
      </c>
      <c r="F96" s="2" t="s">
        <v>54</v>
      </c>
      <c r="G96" s="2" t="s">
        <v>1224</v>
      </c>
      <c r="H96" s="2" t="s">
        <v>454</v>
      </c>
      <c r="I96" s="2" t="s">
        <v>454</v>
      </c>
      <c r="J96" s="2" t="s">
        <v>1388</v>
      </c>
      <c r="K96" s="2" t="s">
        <v>363</v>
      </c>
      <c r="L96" s="2" t="s">
        <v>456</v>
      </c>
      <c r="M96" s="2" t="s">
        <v>57</v>
      </c>
      <c r="N96" s="2" t="s">
        <v>56</v>
      </c>
      <c r="O96" s="2" t="s">
        <v>57</v>
      </c>
      <c r="P96" s="88">
        <v>44930</v>
      </c>
      <c r="Q96" s="2" t="s">
        <v>1341</v>
      </c>
      <c r="R96" s="2">
        <v>-1</v>
      </c>
      <c r="S96" s="2" t="s">
        <v>159</v>
      </c>
      <c r="T96" s="2" t="s">
        <v>1313</v>
      </c>
      <c r="U96" s="2">
        <v>10</v>
      </c>
      <c r="V96" s="2"/>
      <c r="W96" s="2">
        <v>76.05</v>
      </c>
      <c r="X96" s="2" t="s">
        <v>1388</v>
      </c>
      <c r="Y96" s="87">
        <v>7.6049999999999995</v>
      </c>
      <c r="Z96" s="2" t="s">
        <v>57</v>
      </c>
    </row>
    <row r="97" spans="1:58" ht="13" hidden="1">
      <c r="A97" s="2" t="s">
        <v>882</v>
      </c>
      <c r="B97" s="2" t="s">
        <v>1389</v>
      </c>
      <c r="C97" s="2" t="s">
        <v>883</v>
      </c>
      <c r="D97" s="2" t="s">
        <v>52</v>
      </c>
      <c r="E97" s="2" t="s">
        <v>53</v>
      </c>
      <c r="F97" s="2" t="s">
        <v>54</v>
      </c>
      <c r="G97" s="2" t="s">
        <v>1224</v>
      </c>
      <c r="H97" s="2" t="s">
        <v>884</v>
      </c>
      <c r="I97" s="2" t="s">
        <v>1286</v>
      </c>
      <c r="J97" s="2" t="s">
        <v>56</v>
      </c>
      <c r="K97" s="2" t="s">
        <v>57</v>
      </c>
      <c r="L97" s="2" t="s">
        <v>56</v>
      </c>
      <c r="M97" s="2" t="s">
        <v>57</v>
      </c>
      <c r="N97" s="2" t="s">
        <v>56</v>
      </c>
      <c r="O97" s="2" t="s">
        <v>57</v>
      </c>
      <c r="P97" s="88">
        <v>44934</v>
      </c>
      <c r="Q97" s="2" t="s">
        <v>1341</v>
      </c>
      <c r="R97" s="2">
        <v>-1</v>
      </c>
      <c r="S97" s="2" t="s">
        <v>885</v>
      </c>
      <c r="T97" s="2" t="s">
        <v>1313</v>
      </c>
      <c r="U97" s="2">
        <v>10</v>
      </c>
      <c r="V97" s="2"/>
      <c r="W97" s="2">
        <v>75</v>
      </c>
      <c r="X97" s="2" t="s">
        <v>886</v>
      </c>
      <c r="Y97" s="87">
        <v>7.5</v>
      </c>
      <c r="Z97" s="2" t="s">
        <v>57</v>
      </c>
    </row>
    <row r="98" spans="1:58" ht="13" hidden="1">
      <c r="A98" s="2" t="s">
        <v>1116</v>
      </c>
      <c r="B98" s="2" t="s">
        <v>1116</v>
      </c>
      <c r="C98" s="2"/>
      <c r="D98" s="2"/>
      <c r="E98" s="2"/>
      <c r="F98" s="2" t="s">
        <v>54</v>
      </c>
      <c r="G98" s="2" t="s">
        <v>1224</v>
      </c>
      <c r="H98" s="2" t="s">
        <v>212</v>
      </c>
      <c r="I98" s="2" t="s">
        <v>285</v>
      </c>
      <c r="J98" s="2" t="s">
        <v>56</v>
      </c>
      <c r="K98" s="2" t="s">
        <v>57</v>
      </c>
      <c r="L98" s="2" t="s">
        <v>56</v>
      </c>
      <c r="M98" s="2" t="s">
        <v>60</v>
      </c>
      <c r="N98" s="2" t="s">
        <v>213</v>
      </c>
      <c r="O98" s="2" t="s">
        <v>57</v>
      </c>
      <c r="P98" s="88">
        <v>42373</v>
      </c>
      <c r="Q98" s="2" t="s">
        <v>214</v>
      </c>
      <c r="R98" s="2">
        <v>-8</v>
      </c>
      <c r="S98" s="88">
        <v>51505</v>
      </c>
      <c r="T98" s="2" t="s">
        <v>215</v>
      </c>
      <c r="U98" s="2">
        <v>25</v>
      </c>
      <c r="V98" s="2">
        <v>17</v>
      </c>
      <c r="W98" s="2">
        <v>69</v>
      </c>
      <c r="X98" s="2" t="s">
        <v>192</v>
      </c>
      <c r="Y98" s="87">
        <v>2.76</v>
      </c>
      <c r="Z98" s="2" t="s">
        <v>57</v>
      </c>
      <c r="AA98" s="2"/>
      <c r="AB98" s="2"/>
      <c r="AC98" s="2"/>
      <c r="AD98" s="2"/>
      <c r="AE98" s="2"/>
      <c r="AF98" s="2"/>
      <c r="AG98" s="2"/>
      <c r="AH98" s="2"/>
      <c r="AI98" s="89"/>
      <c r="AJ98" s="2"/>
      <c r="AK98" s="2"/>
      <c r="AL98" s="2"/>
    </row>
    <row r="99" spans="1:58" ht="13" hidden="1">
      <c r="A99" s="2" t="s">
        <v>773</v>
      </c>
      <c r="B99" s="2" t="s">
        <v>1390</v>
      </c>
      <c r="C99" s="2" t="s">
        <v>774</v>
      </c>
      <c r="D99" s="2" t="s">
        <v>52</v>
      </c>
      <c r="E99" s="2" t="s">
        <v>136</v>
      </c>
      <c r="F99" s="2" t="s">
        <v>54</v>
      </c>
      <c r="G99" s="2" t="s">
        <v>1224</v>
      </c>
      <c r="H99" s="2" t="s">
        <v>212</v>
      </c>
      <c r="I99" s="2" t="s">
        <v>285</v>
      </c>
      <c r="J99" s="2" t="s">
        <v>56</v>
      </c>
      <c r="K99" s="2" t="s">
        <v>57</v>
      </c>
      <c r="L99" s="2" t="s">
        <v>56</v>
      </c>
      <c r="M99" s="2" t="s">
        <v>60</v>
      </c>
      <c r="N99" s="2" t="s">
        <v>213</v>
      </c>
      <c r="O99" s="2" t="s">
        <v>57</v>
      </c>
      <c r="P99" s="88">
        <v>42373</v>
      </c>
      <c r="Q99" s="2" t="s">
        <v>214</v>
      </c>
      <c r="R99" s="2">
        <v>-8</v>
      </c>
      <c r="S99" s="88">
        <v>51505</v>
      </c>
      <c r="T99" s="2" t="s">
        <v>215</v>
      </c>
      <c r="U99" s="2">
        <v>25</v>
      </c>
      <c r="V99" s="2">
        <v>17</v>
      </c>
      <c r="W99" s="2">
        <v>68</v>
      </c>
      <c r="X99" s="2" t="s">
        <v>1391</v>
      </c>
      <c r="Y99" s="87">
        <v>2.72</v>
      </c>
      <c r="Z99" s="2" t="s">
        <v>56</v>
      </c>
    </row>
    <row r="100" spans="1:58" ht="13" hidden="1">
      <c r="A100" s="2" t="s">
        <v>798</v>
      </c>
      <c r="B100" s="2" t="s">
        <v>798</v>
      </c>
      <c r="C100" s="2" t="s">
        <v>799</v>
      </c>
      <c r="D100" s="2" t="s">
        <v>52</v>
      </c>
      <c r="E100" s="2" t="s">
        <v>81</v>
      </c>
      <c r="F100" s="2" t="s">
        <v>82</v>
      </c>
      <c r="G100" s="2" t="s">
        <v>1224</v>
      </c>
      <c r="H100" s="2" t="s">
        <v>800</v>
      </c>
      <c r="I100" s="2" t="s">
        <v>800</v>
      </c>
      <c r="J100" s="2" t="s">
        <v>56</v>
      </c>
      <c r="K100" s="2" t="s">
        <v>57</v>
      </c>
      <c r="L100" s="2" t="s">
        <v>56</v>
      </c>
      <c r="M100" s="2" t="s">
        <v>57</v>
      </c>
      <c r="N100" s="2" t="s">
        <v>56</v>
      </c>
      <c r="O100" s="2" t="s">
        <v>57</v>
      </c>
      <c r="P100" s="2">
        <v>2023</v>
      </c>
      <c r="Q100" s="2" t="s">
        <v>1341</v>
      </c>
      <c r="R100" s="2">
        <v>-1</v>
      </c>
      <c r="S100" s="2">
        <v>2033</v>
      </c>
      <c r="T100" s="2" t="s">
        <v>1313</v>
      </c>
      <c r="U100" s="2">
        <v>10</v>
      </c>
      <c r="V100" s="2">
        <v>9</v>
      </c>
      <c r="W100" s="2">
        <v>65</v>
      </c>
      <c r="X100" s="2" t="s">
        <v>801</v>
      </c>
      <c r="Y100" s="87">
        <v>6.5</v>
      </c>
      <c r="Z100" s="2" t="s">
        <v>56</v>
      </c>
      <c r="BE100" s="2" t="s">
        <v>56</v>
      </c>
    </row>
    <row r="101" spans="1:58" ht="13">
      <c r="A101" s="2" t="s">
        <v>1193</v>
      </c>
      <c r="B101" s="2" t="s">
        <v>1193</v>
      </c>
      <c r="C101" s="2" t="s">
        <v>1194</v>
      </c>
      <c r="D101" s="2" t="s">
        <v>52</v>
      </c>
      <c r="E101" s="2" t="s">
        <v>81</v>
      </c>
      <c r="F101" s="2" t="s">
        <v>54</v>
      </c>
      <c r="G101" s="2" t="s">
        <v>1224</v>
      </c>
      <c r="H101" s="2" t="s">
        <v>144</v>
      </c>
      <c r="I101" s="2" t="s">
        <v>144</v>
      </c>
      <c r="J101" s="2" t="s">
        <v>56</v>
      </c>
      <c r="K101" s="2" t="s">
        <v>57</v>
      </c>
      <c r="L101" s="2" t="s">
        <v>56</v>
      </c>
      <c r="M101" s="2" t="s">
        <v>57</v>
      </c>
      <c r="N101" s="2" t="s">
        <v>56</v>
      </c>
      <c r="O101" s="2" t="s">
        <v>57</v>
      </c>
      <c r="P101" s="88">
        <v>38729</v>
      </c>
      <c r="Q101" s="2" t="s">
        <v>1350</v>
      </c>
      <c r="R101" s="2">
        <v>-18</v>
      </c>
      <c r="S101" s="92">
        <v>47860</v>
      </c>
      <c r="T101" s="2">
        <v>2031</v>
      </c>
      <c r="U101" s="2">
        <v>25</v>
      </c>
      <c r="V101" s="2">
        <v>7</v>
      </c>
      <c r="W101" s="2">
        <v>63.533999999999999</v>
      </c>
      <c r="X101" s="2" t="s">
        <v>1195</v>
      </c>
      <c r="Y101" s="87">
        <v>2.5413600000000001</v>
      </c>
      <c r="Z101" s="2" t="s">
        <v>60</v>
      </c>
      <c r="AE101" s="89"/>
    </row>
    <row r="102" spans="1:58" ht="13" hidden="1">
      <c r="A102" s="2" t="s">
        <v>916</v>
      </c>
      <c r="B102" s="2" t="s">
        <v>916</v>
      </c>
      <c r="C102" s="2" t="s">
        <v>917</v>
      </c>
      <c r="D102" s="2" t="s">
        <v>52</v>
      </c>
      <c r="E102" s="2" t="s">
        <v>81</v>
      </c>
      <c r="F102" s="2" t="s">
        <v>54</v>
      </c>
      <c r="G102" s="2" t="s">
        <v>1224</v>
      </c>
      <c r="H102" s="2" t="s">
        <v>918</v>
      </c>
      <c r="I102" s="2" t="s">
        <v>144</v>
      </c>
      <c r="J102" s="2" t="s">
        <v>56</v>
      </c>
      <c r="K102" s="2" t="s">
        <v>57</v>
      </c>
      <c r="L102" s="2" t="s">
        <v>56</v>
      </c>
      <c r="M102" s="2" t="s">
        <v>57</v>
      </c>
      <c r="N102" s="2" t="s">
        <v>56</v>
      </c>
      <c r="O102" s="2" t="s">
        <v>57</v>
      </c>
      <c r="P102" s="88">
        <v>38729</v>
      </c>
      <c r="Q102" s="2" t="s">
        <v>1350</v>
      </c>
      <c r="R102" s="2">
        <v>-18</v>
      </c>
      <c r="S102" s="88">
        <v>47860</v>
      </c>
      <c r="T102" s="2" t="s">
        <v>1380</v>
      </c>
      <c r="U102" s="2">
        <v>25</v>
      </c>
      <c r="V102" s="2">
        <v>7</v>
      </c>
      <c r="W102" s="2">
        <v>60.911000000000001</v>
      </c>
      <c r="X102" s="2" t="s">
        <v>919</v>
      </c>
      <c r="Y102" s="87">
        <v>2.4364400000000002</v>
      </c>
      <c r="Z102" s="2" t="s">
        <v>57</v>
      </c>
      <c r="AA102" s="2"/>
      <c r="AB102" s="2"/>
      <c r="AC102" s="2"/>
      <c r="AD102" s="2">
        <v>2062</v>
      </c>
      <c r="AE102" s="2">
        <v>2283</v>
      </c>
      <c r="AF102" s="2">
        <v>2147</v>
      </c>
      <c r="AG102" s="2" t="s">
        <v>918</v>
      </c>
      <c r="AH102" s="2" t="s">
        <v>56</v>
      </c>
      <c r="AI102" s="2">
        <v>23154</v>
      </c>
      <c r="AJ102" s="2" t="s">
        <v>920</v>
      </c>
      <c r="AK102" s="2">
        <v>709</v>
      </c>
    </row>
    <row r="103" spans="1:58" ht="13" hidden="1">
      <c r="A103" s="2" t="s">
        <v>1055</v>
      </c>
      <c r="B103" s="2" t="s">
        <v>1055</v>
      </c>
      <c r="C103" s="2" t="s">
        <v>1056</v>
      </c>
      <c r="D103" s="2" t="s">
        <v>52</v>
      </c>
      <c r="E103" s="2" t="s">
        <v>81</v>
      </c>
      <c r="F103" s="2" t="s">
        <v>54</v>
      </c>
      <c r="G103" s="2" t="s">
        <v>1224</v>
      </c>
      <c r="H103" s="2" t="s">
        <v>1057</v>
      </c>
      <c r="I103" s="2" t="s">
        <v>1057</v>
      </c>
      <c r="J103" s="2" t="s">
        <v>56</v>
      </c>
      <c r="K103" s="2" t="s">
        <v>57</v>
      </c>
      <c r="L103" s="2" t="s">
        <v>56</v>
      </c>
      <c r="M103" s="2" t="s">
        <v>60</v>
      </c>
      <c r="N103" s="2" t="s">
        <v>1058</v>
      </c>
      <c r="O103" s="2" t="s">
        <v>57</v>
      </c>
      <c r="P103" s="88">
        <v>36529</v>
      </c>
      <c r="Q103" s="2" t="s">
        <v>1392</v>
      </c>
      <c r="R103" s="2">
        <v>-24</v>
      </c>
      <c r="S103" s="2" t="s">
        <v>1059</v>
      </c>
      <c r="T103" s="2" t="s">
        <v>1296</v>
      </c>
      <c r="U103" s="2">
        <v>25</v>
      </c>
      <c r="V103" s="2">
        <v>1</v>
      </c>
      <c r="W103" s="2">
        <v>60</v>
      </c>
      <c r="X103" s="2" t="s">
        <v>1060</v>
      </c>
      <c r="Y103" s="87">
        <v>2.4</v>
      </c>
      <c r="Z103" s="2" t="s">
        <v>57</v>
      </c>
      <c r="AA103" s="2"/>
      <c r="AB103" s="2"/>
      <c r="AC103" s="2"/>
      <c r="AD103" s="2">
        <v>0</v>
      </c>
      <c r="AE103" s="2">
        <v>0</v>
      </c>
      <c r="AF103" s="2">
        <v>0</v>
      </c>
      <c r="AG103" s="2" t="s">
        <v>1061</v>
      </c>
      <c r="AH103" s="2" t="s">
        <v>1062</v>
      </c>
      <c r="AI103" s="39">
        <v>9783</v>
      </c>
    </row>
    <row r="104" spans="1:58" ht="13" hidden="1">
      <c r="A104" s="2" t="s">
        <v>1074</v>
      </c>
      <c r="B104" s="2" t="s">
        <v>1074</v>
      </c>
      <c r="C104" s="2" t="s">
        <v>1075</v>
      </c>
      <c r="D104" s="2" t="s">
        <v>52</v>
      </c>
      <c r="E104" s="2" t="s">
        <v>81</v>
      </c>
      <c r="F104" s="2" t="s">
        <v>54</v>
      </c>
      <c r="G104" s="2" t="s">
        <v>1224</v>
      </c>
      <c r="H104" s="2" t="s">
        <v>1076</v>
      </c>
      <c r="I104" s="2" t="s">
        <v>285</v>
      </c>
      <c r="J104" s="2" t="s">
        <v>1077</v>
      </c>
      <c r="K104" s="2" t="s">
        <v>60</v>
      </c>
      <c r="L104" s="2" t="s">
        <v>1078</v>
      </c>
      <c r="M104" s="2" t="s">
        <v>57</v>
      </c>
      <c r="N104" s="2" t="s">
        <v>56</v>
      </c>
      <c r="O104" s="2" t="s">
        <v>57</v>
      </c>
      <c r="P104" s="88">
        <v>44565</v>
      </c>
      <c r="Q104" s="2" t="s">
        <v>1343</v>
      </c>
      <c r="R104" s="2">
        <v>-2</v>
      </c>
      <c r="S104" s="2" t="s">
        <v>1079</v>
      </c>
      <c r="T104" s="2" t="s">
        <v>1264</v>
      </c>
      <c r="U104" s="2">
        <v>8</v>
      </c>
      <c r="V104" s="2"/>
      <c r="W104" s="2">
        <v>58</v>
      </c>
      <c r="Y104" s="87">
        <v>7.25</v>
      </c>
      <c r="Z104" s="2" t="s">
        <v>57</v>
      </c>
    </row>
    <row r="105" spans="1:58" ht="13" hidden="1">
      <c r="A105" s="2" t="s">
        <v>531</v>
      </c>
      <c r="B105" s="2" t="s">
        <v>1393</v>
      </c>
      <c r="C105" s="2" t="s">
        <v>532</v>
      </c>
      <c r="D105" s="2" t="s">
        <v>52</v>
      </c>
      <c r="E105" s="2" t="s">
        <v>53</v>
      </c>
      <c r="F105" s="2" t="s">
        <v>54</v>
      </c>
      <c r="G105" s="2" t="s">
        <v>1224</v>
      </c>
      <c r="H105" s="2" t="s">
        <v>533</v>
      </c>
      <c r="I105" s="2" t="s">
        <v>285</v>
      </c>
      <c r="J105" s="2" t="s">
        <v>534</v>
      </c>
      <c r="K105" s="2" t="s">
        <v>57</v>
      </c>
      <c r="L105" s="2" t="s">
        <v>57</v>
      </c>
      <c r="M105" s="2" t="s">
        <v>57</v>
      </c>
      <c r="N105" s="2" t="s">
        <v>56</v>
      </c>
      <c r="O105" s="2" t="s">
        <v>57</v>
      </c>
      <c r="P105" s="2" t="s">
        <v>535</v>
      </c>
      <c r="Q105" s="2" t="s">
        <v>1300</v>
      </c>
      <c r="R105" s="2">
        <v>0</v>
      </c>
      <c r="S105" s="2" t="s">
        <v>536</v>
      </c>
      <c r="T105" s="2" t="s">
        <v>1313</v>
      </c>
      <c r="U105" s="2">
        <v>9</v>
      </c>
      <c r="V105" s="2"/>
      <c r="W105" s="2">
        <v>52</v>
      </c>
      <c r="X105" s="2" t="s">
        <v>537</v>
      </c>
      <c r="Y105" s="87">
        <v>5.7777777777777777</v>
      </c>
      <c r="Z105" s="2" t="s">
        <v>57</v>
      </c>
      <c r="AA105" s="2"/>
      <c r="AB105" s="2"/>
      <c r="AC105" s="2"/>
      <c r="AD105" s="2">
        <v>1224</v>
      </c>
      <c r="AE105" s="2">
        <v>1083</v>
      </c>
      <c r="AF105" s="2">
        <v>1174</v>
      </c>
      <c r="AG105" s="2" t="s">
        <v>538</v>
      </c>
      <c r="AH105" s="2" t="s">
        <v>539</v>
      </c>
      <c r="AI105" s="2">
        <v>4340</v>
      </c>
      <c r="AJ105" s="2" t="s">
        <v>540</v>
      </c>
      <c r="AK105" s="2" t="s">
        <v>541</v>
      </c>
      <c r="AL105" s="2">
        <v>1878</v>
      </c>
    </row>
    <row r="106" spans="1:58" ht="13" hidden="1">
      <c r="A106" s="2" t="s">
        <v>1262</v>
      </c>
      <c r="B106" s="2"/>
      <c r="C106" s="2" t="s">
        <v>56</v>
      </c>
      <c r="D106" s="2" t="s">
        <v>737</v>
      </c>
      <c r="E106" s="2" t="s">
        <v>81</v>
      </c>
      <c r="F106" s="2" t="s">
        <v>54</v>
      </c>
      <c r="G106" s="2" t="s">
        <v>1224</v>
      </c>
      <c r="H106" s="2" t="s">
        <v>1020</v>
      </c>
      <c r="I106" s="2" t="s">
        <v>1020</v>
      </c>
      <c r="J106" s="2" t="s">
        <v>1021</v>
      </c>
      <c r="K106" s="2" t="s">
        <v>57</v>
      </c>
      <c r="L106" s="2" t="s">
        <v>1022</v>
      </c>
      <c r="M106" s="2" t="s">
        <v>57</v>
      </c>
      <c r="N106" s="2" t="s">
        <v>56</v>
      </c>
      <c r="O106" s="2" t="s">
        <v>57</v>
      </c>
      <c r="P106" s="88">
        <v>43834</v>
      </c>
      <c r="Q106" s="2" t="s">
        <v>1263</v>
      </c>
      <c r="R106" s="2">
        <v>-4</v>
      </c>
      <c r="S106" s="2">
        <v>2030</v>
      </c>
      <c r="T106" s="2" t="s">
        <v>1264</v>
      </c>
      <c r="U106" s="2">
        <v>10</v>
      </c>
      <c r="V106" s="2">
        <v>6</v>
      </c>
      <c r="W106" s="2">
        <v>50</v>
      </c>
      <c r="X106" s="39" t="s">
        <v>1023</v>
      </c>
      <c r="Y106" s="87">
        <v>5</v>
      </c>
      <c r="Z106" s="2" t="s">
        <v>57</v>
      </c>
      <c r="AA106" s="89"/>
      <c r="AB106" s="89"/>
      <c r="AC106" s="89"/>
      <c r="AD106" s="89"/>
      <c r="AE106" s="89"/>
      <c r="AF106" s="89"/>
    </row>
    <row r="107" spans="1:58" ht="13" hidden="1">
      <c r="A107" s="2" t="s">
        <v>1172</v>
      </c>
      <c r="B107" s="2" t="s">
        <v>1172</v>
      </c>
      <c r="C107" s="2" t="s">
        <v>1173</v>
      </c>
      <c r="D107" s="2" t="s">
        <v>737</v>
      </c>
      <c r="E107" s="2" t="s">
        <v>81</v>
      </c>
      <c r="F107" s="2" t="s">
        <v>54</v>
      </c>
      <c r="G107" s="2" t="s">
        <v>1224</v>
      </c>
      <c r="H107" s="2" t="s">
        <v>1174</v>
      </c>
      <c r="I107" s="2" t="s">
        <v>278</v>
      </c>
      <c r="J107" s="2" t="s">
        <v>56</v>
      </c>
      <c r="K107" s="2" t="s">
        <v>57</v>
      </c>
      <c r="L107" s="2" t="s">
        <v>57</v>
      </c>
      <c r="M107" s="2" t="s">
        <v>60</v>
      </c>
      <c r="N107" s="2" t="s">
        <v>1175</v>
      </c>
      <c r="O107" s="2" t="s">
        <v>57</v>
      </c>
      <c r="P107" s="2">
        <v>2002</v>
      </c>
      <c r="Q107" s="2">
        <v>2002</v>
      </c>
      <c r="R107" s="2">
        <v>-22</v>
      </c>
      <c r="S107" s="2">
        <v>2032</v>
      </c>
      <c r="T107" s="2">
        <v>2032</v>
      </c>
      <c r="U107" s="2">
        <v>30</v>
      </c>
      <c r="V107" s="2">
        <v>8</v>
      </c>
      <c r="W107" s="2">
        <v>49.760288000000003</v>
      </c>
      <c r="X107" s="2" t="s">
        <v>1176</v>
      </c>
      <c r="Y107" s="87">
        <v>1.6586762666666668</v>
      </c>
      <c r="Z107" s="2" t="s">
        <v>57</v>
      </c>
      <c r="AA107" s="89"/>
      <c r="AB107" s="89"/>
      <c r="AC107" s="89"/>
      <c r="AD107" s="89">
        <v>8248.35</v>
      </c>
      <c r="AE107" s="89">
        <v>8719.58</v>
      </c>
      <c r="AF107" s="89">
        <v>10192.82</v>
      </c>
    </row>
    <row r="108" spans="1:58" ht="13" hidden="1">
      <c r="A108" s="2" t="s">
        <v>1000</v>
      </c>
      <c r="B108" s="2" t="s">
        <v>1000</v>
      </c>
      <c r="C108" s="2" t="s">
        <v>1001</v>
      </c>
      <c r="D108" s="2" t="s">
        <v>52</v>
      </c>
      <c r="E108" s="2" t="s">
        <v>81</v>
      </c>
      <c r="F108" s="2" t="s">
        <v>54</v>
      </c>
      <c r="G108" s="2" t="s">
        <v>1224</v>
      </c>
      <c r="H108" s="2" t="s">
        <v>1002</v>
      </c>
      <c r="I108" s="2" t="s">
        <v>144</v>
      </c>
      <c r="J108" s="2" t="s">
        <v>56</v>
      </c>
      <c r="K108" s="2" t="s">
        <v>57</v>
      </c>
      <c r="L108" s="2" t="s">
        <v>56</v>
      </c>
      <c r="M108" s="2" t="s">
        <v>1269</v>
      </c>
      <c r="N108" s="2" t="s">
        <v>56</v>
      </c>
      <c r="O108" s="2" t="s">
        <v>1269</v>
      </c>
      <c r="P108" s="88">
        <v>42747</v>
      </c>
      <c r="Q108" s="2" t="s">
        <v>1294</v>
      </c>
      <c r="R108" s="2">
        <v>-7</v>
      </c>
      <c r="S108" s="2" t="s">
        <v>1003</v>
      </c>
      <c r="T108" s="2" t="s">
        <v>1301</v>
      </c>
      <c r="U108" s="2">
        <v>10</v>
      </c>
      <c r="V108" s="2">
        <v>3</v>
      </c>
      <c r="W108" s="2">
        <v>48</v>
      </c>
      <c r="X108" s="2" t="s">
        <v>1394</v>
      </c>
      <c r="Y108" s="87">
        <v>4.8</v>
      </c>
      <c r="Z108" s="2" t="s">
        <v>57</v>
      </c>
      <c r="BE108" s="2" t="s">
        <v>60</v>
      </c>
      <c r="BF108" s="2" t="s">
        <v>1005</v>
      </c>
    </row>
    <row r="109" spans="1:58" ht="13" hidden="1">
      <c r="A109" s="2" t="s">
        <v>979</v>
      </c>
      <c r="B109" s="2" t="s">
        <v>1395</v>
      </c>
      <c r="C109" s="2" t="s">
        <v>980</v>
      </c>
      <c r="D109" s="2" t="s">
        <v>52</v>
      </c>
      <c r="E109" s="2" t="s">
        <v>53</v>
      </c>
      <c r="F109" s="2" t="s">
        <v>54</v>
      </c>
      <c r="G109" s="2" t="s">
        <v>1224</v>
      </c>
      <c r="H109" s="2" t="s">
        <v>981</v>
      </c>
      <c r="I109" s="2" t="s">
        <v>1265</v>
      </c>
      <c r="J109" s="2" t="s">
        <v>56</v>
      </c>
      <c r="K109" s="2" t="s">
        <v>57</v>
      </c>
      <c r="L109" s="2" t="s">
        <v>56</v>
      </c>
      <c r="M109" s="2" t="s">
        <v>57</v>
      </c>
      <c r="N109" s="2" t="s">
        <v>56</v>
      </c>
      <c r="O109" s="2" t="s">
        <v>57</v>
      </c>
      <c r="P109" s="2" t="s">
        <v>982</v>
      </c>
      <c r="Q109" s="2" t="s">
        <v>1242</v>
      </c>
      <c r="R109" s="2">
        <v>-5</v>
      </c>
      <c r="S109" s="2" t="s">
        <v>983</v>
      </c>
      <c r="T109" s="2" t="s">
        <v>1324</v>
      </c>
      <c r="U109" s="2">
        <v>10</v>
      </c>
      <c r="V109" s="2">
        <v>5</v>
      </c>
      <c r="W109" s="2">
        <v>47</v>
      </c>
      <c r="X109" s="2" t="s">
        <v>984</v>
      </c>
      <c r="Y109" s="87">
        <v>4.7</v>
      </c>
      <c r="Z109" s="2" t="s">
        <v>57</v>
      </c>
      <c r="AA109" s="2"/>
      <c r="AB109" s="2"/>
      <c r="AC109" s="2"/>
      <c r="AD109" s="2">
        <v>798.55</v>
      </c>
      <c r="AE109" s="2">
        <v>1161.3599999999999</v>
      </c>
      <c r="AF109" s="2">
        <v>1545.06</v>
      </c>
      <c r="AG109" s="2" t="s">
        <v>56</v>
      </c>
      <c r="AH109" s="2" t="s">
        <v>56</v>
      </c>
      <c r="AI109" s="2" t="s">
        <v>56</v>
      </c>
    </row>
    <row r="110" spans="1:58" ht="13" hidden="1">
      <c r="A110" s="2" t="s">
        <v>100</v>
      </c>
      <c r="B110" s="2" t="s">
        <v>1396</v>
      </c>
      <c r="C110" s="2" t="s">
        <v>101</v>
      </c>
      <c r="D110" s="2" t="s">
        <v>52</v>
      </c>
      <c r="E110" s="2" t="s">
        <v>81</v>
      </c>
      <c r="F110" s="2" t="s">
        <v>54</v>
      </c>
      <c r="G110" s="2" t="s">
        <v>1224</v>
      </c>
      <c r="H110" s="2" t="s">
        <v>102</v>
      </c>
      <c r="I110" s="2" t="s">
        <v>114</v>
      </c>
      <c r="J110" s="2" t="s">
        <v>103</v>
      </c>
      <c r="K110" s="2" t="s">
        <v>57</v>
      </c>
      <c r="L110" s="2" t="s">
        <v>56</v>
      </c>
      <c r="M110" s="2" t="s">
        <v>57</v>
      </c>
      <c r="N110" s="2" t="s">
        <v>56</v>
      </c>
      <c r="O110" s="2" t="s">
        <v>57</v>
      </c>
      <c r="P110" s="2" t="s">
        <v>104</v>
      </c>
      <c r="Q110" s="2" t="s">
        <v>1263</v>
      </c>
      <c r="R110" s="2">
        <v>-4</v>
      </c>
      <c r="S110" s="2" t="s">
        <v>105</v>
      </c>
      <c r="T110" s="2" t="s">
        <v>1301</v>
      </c>
      <c r="U110" s="2">
        <v>7</v>
      </c>
      <c r="V110" s="2">
        <v>3</v>
      </c>
      <c r="W110" s="2">
        <v>39.822000000000003</v>
      </c>
      <c r="X110" s="2" t="s">
        <v>106</v>
      </c>
      <c r="Y110" s="87">
        <v>5.6888571428571435</v>
      </c>
      <c r="Z110" s="2" t="s">
        <v>57</v>
      </c>
      <c r="AA110" s="2"/>
      <c r="AB110" s="2"/>
      <c r="AC110" s="2"/>
      <c r="AD110" s="2">
        <v>2014.02</v>
      </c>
      <c r="AE110" s="2">
        <v>2520.31</v>
      </c>
      <c r="AF110" s="2">
        <v>2322.3200000000002</v>
      </c>
      <c r="AG110" s="2" t="s">
        <v>107</v>
      </c>
      <c r="AH110" s="2" t="s">
        <v>108</v>
      </c>
      <c r="AI110" s="2" t="s">
        <v>56</v>
      </c>
      <c r="AJ110" s="2" t="s">
        <v>107</v>
      </c>
      <c r="AK110" s="2" t="s">
        <v>109</v>
      </c>
      <c r="AL110" s="2" t="s">
        <v>56</v>
      </c>
      <c r="AM110" s="2" t="s">
        <v>110</v>
      </c>
      <c r="AN110" s="2" t="s">
        <v>111</v>
      </c>
    </row>
    <row r="111" spans="1:58" ht="13" hidden="1">
      <c r="A111" s="2" t="s">
        <v>129</v>
      </c>
      <c r="B111" s="2" t="s">
        <v>1397</v>
      </c>
      <c r="C111" s="2" t="s">
        <v>130</v>
      </c>
      <c r="D111" s="2" t="s">
        <v>52</v>
      </c>
      <c r="E111" s="2" t="s">
        <v>81</v>
      </c>
      <c r="F111" s="2" t="s">
        <v>54</v>
      </c>
      <c r="G111" s="2" t="s">
        <v>1224</v>
      </c>
      <c r="H111" s="2" t="s">
        <v>131</v>
      </c>
      <c r="I111" s="2" t="s">
        <v>131</v>
      </c>
      <c r="J111" s="2" t="s">
        <v>132</v>
      </c>
      <c r="K111" s="2" t="s">
        <v>57</v>
      </c>
      <c r="L111" s="2" t="s">
        <v>56</v>
      </c>
      <c r="M111" s="2" t="s">
        <v>72</v>
      </c>
      <c r="N111" s="2" t="s">
        <v>56</v>
      </c>
      <c r="O111" s="2" t="s">
        <v>57</v>
      </c>
      <c r="P111" s="88">
        <v>44567</v>
      </c>
      <c r="Q111" s="2" t="s">
        <v>1343</v>
      </c>
      <c r="R111" s="2">
        <v>-2</v>
      </c>
      <c r="S111" s="88">
        <v>45297</v>
      </c>
      <c r="T111" s="2" t="s">
        <v>1300</v>
      </c>
      <c r="U111" s="2">
        <v>2</v>
      </c>
      <c r="V111" s="39"/>
      <c r="W111" s="39">
        <v>39.375</v>
      </c>
      <c r="X111" s="2" t="s">
        <v>133</v>
      </c>
      <c r="Y111" s="93">
        <v>19.6875</v>
      </c>
      <c r="Z111" s="2" t="s">
        <v>57</v>
      </c>
      <c r="BE111" s="2" t="s">
        <v>57</v>
      </c>
    </row>
    <row r="112" spans="1:58" ht="13">
      <c r="A112" s="2" t="s">
        <v>142</v>
      </c>
      <c r="B112" s="2" t="s">
        <v>1398</v>
      </c>
      <c r="C112" s="2" t="s">
        <v>143</v>
      </c>
      <c r="D112" s="2" t="s">
        <v>52</v>
      </c>
      <c r="E112" s="2" t="s">
        <v>81</v>
      </c>
      <c r="F112" s="2" t="s">
        <v>54</v>
      </c>
      <c r="G112" s="2" t="s">
        <v>1224</v>
      </c>
      <c r="H112" s="2" t="s">
        <v>144</v>
      </c>
      <c r="I112" s="2" t="s">
        <v>144</v>
      </c>
      <c r="J112" s="2" t="s">
        <v>56</v>
      </c>
      <c r="K112" s="2" t="s">
        <v>57</v>
      </c>
      <c r="L112" s="2" t="s">
        <v>56</v>
      </c>
      <c r="M112" s="2" t="s">
        <v>57</v>
      </c>
      <c r="N112" s="2" t="s">
        <v>56</v>
      </c>
      <c r="O112" s="2" t="s">
        <v>57</v>
      </c>
      <c r="P112" s="90">
        <v>38819</v>
      </c>
      <c r="Q112" s="2" t="s">
        <v>1350</v>
      </c>
      <c r="R112" s="2">
        <v>-18</v>
      </c>
      <c r="S112" s="90">
        <v>47950</v>
      </c>
      <c r="T112" s="2" t="s">
        <v>1380</v>
      </c>
      <c r="U112" s="2">
        <v>25</v>
      </c>
      <c r="V112" s="2">
        <v>7</v>
      </c>
      <c r="W112" s="2">
        <v>36.537999999999997</v>
      </c>
      <c r="X112" s="2" t="s">
        <v>56</v>
      </c>
      <c r="Y112" s="87">
        <v>1.4615199999999999</v>
      </c>
      <c r="Z112" s="2" t="s">
        <v>60</v>
      </c>
    </row>
    <row r="113" spans="1:58" ht="13" hidden="1">
      <c r="A113" s="2" t="s">
        <v>1132</v>
      </c>
      <c r="B113" s="2" t="s">
        <v>1399</v>
      </c>
      <c r="C113" s="2" t="s">
        <v>1133</v>
      </c>
      <c r="D113" s="2" t="s">
        <v>52</v>
      </c>
      <c r="E113" s="2" t="s">
        <v>81</v>
      </c>
      <c r="F113" s="2" t="s">
        <v>54</v>
      </c>
      <c r="G113" s="2" t="s">
        <v>1224</v>
      </c>
      <c r="H113" s="2" t="s">
        <v>285</v>
      </c>
      <c r="I113" s="2" t="s">
        <v>285</v>
      </c>
      <c r="J113" s="2" t="s">
        <v>56</v>
      </c>
      <c r="K113" s="2" t="s">
        <v>57</v>
      </c>
      <c r="L113" s="2" t="s">
        <v>56</v>
      </c>
      <c r="M113" s="2" t="s">
        <v>57</v>
      </c>
      <c r="N113" s="2" t="s">
        <v>56</v>
      </c>
      <c r="O113" s="2" t="s">
        <v>57</v>
      </c>
      <c r="P113" s="88">
        <v>43832</v>
      </c>
      <c r="Q113" s="2" t="s">
        <v>1263</v>
      </c>
      <c r="R113" s="2">
        <v>-4</v>
      </c>
      <c r="S113" s="2">
        <v>2025</v>
      </c>
      <c r="T113" s="2" t="s">
        <v>1296</v>
      </c>
      <c r="U113" s="2">
        <v>5</v>
      </c>
      <c r="V113" s="2">
        <v>1</v>
      </c>
      <c r="W113" s="2">
        <v>30</v>
      </c>
      <c r="X113" s="2" t="s">
        <v>1134</v>
      </c>
      <c r="Y113" s="87">
        <v>6</v>
      </c>
      <c r="Z113" s="2" t="s">
        <v>57</v>
      </c>
      <c r="AA113" s="2"/>
      <c r="AB113" s="2"/>
      <c r="AC113" s="2"/>
      <c r="AD113" s="2">
        <v>1797</v>
      </c>
      <c r="AE113" s="2">
        <v>1806</v>
      </c>
      <c r="AF113" s="2">
        <v>2392</v>
      </c>
      <c r="AG113" s="2" t="s">
        <v>1135</v>
      </c>
      <c r="AH113" s="2" t="s">
        <v>1136</v>
      </c>
      <c r="AI113" s="2">
        <v>139</v>
      </c>
      <c r="AJ113" s="2" t="s">
        <v>91</v>
      </c>
      <c r="AK113" s="2" t="s">
        <v>1137</v>
      </c>
      <c r="AL113" s="2">
        <v>31</v>
      </c>
      <c r="AM113" s="2" t="s">
        <v>1138</v>
      </c>
      <c r="AN113" s="2" t="s">
        <v>1139</v>
      </c>
      <c r="BE113" s="2" t="s">
        <v>60</v>
      </c>
      <c r="BF113" s="2" t="s">
        <v>1140</v>
      </c>
    </row>
    <row r="114" spans="1:58" ht="13" hidden="1">
      <c r="A114" s="2" t="s">
        <v>1196</v>
      </c>
      <c r="B114" s="2" t="s">
        <v>1400</v>
      </c>
      <c r="C114" s="2" t="s">
        <v>1197</v>
      </c>
      <c r="D114" s="2" t="s">
        <v>80</v>
      </c>
      <c r="E114" s="2" t="s">
        <v>81</v>
      </c>
      <c r="F114" s="2" t="s">
        <v>54</v>
      </c>
      <c r="G114" s="2" t="s">
        <v>1224</v>
      </c>
      <c r="H114" s="2" t="s">
        <v>1198</v>
      </c>
      <c r="I114" s="2" t="s">
        <v>1198</v>
      </c>
      <c r="J114" s="2" t="s">
        <v>1199</v>
      </c>
      <c r="K114" s="2" t="s">
        <v>56</v>
      </c>
      <c r="L114" s="2" t="s">
        <v>56</v>
      </c>
      <c r="M114" s="2" t="s">
        <v>56</v>
      </c>
      <c r="N114" s="2" t="s">
        <v>56</v>
      </c>
      <c r="O114" s="2" t="s">
        <v>57</v>
      </c>
      <c r="P114" s="2" t="s">
        <v>1200</v>
      </c>
      <c r="Q114" s="2" t="s">
        <v>1341</v>
      </c>
      <c r="R114" s="2">
        <v>-1</v>
      </c>
      <c r="S114" s="2" t="s">
        <v>1201</v>
      </c>
      <c r="T114" s="2" t="s">
        <v>1296</v>
      </c>
      <c r="U114" s="2">
        <v>2</v>
      </c>
      <c r="V114" s="2"/>
      <c r="W114" s="2">
        <v>27.001000000000001</v>
      </c>
      <c r="X114" s="2" t="s">
        <v>1202</v>
      </c>
      <c r="Y114" s="87">
        <v>13.500500000000001</v>
      </c>
      <c r="Z114" s="2" t="s">
        <v>57</v>
      </c>
      <c r="AE114" s="89"/>
    </row>
    <row r="115" spans="1:58" ht="13" hidden="1">
      <c r="A115" s="2" t="s">
        <v>274</v>
      </c>
      <c r="B115" s="2" t="s">
        <v>1401</v>
      </c>
      <c r="C115" s="2" t="s">
        <v>275</v>
      </c>
      <c r="D115" s="2" t="s">
        <v>276</v>
      </c>
      <c r="E115" s="2" t="s">
        <v>81</v>
      </c>
      <c r="F115" s="2" t="s">
        <v>277</v>
      </c>
      <c r="G115" s="2" t="s">
        <v>1224</v>
      </c>
      <c r="H115" s="2" t="s">
        <v>278</v>
      </c>
      <c r="I115" s="2" t="s">
        <v>278</v>
      </c>
      <c r="J115" s="2" t="s">
        <v>56</v>
      </c>
      <c r="K115" s="2" t="s">
        <v>56</v>
      </c>
      <c r="L115" s="2" t="s">
        <v>56</v>
      </c>
      <c r="M115" s="2" t="s">
        <v>56</v>
      </c>
      <c r="P115" s="2">
        <v>1995</v>
      </c>
      <c r="Q115" s="2" t="s">
        <v>1225</v>
      </c>
      <c r="R115" s="2">
        <v>-29</v>
      </c>
      <c r="S115" s="2">
        <v>2027</v>
      </c>
      <c r="T115" s="2" t="s">
        <v>1301</v>
      </c>
      <c r="U115" s="2">
        <v>32</v>
      </c>
      <c r="V115" s="2">
        <v>3</v>
      </c>
      <c r="W115" s="2">
        <v>19.2</v>
      </c>
      <c r="X115" s="2" t="s">
        <v>279</v>
      </c>
      <c r="Y115" s="87">
        <v>0.6</v>
      </c>
      <c r="Z115" s="2" t="s">
        <v>57</v>
      </c>
      <c r="AO115" s="2">
        <v>103</v>
      </c>
      <c r="AP115" s="2" t="s">
        <v>187</v>
      </c>
      <c r="AQ115" s="2" t="s">
        <v>280</v>
      </c>
      <c r="AR115" s="2">
        <v>1153</v>
      </c>
      <c r="AS115" s="2" t="s">
        <v>281</v>
      </c>
      <c r="AT115" s="2" t="s">
        <v>282</v>
      </c>
      <c r="AU115" s="2">
        <v>74</v>
      </c>
      <c r="AV115" s="2" t="s">
        <v>283</v>
      </c>
      <c r="AW115" s="2" t="s">
        <v>284</v>
      </c>
      <c r="AX115" s="2">
        <v>259</v>
      </c>
      <c r="AY115" s="2" t="s">
        <v>285</v>
      </c>
      <c r="AZ115" s="2" t="s">
        <v>286</v>
      </c>
      <c r="BA115" s="2">
        <v>44397</v>
      </c>
      <c r="BB115" s="2" t="s">
        <v>287</v>
      </c>
      <c r="BC115" s="2" t="s">
        <v>288</v>
      </c>
      <c r="BE115" s="2" t="s">
        <v>60</v>
      </c>
      <c r="BF115" s="2" t="s">
        <v>289</v>
      </c>
    </row>
    <row r="116" spans="1:58" ht="13" hidden="1">
      <c r="A116" s="2" t="s">
        <v>145</v>
      </c>
      <c r="B116" s="2" t="s">
        <v>1402</v>
      </c>
      <c r="C116" s="2" t="s">
        <v>146</v>
      </c>
      <c r="D116" s="2" t="s">
        <v>80</v>
      </c>
      <c r="E116" s="2" t="s">
        <v>81</v>
      </c>
      <c r="F116" s="2" t="s">
        <v>54</v>
      </c>
      <c r="G116" s="2" t="s">
        <v>1224</v>
      </c>
      <c r="H116" s="2" t="s">
        <v>147</v>
      </c>
      <c r="I116" s="2" t="s">
        <v>147</v>
      </c>
      <c r="J116" s="2" t="s">
        <v>56</v>
      </c>
      <c r="K116" s="2" t="s">
        <v>60</v>
      </c>
      <c r="L116" s="2" t="s">
        <v>148</v>
      </c>
      <c r="M116" s="2" t="s">
        <v>60</v>
      </c>
      <c r="N116" s="2" t="s">
        <v>149</v>
      </c>
      <c r="O116" s="2" t="s">
        <v>57</v>
      </c>
      <c r="P116" s="2">
        <v>2018</v>
      </c>
      <c r="Q116" s="2" t="s">
        <v>1330</v>
      </c>
      <c r="R116" s="2">
        <v>-6</v>
      </c>
      <c r="S116" s="2">
        <v>2032</v>
      </c>
      <c r="T116" s="2" t="s">
        <v>1309</v>
      </c>
      <c r="U116" s="2">
        <v>14</v>
      </c>
      <c r="V116" s="2">
        <v>8</v>
      </c>
      <c r="W116" s="2">
        <v>18</v>
      </c>
      <c r="X116" s="2" t="s">
        <v>150</v>
      </c>
      <c r="Y116" s="87">
        <v>1.2857142857142858</v>
      </c>
      <c r="Z116" s="2" t="s">
        <v>57</v>
      </c>
    </row>
    <row r="117" spans="1:58" ht="13" hidden="1">
      <c r="A117" s="2" t="s">
        <v>612</v>
      </c>
      <c r="B117" s="2" t="s">
        <v>1403</v>
      </c>
      <c r="C117" s="2" t="s">
        <v>613</v>
      </c>
      <c r="D117" s="2" t="s">
        <v>276</v>
      </c>
      <c r="E117" s="2" t="s">
        <v>81</v>
      </c>
      <c r="F117" s="2" t="s">
        <v>54</v>
      </c>
      <c r="G117" s="2" t="s">
        <v>1224</v>
      </c>
      <c r="H117" s="2" t="s">
        <v>278</v>
      </c>
      <c r="I117" s="2" t="s">
        <v>278</v>
      </c>
      <c r="J117" s="2" t="s">
        <v>56</v>
      </c>
      <c r="K117" s="2" t="s">
        <v>57</v>
      </c>
      <c r="L117" s="2" t="s">
        <v>56</v>
      </c>
      <c r="M117" s="2" t="s">
        <v>60</v>
      </c>
      <c r="N117" s="2" t="s">
        <v>614</v>
      </c>
      <c r="O117" s="2" t="s">
        <v>57</v>
      </c>
      <c r="P117" s="88">
        <v>40544</v>
      </c>
      <c r="Q117" s="2" t="s">
        <v>1255</v>
      </c>
      <c r="R117" s="2">
        <v>-13</v>
      </c>
      <c r="S117" s="2" t="s">
        <v>615</v>
      </c>
      <c r="T117" s="2" t="s">
        <v>1404</v>
      </c>
      <c r="U117" s="2">
        <v>36</v>
      </c>
      <c r="V117" s="2">
        <v>23</v>
      </c>
      <c r="W117" s="2">
        <v>9.56</v>
      </c>
      <c r="X117" s="2" t="s">
        <v>56</v>
      </c>
      <c r="Y117" s="87">
        <v>0.26555555555555554</v>
      </c>
      <c r="Z117" s="2" t="s">
        <v>57</v>
      </c>
      <c r="AA117" s="2"/>
      <c r="AB117" s="2"/>
      <c r="AC117" s="2"/>
      <c r="AD117" s="2">
        <v>1107</v>
      </c>
      <c r="AE117" s="2" t="s">
        <v>56</v>
      </c>
      <c r="AF117" s="2" t="s">
        <v>56</v>
      </c>
      <c r="AG117" s="2" t="s">
        <v>616</v>
      </c>
      <c r="AH117" s="2" t="s">
        <v>617</v>
      </c>
      <c r="AI117" s="2" t="s">
        <v>56</v>
      </c>
    </row>
    <row r="118" spans="1:58" ht="13" hidden="1">
      <c r="A118" s="2" t="s">
        <v>383</v>
      </c>
      <c r="B118" s="2" t="s">
        <v>1405</v>
      </c>
      <c r="C118" s="2" t="s">
        <v>384</v>
      </c>
      <c r="D118" s="2" t="s">
        <v>80</v>
      </c>
      <c r="E118" s="2" t="s">
        <v>81</v>
      </c>
      <c r="F118" s="2" t="s">
        <v>54</v>
      </c>
      <c r="G118" s="2" t="s">
        <v>1224</v>
      </c>
      <c r="H118" s="2" t="s">
        <v>385</v>
      </c>
      <c r="I118" s="2" t="s">
        <v>478</v>
      </c>
      <c r="J118" s="2" t="s">
        <v>386</v>
      </c>
      <c r="K118" s="2" t="s">
        <v>60</v>
      </c>
      <c r="L118" s="2" t="s">
        <v>387</v>
      </c>
      <c r="M118" s="2" t="s">
        <v>56</v>
      </c>
      <c r="N118" s="2" t="s">
        <v>56</v>
      </c>
      <c r="O118" s="2" t="s">
        <v>57</v>
      </c>
      <c r="P118" s="94">
        <v>44971</v>
      </c>
      <c r="Q118" s="2" t="s">
        <v>1341</v>
      </c>
      <c r="R118" s="2">
        <v>-1</v>
      </c>
      <c r="S118" s="2">
        <v>2026</v>
      </c>
      <c r="T118" s="2" t="s">
        <v>1302</v>
      </c>
      <c r="U118" s="2">
        <v>3</v>
      </c>
      <c r="V118" s="2"/>
      <c r="W118" s="2">
        <v>9</v>
      </c>
      <c r="X118" s="2" t="s">
        <v>388</v>
      </c>
      <c r="Y118" s="87">
        <v>3</v>
      </c>
      <c r="Z118" s="2" t="s">
        <v>57</v>
      </c>
      <c r="AD118" s="2">
        <v>0</v>
      </c>
      <c r="AE118" s="2">
        <v>0</v>
      </c>
      <c r="AF118" s="2">
        <v>0</v>
      </c>
      <c r="AG118" s="2" t="s">
        <v>389</v>
      </c>
      <c r="AH118" s="2" t="s">
        <v>56</v>
      </c>
      <c r="AI118" s="2" t="s">
        <v>56</v>
      </c>
      <c r="AJ118" s="2" t="s">
        <v>390</v>
      </c>
      <c r="AK118" s="2" t="s">
        <v>391</v>
      </c>
      <c r="AL118" s="2">
        <v>5896</v>
      </c>
    </row>
    <row r="119" spans="1:58" ht="13" hidden="1">
      <c r="A119" s="2" t="s">
        <v>911</v>
      </c>
      <c r="B119" s="2" t="s">
        <v>1406</v>
      </c>
      <c r="C119" s="2" t="s">
        <v>912</v>
      </c>
      <c r="D119" s="2" t="s">
        <v>52</v>
      </c>
      <c r="E119" s="2" t="s">
        <v>136</v>
      </c>
      <c r="F119" s="2" t="s">
        <v>54</v>
      </c>
      <c r="G119" s="2" t="s">
        <v>1224</v>
      </c>
      <c r="H119" s="2" t="s">
        <v>913</v>
      </c>
      <c r="I119" s="2" t="s">
        <v>913</v>
      </c>
      <c r="J119" s="2" t="s">
        <v>56</v>
      </c>
      <c r="K119" s="2" t="s">
        <v>57</v>
      </c>
      <c r="L119" s="2" t="s">
        <v>56</v>
      </c>
      <c r="M119" s="2" t="s">
        <v>57</v>
      </c>
      <c r="N119" s="2" t="s">
        <v>56</v>
      </c>
      <c r="O119" s="2" t="s">
        <v>56</v>
      </c>
      <c r="P119" s="88">
        <v>44207</v>
      </c>
      <c r="Q119" s="2" t="s">
        <v>1332</v>
      </c>
      <c r="R119" s="2">
        <v>-3</v>
      </c>
      <c r="S119" s="2" t="s">
        <v>914</v>
      </c>
      <c r="T119" s="2" t="s">
        <v>1302</v>
      </c>
      <c r="U119" s="2">
        <v>5</v>
      </c>
      <c r="V119" s="2"/>
      <c r="W119" s="2">
        <v>2.2999999999999998</v>
      </c>
      <c r="X119" s="2" t="s">
        <v>915</v>
      </c>
      <c r="Y119" s="87">
        <v>0.45999999999999996</v>
      </c>
      <c r="Z119" s="2" t="s">
        <v>57</v>
      </c>
    </row>
    <row r="120" spans="1:58" ht="13" hidden="1">
      <c r="A120" s="2" t="s">
        <v>524</v>
      </c>
      <c r="B120" s="2" t="s">
        <v>1407</v>
      </c>
      <c r="C120" s="2" t="s">
        <v>525</v>
      </c>
      <c r="D120" s="2" t="s">
        <v>52</v>
      </c>
      <c r="E120" s="2" t="s">
        <v>53</v>
      </c>
      <c r="F120" s="2" t="s">
        <v>54</v>
      </c>
      <c r="G120" s="2" t="s">
        <v>1224</v>
      </c>
      <c r="H120" s="2" t="s">
        <v>526</v>
      </c>
      <c r="I120" s="2" t="s">
        <v>285</v>
      </c>
      <c r="J120" s="2" t="s">
        <v>56</v>
      </c>
      <c r="K120" s="2" t="s">
        <v>57</v>
      </c>
      <c r="L120" s="2" t="s">
        <v>56</v>
      </c>
      <c r="M120" s="2" t="s">
        <v>57</v>
      </c>
      <c r="N120" s="2" t="s">
        <v>56</v>
      </c>
      <c r="O120" s="2" t="s">
        <v>57</v>
      </c>
      <c r="P120" s="90">
        <v>45272</v>
      </c>
      <c r="Q120" s="2" t="s">
        <v>1341</v>
      </c>
      <c r="R120" s="2">
        <v>-1</v>
      </c>
      <c r="S120" s="90">
        <v>45997</v>
      </c>
      <c r="T120" s="2" t="s">
        <v>1296</v>
      </c>
      <c r="U120" s="2">
        <v>2</v>
      </c>
      <c r="V120" s="2"/>
      <c r="W120" s="2">
        <v>0.97499999999999998</v>
      </c>
      <c r="X120" s="2" t="s">
        <v>56</v>
      </c>
      <c r="Y120" s="87">
        <v>0.48749999999999999</v>
      </c>
      <c r="Z120" s="2" t="s">
        <v>57</v>
      </c>
      <c r="BE120" s="2" t="s">
        <v>57</v>
      </c>
    </row>
    <row r="121" spans="1:58" ht="13" hidden="1">
      <c r="A121" s="2" t="s">
        <v>323</v>
      </c>
      <c r="B121" s="2" t="s">
        <v>323</v>
      </c>
      <c r="C121" s="2" t="s">
        <v>324</v>
      </c>
      <c r="D121" s="2" t="s">
        <v>52</v>
      </c>
      <c r="E121" s="2" t="s">
        <v>81</v>
      </c>
      <c r="F121" s="2" t="s">
        <v>54</v>
      </c>
      <c r="G121" s="2" t="s">
        <v>1224</v>
      </c>
      <c r="H121" s="2" t="s">
        <v>325</v>
      </c>
      <c r="I121" s="2" t="s">
        <v>325</v>
      </c>
      <c r="J121" s="2" t="s">
        <v>326</v>
      </c>
      <c r="K121" s="2" t="s">
        <v>57</v>
      </c>
      <c r="L121" s="2" t="s">
        <v>56</v>
      </c>
      <c r="M121" s="2" t="s">
        <v>57</v>
      </c>
      <c r="N121" s="2" t="s">
        <v>57</v>
      </c>
      <c r="O121" s="2" t="s">
        <v>57</v>
      </c>
      <c r="P121" s="88">
        <v>44565</v>
      </c>
      <c r="Q121" s="2" t="s">
        <v>1343</v>
      </c>
      <c r="R121" s="2">
        <v>-2</v>
      </c>
      <c r="S121" s="88">
        <v>45719</v>
      </c>
      <c r="T121" s="2" t="s">
        <v>1296</v>
      </c>
      <c r="U121" s="2">
        <v>3</v>
      </c>
      <c r="V121" s="2">
        <v>1</v>
      </c>
      <c r="W121" s="2">
        <v>0.503</v>
      </c>
      <c r="Y121" s="87">
        <v>0.16766666666666666</v>
      </c>
      <c r="Z121" s="2" t="s">
        <v>56</v>
      </c>
      <c r="AA121" s="2"/>
      <c r="AB121" s="2"/>
      <c r="AC121" s="2"/>
      <c r="AD121" s="2">
        <v>2.2799999999999998</v>
      </c>
      <c r="AE121" s="2">
        <v>5.38</v>
      </c>
      <c r="AF121" s="2">
        <v>2.62</v>
      </c>
      <c r="AG121" s="2" t="s">
        <v>321</v>
      </c>
      <c r="AH121" s="2" t="s">
        <v>322</v>
      </c>
      <c r="AI121" s="2">
        <v>1018</v>
      </c>
      <c r="BE121" s="2" t="s">
        <v>57</v>
      </c>
      <c r="BF121" s="2" t="s">
        <v>56</v>
      </c>
    </row>
    <row r="122" spans="1:58" ht="13" hidden="1">
      <c r="A122" s="2" t="s">
        <v>336</v>
      </c>
      <c r="B122" s="2" t="s">
        <v>336</v>
      </c>
      <c r="C122" s="2" t="s">
        <v>337</v>
      </c>
      <c r="D122" s="2" t="s">
        <v>52</v>
      </c>
      <c r="E122" s="2" t="s">
        <v>81</v>
      </c>
      <c r="F122" s="2" t="s">
        <v>338</v>
      </c>
      <c r="G122" s="2" t="s">
        <v>1224</v>
      </c>
      <c r="H122" s="2" t="s">
        <v>339</v>
      </c>
      <c r="I122" s="2" t="s">
        <v>339</v>
      </c>
      <c r="J122" s="2" t="s">
        <v>340</v>
      </c>
      <c r="K122" s="2" t="s">
        <v>56</v>
      </c>
      <c r="L122" s="2" t="s">
        <v>56</v>
      </c>
      <c r="M122" s="2" t="s">
        <v>72</v>
      </c>
      <c r="N122" s="2" t="s">
        <v>56</v>
      </c>
      <c r="O122" s="2" t="s">
        <v>57</v>
      </c>
      <c r="Q122" s="2" t="s">
        <v>56</v>
      </c>
      <c r="R122" s="2" t="e">
        <v>#VALUE!</v>
      </c>
      <c r="T122" s="2" t="s">
        <v>1408</v>
      </c>
      <c r="U122" s="2" t="s">
        <v>56</v>
      </c>
      <c r="Y122" s="87" t="s">
        <v>56</v>
      </c>
      <c r="Z122" s="2" t="s">
        <v>56</v>
      </c>
      <c r="BE122" s="2" t="s">
        <v>60</v>
      </c>
      <c r="BF122" s="2" t="s">
        <v>341</v>
      </c>
    </row>
    <row r="123" spans="1:58" ht="13" hidden="1">
      <c r="A123" s="2" t="s">
        <v>1226</v>
      </c>
      <c r="B123" s="2"/>
      <c r="C123" s="2" t="s">
        <v>56</v>
      </c>
      <c r="D123" s="2" t="s">
        <v>737</v>
      </c>
      <c r="E123" s="2" t="s">
        <v>81</v>
      </c>
      <c r="F123" s="2" t="s">
        <v>54</v>
      </c>
      <c r="G123" s="2" t="s">
        <v>1224</v>
      </c>
      <c r="H123" s="2" t="s">
        <v>1144</v>
      </c>
      <c r="I123" s="2" t="s">
        <v>114</v>
      </c>
      <c r="J123" s="2" t="s">
        <v>1145</v>
      </c>
      <c r="K123" s="2" t="s">
        <v>57</v>
      </c>
      <c r="L123" s="2" t="s">
        <v>1146</v>
      </c>
      <c r="M123" s="2" t="s">
        <v>60</v>
      </c>
      <c r="N123" s="2" t="s">
        <v>1147</v>
      </c>
      <c r="O123" s="2" t="s">
        <v>57</v>
      </c>
      <c r="P123" s="2" t="s">
        <v>56</v>
      </c>
      <c r="Q123" s="2" t="s">
        <v>56</v>
      </c>
      <c r="R123" s="2" t="e">
        <v>#VALUE!</v>
      </c>
      <c r="S123" s="2" t="s">
        <v>56</v>
      </c>
      <c r="T123" s="2" t="s">
        <v>56</v>
      </c>
      <c r="U123" s="2" t="s">
        <v>56</v>
      </c>
      <c r="V123" s="2"/>
      <c r="W123" s="2" t="s">
        <v>56</v>
      </c>
      <c r="X123" s="2" t="s">
        <v>56</v>
      </c>
      <c r="Y123" s="87" t="s">
        <v>56</v>
      </c>
      <c r="Z123" s="2" t="s">
        <v>56</v>
      </c>
      <c r="AA123" s="2" t="s">
        <v>56</v>
      </c>
      <c r="AB123" s="2"/>
      <c r="AC123" s="2"/>
      <c r="AD123" s="2"/>
      <c r="AE123" s="2"/>
      <c r="AF123" s="2"/>
      <c r="AG123" s="2"/>
      <c r="AH123" s="2"/>
      <c r="AI123" s="2"/>
      <c r="AJ123" s="2"/>
      <c r="AK123" s="2"/>
      <c r="AL123" s="2"/>
      <c r="AO123" s="2"/>
      <c r="BE123" s="2"/>
      <c r="BF123" s="2"/>
    </row>
    <row r="124" spans="1:58" ht="13" hidden="1">
      <c r="A124" s="2" t="s">
        <v>684</v>
      </c>
      <c r="B124" s="2" t="s">
        <v>1409</v>
      </c>
      <c r="C124" s="2" t="s">
        <v>685</v>
      </c>
      <c r="D124" s="2" t="s">
        <v>276</v>
      </c>
      <c r="E124" s="2" t="s">
        <v>81</v>
      </c>
      <c r="F124" s="2" t="s">
        <v>686</v>
      </c>
      <c r="G124" s="2" t="s">
        <v>1224</v>
      </c>
      <c r="H124" s="2" t="s">
        <v>687</v>
      </c>
      <c r="I124" s="2" t="s">
        <v>114</v>
      </c>
      <c r="J124" s="2" t="s">
        <v>688</v>
      </c>
      <c r="K124" s="2" t="s">
        <v>57</v>
      </c>
      <c r="L124" s="2" t="s">
        <v>689</v>
      </c>
      <c r="M124" s="2" t="s">
        <v>57</v>
      </c>
      <c r="N124" s="2" t="s">
        <v>56</v>
      </c>
      <c r="O124" s="2" t="s">
        <v>57</v>
      </c>
      <c r="P124" s="2">
        <v>1991</v>
      </c>
      <c r="Q124" s="2" t="s">
        <v>1410</v>
      </c>
      <c r="R124" s="2">
        <v>-33</v>
      </c>
      <c r="S124" s="88">
        <v>47150</v>
      </c>
      <c r="T124" s="2" t="s">
        <v>1324</v>
      </c>
      <c r="U124" s="2">
        <v>38</v>
      </c>
      <c r="V124" s="2">
        <v>5</v>
      </c>
      <c r="Y124" s="87">
        <v>0</v>
      </c>
      <c r="Z124" s="2" t="s">
        <v>57</v>
      </c>
    </row>
    <row r="125" spans="1:58" ht="13" hidden="1">
      <c r="A125" s="2" t="s">
        <v>1047</v>
      </c>
      <c r="B125" s="2" t="s">
        <v>1411</v>
      </c>
      <c r="C125" s="2" t="s">
        <v>1048</v>
      </c>
      <c r="D125" s="2" t="s">
        <v>52</v>
      </c>
      <c r="E125" s="2" t="s">
        <v>53</v>
      </c>
      <c r="F125" s="2" t="s">
        <v>1287</v>
      </c>
      <c r="G125" s="2" t="s">
        <v>1224</v>
      </c>
      <c r="H125" s="2" t="s">
        <v>1049</v>
      </c>
      <c r="I125" s="2" t="s">
        <v>1288</v>
      </c>
      <c r="J125" s="2" t="s">
        <v>56</v>
      </c>
      <c r="K125" s="2" t="s">
        <v>57</v>
      </c>
      <c r="L125" s="2" t="s">
        <v>56</v>
      </c>
      <c r="M125" s="2" t="s">
        <v>57</v>
      </c>
      <c r="N125" s="2" t="s">
        <v>56</v>
      </c>
      <c r="O125" s="2" t="s">
        <v>57</v>
      </c>
      <c r="P125" s="88">
        <v>45292</v>
      </c>
      <c r="Q125" s="2" t="s">
        <v>1300</v>
      </c>
      <c r="R125" s="2">
        <v>0</v>
      </c>
      <c r="S125" s="88">
        <v>48945</v>
      </c>
      <c r="T125" s="2" t="s">
        <v>1366</v>
      </c>
      <c r="U125" s="2">
        <v>10</v>
      </c>
      <c r="X125" s="2" t="s">
        <v>1050</v>
      </c>
      <c r="Y125" s="87">
        <v>0</v>
      </c>
      <c r="Z125" s="2" t="s">
        <v>57</v>
      </c>
    </row>
    <row r="126" spans="1:58" ht="13" hidden="1">
      <c r="A126" s="1" t="s">
        <v>1235</v>
      </c>
      <c r="B126" s="1"/>
      <c r="C126" s="1" t="s">
        <v>56</v>
      </c>
      <c r="D126" s="1" t="s">
        <v>737</v>
      </c>
      <c r="E126" s="1" t="s">
        <v>136</v>
      </c>
      <c r="F126" s="1" t="s">
        <v>54</v>
      </c>
      <c r="G126" s="1" t="s">
        <v>1224</v>
      </c>
      <c r="H126" s="1" t="s">
        <v>423</v>
      </c>
      <c r="I126" s="1" t="s">
        <v>423</v>
      </c>
      <c r="J126" s="1" t="s">
        <v>311</v>
      </c>
      <c r="K126" s="1" t="s">
        <v>57</v>
      </c>
      <c r="L126" s="1" t="s">
        <v>56</v>
      </c>
      <c r="M126" s="1" t="s">
        <v>60</v>
      </c>
      <c r="N126" s="1" t="s">
        <v>312</v>
      </c>
      <c r="O126" s="1" t="s">
        <v>57</v>
      </c>
      <c r="P126" s="1">
        <v>2016</v>
      </c>
      <c r="Q126" s="7" t="str">
        <f>RIGHT(P126,4)</f>
        <v>2016</v>
      </c>
      <c r="R126" s="1">
        <f>Q126-2024</f>
        <v>-8</v>
      </c>
      <c r="S126" s="1">
        <v>2044</v>
      </c>
      <c r="T126" s="7" t="str">
        <f>RIGHT(S126,4)</f>
        <v>2044</v>
      </c>
      <c r="U126" s="7">
        <f>IF(ISERROR((T126-Q126)),"NA",T126-Q126)</f>
        <v>28</v>
      </c>
      <c r="V126" s="1">
        <f>T126-2024</f>
        <v>20</v>
      </c>
      <c r="W126" s="1">
        <v>600</v>
      </c>
      <c r="X126" t="s">
        <v>313</v>
      </c>
      <c r="Y126" s="6">
        <f>IF(ISERROR((W126/U126)),"NA",W126/U126)</f>
        <v>21.428571428571427</v>
      </c>
      <c r="Z126" s="1" t="s">
        <v>57</v>
      </c>
    </row>
    <row r="127" spans="1:58" ht="13" hidden="1">
      <c r="A127" s="2" t="s">
        <v>495</v>
      </c>
      <c r="B127" s="2" t="s">
        <v>1412</v>
      </c>
      <c r="C127" s="2" t="s">
        <v>496</v>
      </c>
      <c r="D127" s="2" t="s">
        <v>52</v>
      </c>
      <c r="E127" s="2" t="s">
        <v>136</v>
      </c>
      <c r="F127" s="2" t="s">
        <v>54</v>
      </c>
      <c r="G127" s="2" t="s">
        <v>1221</v>
      </c>
      <c r="H127" s="2" t="s">
        <v>1231</v>
      </c>
      <c r="I127" s="2" t="s">
        <v>423</v>
      </c>
      <c r="J127" s="2" t="s">
        <v>56</v>
      </c>
      <c r="K127" s="2" t="s">
        <v>60</v>
      </c>
      <c r="L127" s="2" t="s">
        <v>498</v>
      </c>
      <c r="M127" s="2" t="s">
        <v>60</v>
      </c>
      <c r="N127" s="2" t="s">
        <v>499</v>
      </c>
      <c r="O127" s="2" t="s">
        <v>57</v>
      </c>
      <c r="P127" s="2">
        <v>2019</v>
      </c>
      <c r="Q127" s="2" t="s">
        <v>1242</v>
      </c>
      <c r="R127" s="2">
        <v>-5</v>
      </c>
      <c r="S127" s="2">
        <v>2044</v>
      </c>
      <c r="T127" s="2" t="s">
        <v>1306</v>
      </c>
      <c r="U127" s="2">
        <v>25</v>
      </c>
      <c r="V127" s="2">
        <v>20</v>
      </c>
      <c r="X127" s="2" t="s">
        <v>500</v>
      </c>
      <c r="Y127" s="87">
        <v>0</v>
      </c>
      <c r="Z127" s="2" t="s">
        <v>56</v>
      </c>
    </row>
    <row r="128" spans="1:58" ht="13" hidden="1">
      <c r="A128" s="2" t="s">
        <v>1223</v>
      </c>
      <c r="B128" s="2"/>
      <c r="C128" s="2" t="s">
        <v>56</v>
      </c>
      <c r="D128" s="2" t="s">
        <v>737</v>
      </c>
      <c r="E128" s="2" t="s">
        <v>81</v>
      </c>
      <c r="F128" s="2" t="s">
        <v>54</v>
      </c>
      <c r="G128" s="2" t="s">
        <v>1224</v>
      </c>
      <c r="H128" s="2" t="s">
        <v>744</v>
      </c>
      <c r="I128" s="2" t="s">
        <v>325</v>
      </c>
      <c r="J128" s="2" t="s">
        <v>745</v>
      </c>
      <c r="K128" s="2" t="s">
        <v>57</v>
      </c>
      <c r="L128" s="2" t="s">
        <v>746</v>
      </c>
      <c r="M128" s="2" t="s">
        <v>57</v>
      </c>
      <c r="N128" s="2" t="s">
        <v>747</v>
      </c>
      <c r="O128" s="2" t="s">
        <v>57</v>
      </c>
      <c r="P128" s="2">
        <v>1995</v>
      </c>
      <c r="Q128" s="2" t="s">
        <v>1225</v>
      </c>
      <c r="R128" s="2">
        <v>-29</v>
      </c>
      <c r="S128" s="2" t="s">
        <v>56</v>
      </c>
      <c r="T128" s="2" t="s">
        <v>56</v>
      </c>
      <c r="U128" s="2" t="s">
        <v>56</v>
      </c>
      <c r="V128" s="2" t="e">
        <v>#VALUE!</v>
      </c>
      <c r="X128" s="2" t="s">
        <v>748</v>
      </c>
      <c r="Y128" s="87" t="s">
        <v>56</v>
      </c>
      <c r="Z128" s="2" t="s">
        <v>57</v>
      </c>
      <c r="AA128" s="2"/>
      <c r="AB128" s="2"/>
      <c r="AC128" s="2"/>
      <c r="AD128" s="2"/>
      <c r="AE128" s="2"/>
      <c r="AF128" s="2"/>
      <c r="AG128" s="2"/>
      <c r="AH128" s="2"/>
      <c r="AI128" s="2"/>
    </row>
    <row r="129" spans="1:59" ht="13" hidden="1">
      <c r="A129" s="2" t="s">
        <v>1035</v>
      </c>
      <c r="B129" s="2" t="s">
        <v>1413</v>
      </c>
      <c r="C129" s="2" t="s">
        <v>1036</v>
      </c>
      <c r="D129" s="2" t="s">
        <v>52</v>
      </c>
      <c r="E129" s="2" t="s">
        <v>81</v>
      </c>
      <c r="F129" s="2" t="s">
        <v>54</v>
      </c>
      <c r="G129" s="2" t="s">
        <v>1224</v>
      </c>
      <c r="H129" s="2" t="s">
        <v>1037</v>
      </c>
      <c r="I129" s="2" t="s">
        <v>325</v>
      </c>
      <c r="J129" s="2" t="s">
        <v>56</v>
      </c>
      <c r="K129" s="2" t="s">
        <v>57</v>
      </c>
      <c r="L129" s="2" t="s">
        <v>1038</v>
      </c>
      <c r="M129" s="2" t="s">
        <v>57</v>
      </c>
      <c r="N129" s="2" t="s">
        <v>1039</v>
      </c>
      <c r="O129" s="2" t="s">
        <v>57</v>
      </c>
      <c r="P129" s="2">
        <v>2023</v>
      </c>
      <c r="Q129" s="2">
        <v>2023</v>
      </c>
      <c r="R129" s="2">
        <v>-1</v>
      </c>
      <c r="S129" s="2">
        <v>2028</v>
      </c>
      <c r="T129" s="2">
        <v>2028</v>
      </c>
      <c r="U129" s="2">
        <v>5</v>
      </c>
      <c r="V129" s="2">
        <v>4</v>
      </c>
      <c r="Y129" s="87">
        <v>0</v>
      </c>
      <c r="Z129" s="2" t="s">
        <v>56</v>
      </c>
      <c r="BE129" s="2" t="s">
        <v>60</v>
      </c>
      <c r="BF129" s="2" t="s">
        <v>1040</v>
      </c>
      <c r="BG129" s="2" t="s">
        <v>1041</v>
      </c>
    </row>
    <row r="130" spans="1:59" ht="13" hidden="1"/>
    <row r="131" spans="1:59" ht="13" hidden="1"/>
    <row r="132" spans="1:59" ht="13" hidden="1"/>
    <row r="133" spans="1:59" ht="13" hidden="1"/>
    <row r="134" spans="1:59" ht="13" hidden="1"/>
    <row r="135" spans="1:59" ht="13" hidden="1"/>
    <row r="136" spans="1:59" ht="13" hidden="1"/>
    <row r="137" spans="1:59" ht="13" hidden="1"/>
    <row r="138" spans="1:59" ht="13" hidden="1"/>
    <row r="139" spans="1:59" ht="13" hidden="1"/>
    <row r="140" spans="1:59" ht="13" hidden="1"/>
    <row r="141" spans="1:59" ht="13" hidden="1"/>
    <row r="142" spans="1:59" ht="13" hidden="1"/>
    <row r="143" spans="1:59" ht="13" hidden="1"/>
    <row r="144" spans="1:59" ht="13" hidden="1"/>
    <row r="145" ht="13" hidden="1"/>
    <row r="146" ht="13" hidden="1"/>
    <row r="147" ht="13" hidden="1"/>
    <row r="148" ht="13" hidden="1"/>
    <row r="149" ht="13" hidden="1"/>
    <row r="150" ht="13" hidden="1"/>
    <row r="151" ht="13" hidden="1"/>
    <row r="152" ht="13" hidden="1"/>
    <row r="153" ht="13" hidden="1"/>
    <row r="154" ht="13" hidden="1"/>
    <row r="155" ht="13" hidden="1"/>
    <row r="156" ht="13" hidden="1"/>
    <row r="157" ht="13" hidden="1"/>
    <row r="158" ht="13" hidden="1"/>
    <row r="159" ht="13" hidden="1"/>
    <row r="160" ht="13" hidden="1"/>
    <row r="161" ht="13" hidden="1"/>
    <row r="162" ht="13" hidden="1"/>
    <row r="163" ht="13" hidden="1"/>
    <row r="164" ht="13" hidden="1"/>
    <row r="165" ht="13" hidden="1"/>
    <row r="166" ht="13" hidden="1"/>
    <row r="167" ht="13" hidden="1"/>
    <row r="168" ht="13" hidden="1"/>
    <row r="169" ht="13" hidden="1"/>
    <row r="170" ht="13" hidden="1"/>
    <row r="171" ht="13" hidden="1"/>
    <row r="172" ht="13" hidden="1"/>
    <row r="173" ht="13" hidden="1"/>
    <row r="174" ht="13" hidden="1"/>
    <row r="175" ht="13" hidden="1"/>
    <row r="176" ht="13" hidden="1"/>
    <row r="177" ht="13" hidden="1"/>
    <row r="178" ht="13" hidden="1"/>
    <row r="179" ht="13" hidden="1"/>
    <row r="180" ht="13" hidden="1"/>
    <row r="181" ht="13" hidden="1"/>
    <row r="182" ht="13" hidden="1"/>
    <row r="183" ht="13" hidden="1"/>
    <row r="184" ht="13" hidden="1"/>
    <row r="185" ht="13" hidden="1"/>
    <row r="186" ht="13" hidden="1"/>
    <row r="187" ht="13" hidden="1"/>
    <row r="188" ht="13" hidden="1"/>
    <row r="189" ht="13" hidden="1"/>
    <row r="190" ht="13" hidden="1"/>
    <row r="191" ht="13" hidden="1"/>
    <row r="192" ht="13" hidden="1"/>
    <row r="193" ht="13" hidden="1"/>
    <row r="194" ht="13" hidden="1"/>
    <row r="195" ht="13" hidden="1"/>
    <row r="196" ht="13" hidden="1"/>
    <row r="197" ht="13" hidden="1"/>
    <row r="198" ht="13" hidden="1"/>
    <row r="199" ht="13" hidden="1"/>
    <row r="200" ht="13" hidden="1"/>
    <row r="201" ht="13" hidden="1"/>
    <row r="202" ht="13" hidden="1"/>
    <row r="203" ht="13" hidden="1"/>
    <row r="204" ht="13" hidden="1"/>
    <row r="205" ht="13" hidden="1"/>
    <row r="206" ht="13" hidden="1"/>
    <row r="207" ht="13" hidden="1"/>
    <row r="208" ht="13" hidden="1"/>
    <row r="209" ht="13" hidden="1"/>
    <row r="210" ht="13" hidden="1"/>
    <row r="211" ht="13" hidden="1"/>
    <row r="212" ht="13" hidden="1"/>
    <row r="213" ht="13" hidden="1"/>
    <row r="214" ht="13" hidden="1"/>
    <row r="215" ht="13" hidden="1"/>
    <row r="216" ht="13" hidden="1"/>
    <row r="217" ht="13" hidden="1"/>
    <row r="218" ht="13" hidden="1"/>
    <row r="219" ht="13" hidden="1"/>
    <row r="220" ht="13" hidden="1"/>
    <row r="221" ht="13" hidden="1"/>
    <row r="222" ht="13" hidden="1"/>
    <row r="223" ht="13" hidden="1"/>
    <row r="224" ht="13" hidden="1"/>
    <row r="225" ht="13" hidden="1"/>
    <row r="226" ht="13" hidden="1"/>
    <row r="227" ht="13" hidden="1"/>
    <row r="228" ht="13" hidden="1"/>
    <row r="229" ht="13" hidden="1"/>
    <row r="230" ht="13" hidden="1"/>
    <row r="231" ht="13" hidden="1"/>
    <row r="232" ht="13" hidden="1"/>
    <row r="233" ht="13" hidden="1"/>
    <row r="234" ht="13" hidden="1"/>
    <row r="235" ht="13" hidden="1"/>
    <row r="236" ht="13" hidden="1"/>
    <row r="237" ht="13" hidden="1"/>
    <row r="238" ht="13" hidden="1"/>
    <row r="239" ht="13" hidden="1"/>
    <row r="240" ht="13" hidden="1"/>
    <row r="241" ht="13" hidden="1"/>
    <row r="242" ht="13" hidden="1"/>
    <row r="243" ht="13" hidden="1"/>
    <row r="244" ht="13" hidden="1"/>
    <row r="245" ht="13" hidden="1"/>
    <row r="246" ht="13" hidden="1"/>
    <row r="247" ht="13" hidden="1"/>
    <row r="248" ht="13" hidden="1"/>
    <row r="249" ht="13" hidden="1"/>
    <row r="250" ht="13" hidden="1"/>
    <row r="251" ht="13" hidden="1"/>
    <row r="252" ht="13" hidden="1"/>
    <row r="253" ht="13" hidden="1"/>
    <row r="254" ht="13" hidden="1"/>
    <row r="255" ht="13" hidden="1"/>
    <row r="256" ht="13" hidden="1"/>
    <row r="257" ht="13" hidden="1"/>
    <row r="258" ht="13" hidden="1"/>
    <row r="259" ht="13" hidden="1"/>
    <row r="260" ht="13" hidden="1"/>
    <row r="261" ht="13" hidden="1"/>
    <row r="262" ht="13" hidden="1"/>
    <row r="263" ht="13" hidden="1"/>
    <row r="264" ht="13" hidden="1"/>
    <row r="265" ht="13" hidden="1"/>
    <row r="266" ht="13" hidden="1"/>
    <row r="267" ht="13" hidden="1"/>
    <row r="268" ht="13" hidden="1"/>
    <row r="269" ht="13" hidden="1"/>
    <row r="270" ht="13" hidden="1"/>
    <row r="271" ht="13" hidden="1"/>
    <row r="272" ht="13" hidden="1"/>
    <row r="273" ht="13" hidden="1"/>
    <row r="274" ht="13" hidden="1"/>
    <row r="275" ht="13" hidden="1"/>
    <row r="276" ht="13" hidden="1"/>
    <row r="277" ht="13" hidden="1"/>
    <row r="278" ht="13" hidden="1"/>
    <row r="279" ht="13" hidden="1"/>
    <row r="280" ht="13" hidden="1"/>
    <row r="281" ht="13" hidden="1"/>
    <row r="282" ht="13" hidden="1"/>
    <row r="283" ht="13" hidden="1"/>
    <row r="284" ht="13" hidden="1"/>
    <row r="285" ht="13" hidden="1"/>
    <row r="286" ht="13" hidden="1"/>
    <row r="287" ht="13" hidden="1"/>
    <row r="288" ht="13" hidden="1"/>
    <row r="289" ht="13" hidden="1"/>
    <row r="290" ht="13" hidden="1"/>
    <row r="291" ht="13" hidden="1"/>
    <row r="292" ht="13" hidden="1"/>
    <row r="293" ht="13" hidden="1"/>
    <row r="294" ht="13" hidden="1"/>
    <row r="295" ht="13" hidden="1"/>
    <row r="296" ht="13" hidden="1"/>
    <row r="297" ht="13" hidden="1"/>
    <row r="298" ht="13" hidden="1"/>
    <row r="299" ht="13" hidden="1"/>
    <row r="300" ht="13" hidden="1"/>
    <row r="301" ht="13" hidden="1"/>
    <row r="302" ht="13" hidden="1"/>
    <row r="303" ht="13" hidden="1"/>
    <row r="304" ht="13" hidden="1"/>
    <row r="305" ht="13" hidden="1"/>
    <row r="306" ht="13" hidden="1"/>
    <row r="307" ht="13" hidden="1"/>
    <row r="308" ht="13" hidden="1"/>
    <row r="309" ht="13" hidden="1"/>
    <row r="310" ht="13" hidden="1"/>
    <row r="311" ht="13" hidden="1"/>
    <row r="312" ht="13" hidden="1"/>
    <row r="313" ht="13" hidden="1"/>
    <row r="314" ht="13" hidden="1"/>
    <row r="315" ht="13" hidden="1"/>
    <row r="316" ht="13" hidden="1"/>
    <row r="317" ht="13" hidden="1"/>
    <row r="318" ht="13" hidden="1"/>
    <row r="319" ht="13" hidden="1"/>
    <row r="320" ht="13" hidden="1"/>
    <row r="321" ht="13" hidden="1"/>
    <row r="322" ht="13" hidden="1"/>
    <row r="323" ht="13" hidden="1"/>
    <row r="324" ht="13" hidden="1"/>
    <row r="325" ht="13" hidden="1"/>
    <row r="326" ht="13" hidden="1"/>
    <row r="327" ht="13" hidden="1"/>
    <row r="328" ht="13" hidden="1"/>
    <row r="329" ht="13" hidden="1"/>
    <row r="330" ht="13" hidden="1"/>
    <row r="331" ht="13" hidden="1"/>
    <row r="332" ht="13" hidden="1"/>
    <row r="333" ht="13" hidden="1"/>
    <row r="334" ht="13" hidden="1"/>
    <row r="335" ht="13" hidden="1"/>
    <row r="336" ht="13" hidden="1"/>
    <row r="337" ht="13" hidden="1"/>
    <row r="338" ht="13" hidden="1"/>
    <row r="339" ht="13" hidden="1"/>
    <row r="340" ht="13" hidden="1"/>
    <row r="341" ht="13" hidden="1"/>
    <row r="342" ht="13" hidden="1"/>
    <row r="343" ht="13" hidden="1"/>
    <row r="344" ht="13" hidden="1"/>
    <row r="345" ht="13" hidden="1"/>
    <row r="346" ht="13" hidden="1"/>
    <row r="347" ht="13" hidden="1"/>
    <row r="348" ht="13" hidden="1"/>
    <row r="349" ht="13" hidden="1"/>
    <row r="350" ht="13" hidden="1"/>
    <row r="351" ht="13" hidden="1"/>
    <row r="352" ht="13" hidden="1"/>
    <row r="353" ht="13" hidden="1"/>
    <row r="354" ht="13" hidden="1"/>
    <row r="355" ht="13" hidden="1"/>
    <row r="356" ht="13" hidden="1"/>
    <row r="357" ht="13" hidden="1"/>
    <row r="358" ht="13" hidden="1"/>
    <row r="359" ht="13" hidden="1"/>
    <row r="360" ht="13" hidden="1"/>
    <row r="361" ht="13" hidden="1"/>
    <row r="362" ht="13" hidden="1"/>
    <row r="363" ht="13" hidden="1"/>
    <row r="364" ht="13" hidden="1"/>
    <row r="365" ht="13" hidden="1"/>
    <row r="366" ht="13" hidden="1"/>
    <row r="367" ht="13" hidden="1"/>
    <row r="368" ht="13" hidden="1"/>
    <row r="369" ht="13" hidden="1"/>
    <row r="370" ht="13" hidden="1"/>
    <row r="371" ht="13" hidden="1"/>
    <row r="372" ht="13" hidden="1"/>
    <row r="373" ht="13" hidden="1"/>
    <row r="374" ht="13" hidden="1"/>
    <row r="375" ht="13" hidden="1"/>
    <row r="376" ht="13" hidden="1"/>
    <row r="377" ht="13" hidden="1"/>
    <row r="378" ht="13" hidden="1"/>
    <row r="379" ht="13" hidden="1"/>
    <row r="380" ht="13" hidden="1"/>
    <row r="381" ht="13" hidden="1"/>
    <row r="382" ht="13" hidden="1"/>
    <row r="383" ht="13" hidden="1"/>
    <row r="384" ht="13" hidden="1"/>
    <row r="385" ht="13" hidden="1"/>
    <row r="386" ht="13" hidden="1"/>
    <row r="387" ht="13" hidden="1"/>
    <row r="388" ht="13" hidden="1"/>
    <row r="389" ht="13" hidden="1"/>
    <row r="390" ht="13" hidden="1"/>
    <row r="391" ht="13" hidden="1"/>
    <row r="392" ht="13" hidden="1"/>
    <row r="393" ht="13" hidden="1"/>
    <row r="394" ht="13" hidden="1"/>
    <row r="395" ht="13" hidden="1"/>
    <row r="396" ht="13" hidden="1"/>
    <row r="397" ht="13" hidden="1"/>
    <row r="398" ht="13" hidden="1"/>
    <row r="399" ht="13" hidden="1"/>
    <row r="400" ht="13" hidden="1"/>
    <row r="401" ht="13" hidden="1"/>
    <row r="402" ht="13" hidden="1"/>
    <row r="403" ht="13" hidden="1"/>
    <row r="404" ht="13" hidden="1"/>
    <row r="405" ht="13" hidden="1"/>
    <row r="406" ht="13" hidden="1"/>
    <row r="407" ht="13" hidden="1"/>
    <row r="408" ht="13" hidden="1"/>
    <row r="409" ht="13" hidden="1"/>
    <row r="410" ht="13" hidden="1"/>
    <row r="411" ht="13" hidden="1"/>
    <row r="412" ht="13" hidden="1"/>
    <row r="413" ht="13" hidden="1"/>
    <row r="414" ht="13" hidden="1"/>
    <row r="415" ht="13" hidden="1"/>
    <row r="416" ht="13" hidden="1"/>
    <row r="417" ht="13" hidden="1"/>
    <row r="418" ht="13" hidden="1"/>
    <row r="419" ht="13" hidden="1"/>
    <row r="420" ht="13" hidden="1"/>
    <row r="421" ht="13" hidden="1"/>
    <row r="422" ht="13" hidden="1"/>
    <row r="423" ht="13" hidden="1"/>
    <row r="424" ht="13" hidden="1"/>
    <row r="425" ht="13" hidden="1"/>
    <row r="426" ht="13" hidden="1"/>
    <row r="427" ht="13" hidden="1"/>
    <row r="428" ht="13" hidden="1"/>
    <row r="429" ht="13" hidden="1"/>
    <row r="430" ht="13" hidden="1"/>
    <row r="431" ht="13" hidden="1"/>
    <row r="432" ht="13" hidden="1"/>
    <row r="433" ht="13" hidden="1"/>
    <row r="434" ht="13" hidden="1"/>
    <row r="435" ht="13" hidden="1"/>
    <row r="436" ht="13" hidden="1"/>
    <row r="437" ht="13" hidden="1"/>
    <row r="438" ht="13" hidden="1"/>
    <row r="439" ht="13" hidden="1"/>
    <row r="440" ht="13" hidden="1"/>
    <row r="441" ht="13" hidden="1"/>
    <row r="442" ht="13" hidden="1"/>
    <row r="443" ht="13" hidden="1"/>
    <row r="444" ht="13" hidden="1"/>
    <row r="445" ht="13" hidden="1"/>
    <row r="446" ht="13" hidden="1"/>
    <row r="447" ht="13" hidden="1"/>
    <row r="448" ht="13" hidden="1"/>
    <row r="449" ht="13" hidden="1"/>
    <row r="450" ht="13" hidden="1"/>
    <row r="451" ht="13" hidden="1"/>
    <row r="452" ht="13" hidden="1"/>
    <row r="453" ht="13" hidden="1"/>
    <row r="454" ht="13" hidden="1"/>
    <row r="455" ht="13" hidden="1"/>
    <row r="456" ht="13" hidden="1"/>
    <row r="457" ht="13" hidden="1"/>
    <row r="458" ht="13" hidden="1"/>
    <row r="459" ht="13" hidden="1"/>
    <row r="460" ht="13" hidden="1"/>
    <row r="461" ht="13" hidden="1"/>
    <row r="462" ht="13" hidden="1"/>
    <row r="463" ht="13" hidden="1"/>
    <row r="464" ht="13" hidden="1"/>
    <row r="465" ht="13" hidden="1"/>
    <row r="466" ht="13" hidden="1"/>
    <row r="467" ht="13" hidden="1"/>
    <row r="468" ht="13" hidden="1"/>
    <row r="469" ht="13" hidden="1"/>
    <row r="470" ht="13" hidden="1"/>
    <row r="471" ht="13" hidden="1"/>
    <row r="472" ht="13" hidden="1"/>
    <row r="473" ht="13" hidden="1"/>
    <row r="474" ht="13" hidden="1"/>
    <row r="475" ht="13" hidden="1"/>
    <row r="476" ht="13" hidden="1"/>
    <row r="477" ht="13" hidden="1"/>
    <row r="478" ht="13" hidden="1"/>
    <row r="479" ht="13" hidden="1"/>
    <row r="480" ht="13" hidden="1"/>
    <row r="481" ht="13" hidden="1"/>
    <row r="482" ht="13" hidden="1"/>
    <row r="483" ht="13" hidden="1"/>
    <row r="484" ht="13" hidden="1"/>
    <row r="485" ht="13" hidden="1"/>
    <row r="486" ht="13" hidden="1"/>
    <row r="487" ht="13" hidden="1"/>
    <row r="488" ht="13" hidden="1"/>
    <row r="489" ht="13" hidden="1"/>
    <row r="490" ht="13" hidden="1"/>
    <row r="491" ht="13" hidden="1"/>
    <row r="492" ht="13" hidden="1"/>
    <row r="493" ht="13" hidden="1"/>
    <row r="494" ht="13" hidden="1"/>
    <row r="495" ht="13" hidden="1"/>
    <row r="496" ht="13" hidden="1"/>
    <row r="497" ht="13" hidden="1"/>
    <row r="498" ht="13" hidden="1"/>
    <row r="499" ht="13" hidden="1"/>
    <row r="500" ht="13" hidden="1"/>
    <row r="501" ht="13" hidden="1"/>
    <row r="502" ht="13" hidden="1"/>
    <row r="503" ht="13" hidden="1"/>
    <row r="504" ht="13" hidden="1"/>
    <row r="505" ht="13" hidden="1"/>
    <row r="506" ht="13" hidden="1"/>
    <row r="507" ht="13" hidden="1"/>
    <row r="508" ht="13" hidden="1"/>
    <row r="509" ht="13" hidden="1"/>
    <row r="510" ht="13" hidden="1"/>
    <row r="511" ht="13" hidden="1"/>
    <row r="512" ht="13" hidden="1"/>
    <row r="513" ht="13" hidden="1"/>
    <row r="514" ht="13" hidden="1"/>
    <row r="515" ht="13" hidden="1"/>
    <row r="516" ht="13" hidden="1"/>
    <row r="517" ht="13" hidden="1"/>
    <row r="518" ht="13" hidden="1"/>
    <row r="519" ht="13" hidden="1"/>
    <row r="520" ht="13" hidden="1"/>
    <row r="521" ht="13" hidden="1"/>
    <row r="522" ht="13" hidden="1"/>
    <row r="523" ht="13" hidden="1"/>
    <row r="524" ht="13" hidden="1"/>
    <row r="525" ht="13" hidden="1"/>
    <row r="526" ht="13" hidden="1"/>
    <row r="527" ht="13" hidden="1"/>
    <row r="528" ht="13" hidden="1"/>
    <row r="529" ht="13" hidden="1"/>
    <row r="530" ht="13" hidden="1"/>
    <row r="531" ht="13" hidden="1"/>
    <row r="532" ht="13" hidden="1"/>
    <row r="533" ht="13" hidden="1"/>
    <row r="534" ht="13" hidden="1"/>
    <row r="535" ht="13" hidden="1"/>
    <row r="536" ht="13" hidden="1"/>
    <row r="537" ht="13" hidden="1"/>
    <row r="538" ht="13" hidden="1"/>
    <row r="539" ht="13" hidden="1"/>
    <row r="540" ht="13" hidden="1"/>
    <row r="541" ht="13" hidden="1"/>
    <row r="542" ht="13" hidden="1"/>
    <row r="543" ht="13" hidden="1"/>
    <row r="544" ht="13" hidden="1"/>
    <row r="545" ht="13" hidden="1"/>
    <row r="546" ht="13" hidden="1"/>
    <row r="547" ht="13" hidden="1"/>
    <row r="548" ht="13" hidden="1"/>
    <row r="549" ht="13" hidden="1"/>
    <row r="550" ht="13" hidden="1"/>
    <row r="551" ht="13" hidden="1"/>
    <row r="552" ht="13" hidden="1"/>
    <row r="553" ht="13" hidden="1"/>
    <row r="554" ht="13" hidden="1"/>
    <row r="555" ht="13" hidden="1"/>
    <row r="556" ht="13" hidden="1"/>
    <row r="557" ht="13" hidden="1"/>
    <row r="558" ht="13" hidden="1"/>
    <row r="559" ht="13" hidden="1"/>
    <row r="560" ht="13" hidden="1"/>
    <row r="561" ht="13" hidden="1"/>
    <row r="562" ht="13" hidden="1"/>
    <row r="563" ht="13" hidden="1"/>
    <row r="564" ht="13" hidden="1"/>
    <row r="565" ht="13" hidden="1"/>
    <row r="566" ht="13" hidden="1"/>
    <row r="567" ht="13" hidden="1"/>
    <row r="568" ht="13" hidden="1"/>
    <row r="569" ht="13" hidden="1"/>
    <row r="570" ht="13" hidden="1"/>
    <row r="571" ht="13" hidden="1"/>
    <row r="572" ht="13" hidden="1"/>
    <row r="573" ht="13" hidden="1"/>
    <row r="574" ht="13" hidden="1"/>
    <row r="575" ht="13" hidden="1"/>
    <row r="576" ht="13" hidden="1"/>
    <row r="577" ht="13" hidden="1"/>
    <row r="578" ht="13" hidden="1"/>
    <row r="579" ht="13" hidden="1"/>
    <row r="580" ht="13" hidden="1"/>
    <row r="581" ht="13" hidden="1"/>
    <row r="582" ht="13" hidden="1"/>
    <row r="583" ht="13" hidden="1"/>
    <row r="584" ht="13" hidden="1"/>
    <row r="585" ht="13" hidden="1"/>
    <row r="586" ht="13" hidden="1"/>
    <row r="587" ht="13" hidden="1"/>
    <row r="588" ht="13" hidden="1"/>
    <row r="589" ht="13" hidden="1"/>
    <row r="590" ht="13" hidden="1"/>
    <row r="591" ht="13" hidden="1"/>
    <row r="592" ht="13" hidden="1"/>
    <row r="593" ht="13" hidden="1"/>
    <row r="594" ht="13" hidden="1"/>
    <row r="595" ht="13" hidden="1"/>
    <row r="596" ht="13" hidden="1"/>
    <row r="597" ht="13" hidden="1"/>
    <row r="598" ht="13" hidden="1"/>
    <row r="599" ht="13" hidden="1"/>
    <row r="600" ht="13" hidden="1"/>
    <row r="601" ht="13" hidden="1"/>
    <row r="602" ht="13" hidden="1"/>
    <row r="603" ht="13" hidden="1"/>
    <row r="604" ht="13" hidden="1"/>
    <row r="605" ht="13" hidden="1"/>
    <row r="606" ht="13" hidden="1"/>
    <row r="607" ht="13" hidden="1"/>
    <row r="608" ht="13" hidden="1"/>
    <row r="609" ht="13" hidden="1"/>
    <row r="610" ht="13" hidden="1"/>
    <row r="611" ht="13" hidden="1"/>
    <row r="612" ht="13" hidden="1"/>
    <row r="613" ht="13" hidden="1"/>
    <row r="614" ht="13" hidden="1"/>
    <row r="615" ht="13" hidden="1"/>
    <row r="616" ht="13" hidden="1"/>
    <row r="617" ht="13" hidden="1"/>
    <row r="618" ht="13" hidden="1"/>
    <row r="619" ht="13" hidden="1"/>
    <row r="620" ht="13" hidden="1"/>
    <row r="621" ht="13" hidden="1"/>
    <row r="622" ht="13" hidden="1"/>
    <row r="623" ht="13" hidden="1"/>
    <row r="624" ht="13" hidden="1"/>
    <row r="625" ht="13" hidden="1"/>
    <row r="626" ht="13" hidden="1"/>
    <row r="627" ht="13" hidden="1"/>
    <row r="628" ht="13" hidden="1"/>
    <row r="629" ht="13" hidden="1"/>
    <row r="630" ht="13" hidden="1"/>
    <row r="631" ht="13" hidden="1"/>
    <row r="632" ht="13" hidden="1"/>
    <row r="633" ht="13" hidden="1"/>
    <row r="634" ht="13" hidden="1"/>
    <row r="635" ht="13" hidden="1"/>
    <row r="636" ht="13" hidden="1"/>
    <row r="637" ht="13" hidden="1"/>
    <row r="638" ht="13" hidden="1"/>
    <row r="639" ht="13" hidden="1"/>
    <row r="640" ht="13" hidden="1"/>
    <row r="641" ht="13" hidden="1"/>
    <row r="642" ht="13" hidden="1"/>
    <row r="643" ht="13" hidden="1"/>
    <row r="644" ht="13" hidden="1"/>
    <row r="645" ht="13" hidden="1"/>
    <row r="646" ht="13" hidden="1"/>
    <row r="647" ht="13" hidden="1"/>
    <row r="648" ht="13" hidden="1"/>
    <row r="649" ht="13" hidden="1"/>
    <row r="650" ht="13" hidden="1"/>
    <row r="651" ht="13" hidden="1"/>
    <row r="652" ht="13" hidden="1"/>
    <row r="653" ht="13" hidden="1"/>
    <row r="654" ht="13" hidden="1"/>
    <row r="655" ht="13" hidden="1"/>
    <row r="656" ht="13" hidden="1"/>
    <row r="657" ht="13" hidden="1"/>
    <row r="658" ht="13" hidden="1"/>
    <row r="659" ht="13" hidden="1"/>
    <row r="660" ht="13" hidden="1"/>
    <row r="661" ht="13" hidden="1"/>
    <row r="662" ht="13" hidden="1"/>
    <row r="663" ht="13" hidden="1"/>
    <row r="664" ht="13" hidden="1"/>
    <row r="665" ht="13" hidden="1"/>
    <row r="666" ht="13" hidden="1"/>
    <row r="667" ht="13" hidden="1"/>
    <row r="668" ht="13" hidden="1"/>
    <row r="669" ht="13" hidden="1"/>
    <row r="670" ht="13" hidden="1"/>
    <row r="671" ht="13" hidden="1"/>
    <row r="672" ht="13" hidden="1"/>
    <row r="673" ht="13" hidden="1"/>
    <row r="674" ht="13" hidden="1"/>
    <row r="675" ht="13" hidden="1"/>
    <row r="676" ht="13" hidden="1"/>
    <row r="677" ht="13" hidden="1"/>
    <row r="678" ht="13" hidden="1"/>
    <row r="679" ht="13" hidden="1"/>
    <row r="680" ht="13" hidden="1"/>
    <row r="681" ht="13" hidden="1"/>
    <row r="682" ht="13" hidden="1"/>
    <row r="683" ht="13" hidden="1"/>
    <row r="684" ht="13" hidden="1"/>
    <row r="685" ht="13" hidden="1"/>
    <row r="686" ht="13" hidden="1"/>
    <row r="687" ht="13" hidden="1"/>
    <row r="688" ht="13" hidden="1"/>
    <row r="689" ht="13" hidden="1"/>
    <row r="690" ht="13" hidden="1"/>
    <row r="691" ht="13" hidden="1"/>
    <row r="692" ht="13" hidden="1"/>
    <row r="693" ht="13" hidden="1"/>
    <row r="694" ht="13" hidden="1"/>
    <row r="695" ht="13" hidden="1"/>
    <row r="696" ht="13" hidden="1"/>
    <row r="697" ht="13" hidden="1"/>
    <row r="698" ht="13" hidden="1"/>
    <row r="699" ht="13" hidden="1"/>
    <row r="700" ht="13" hidden="1"/>
    <row r="701" ht="13" hidden="1"/>
    <row r="702" ht="13" hidden="1"/>
    <row r="703" ht="13" hidden="1"/>
    <row r="704" ht="13" hidden="1"/>
    <row r="705" ht="13" hidden="1"/>
    <row r="706" ht="13" hidden="1"/>
    <row r="707" ht="13" hidden="1"/>
    <row r="708" ht="13" hidden="1"/>
    <row r="709" ht="13" hidden="1"/>
    <row r="710" ht="13" hidden="1"/>
    <row r="711" ht="13" hidden="1"/>
    <row r="712" ht="13" hidden="1"/>
    <row r="713" ht="13" hidden="1"/>
    <row r="714" ht="13" hidden="1"/>
    <row r="715" ht="13" hidden="1"/>
    <row r="716" ht="13" hidden="1"/>
    <row r="717" ht="13" hidden="1"/>
    <row r="718" ht="13" hidden="1"/>
    <row r="719" ht="13" hidden="1"/>
    <row r="720" ht="13" hidden="1"/>
    <row r="721" ht="13" hidden="1"/>
    <row r="722" ht="13" hidden="1"/>
    <row r="723" ht="13" hidden="1"/>
    <row r="724" ht="13" hidden="1"/>
    <row r="725" ht="13" hidden="1"/>
    <row r="726" ht="13" hidden="1"/>
    <row r="727" ht="13" hidden="1"/>
    <row r="728" ht="13" hidden="1"/>
    <row r="729" ht="13" hidden="1"/>
    <row r="730" ht="13" hidden="1"/>
    <row r="731" ht="13" hidden="1"/>
    <row r="732" ht="13" hidden="1"/>
    <row r="733" ht="13" hidden="1"/>
    <row r="734" ht="13" hidden="1"/>
    <row r="735" ht="13" hidden="1"/>
    <row r="736" ht="13" hidden="1"/>
    <row r="737" ht="13" hidden="1"/>
    <row r="738" ht="13" hidden="1"/>
    <row r="739" ht="13" hidden="1"/>
    <row r="740" ht="13" hidden="1"/>
    <row r="741" ht="13" hidden="1"/>
    <row r="742" ht="13" hidden="1"/>
    <row r="743" ht="13" hidden="1"/>
    <row r="744" ht="13" hidden="1"/>
    <row r="745" ht="13" hidden="1"/>
    <row r="746" ht="13" hidden="1"/>
    <row r="747" ht="13" hidden="1"/>
    <row r="748" ht="13" hidden="1"/>
    <row r="749" ht="13" hidden="1"/>
    <row r="750" ht="13" hidden="1"/>
    <row r="751" ht="13" hidden="1"/>
    <row r="752" ht="13" hidden="1"/>
    <row r="753" ht="13" hidden="1"/>
    <row r="754" ht="13" hidden="1"/>
    <row r="755" ht="13" hidden="1"/>
    <row r="756" ht="13" hidden="1"/>
    <row r="757" ht="13" hidden="1"/>
    <row r="758" ht="13" hidden="1"/>
    <row r="759" ht="13" hidden="1"/>
    <row r="760" ht="13" hidden="1"/>
    <row r="761" ht="13" hidden="1"/>
    <row r="762" ht="13" hidden="1"/>
    <row r="763" ht="13" hidden="1"/>
    <row r="764" ht="13" hidden="1"/>
    <row r="765" ht="13" hidden="1"/>
    <row r="766" ht="13" hidden="1"/>
    <row r="767" ht="13" hidden="1"/>
    <row r="768" ht="13" hidden="1"/>
    <row r="769" ht="13" hidden="1"/>
    <row r="770" ht="13" hidden="1"/>
    <row r="771" ht="13" hidden="1"/>
    <row r="772" ht="13" hidden="1"/>
    <row r="773" ht="13" hidden="1"/>
    <row r="774" ht="13" hidden="1"/>
    <row r="775" ht="13" hidden="1"/>
    <row r="776" ht="13" hidden="1"/>
    <row r="777" ht="13" hidden="1"/>
    <row r="778" ht="13" hidden="1"/>
    <row r="779" ht="13" hidden="1"/>
    <row r="780" ht="13" hidden="1"/>
    <row r="781" ht="13" hidden="1"/>
    <row r="782" ht="13" hidden="1"/>
    <row r="783" ht="13" hidden="1"/>
    <row r="784" ht="13" hidden="1"/>
    <row r="785" ht="13" hidden="1"/>
    <row r="786" ht="13" hidden="1"/>
    <row r="787" ht="13" hidden="1"/>
    <row r="788" ht="13" hidden="1"/>
    <row r="789" ht="13" hidden="1"/>
    <row r="790" ht="13" hidden="1"/>
    <row r="791" ht="13" hidden="1"/>
    <row r="792" ht="13" hidden="1"/>
    <row r="793" ht="13" hidden="1"/>
    <row r="794" ht="13" hidden="1"/>
    <row r="795" ht="13" hidden="1"/>
    <row r="796" ht="13" hidden="1"/>
    <row r="797" ht="13" hidden="1"/>
    <row r="798" ht="13" hidden="1"/>
    <row r="799" ht="13" hidden="1"/>
    <row r="800" ht="13" hidden="1"/>
    <row r="801" ht="13" hidden="1"/>
    <row r="802" ht="13" hidden="1"/>
    <row r="803" ht="13" hidden="1"/>
    <row r="804" ht="13" hidden="1"/>
    <row r="805" ht="13" hidden="1"/>
    <row r="806" ht="13" hidden="1"/>
    <row r="807" ht="13" hidden="1"/>
    <row r="808" ht="13" hidden="1"/>
    <row r="809" ht="13" hidden="1"/>
    <row r="810" ht="13" hidden="1"/>
    <row r="811" ht="13" hidden="1"/>
    <row r="812" ht="13" hidden="1"/>
    <row r="813" ht="13" hidden="1"/>
    <row r="814" ht="13" hidden="1"/>
    <row r="815" ht="13" hidden="1"/>
    <row r="816" ht="13" hidden="1"/>
    <row r="817" ht="13" hidden="1"/>
    <row r="818" ht="13" hidden="1"/>
    <row r="819" ht="13" hidden="1"/>
    <row r="820" ht="13" hidden="1"/>
    <row r="821" ht="13" hidden="1"/>
    <row r="822" ht="13" hidden="1"/>
    <row r="823" ht="13" hidden="1"/>
    <row r="824" ht="13" hidden="1"/>
    <row r="825" ht="13" hidden="1"/>
    <row r="826" ht="13" hidden="1"/>
    <row r="827" ht="13" hidden="1"/>
    <row r="828" ht="13" hidden="1"/>
    <row r="829" ht="13" hidden="1"/>
    <row r="830" ht="13" hidden="1"/>
    <row r="831" ht="13" hidden="1"/>
    <row r="832" ht="13" hidden="1"/>
    <row r="833" ht="13" hidden="1"/>
    <row r="834" ht="13" hidden="1"/>
    <row r="835" ht="13" hidden="1"/>
    <row r="836" ht="13" hidden="1"/>
    <row r="837" ht="13" hidden="1"/>
    <row r="838" ht="13" hidden="1"/>
    <row r="839" ht="13" hidden="1"/>
    <row r="840" ht="13" hidden="1"/>
    <row r="841" ht="13" hidden="1"/>
    <row r="842" ht="13" hidden="1"/>
    <row r="843" ht="13" hidden="1"/>
    <row r="844" ht="13" hidden="1"/>
    <row r="845" ht="13" hidden="1"/>
    <row r="846" ht="13" hidden="1"/>
    <row r="847" ht="13" hidden="1"/>
    <row r="848" ht="13" hidden="1"/>
    <row r="849" ht="13" hidden="1"/>
    <row r="850" ht="13" hidden="1"/>
    <row r="851" ht="13" hidden="1"/>
    <row r="852" ht="13" hidden="1"/>
    <row r="853" ht="13" hidden="1"/>
    <row r="854" ht="13" hidden="1"/>
    <row r="855" ht="13" hidden="1"/>
    <row r="856" ht="13" hidden="1"/>
    <row r="857" ht="13" hidden="1"/>
    <row r="858" ht="13" hidden="1"/>
    <row r="859" ht="13" hidden="1"/>
    <row r="860" ht="13" hidden="1"/>
    <row r="861" ht="13" hidden="1"/>
    <row r="862" ht="13" hidden="1"/>
    <row r="863" ht="13" hidden="1"/>
    <row r="864" ht="13" hidden="1"/>
    <row r="865" ht="13" hidden="1"/>
    <row r="866" ht="13" hidden="1"/>
    <row r="867" ht="13" hidden="1"/>
    <row r="868" ht="13" hidden="1"/>
    <row r="869" ht="13" hidden="1"/>
    <row r="870" ht="13" hidden="1"/>
    <row r="871" ht="13" hidden="1"/>
    <row r="872" ht="13" hidden="1"/>
    <row r="873" ht="13" hidden="1"/>
    <row r="874" ht="13" hidden="1"/>
    <row r="875" ht="13" hidden="1"/>
    <row r="876" ht="13" hidden="1"/>
    <row r="877" ht="13" hidden="1"/>
    <row r="878" ht="13" hidden="1"/>
    <row r="879" ht="13" hidden="1"/>
    <row r="880" ht="13" hidden="1"/>
    <row r="881" ht="13" hidden="1"/>
    <row r="882" ht="13" hidden="1"/>
    <row r="883" ht="13" hidden="1"/>
    <row r="884" ht="13" hidden="1"/>
    <row r="885" ht="13" hidden="1"/>
    <row r="886" ht="13" hidden="1"/>
    <row r="887" ht="13" hidden="1"/>
    <row r="888" ht="13" hidden="1"/>
    <row r="889" ht="13" hidden="1"/>
    <row r="890" ht="13" hidden="1"/>
    <row r="891" ht="13" hidden="1"/>
    <row r="892" ht="13" hidden="1"/>
    <row r="893" ht="13" hidden="1"/>
    <row r="894" ht="13" hidden="1"/>
    <row r="895" ht="13" hidden="1"/>
    <row r="896" ht="13" hidden="1"/>
    <row r="897" ht="13" hidden="1"/>
    <row r="898" ht="13" hidden="1"/>
    <row r="899" ht="13" hidden="1"/>
    <row r="900" ht="13" hidden="1"/>
    <row r="901" ht="13" hidden="1"/>
    <row r="902" ht="13" hidden="1"/>
    <row r="903" ht="13" hidden="1"/>
    <row r="904" ht="13" hidden="1"/>
    <row r="905" ht="13" hidden="1"/>
    <row r="906" ht="13" hidden="1"/>
    <row r="907" ht="13" hidden="1"/>
    <row r="908" ht="13" hidden="1"/>
    <row r="909" ht="13" hidden="1"/>
    <row r="910" ht="13" hidden="1"/>
    <row r="911" ht="13" hidden="1"/>
    <row r="912" ht="13" hidden="1"/>
    <row r="913" ht="13" hidden="1"/>
    <row r="914" ht="13" hidden="1"/>
    <row r="915" ht="13" hidden="1"/>
    <row r="916" ht="13" hidden="1"/>
    <row r="917" ht="13" hidden="1"/>
    <row r="918" ht="13" hidden="1"/>
    <row r="919" ht="13" hidden="1"/>
    <row r="920" ht="13" hidden="1"/>
    <row r="921" ht="13" hidden="1"/>
    <row r="922" ht="13" hidden="1"/>
    <row r="923" ht="13" hidden="1"/>
    <row r="924" ht="13" hidden="1"/>
    <row r="925" ht="13" hidden="1"/>
    <row r="926" ht="13" hidden="1"/>
    <row r="927" ht="13" hidden="1"/>
    <row r="928" ht="13" hidden="1"/>
    <row r="929" ht="13" hidden="1"/>
    <row r="930" ht="13" hidden="1"/>
    <row r="931" ht="13" hidden="1"/>
    <row r="932" ht="13" hidden="1"/>
    <row r="933" ht="13" hidden="1"/>
    <row r="934" ht="13" hidden="1"/>
    <row r="935" ht="13" hidden="1"/>
    <row r="936" ht="13" hidden="1"/>
    <row r="937" ht="13" hidden="1"/>
    <row r="938" ht="13" hidden="1"/>
    <row r="939" ht="13" hidden="1"/>
    <row r="940" ht="13" hidden="1"/>
    <row r="941" ht="13" hidden="1"/>
    <row r="942" ht="13" hidden="1"/>
    <row r="943" ht="13" hidden="1"/>
    <row r="944" ht="13" hidden="1"/>
    <row r="945" ht="13" hidden="1"/>
    <row r="946" ht="13" hidden="1"/>
    <row r="947" ht="13" hidden="1"/>
    <row r="948" ht="13" hidden="1"/>
    <row r="949" ht="13" hidden="1"/>
    <row r="950" ht="13" hidden="1"/>
    <row r="951" ht="13" hidden="1"/>
    <row r="952" ht="13" hidden="1"/>
    <row r="953" ht="13" hidden="1"/>
    <row r="954" ht="13" hidden="1"/>
    <row r="955" ht="13" hidden="1"/>
    <row r="956" ht="13" hidden="1"/>
    <row r="957" ht="13" hidden="1"/>
    <row r="958" ht="13" hidden="1"/>
    <row r="959" ht="13" hidden="1"/>
    <row r="960" ht="13" hidden="1"/>
    <row r="961" ht="13" hidden="1"/>
    <row r="962" ht="13" hidden="1"/>
    <row r="963" ht="13" hidden="1"/>
    <row r="964" ht="13" hidden="1"/>
    <row r="965" ht="13" hidden="1"/>
    <row r="966" ht="13" hidden="1"/>
    <row r="967" ht="13" hidden="1"/>
    <row r="968" ht="13" hidden="1"/>
    <row r="969" ht="13" hidden="1"/>
    <row r="970" ht="13" hidden="1"/>
    <row r="971" ht="13" hidden="1"/>
    <row r="972" ht="13" hidden="1"/>
    <row r="973" ht="13" hidden="1"/>
    <row r="974" ht="13" hidden="1"/>
    <row r="975" ht="13" hidden="1"/>
    <row r="976" ht="13" hidden="1"/>
    <row r="977" ht="13" hidden="1"/>
    <row r="978" ht="13" hidden="1"/>
    <row r="979" ht="13" hidden="1"/>
    <row r="980" ht="13" hidden="1"/>
    <row r="981" ht="13" hidden="1"/>
    <row r="982" ht="13" hidden="1"/>
    <row r="983" ht="13" hidden="1"/>
    <row r="984" ht="13" hidden="1"/>
    <row r="985" ht="13" hidden="1"/>
    <row r="986" ht="13" hidden="1"/>
    <row r="987" ht="13" hidden="1"/>
    <row r="988" ht="13" hidden="1"/>
    <row r="989" ht="13" hidden="1"/>
    <row r="990" ht="13" hidden="1"/>
    <row r="991" ht="13" hidden="1"/>
    <row r="992" ht="13" hidden="1"/>
    <row r="993" ht="13" hidden="1"/>
    <row r="994" ht="13" hidden="1"/>
    <row r="995" ht="13" hidden="1"/>
    <row r="996" ht="13" hidden="1"/>
    <row r="997" ht="13" hidden="1"/>
    <row r="998" ht="13" hidden="1"/>
    <row r="999" ht="13" hidden="1"/>
    <row r="1000" ht="13" hidden="1"/>
    <row r="1001" ht="13" hidden="1"/>
  </sheetData>
  <autoFilter ref="A1:BI1001" xr:uid="{00000000-0009-0000-0000-000002000000}">
    <filterColumn colId="25">
      <filters>
        <filter val="YES"/>
      </filters>
    </filterColumn>
  </autoFilter>
  <hyperlinks>
    <hyperlink ref="X50" r:id="rId1" location="gid=409645662"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997"/>
  <sheetViews>
    <sheetView workbookViewId="0"/>
  </sheetViews>
  <sheetFormatPr baseColWidth="10" defaultColWidth="12.6640625" defaultRowHeight="15.75" customHeight="1"/>
  <cols>
    <col min="1" max="1" width="24.1640625" customWidth="1"/>
    <col min="2" max="2" width="38.1640625" customWidth="1"/>
    <col min="3" max="3" width="28.5" customWidth="1"/>
    <col min="4" max="4" width="12.6640625" hidden="1"/>
    <col min="10" max="10" width="32.1640625" customWidth="1"/>
    <col min="11" max="11" width="37.6640625" customWidth="1"/>
    <col min="12" max="12" width="32.1640625" customWidth="1"/>
    <col min="14" max="14" width="28.1640625" customWidth="1"/>
  </cols>
  <sheetData>
    <row r="1" spans="1:13" ht="15.75" customHeight="1">
      <c r="A1" s="2" t="s">
        <v>1414</v>
      </c>
      <c r="B1" s="2" t="s">
        <v>1415</v>
      </c>
      <c r="C1" s="93" t="s">
        <v>1416</v>
      </c>
      <c r="D1" s="2" t="s">
        <v>1417</v>
      </c>
      <c r="E1" s="2" t="s">
        <v>1418</v>
      </c>
    </row>
    <row r="2" spans="1:13" ht="15.75" customHeight="1">
      <c r="A2" s="2" t="s">
        <v>285</v>
      </c>
      <c r="B2" s="2">
        <v>25</v>
      </c>
      <c r="C2" s="93">
        <v>6490.9750000000004</v>
      </c>
      <c r="D2" s="2">
        <v>33552.202800999992</v>
      </c>
      <c r="E2" s="95">
        <f t="shared" ref="E2:E47" si="0">C2/D2</f>
        <v>0.19345898206738732</v>
      </c>
      <c r="J2" s="96" t="s">
        <v>1414</v>
      </c>
      <c r="K2" s="97" t="s">
        <v>1415</v>
      </c>
      <c r="L2" s="98" t="s">
        <v>1416</v>
      </c>
      <c r="M2" s="99" t="s">
        <v>1418</v>
      </c>
    </row>
    <row r="3" spans="1:13" ht="15.75" customHeight="1">
      <c r="A3" s="2" t="s">
        <v>114</v>
      </c>
      <c r="B3" s="2">
        <v>18</v>
      </c>
      <c r="C3" s="93">
        <v>6277.7435130000003</v>
      </c>
      <c r="D3" s="2">
        <v>33552.202800999992</v>
      </c>
      <c r="E3" s="95">
        <f t="shared" si="0"/>
        <v>0.18710376633789594</v>
      </c>
      <c r="J3" s="100" t="s">
        <v>285</v>
      </c>
      <c r="K3" s="101">
        <v>25</v>
      </c>
      <c r="L3" s="102">
        <v>6490.9750000000004</v>
      </c>
      <c r="M3" s="103">
        <v>0.19345898206738732</v>
      </c>
    </row>
    <row r="4" spans="1:13" ht="15.75" customHeight="1">
      <c r="A4" s="2" t="s">
        <v>325</v>
      </c>
      <c r="B4" s="2">
        <v>9</v>
      </c>
      <c r="C4" s="93">
        <v>4583.0129999999999</v>
      </c>
      <c r="D4" s="2">
        <v>33552.202800999992</v>
      </c>
      <c r="E4" s="95">
        <f t="shared" si="0"/>
        <v>0.13659350556451116</v>
      </c>
      <c r="J4" s="104" t="s">
        <v>114</v>
      </c>
      <c r="K4" s="105">
        <v>18</v>
      </c>
      <c r="L4" s="106">
        <v>6277.7435130000003</v>
      </c>
      <c r="M4" s="107">
        <v>0.18710376633789594</v>
      </c>
    </row>
    <row r="5" spans="1:13" ht="15.75" customHeight="1">
      <c r="A5" s="2" t="s">
        <v>420</v>
      </c>
      <c r="B5" s="2">
        <v>3</v>
      </c>
      <c r="C5" s="93">
        <v>2890.69</v>
      </c>
      <c r="D5" s="2">
        <v>33552.202800999992</v>
      </c>
      <c r="E5" s="95">
        <f t="shared" si="0"/>
        <v>8.6154999036720345E-2</v>
      </c>
      <c r="J5" s="100" t="s">
        <v>325</v>
      </c>
      <c r="K5" s="101">
        <v>9</v>
      </c>
      <c r="L5" s="102">
        <v>4583.0129999999999</v>
      </c>
      <c r="M5" s="103">
        <v>0.13659350556451116</v>
      </c>
    </row>
    <row r="6" spans="1:13" ht="15.75" customHeight="1">
      <c r="A6" s="2" t="s">
        <v>423</v>
      </c>
      <c r="B6" s="2">
        <v>3</v>
      </c>
      <c r="C6" s="93">
        <v>1500</v>
      </c>
      <c r="D6" s="2">
        <v>33552.202800999992</v>
      </c>
      <c r="E6" s="95">
        <f t="shared" si="0"/>
        <v>4.4706453668529149E-2</v>
      </c>
      <c r="J6" s="104" t="s">
        <v>420</v>
      </c>
      <c r="K6" s="105">
        <v>3</v>
      </c>
      <c r="L6" s="106">
        <v>2890.69</v>
      </c>
      <c r="M6" s="107">
        <v>8.6154999036720345E-2</v>
      </c>
    </row>
    <row r="7" spans="1:13" ht="15.75" customHeight="1">
      <c r="A7" s="2" t="s">
        <v>826</v>
      </c>
      <c r="B7" s="2">
        <v>1</v>
      </c>
      <c r="C7" s="93">
        <v>1400</v>
      </c>
      <c r="D7" s="2">
        <v>33552.202800999992</v>
      </c>
      <c r="E7" s="95">
        <f t="shared" si="0"/>
        <v>4.1726023423960534E-2</v>
      </c>
      <c r="J7" s="100" t="s">
        <v>423</v>
      </c>
      <c r="K7" s="101">
        <v>3</v>
      </c>
      <c r="L7" s="102">
        <v>1500</v>
      </c>
      <c r="M7" s="103">
        <v>4.4706453668529149E-2</v>
      </c>
    </row>
    <row r="8" spans="1:13" ht="15.75" customHeight="1">
      <c r="A8" s="2" t="s">
        <v>1258</v>
      </c>
      <c r="B8" s="2">
        <v>3</v>
      </c>
      <c r="C8" s="93">
        <v>1217.5</v>
      </c>
      <c r="D8" s="2">
        <v>33552.202800999992</v>
      </c>
      <c r="E8" s="95">
        <f t="shared" si="0"/>
        <v>3.6286738227622822E-2</v>
      </c>
      <c r="J8" s="104" t="s">
        <v>826</v>
      </c>
      <c r="K8" s="105">
        <v>1</v>
      </c>
      <c r="L8" s="106">
        <v>1400</v>
      </c>
      <c r="M8" s="107">
        <v>4.1726023423960534E-2</v>
      </c>
    </row>
    <row r="9" spans="1:13" ht="15.75" customHeight="1">
      <c r="A9" s="2" t="s">
        <v>1233</v>
      </c>
      <c r="B9" s="2">
        <v>6</v>
      </c>
      <c r="C9" s="93">
        <v>895.05200000000002</v>
      </c>
      <c r="D9" s="2">
        <v>33552.202800999992</v>
      </c>
      <c r="E9" s="95">
        <f t="shared" si="0"/>
        <v>2.6676400512616234E-2</v>
      </c>
      <c r="J9" s="100" t="s">
        <v>1258</v>
      </c>
      <c r="K9" s="101">
        <v>3</v>
      </c>
      <c r="L9" s="102">
        <v>1217.5</v>
      </c>
      <c r="M9" s="103">
        <v>3.6286738227622822E-2</v>
      </c>
    </row>
    <row r="10" spans="1:13" ht="15.75" customHeight="1">
      <c r="A10" s="2" t="s">
        <v>555</v>
      </c>
      <c r="B10" s="2">
        <v>1</v>
      </c>
      <c r="C10" s="93">
        <v>792</v>
      </c>
      <c r="D10" s="2">
        <v>33552.202800999992</v>
      </c>
      <c r="E10" s="95">
        <f t="shared" si="0"/>
        <v>2.3605007536983389E-2</v>
      </c>
      <c r="J10" s="104" t="s">
        <v>1233</v>
      </c>
      <c r="K10" s="105">
        <v>6</v>
      </c>
      <c r="L10" s="106">
        <v>895.05200000000002</v>
      </c>
      <c r="M10" s="107">
        <v>2.6676400512616234E-2</v>
      </c>
    </row>
    <row r="11" spans="1:13" ht="15.75" customHeight="1">
      <c r="A11" s="2" t="s">
        <v>1260</v>
      </c>
      <c r="B11" s="2">
        <v>1</v>
      </c>
      <c r="C11" s="93">
        <v>769.38</v>
      </c>
      <c r="D11" s="2">
        <v>33552.202800999992</v>
      </c>
      <c r="E11" s="95">
        <f t="shared" si="0"/>
        <v>2.2930834215661968E-2</v>
      </c>
      <c r="J11" s="100" t="s">
        <v>555</v>
      </c>
      <c r="K11" s="101">
        <v>1</v>
      </c>
      <c r="L11" s="102">
        <v>792</v>
      </c>
      <c r="M11" s="103">
        <v>2.3605007536983389E-2</v>
      </c>
    </row>
    <row r="12" spans="1:13" ht="15.75" customHeight="1">
      <c r="A12" s="2" t="s">
        <v>1237</v>
      </c>
      <c r="B12" s="2">
        <v>2</v>
      </c>
      <c r="C12" s="93">
        <v>740</v>
      </c>
      <c r="D12" s="2">
        <v>33552.202800999992</v>
      </c>
      <c r="E12" s="95">
        <f t="shared" si="0"/>
        <v>2.2055183809807713E-2</v>
      </c>
      <c r="J12" s="108" t="s">
        <v>1260</v>
      </c>
      <c r="K12" s="109">
        <v>1</v>
      </c>
      <c r="L12" s="110">
        <v>769.38</v>
      </c>
      <c r="M12" s="111">
        <v>2.2930834215661968E-2</v>
      </c>
    </row>
    <row r="13" spans="1:13" ht="15.75" customHeight="1">
      <c r="A13" s="2" t="s">
        <v>544</v>
      </c>
      <c r="B13" s="2">
        <v>1</v>
      </c>
      <c r="C13" s="93">
        <v>600</v>
      </c>
      <c r="D13" s="2">
        <v>33552.202800999992</v>
      </c>
      <c r="E13" s="95">
        <f t="shared" si="0"/>
        <v>1.788258146741166E-2</v>
      </c>
    </row>
    <row r="14" spans="1:13" ht="15.75" customHeight="1">
      <c r="A14" s="2" t="s">
        <v>1245</v>
      </c>
      <c r="B14" s="2">
        <v>1</v>
      </c>
      <c r="C14" s="93">
        <v>550</v>
      </c>
      <c r="D14" s="2">
        <v>33552.202800999992</v>
      </c>
      <c r="E14" s="95">
        <f t="shared" si="0"/>
        <v>1.6392366345127352E-2</v>
      </c>
    </row>
    <row r="15" spans="1:13" ht="15.75" customHeight="1">
      <c r="A15" s="2" t="s">
        <v>584</v>
      </c>
      <c r="B15" s="2">
        <v>3</v>
      </c>
      <c r="C15" s="93">
        <v>545.6</v>
      </c>
      <c r="D15" s="2">
        <v>33552.202800999992</v>
      </c>
      <c r="E15" s="95">
        <f t="shared" si="0"/>
        <v>1.6261227414366336E-2</v>
      </c>
    </row>
    <row r="16" spans="1:13" ht="15.75" customHeight="1">
      <c r="A16" s="2" t="s">
        <v>478</v>
      </c>
      <c r="B16" s="2">
        <v>2</v>
      </c>
      <c r="C16" s="93">
        <v>509</v>
      </c>
      <c r="D16" s="2">
        <v>33552.202800999992</v>
      </c>
      <c r="E16" s="95">
        <f t="shared" si="0"/>
        <v>1.5170389944854224E-2</v>
      </c>
    </row>
    <row r="17" spans="1:5" ht="15.75" customHeight="1">
      <c r="A17" s="2" t="s">
        <v>515</v>
      </c>
      <c r="B17" s="2">
        <v>1</v>
      </c>
      <c r="C17" s="93">
        <v>454</v>
      </c>
      <c r="D17" s="2">
        <v>33552.202800999992</v>
      </c>
      <c r="E17" s="95">
        <f t="shared" si="0"/>
        <v>1.3531153310341488E-2</v>
      </c>
    </row>
    <row r="18" spans="1:5" ht="15.75" customHeight="1">
      <c r="A18" s="2" t="s">
        <v>1251</v>
      </c>
      <c r="B18" s="2">
        <v>1</v>
      </c>
      <c r="C18" s="93">
        <v>436</v>
      </c>
      <c r="D18" s="2">
        <v>33552.202800999992</v>
      </c>
      <c r="E18" s="95">
        <f t="shared" si="0"/>
        <v>1.2994675866319139E-2</v>
      </c>
    </row>
    <row r="19" spans="1:5" ht="15.75" customHeight="1">
      <c r="A19" s="2" t="s">
        <v>180</v>
      </c>
      <c r="B19" s="2">
        <v>1</v>
      </c>
      <c r="C19" s="93">
        <v>325</v>
      </c>
      <c r="D19" s="2">
        <v>33552.202800999992</v>
      </c>
      <c r="E19" s="95">
        <f t="shared" si="0"/>
        <v>9.6863982948479817E-3</v>
      </c>
    </row>
    <row r="20" spans="1:5" ht="15.75" customHeight="1">
      <c r="A20" s="2" t="s">
        <v>144</v>
      </c>
      <c r="B20" s="2">
        <v>4</v>
      </c>
      <c r="C20" s="93">
        <v>208.983</v>
      </c>
      <c r="D20" s="2">
        <v>33552.202800999992</v>
      </c>
      <c r="E20" s="95">
        <f t="shared" si="0"/>
        <v>6.2285925380068177E-3</v>
      </c>
    </row>
    <row r="21" spans="1:5" ht="15.75" customHeight="1">
      <c r="A21" s="2" t="s">
        <v>278</v>
      </c>
      <c r="B21" s="2">
        <v>5</v>
      </c>
      <c r="C21" s="93">
        <v>183.52028799999999</v>
      </c>
      <c r="D21" s="2">
        <v>33552.202800999992</v>
      </c>
      <c r="E21" s="95">
        <f t="shared" si="0"/>
        <v>5.4696941684714171E-3</v>
      </c>
    </row>
    <row r="22" spans="1:5" ht="15.75" customHeight="1">
      <c r="A22" s="2" t="s">
        <v>147</v>
      </c>
      <c r="B22" s="2">
        <v>2</v>
      </c>
      <c r="C22" s="93">
        <v>178</v>
      </c>
      <c r="D22" s="2">
        <v>33552.202800999992</v>
      </c>
      <c r="E22" s="95">
        <f t="shared" si="0"/>
        <v>5.3051658353321252E-3</v>
      </c>
    </row>
    <row r="23" spans="1:5" ht="15.75" customHeight="1">
      <c r="A23" s="2" t="s">
        <v>329</v>
      </c>
      <c r="B23" s="2">
        <v>1</v>
      </c>
      <c r="C23" s="93">
        <v>129</v>
      </c>
      <c r="D23" s="2">
        <v>33552.202800999992</v>
      </c>
      <c r="E23" s="95">
        <f t="shared" si="0"/>
        <v>3.8447550154935067E-3</v>
      </c>
    </row>
    <row r="24" spans="1:5" ht="15.75" customHeight="1">
      <c r="A24" s="2" t="s">
        <v>454</v>
      </c>
      <c r="B24" s="2">
        <v>1</v>
      </c>
      <c r="C24" s="93">
        <v>76.05</v>
      </c>
      <c r="D24" s="2">
        <v>33552.202800999992</v>
      </c>
      <c r="E24" s="95">
        <f t="shared" si="0"/>
        <v>2.2666172009944275E-3</v>
      </c>
    </row>
    <row r="25" spans="1:5" ht="15.75" customHeight="1">
      <c r="A25" s="2" t="s">
        <v>1286</v>
      </c>
      <c r="B25" s="2">
        <v>1</v>
      </c>
      <c r="C25" s="93">
        <v>75</v>
      </c>
      <c r="D25" s="2">
        <v>33552.202800999992</v>
      </c>
      <c r="E25" s="95">
        <f t="shared" si="0"/>
        <v>2.2353226834264574E-3</v>
      </c>
    </row>
    <row r="26" spans="1:5" ht="15.75" customHeight="1">
      <c r="A26" s="2" t="s">
        <v>800</v>
      </c>
      <c r="B26" s="2">
        <v>1</v>
      </c>
      <c r="C26" s="93">
        <v>65</v>
      </c>
      <c r="D26" s="2">
        <v>33552.202800999992</v>
      </c>
      <c r="E26" s="95">
        <f t="shared" si="0"/>
        <v>1.9372796589695964E-3</v>
      </c>
    </row>
    <row r="27" spans="1:5" ht="15.75" customHeight="1">
      <c r="A27" s="2" t="s">
        <v>1057</v>
      </c>
      <c r="B27" s="2">
        <v>1</v>
      </c>
      <c r="C27" s="93">
        <v>60</v>
      </c>
      <c r="D27" s="2">
        <v>33552.202800999992</v>
      </c>
      <c r="E27" s="95">
        <f t="shared" si="0"/>
        <v>1.7882581467411659E-3</v>
      </c>
    </row>
    <row r="28" spans="1:5" ht="15.75" customHeight="1">
      <c r="A28" s="2" t="s">
        <v>1020</v>
      </c>
      <c r="B28" s="2">
        <v>1</v>
      </c>
      <c r="C28" s="93">
        <v>50</v>
      </c>
      <c r="D28" s="2">
        <v>33552.202800999992</v>
      </c>
      <c r="E28" s="95">
        <f t="shared" si="0"/>
        <v>1.4902151222843049E-3</v>
      </c>
    </row>
    <row r="29" spans="1:5" ht="15.75" customHeight="1">
      <c r="A29" s="2" t="s">
        <v>1265</v>
      </c>
      <c r="B29" s="2">
        <v>1</v>
      </c>
      <c r="C29" s="93">
        <v>47</v>
      </c>
      <c r="D29" s="2">
        <v>33552.202800999992</v>
      </c>
      <c r="E29" s="95">
        <f t="shared" si="0"/>
        <v>1.4008022149472467E-3</v>
      </c>
    </row>
    <row r="30" spans="1:5" ht="15.75" customHeight="1">
      <c r="A30" s="2" t="s">
        <v>131</v>
      </c>
      <c r="B30" s="2">
        <v>1</v>
      </c>
      <c r="C30" s="93">
        <v>39.375</v>
      </c>
      <c r="D30" s="2">
        <v>33552.202800999992</v>
      </c>
      <c r="E30" s="95">
        <f t="shared" si="0"/>
        <v>1.17354440879889E-3</v>
      </c>
    </row>
    <row r="31" spans="1:5" ht="15.75" customHeight="1">
      <c r="A31" s="2" t="s">
        <v>1198</v>
      </c>
      <c r="B31" s="2">
        <v>1</v>
      </c>
      <c r="C31" s="93">
        <v>27.001000000000001</v>
      </c>
      <c r="D31" s="2">
        <v>33552.202800999992</v>
      </c>
      <c r="E31" s="95">
        <f t="shared" si="0"/>
        <v>8.0474597033597037E-4</v>
      </c>
    </row>
    <row r="32" spans="1:5" ht="15.75" customHeight="1">
      <c r="A32" s="2" t="s">
        <v>913</v>
      </c>
      <c r="B32" s="2">
        <v>1</v>
      </c>
      <c r="C32" s="93">
        <v>2.2999999999999998</v>
      </c>
      <c r="D32" s="2">
        <v>33552.202800999992</v>
      </c>
      <c r="E32" s="95">
        <f t="shared" si="0"/>
        <v>6.8549895625078018E-5</v>
      </c>
    </row>
    <row r="33" spans="1:5" ht="15.75" customHeight="1">
      <c r="A33" s="2" t="s">
        <v>339</v>
      </c>
      <c r="B33" s="2">
        <v>0</v>
      </c>
      <c r="C33" s="93">
        <v>0</v>
      </c>
      <c r="D33" s="2">
        <v>33552.202800999992</v>
      </c>
      <c r="E33" s="95">
        <f t="shared" si="0"/>
        <v>0</v>
      </c>
    </row>
    <row r="34" spans="1:5" ht="15.75" customHeight="1">
      <c r="A34" s="2" t="s">
        <v>352</v>
      </c>
      <c r="B34" s="2">
        <v>1</v>
      </c>
      <c r="C34" s="93">
        <v>0</v>
      </c>
      <c r="D34" s="2">
        <v>33552.202800999992</v>
      </c>
      <c r="E34" s="95">
        <f t="shared" si="0"/>
        <v>0</v>
      </c>
    </row>
    <row r="35" spans="1:5" ht="15.75" customHeight="1">
      <c r="A35" s="2" t="s">
        <v>1288</v>
      </c>
      <c r="B35" s="2">
        <v>0</v>
      </c>
      <c r="C35" s="93">
        <v>0</v>
      </c>
      <c r="D35" s="2">
        <v>33552.202800999992</v>
      </c>
      <c r="E35" s="95">
        <f t="shared" si="0"/>
        <v>0</v>
      </c>
    </row>
    <row r="36" spans="1:5" ht="15.75" customHeight="1">
      <c r="A36" s="2" t="s">
        <v>403</v>
      </c>
      <c r="B36" s="2">
        <v>1</v>
      </c>
      <c r="C36" s="93">
        <v>0</v>
      </c>
      <c r="D36" s="2">
        <v>33552.202800999992</v>
      </c>
      <c r="E36" s="95">
        <f t="shared" si="0"/>
        <v>0</v>
      </c>
    </row>
    <row r="37" spans="1:5" ht="15.75" customHeight="1">
      <c r="A37" s="2" t="s">
        <v>460</v>
      </c>
      <c r="B37" s="2">
        <v>1</v>
      </c>
      <c r="C37" s="93">
        <v>0</v>
      </c>
      <c r="D37" s="2">
        <v>33552.202800999992</v>
      </c>
      <c r="E37" s="95">
        <f t="shared" si="0"/>
        <v>0</v>
      </c>
    </row>
    <row r="38" spans="1:5" ht="15.75" customHeight="1">
      <c r="A38" s="2" t="s">
        <v>260</v>
      </c>
      <c r="B38" s="2">
        <v>1</v>
      </c>
      <c r="C38" s="93">
        <v>0</v>
      </c>
      <c r="D38" s="2">
        <v>33552.202800999992</v>
      </c>
      <c r="E38" s="95">
        <f t="shared" si="0"/>
        <v>0</v>
      </c>
    </row>
    <row r="39" spans="1:5" ht="15.75" customHeight="1">
      <c r="A39" s="2" t="s">
        <v>230</v>
      </c>
      <c r="B39" s="2">
        <v>1</v>
      </c>
      <c r="C39" s="93">
        <v>0</v>
      </c>
      <c r="D39" s="2">
        <v>33552.202800999992</v>
      </c>
      <c r="E39" s="95">
        <f t="shared" si="0"/>
        <v>0</v>
      </c>
    </row>
    <row r="40" spans="1:5" ht="15.75" customHeight="1">
      <c r="A40" s="2" t="s">
        <v>804</v>
      </c>
      <c r="B40" s="2">
        <v>1</v>
      </c>
      <c r="C40" s="93">
        <v>0</v>
      </c>
      <c r="D40" s="2">
        <v>33552.202800999992</v>
      </c>
      <c r="E40" s="95">
        <f t="shared" si="0"/>
        <v>0</v>
      </c>
    </row>
    <row r="41" spans="1:5" ht="15.75" customHeight="1">
      <c r="A41" s="2" t="s">
        <v>1205</v>
      </c>
      <c r="B41" s="2">
        <v>1</v>
      </c>
      <c r="C41" s="93">
        <v>0</v>
      </c>
      <c r="D41" s="2">
        <v>33552.202800999992</v>
      </c>
      <c r="E41" s="95">
        <f t="shared" si="0"/>
        <v>0</v>
      </c>
    </row>
    <row r="42" spans="1:5" ht="15.75" customHeight="1">
      <c r="A42" s="2" t="s">
        <v>68</v>
      </c>
      <c r="B42" s="2">
        <v>1</v>
      </c>
      <c r="C42" s="93">
        <v>0</v>
      </c>
      <c r="D42" s="2">
        <v>33552.202800999992</v>
      </c>
      <c r="E42" s="95">
        <f t="shared" si="0"/>
        <v>0</v>
      </c>
    </row>
    <row r="43" spans="1:5" ht="15.75" customHeight="1">
      <c r="A43" s="2" t="s">
        <v>790</v>
      </c>
      <c r="B43" s="2">
        <v>1</v>
      </c>
      <c r="C43" s="93">
        <v>0</v>
      </c>
      <c r="D43" s="2">
        <v>33552.202800999992</v>
      </c>
      <c r="E43" s="95">
        <f t="shared" si="0"/>
        <v>0</v>
      </c>
    </row>
    <row r="44" spans="1:5" ht="15.75" customHeight="1">
      <c r="A44" s="2" t="s">
        <v>77</v>
      </c>
      <c r="B44" s="2">
        <v>1</v>
      </c>
      <c r="C44" s="93">
        <v>0</v>
      </c>
      <c r="D44" s="2">
        <v>33552.202800999992</v>
      </c>
      <c r="E44" s="95">
        <f t="shared" si="0"/>
        <v>0</v>
      </c>
    </row>
    <row r="45" spans="1:5" ht="15.75" customHeight="1">
      <c r="A45" s="2" t="s">
        <v>1119</v>
      </c>
      <c r="B45" s="2">
        <v>1</v>
      </c>
      <c r="C45" s="93">
        <v>0</v>
      </c>
      <c r="D45" s="2">
        <v>33552.202800999992</v>
      </c>
      <c r="E45" s="95">
        <f t="shared" si="0"/>
        <v>0</v>
      </c>
    </row>
    <row r="46" spans="1:5" ht="15.75" customHeight="1">
      <c r="A46" s="2" t="s">
        <v>449</v>
      </c>
      <c r="B46" s="2">
        <v>1</v>
      </c>
      <c r="C46" s="93">
        <v>0</v>
      </c>
      <c r="D46" s="2">
        <v>33552.202800999992</v>
      </c>
      <c r="E46" s="95">
        <f t="shared" si="0"/>
        <v>0</v>
      </c>
    </row>
    <row r="47" spans="1:5" ht="15.75" customHeight="1">
      <c r="A47" s="2" t="s">
        <v>1210</v>
      </c>
      <c r="B47" s="2">
        <v>1</v>
      </c>
      <c r="C47" s="93">
        <v>0</v>
      </c>
      <c r="D47" s="2">
        <v>33552.202800999992</v>
      </c>
      <c r="E47" s="95">
        <f t="shared" si="0"/>
        <v>0</v>
      </c>
    </row>
    <row r="48" spans="1:5" ht="15.75" customHeight="1">
      <c r="C48" s="93"/>
      <c r="E48" s="95"/>
    </row>
    <row r="49" spans="3:5" ht="15.75" customHeight="1">
      <c r="C49" s="93"/>
      <c r="E49" s="95"/>
    </row>
    <row r="50" spans="3:5" ht="15.75" customHeight="1">
      <c r="C50" s="93"/>
      <c r="E50" s="95"/>
    </row>
    <row r="51" spans="3:5" ht="15.75" customHeight="1">
      <c r="C51" s="93"/>
      <c r="E51" s="95"/>
    </row>
    <row r="52" spans="3:5" ht="15.75" customHeight="1">
      <c r="C52" s="93"/>
      <c r="E52" s="95"/>
    </row>
    <row r="53" spans="3:5" ht="15.75" customHeight="1">
      <c r="C53" s="93"/>
      <c r="E53" s="95"/>
    </row>
    <row r="54" spans="3:5" ht="15.75" customHeight="1">
      <c r="C54" s="93"/>
      <c r="E54" s="95"/>
    </row>
    <row r="55" spans="3:5" ht="15.75" customHeight="1">
      <c r="C55" s="93"/>
      <c r="E55" s="95"/>
    </row>
    <row r="56" spans="3:5" ht="15.75" customHeight="1">
      <c r="C56" s="93"/>
      <c r="E56" s="95"/>
    </row>
    <row r="57" spans="3:5" ht="15.75" customHeight="1">
      <c r="C57" s="93"/>
      <c r="E57" s="95"/>
    </row>
    <row r="58" spans="3:5" ht="13">
      <c r="C58" s="93"/>
      <c r="E58" s="95"/>
    </row>
    <row r="59" spans="3:5" ht="13">
      <c r="C59" s="93"/>
      <c r="E59" s="95"/>
    </row>
    <row r="60" spans="3:5" ht="13">
      <c r="C60" s="93"/>
      <c r="E60" s="95"/>
    </row>
    <row r="61" spans="3:5" ht="13">
      <c r="C61" s="93"/>
      <c r="E61" s="95"/>
    </row>
    <row r="62" spans="3:5" ht="13">
      <c r="C62" s="93"/>
      <c r="E62" s="95"/>
    </row>
    <row r="63" spans="3:5" ht="13">
      <c r="C63" s="93"/>
      <c r="E63" s="95"/>
    </row>
    <row r="64" spans="3:5" ht="13">
      <c r="C64" s="93"/>
      <c r="E64" s="95"/>
    </row>
    <row r="65" spans="3:5" ht="13">
      <c r="C65" s="93"/>
      <c r="E65" s="95"/>
    </row>
    <row r="66" spans="3:5" ht="13">
      <c r="C66" s="93"/>
      <c r="E66" s="95"/>
    </row>
    <row r="67" spans="3:5" ht="13">
      <c r="C67" s="93"/>
      <c r="E67" s="95"/>
    </row>
    <row r="68" spans="3:5" ht="13">
      <c r="C68" s="93"/>
      <c r="E68" s="95"/>
    </row>
    <row r="69" spans="3:5" ht="13">
      <c r="C69" s="93"/>
      <c r="E69" s="95"/>
    </row>
    <row r="70" spans="3:5" ht="13">
      <c r="C70" s="93"/>
      <c r="E70" s="95"/>
    </row>
    <row r="71" spans="3:5" ht="13">
      <c r="C71" s="93"/>
      <c r="E71" s="95"/>
    </row>
    <row r="72" spans="3:5" ht="13">
      <c r="C72" s="93"/>
      <c r="E72" s="95"/>
    </row>
    <row r="73" spans="3:5" ht="13">
      <c r="C73" s="93"/>
      <c r="E73" s="95"/>
    </row>
    <row r="74" spans="3:5" ht="13">
      <c r="C74" s="93"/>
      <c r="E74" s="95"/>
    </row>
    <row r="75" spans="3:5" ht="13">
      <c r="C75" s="93"/>
      <c r="E75" s="95"/>
    </row>
    <row r="76" spans="3:5" ht="13">
      <c r="C76" s="93"/>
      <c r="E76" s="95"/>
    </row>
    <row r="77" spans="3:5" ht="13">
      <c r="C77" s="93"/>
      <c r="E77" s="95"/>
    </row>
    <row r="78" spans="3:5" ht="13">
      <c r="C78" s="93"/>
      <c r="E78" s="95"/>
    </row>
    <row r="79" spans="3:5" ht="13">
      <c r="C79" s="93"/>
      <c r="E79" s="95"/>
    </row>
    <row r="80" spans="3:5" ht="13">
      <c r="C80" s="93"/>
      <c r="E80" s="95"/>
    </row>
    <row r="81" spans="3:5" ht="13">
      <c r="C81" s="93"/>
      <c r="E81" s="95"/>
    </row>
    <row r="82" spans="3:5" ht="13">
      <c r="C82" s="93"/>
      <c r="E82" s="95"/>
    </row>
    <row r="83" spans="3:5" ht="13">
      <c r="C83" s="93"/>
      <c r="E83" s="95"/>
    </row>
    <row r="84" spans="3:5" ht="13">
      <c r="C84" s="93"/>
      <c r="E84" s="95"/>
    </row>
    <row r="85" spans="3:5" ht="13">
      <c r="C85" s="93"/>
      <c r="E85" s="95"/>
    </row>
    <row r="86" spans="3:5" ht="13">
      <c r="C86" s="93"/>
      <c r="E86" s="95"/>
    </row>
    <row r="87" spans="3:5" ht="13">
      <c r="C87" s="93"/>
      <c r="E87" s="95"/>
    </row>
    <row r="88" spans="3:5" ht="13">
      <c r="C88" s="93"/>
      <c r="E88" s="95"/>
    </row>
    <row r="89" spans="3:5" ht="13">
      <c r="C89" s="93"/>
      <c r="E89" s="95"/>
    </row>
    <row r="90" spans="3:5" ht="13">
      <c r="C90" s="93"/>
      <c r="E90" s="95"/>
    </row>
    <row r="91" spans="3:5" ht="13">
      <c r="C91" s="93"/>
      <c r="E91" s="95"/>
    </row>
    <row r="92" spans="3:5" ht="13">
      <c r="C92" s="93"/>
      <c r="E92" s="95"/>
    </row>
    <row r="93" spans="3:5" ht="13">
      <c r="C93" s="93"/>
      <c r="E93" s="95"/>
    </row>
    <row r="94" spans="3:5" ht="13">
      <c r="C94" s="93"/>
      <c r="E94" s="95"/>
    </row>
    <row r="95" spans="3:5" ht="13">
      <c r="C95" s="93"/>
      <c r="E95" s="95"/>
    </row>
    <row r="96" spans="3:5" ht="13">
      <c r="C96" s="93"/>
      <c r="E96" s="95"/>
    </row>
    <row r="97" spans="3:5" ht="13">
      <c r="C97" s="93"/>
      <c r="E97" s="95"/>
    </row>
    <row r="98" spans="3:5" ht="13">
      <c r="C98" s="93"/>
      <c r="E98" s="95"/>
    </row>
    <row r="99" spans="3:5" ht="13">
      <c r="C99" s="93"/>
      <c r="E99" s="95"/>
    </row>
    <row r="100" spans="3:5" ht="13">
      <c r="C100" s="93"/>
      <c r="E100" s="95"/>
    </row>
    <row r="101" spans="3:5" ht="13">
      <c r="C101" s="93"/>
      <c r="E101" s="95"/>
    </row>
    <row r="102" spans="3:5" ht="13">
      <c r="C102" s="93"/>
      <c r="E102" s="95"/>
    </row>
    <row r="103" spans="3:5" ht="13">
      <c r="C103" s="93"/>
      <c r="E103" s="95"/>
    </row>
    <row r="104" spans="3:5" ht="13">
      <c r="C104" s="93"/>
      <c r="E104" s="95"/>
    </row>
    <row r="105" spans="3:5" ht="13">
      <c r="C105" s="93"/>
      <c r="E105" s="95"/>
    </row>
    <row r="106" spans="3:5" ht="13">
      <c r="C106" s="93"/>
      <c r="E106" s="95"/>
    </row>
    <row r="107" spans="3:5" ht="13">
      <c r="C107" s="93"/>
      <c r="E107" s="95"/>
    </row>
    <row r="108" spans="3:5" ht="13">
      <c r="C108" s="93"/>
      <c r="E108" s="95"/>
    </row>
    <row r="109" spans="3:5" ht="13">
      <c r="C109" s="93"/>
      <c r="E109" s="95"/>
    </row>
    <row r="110" spans="3:5" ht="13">
      <c r="C110" s="93"/>
      <c r="E110" s="95"/>
    </row>
    <row r="111" spans="3:5" ht="13">
      <c r="C111" s="93"/>
      <c r="E111" s="95"/>
    </row>
    <row r="112" spans="3:5" ht="13">
      <c r="C112" s="93"/>
      <c r="E112" s="95"/>
    </row>
    <row r="113" spans="3:5" ht="13">
      <c r="C113" s="93"/>
      <c r="E113" s="95"/>
    </row>
    <row r="114" spans="3:5" ht="13">
      <c r="C114" s="93"/>
      <c r="E114" s="95"/>
    </row>
    <row r="115" spans="3:5" ht="13">
      <c r="C115" s="93"/>
      <c r="E115" s="95"/>
    </row>
    <row r="116" spans="3:5" ht="13">
      <c r="C116" s="93"/>
      <c r="E116" s="95"/>
    </row>
    <row r="117" spans="3:5" ht="13">
      <c r="C117" s="93"/>
      <c r="E117" s="95"/>
    </row>
    <row r="118" spans="3:5" ht="13">
      <c r="C118" s="93"/>
      <c r="E118" s="95"/>
    </row>
    <row r="119" spans="3:5" ht="13">
      <c r="C119" s="93"/>
      <c r="E119" s="95"/>
    </row>
    <row r="120" spans="3:5" ht="13">
      <c r="C120" s="93"/>
      <c r="E120" s="95"/>
    </row>
    <row r="121" spans="3:5" ht="13">
      <c r="C121" s="93"/>
      <c r="E121" s="95"/>
    </row>
    <row r="122" spans="3:5" ht="13">
      <c r="C122" s="93"/>
      <c r="E122" s="95"/>
    </row>
    <row r="123" spans="3:5" ht="13">
      <c r="C123" s="93"/>
      <c r="E123" s="95"/>
    </row>
    <row r="124" spans="3:5" ht="13">
      <c r="C124" s="93"/>
      <c r="E124" s="95"/>
    </row>
    <row r="125" spans="3:5" ht="13">
      <c r="C125" s="93"/>
      <c r="E125" s="95"/>
    </row>
    <row r="126" spans="3:5" ht="13">
      <c r="C126" s="93"/>
      <c r="E126" s="95"/>
    </row>
    <row r="127" spans="3:5" ht="13">
      <c r="C127" s="93"/>
      <c r="E127" s="95"/>
    </row>
    <row r="128" spans="3:5" ht="13">
      <c r="C128" s="93"/>
      <c r="E128" s="95"/>
    </row>
    <row r="129" spans="3:5" ht="13">
      <c r="C129" s="93"/>
      <c r="E129" s="95"/>
    </row>
    <row r="130" spans="3:5" ht="13">
      <c r="C130" s="93"/>
      <c r="E130" s="95"/>
    </row>
    <row r="131" spans="3:5" ht="13">
      <c r="C131" s="93"/>
      <c r="E131" s="95"/>
    </row>
    <row r="132" spans="3:5" ht="13">
      <c r="C132" s="93"/>
      <c r="E132" s="95"/>
    </row>
    <row r="133" spans="3:5" ht="13">
      <c r="C133" s="93"/>
      <c r="E133" s="95"/>
    </row>
    <row r="134" spans="3:5" ht="13">
      <c r="C134" s="93"/>
      <c r="E134" s="95"/>
    </row>
    <row r="135" spans="3:5" ht="13">
      <c r="C135" s="93"/>
      <c r="E135" s="95"/>
    </row>
    <row r="136" spans="3:5" ht="13">
      <c r="C136" s="93"/>
      <c r="E136" s="95"/>
    </row>
    <row r="137" spans="3:5" ht="13">
      <c r="C137" s="93"/>
      <c r="E137" s="95"/>
    </row>
    <row r="138" spans="3:5" ht="13">
      <c r="C138" s="93"/>
      <c r="E138" s="95"/>
    </row>
    <row r="139" spans="3:5" ht="13">
      <c r="C139" s="93"/>
      <c r="E139" s="95"/>
    </row>
    <row r="140" spans="3:5" ht="13">
      <c r="C140" s="93"/>
      <c r="E140" s="95"/>
    </row>
    <row r="141" spans="3:5" ht="13">
      <c r="C141" s="93"/>
      <c r="E141" s="95"/>
    </row>
    <row r="142" spans="3:5" ht="13">
      <c r="C142" s="93"/>
      <c r="E142" s="95"/>
    </row>
    <row r="143" spans="3:5" ht="13">
      <c r="C143" s="93"/>
      <c r="E143" s="95"/>
    </row>
    <row r="144" spans="3:5" ht="13">
      <c r="C144" s="93"/>
      <c r="E144" s="95"/>
    </row>
    <row r="145" spans="3:5" ht="13">
      <c r="C145" s="93"/>
      <c r="E145" s="95"/>
    </row>
    <row r="146" spans="3:5" ht="13">
      <c r="C146" s="93"/>
      <c r="E146" s="95"/>
    </row>
    <row r="147" spans="3:5" ht="13">
      <c r="C147" s="93"/>
      <c r="E147" s="95"/>
    </row>
    <row r="148" spans="3:5" ht="13">
      <c r="C148" s="93"/>
      <c r="E148" s="95"/>
    </row>
    <row r="149" spans="3:5" ht="13">
      <c r="C149" s="93"/>
      <c r="E149" s="95"/>
    </row>
    <row r="150" spans="3:5" ht="13">
      <c r="C150" s="93"/>
      <c r="E150" s="95"/>
    </row>
    <row r="151" spans="3:5" ht="13">
      <c r="C151" s="93"/>
      <c r="E151" s="95"/>
    </row>
    <row r="152" spans="3:5" ht="13">
      <c r="C152" s="93"/>
      <c r="E152" s="95"/>
    </row>
    <row r="153" spans="3:5" ht="13">
      <c r="C153" s="93"/>
      <c r="E153" s="95"/>
    </row>
    <row r="154" spans="3:5" ht="13">
      <c r="C154" s="93"/>
      <c r="E154" s="95"/>
    </row>
    <row r="155" spans="3:5" ht="13">
      <c r="C155" s="93"/>
      <c r="E155" s="95"/>
    </row>
    <row r="156" spans="3:5" ht="13">
      <c r="C156" s="93"/>
      <c r="E156" s="95"/>
    </row>
    <row r="157" spans="3:5" ht="13">
      <c r="C157" s="93"/>
      <c r="E157" s="95"/>
    </row>
    <row r="158" spans="3:5" ht="13">
      <c r="C158" s="93"/>
      <c r="E158" s="95"/>
    </row>
    <row r="159" spans="3:5" ht="13">
      <c r="C159" s="93"/>
      <c r="E159" s="95"/>
    </row>
    <row r="160" spans="3:5" ht="13">
      <c r="C160" s="93"/>
      <c r="E160" s="95"/>
    </row>
    <row r="161" spans="3:5" ht="13">
      <c r="C161" s="93"/>
      <c r="E161" s="95"/>
    </row>
    <row r="162" spans="3:5" ht="13">
      <c r="C162" s="93"/>
      <c r="E162" s="95"/>
    </row>
    <row r="163" spans="3:5" ht="13">
      <c r="C163" s="93"/>
      <c r="E163" s="95"/>
    </row>
    <row r="164" spans="3:5" ht="13">
      <c r="C164" s="93"/>
      <c r="E164" s="95"/>
    </row>
    <row r="165" spans="3:5" ht="13">
      <c r="C165" s="93"/>
      <c r="E165" s="95"/>
    </row>
    <row r="166" spans="3:5" ht="13">
      <c r="C166" s="93"/>
      <c r="E166" s="95"/>
    </row>
    <row r="167" spans="3:5" ht="13">
      <c r="C167" s="93"/>
      <c r="E167" s="95"/>
    </row>
    <row r="168" spans="3:5" ht="13">
      <c r="C168" s="93"/>
      <c r="E168" s="95"/>
    </row>
    <row r="169" spans="3:5" ht="13">
      <c r="C169" s="93"/>
      <c r="E169" s="95"/>
    </row>
    <row r="170" spans="3:5" ht="13">
      <c r="C170" s="93"/>
      <c r="E170" s="95"/>
    </row>
    <row r="171" spans="3:5" ht="13">
      <c r="C171" s="93"/>
      <c r="E171" s="95"/>
    </row>
    <row r="172" spans="3:5" ht="13">
      <c r="C172" s="93"/>
      <c r="E172" s="95"/>
    </row>
    <row r="173" spans="3:5" ht="13">
      <c r="C173" s="93"/>
      <c r="E173" s="95"/>
    </row>
    <row r="174" spans="3:5" ht="13">
      <c r="C174" s="93"/>
      <c r="E174" s="95"/>
    </row>
    <row r="175" spans="3:5" ht="13">
      <c r="C175" s="93"/>
      <c r="E175" s="95"/>
    </row>
    <row r="176" spans="3:5" ht="13">
      <c r="C176" s="93"/>
      <c r="E176" s="95"/>
    </row>
    <row r="177" spans="3:5" ht="13">
      <c r="C177" s="93"/>
      <c r="E177" s="95"/>
    </row>
    <row r="178" spans="3:5" ht="13">
      <c r="C178" s="93"/>
      <c r="E178" s="95"/>
    </row>
    <row r="179" spans="3:5" ht="13">
      <c r="C179" s="93"/>
      <c r="E179" s="95"/>
    </row>
    <row r="180" spans="3:5" ht="13">
      <c r="C180" s="93"/>
      <c r="E180" s="95"/>
    </row>
    <row r="181" spans="3:5" ht="13">
      <c r="C181" s="93"/>
      <c r="E181" s="95"/>
    </row>
    <row r="182" spans="3:5" ht="13">
      <c r="C182" s="93"/>
      <c r="E182" s="95"/>
    </row>
    <row r="183" spans="3:5" ht="13">
      <c r="C183" s="93"/>
      <c r="E183" s="95"/>
    </row>
    <row r="184" spans="3:5" ht="13">
      <c r="C184" s="93"/>
      <c r="E184" s="95"/>
    </row>
    <row r="185" spans="3:5" ht="13">
      <c r="C185" s="93"/>
      <c r="E185" s="95"/>
    </row>
    <row r="186" spans="3:5" ht="13">
      <c r="C186" s="93"/>
      <c r="E186" s="95"/>
    </row>
    <row r="187" spans="3:5" ht="13">
      <c r="C187" s="93"/>
      <c r="E187" s="95"/>
    </row>
    <row r="188" spans="3:5" ht="13">
      <c r="C188" s="93"/>
      <c r="E188" s="95"/>
    </row>
    <row r="189" spans="3:5" ht="13">
      <c r="C189" s="93"/>
      <c r="E189" s="95"/>
    </row>
    <row r="190" spans="3:5" ht="13">
      <c r="C190" s="93"/>
      <c r="E190" s="95"/>
    </row>
    <row r="191" spans="3:5" ht="13">
      <c r="C191" s="93"/>
      <c r="E191" s="95"/>
    </row>
    <row r="192" spans="3:5" ht="13">
      <c r="C192" s="93"/>
      <c r="E192" s="95"/>
    </row>
    <row r="193" spans="3:5" ht="13">
      <c r="C193" s="93"/>
      <c r="E193" s="95"/>
    </row>
    <row r="194" spans="3:5" ht="13">
      <c r="C194" s="93"/>
      <c r="E194" s="95"/>
    </row>
    <row r="195" spans="3:5" ht="13">
      <c r="C195" s="93"/>
      <c r="E195" s="95"/>
    </row>
    <row r="196" spans="3:5" ht="13">
      <c r="C196" s="93"/>
      <c r="E196" s="95"/>
    </row>
    <row r="197" spans="3:5" ht="13">
      <c r="C197" s="93"/>
      <c r="E197" s="95"/>
    </row>
    <row r="198" spans="3:5" ht="13">
      <c r="C198" s="93"/>
      <c r="E198" s="95"/>
    </row>
    <row r="199" spans="3:5" ht="13">
      <c r="C199" s="93"/>
      <c r="E199" s="95"/>
    </row>
    <row r="200" spans="3:5" ht="13">
      <c r="C200" s="93"/>
      <c r="E200" s="95"/>
    </row>
    <row r="201" spans="3:5" ht="13">
      <c r="C201" s="93"/>
      <c r="E201" s="95"/>
    </row>
    <row r="202" spans="3:5" ht="13">
      <c r="C202" s="93"/>
      <c r="E202" s="95"/>
    </row>
    <row r="203" spans="3:5" ht="13">
      <c r="C203" s="93"/>
      <c r="E203" s="95"/>
    </row>
    <row r="204" spans="3:5" ht="13">
      <c r="C204" s="93"/>
      <c r="E204" s="95"/>
    </row>
    <row r="205" spans="3:5" ht="13">
      <c r="C205" s="93"/>
      <c r="E205" s="95"/>
    </row>
    <row r="206" spans="3:5" ht="13">
      <c r="C206" s="93"/>
      <c r="E206" s="95"/>
    </row>
    <row r="207" spans="3:5" ht="13">
      <c r="C207" s="93"/>
      <c r="E207" s="95"/>
    </row>
    <row r="208" spans="3:5" ht="13">
      <c r="C208" s="93"/>
      <c r="E208" s="95"/>
    </row>
    <row r="209" spans="3:5" ht="13">
      <c r="C209" s="93"/>
      <c r="E209" s="95"/>
    </row>
    <row r="210" spans="3:5" ht="13">
      <c r="C210" s="93"/>
      <c r="E210" s="95"/>
    </row>
    <row r="211" spans="3:5" ht="13">
      <c r="C211" s="93"/>
      <c r="E211" s="95"/>
    </row>
    <row r="212" spans="3:5" ht="13">
      <c r="C212" s="93"/>
      <c r="E212" s="95"/>
    </row>
    <row r="213" spans="3:5" ht="13">
      <c r="C213" s="93"/>
      <c r="E213" s="95"/>
    </row>
    <row r="214" spans="3:5" ht="13">
      <c r="C214" s="93"/>
      <c r="E214" s="95"/>
    </row>
    <row r="215" spans="3:5" ht="13">
      <c r="C215" s="93"/>
      <c r="E215" s="95"/>
    </row>
    <row r="216" spans="3:5" ht="13">
      <c r="C216" s="93"/>
      <c r="E216" s="95"/>
    </row>
    <row r="217" spans="3:5" ht="13">
      <c r="C217" s="93"/>
      <c r="E217" s="95"/>
    </row>
    <row r="218" spans="3:5" ht="13">
      <c r="C218" s="93"/>
      <c r="E218" s="95"/>
    </row>
    <row r="219" spans="3:5" ht="13">
      <c r="C219" s="93"/>
      <c r="E219" s="95"/>
    </row>
    <row r="220" spans="3:5" ht="13">
      <c r="C220" s="93"/>
      <c r="E220" s="95"/>
    </row>
    <row r="221" spans="3:5" ht="13">
      <c r="C221" s="93"/>
      <c r="E221" s="95"/>
    </row>
    <row r="222" spans="3:5" ht="13">
      <c r="C222" s="93"/>
      <c r="E222" s="95"/>
    </row>
    <row r="223" spans="3:5" ht="13">
      <c r="C223" s="93"/>
      <c r="E223" s="95"/>
    </row>
    <row r="224" spans="3:5" ht="13">
      <c r="C224" s="93"/>
      <c r="E224" s="95"/>
    </row>
    <row r="225" spans="3:5" ht="13">
      <c r="C225" s="93"/>
      <c r="E225" s="95"/>
    </row>
    <row r="226" spans="3:5" ht="13">
      <c r="C226" s="93"/>
      <c r="E226" s="95"/>
    </row>
    <row r="227" spans="3:5" ht="13">
      <c r="C227" s="93"/>
      <c r="E227" s="95"/>
    </row>
    <row r="228" spans="3:5" ht="13">
      <c r="C228" s="93"/>
      <c r="E228" s="95"/>
    </row>
    <row r="229" spans="3:5" ht="13">
      <c r="C229" s="93"/>
      <c r="E229" s="95"/>
    </row>
    <row r="230" spans="3:5" ht="13">
      <c r="C230" s="93"/>
      <c r="E230" s="95"/>
    </row>
    <row r="231" spans="3:5" ht="13">
      <c r="C231" s="93"/>
      <c r="E231" s="95"/>
    </row>
    <row r="232" spans="3:5" ht="13">
      <c r="C232" s="93"/>
      <c r="E232" s="95"/>
    </row>
    <row r="233" spans="3:5" ht="13">
      <c r="C233" s="93"/>
      <c r="E233" s="95"/>
    </row>
    <row r="234" spans="3:5" ht="13">
      <c r="C234" s="93"/>
      <c r="E234" s="95"/>
    </row>
    <row r="235" spans="3:5" ht="13">
      <c r="C235" s="93"/>
      <c r="E235" s="95"/>
    </row>
    <row r="236" spans="3:5" ht="13">
      <c r="C236" s="93"/>
      <c r="E236" s="95"/>
    </row>
    <row r="237" spans="3:5" ht="13">
      <c r="C237" s="93"/>
      <c r="E237" s="95"/>
    </row>
    <row r="238" spans="3:5" ht="13">
      <c r="C238" s="93"/>
      <c r="E238" s="95"/>
    </row>
    <row r="239" spans="3:5" ht="13">
      <c r="C239" s="93"/>
      <c r="E239" s="95"/>
    </row>
    <row r="240" spans="3:5" ht="13">
      <c r="C240" s="93"/>
      <c r="E240" s="95"/>
    </row>
    <row r="241" spans="3:5" ht="13">
      <c r="C241" s="93"/>
      <c r="E241" s="95"/>
    </row>
    <row r="242" spans="3:5" ht="13">
      <c r="C242" s="93"/>
      <c r="E242" s="95"/>
    </row>
    <row r="243" spans="3:5" ht="13">
      <c r="C243" s="93"/>
      <c r="E243" s="95"/>
    </row>
    <row r="244" spans="3:5" ht="13">
      <c r="C244" s="93"/>
      <c r="E244" s="95"/>
    </row>
    <row r="245" spans="3:5" ht="13">
      <c r="C245" s="93"/>
      <c r="E245" s="95"/>
    </row>
    <row r="246" spans="3:5" ht="13">
      <c r="C246" s="93"/>
      <c r="E246" s="95"/>
    </row>
    <row r="247" spans="3:5" ht="13">
      <c r="C247" s="93"/>
      <c r="E247" s="95"/>
    </row>
    <row r="248" spans="3:5" ht="13">
      <c r="C248" s="93"/>
      <c r="E248" s="95"/>
    </row>
    <row r="249" spans="3:5" ht="13">
      <c r="C249" s="93"/>
      <c r="E249" s="95"/>
    </row>
    <row r="250" spans="3:5" ht="13">
      <c r="C250" s="93"/>
      <c r="E250" s="95"/>
    </row>
    <row r="251" spans="3:5" ht="13">
      <c r="C251" s="93"/>
      <c r="E251" s="95"/>
    </row>
    <row r="252" spans="3:5" ht="13">
      <c r="C252" s="93"/>
      <c r="E252" s="95"/>
    </row>
    <row r="253" spans="3:5" ht="13">
      <c r="C253" s="93"/>
      <c r="E253" s="95"/>
    </row>
    <row r="254" spans="3:5" ht="13">
      <c r="C254" s="93"/>
      <c r="E254" s="95"/>
    </row>
    <row r="255" spans="3:5" ht="13">
      <c r="C255" s="93"/>
      <c r="E255" s="95"/>
    </row>
    <row r="256" spans="3:5" ht="13">
      <c r="C256" s="93"/>
      <c r="E256" s="95"/>
    </row>
    <row r="257" spans="3:5" ht="13">
      <c r="C257" s="93"/>
      <c r="E257" s="95"/>
    </row>
    <row r="258" spans="3:5" ht="13">
      <c r="C258" s="93"/>
      <c r="E258" s="95"/>
    </row>
    <row r="259" spans="3:5" ht="13">
      <c r="C259" s="93"/>
      <c r="E259" s="95"/>
    </row>
    <row r="260" spans="3:5" ht="13">
      <c r="C260" s="93"/>
      <c r="E260" s="95"/>
    </row>
    <row r="261" spans="3:5" ht="13">
      <c r="C261" s="93"/>
      <c r="E261" s="95"/>
    </row>
    <row r="262" spans="3:5" ht="13">
      <c r="C262" s="93"/>
      <c r="E262" s="95"/>
    </row>
    <row r="263" spans="3:5" ht="13">
      <c r="C263" s="93"/>
      <c r="E263" s="95"/>
    </row>
    <row r="264" spans="3:5" ht="13">
      <c r="C264" s="93"/>
      <c r="E264" s="95"/>
    </row>
    <row r="265" spans="3:5" ht="13">
      <c r="C265" s="93"/>
      <c r="E265" s="95"/>
    </row>
    <row r="266" spans="3:5" ht="13">
      <c r="C266" s="93"/>
      <c r="E266" s="95"/>
    </row>
    <row r="267" spans="3:5" ht="13">
      <c r="C267" s="93"/>
      <c r="E267" s="95"/>
    </row>
    <row r="268" spans="3:5" ht="13">
      <c r="C268" s="93"/>
      <c r="E268" s="95"/>
    </row>
    <row r="269" spans="3:5" ht="13">
      <c r="C269" s="93"/>
      <c r="E269" s="95"/>
    </row>
    <row r="270" spans="3:5" ht="13">
      <c r="C270" s="93"/>
      <c r="E270" s="95"/>
    </row>
    <row r="271" spans="3:5" ht="13">
      <c r="C271" s="93"/>
      <c r="E271" s="95"/>
    </row>
    <row r="272" spans="3:5" ht="13">
      <c r="C272" s="93"/>
      <c r="E272" s="95"/>
    </row>
    <row r="273" spans="3:5" ht="13">
      <c r="C273" s="93"/>
      <c r="E273" s="95"/>
    </row>
    <row r="274" spans="3:5" ht="13">
      <c r="C274" s="93"/>
      <c r="E274" s="95"/>
    </row>
    <row r="275" spans="3:5" ht="13">
      <c r="C275" s="93"/>
      <c r="E275" s="95"/>
    </row>
    <row r="276" spans="3:5" ht="13">
      <c r="C276" s="93"/>
      <c r="E276" s="95"/>
    </row>
    <row r="277" spans="3:5" ht="13">
      <c r="C277" s="93"/>
      <c r="E277" s="95"/>
    </row>
    <row r="278" spans="3:5" ht="13">
      <c r="C278" s="93"/>
      <c r="E278" s="95"/>
    </row>
    <row r="279" spans="3:5" ht="13">
      <c r="C279" s="93"/>
      <c r="E279" s="95"/>
    </row>
    <row r="280" spans="3:5" ht="13">
      <c r="C280" s="93"/>
      <c r="E280" s="95"/>
    </row>
    <row r="281" spans="3:5" ht="13">
      <c r="C281" s="93"/>
      <c r="E281" s="95"/>
    </row>
    <row r="282" spans="3:5" ht="13">
      <c r="C282" s="93"/>
      <c r="E282" s="95"/>
    </row>
    <row r="283" spans="3:5" ht="13">
      <c r="C283" s="93"/>
      <c r="E283" s="95"/>
    </row>
    <row r="284" spans="3:5" ht="13">
      <c r="C284" s="93"/>
      <c r="E284" s="95"/>
    </row>
    <row r="285" spans="3:5" ht="13">
      <c r="C285" s="93"/>
      <c r="E285" s="95"/>
    </row>
    <row r="286" spans="3:5" ht="13">
      <c r="C286" s="93"/>
      <c r="E286" s="95"/>
    </row>
    <row r="287" spans="3:5" ht="13">
      <c r="C287" s="93"/>
      <c r="E287" s="95"/>
    </row>
    <row r="288" spans="3:5" ht="13">
      <c r="C288" s="93"/>
      <c r="E288" s="95"/>
    </row>
    <row r="289" spans="3:5" ht="13">
      <c r="C289" s="93"/>
      <c r="E289" s="95"/>
    </row>
    <row r="290" spans="3:5" ht="13">
      <c r="C290" s="93"/>
      <c r="E290" s="95"/>
    </row>
    <row r="291" spans="3:5" ht="13">
      <c r="C291" s="93"/>
      <c r="E291" s="95"/>
    </row>
    <row r="292" spans="3:5" ht="13">
      <c r="C292" s="93"/>
      <c r="E292" s="95"/>
    </row>
    <row r="293" spans="3:5" ht="13">
      <c r="C293" s="93"/>
      <c r="E293" s="95"/>
    </row>
    <row r="294" spans="3:5" ht="13">
      <c r="C294" s="93"/>
      <c r="E294" s="95"/>
    </row>
    <row r="295" spans="3:5" ht="13">
      <c r="C295" s="93"/>
      <c r="E295" s="95"/>
    </row>
    <row r="296" spans="3:5" ht="13">
      <c r="C296" s="93"/>
      <c r="E296" s="95"/>
    </row>
    <row r="297" spans="3:5" ht="13">
      <c r="C297" s="93"/>
      <c r="E297" s="95"/>
    </row>
    <row r="298" spans="3:5" ht="13">
      <c r="C298" s="93"/>
      <c r="E298" s="95"/>
    </row>
    <row r="299" spans="3:5" ht="13">
      <c r="C299" s="93"/>
      <c r="E299" s="95"/>
    </row>
    <row r="300" spans="3:5" ht="13">
      <c r="C300" s="93"/>
      <c r="E300" s="95"/>
    </row>
    <row r="301" spans="3:5" ht="13">
      <c r="C301" s="93"/>
      <c r="E301" s="95"/>
    </row>
    <row r="302" spans="3:5" ht="13">
      <c r="C302" s="93"/>
      <c r="E302" s="95"/>
    </row>
    <row r="303" spans="3:5" ht="13">
      <c r="C303" s="93"/>
      <c r="E303" s="95"/>
    </row>
    <row r="304" spans="3:5" ht="13">
      <c r="C304" s="93"/>
      <c r="E304" s="95"/>
    </row>
    <row r="305" spans="3:5" ht="13">
      <c r="C305" s="93"/>
      <c r="E305" s="95"/>
    </row>
    <row r="306" spans="3:5" ht="13">
      <c r="C306" s="93"/>
      <c r="E306" s="95"/>
    </row>
    <row r="307" spans="3:5" ht="13">
      <c r="C307" s="93"/>
      <c r="E307" s="95"/>
    </row>
    <row r="308" spans="3:5" ht="13">
      <c r="C308" s="93"/>
      <c r="E308" s="95"/>
    </row>
    <row r="309" spans="3:5" ht="13">
      <c r="C309" s="93"/>
      <c r="E309" s="95"/>
    </row>
    <row r="310" spans="3:5" ht="13">
      <c r="C310" s="93"/>
      <c r="E310" s="95"/>
    </row>
    <row r="311" spans="3:5" ht="13">
      <c r="C311" s="93"/>
      <c r="E311" s="95"/>
    </row>
    <row r="312" spans="3:5" ht="13">
      <c r="C312" s="93"/>
      <c r="E312" s="95"/>
    </row>
    <row r="313" spans="3:5" ht="13">
      <c r="C313" s="93"/>
      <c r="E313" s="95"/>
    </row>
    <row r="314" spans="3:5" ht="13">
      <c r="C314" s="93"/>
      <c r="E314" s="95"/>
    </row>
    <row r="315" spans="3:5" ht="13">
      <c r="C315" s="93"/>
      <c r="E315" s="95"/>
    </row>
    <row r="316" spans="3:5" ht="13">
      <c r="C316" s="93"/>
      <c r="E316" s="95"/>
    </row>
    <row r="317" spans="3:5" ht="13">
      <c r="C317" s="93"/>
      <c r="E317" s="95"/>
    </row>
    <row r="318" spans="3:5" ht="13">
      <c r="C318" s="93"/>
      <c r="E318" s="95"/>
    </row>
    <row r="319" spans="3:5" ht="13">
      <c r="C319" s="93"/>
      <c r="E319" s="95"/>
    </row>
    <row r="320" spans="3:5" ht="13">
      <c r="C320" s="93"/>
      <c r="E320" s="95"/>
    </row>
    <row r="321" spans="3:5" ht="13">
      <c r="C321" s="93"/>
      <c r="E321" s="95"/>
    </row>
    <row r="322" spans="3:5" ht="13">
      <c r="C322" s="93"/>
      <c r="E322" s="95"/>
    </row>
    <row r="323" spans="3:5" ht="13">
      <c r="C323" s="93"/>
      <c r="E323" s="95"/>
    </row>
    <row r="324" spans="3:5" ht="13">
      <c r="C324" s="93"/>
      <c r="E324" s="95"/>
    </row>
    <row r="325" spans="3:5" ht="13">
      <c r="C325" s="93"/>
      <c r="E325" s="95"/>
    </row>
    <row r="326" spans="3:5" ht="13">
      <c r="C326" s="93"/>
      <c r="E326" s="95"/>
    </row>
    <row r="327" spans="3:5" ht="13">
      <c r="C327" s="93"/>
      <c r="E327" s="95"/>
    </row>
    <row r="328" spans="3:5" ht="13">
      <c r="C328" s="93"/>
      <c r="E328" s="95"/>
    </row>
    <row r="329" spans="3:5" ht="13">
      <c r="C329" s="93"/>
      <c r="E329" s="95"/>
    </row>
    <row r="330" spans="3:5" ht="13">
      <c r="C330" s="93"/>
      <c r="E330" s="95"/>
    </row>
    <row r="331" spans="3:5" ht="13">
      <c r="C331" s="93"/>
      <c r="E331" s="95"/>
    </row>
    <row r="332" spans="3:5" ht="13">
      <c r="C332" s="93"/>
      <c r="E332" s="95"/>
    </row>
    <row r="333" spans="3:5" ht="13">
      <c r="C333" s="93"/>
      <c r="E333" s="95"/>
    </row>
    <row r="334" spans="3:5" ht="13">
      <c r="C334" s="93"/>
      <c r="E334" s="95"/>
    </row>
    <row r="335" spans="3:5" ht="13">
      <c r="C335" s="93"/>
      <c r="E335" s="95"/>
    </row>
    <row r="336" spans="3:5" ht="13">
      <c r="C336" s="93"/>
      <c r="E336" s="95"/>
    </row>
    <row r="337" spans="3:5" ht="13">
      <c r="C337" s="93"/>
      <c r="E337" s="95"/>
    </row>
    <row r="338" spans="3:5" ht="13">
      <c r="C338" s="93"/>
      <c r="E338" s="95"/>
    </row>
    <row r="339" spans="3:5" ht="13">
      <c r="C339" s="93"/>
      <c r="E339" s="95"/>
    </row>
    <row r="340" spans="3:5" ht="13">
      <c r="C340" s="93"/>
      <c r="E340" s="95"/>
    </row>
    <row r="341" spans="3:5" ht="13">
      <c r="C341" s="93"/>
      <c r="E341" s="95"/>
    </row>
    <row r="342" spans="3:5" ht="13">
      <c r="C342" s="93"/>
      <c r="E342" s="95"/>
    </row>
    <row r="343" spans="3:5" ht="13">
      <c r="C343" s="93"/>
      <c r="E343" s="95"/>
    </row>
    <row r="344" spans="3:5" ht="13">
      <c r="C344" s="93"/>
      <c r="E344" s="95"/>
    </row>
    <row r="345" spans="3:5" ht="13">
      <c r="C345" s="93"/>
      <c r="E345" s="95"/>
    </row>
    <row r="346" spans="3:5" ht="13">
      <c r="C346" s="93"/>
      <c r="E346" s="95"/>
    </row>
    <row r="347" spans="3:5" ht="13">
      <c r="C347" s="93"/>
      <c r="E347" s="95"/>
    </row>
    <row r="348" spans="3:5" ht="13">
      <c r="C348" s="93"/>
      <c r="E348" s="95"/>
    </row>
    <row r="349" spans="3:5" ht="13">
      <c r="C349" s="93"/>
      <c r="E349" s="95"/>
    </row>
    <row r="350" spans="3:5" ht="13">
      <c r="C350" s="93"/>
      <c r="E350" s="95"/>
    </row>
    <row r="351" spans="3:5" ht="13">
      <c r="C351" s="93"/>
      <c r="E351" s="95"/>
    </row>
    <row r="352" spans="3:5" ht="13">
      <c r="C352" s="93"/>
      <c r="E352" s="95"/>
    </row>
    <row r="353" spans="3:5" ht="13">
      <c r="C353" s="93"/>
      <c r="E353" s="95"/>
    </row>
    <row r="354" spans="3:5" ht="13">
      <c r="C354" s="93"/>
      <c r="E354" s="95"/>
    </row>
    <row r="355" spans="3:5" ht="13">
      <c r="C355" s="93"/>
      <c r="E355" s="95"/>
    </row>
    <row r="356" spans="3:5" ht="13">
      <c r="C356" s="93"/>
      <c r="E356" s="95"/>
    </row>
    <row r="357" spans="3:5" ht="13">
      <c r="C357" s="93"/>
      <c r="E357" s="95"/>
    </row>
    <row r="358" spans="3:5" ht="13">
      <c r="C358" s="93"/>
      <c r="E358" s="95"/>
    </row>
    <row r="359" spans="3:5" ht="13">
      <c r="C359" s="93"/>
      <c r="E359" s="95"/>
    </row>
    <row r="360" spans="3:5" ht="13">
      <c r="C360" s="93"/>
      <c r="E360" s="95"/>
    </row>
    <row r="361" spans="3:5" ht="13">
      <c r="C361" s="93"/>
      <c r="E361" s="95"/>
    </row>
    <row r="362" spans="3:5" ht="13">
      <c r="C362" s="93"/>
      <c r="E362" s="95"/>
    </row>
    <row r="363" spans="3:5" ht="13">
      <c r="C363" s="93"/>
      <c r="E363" s="95"/>
    </row>
    <row r="364" spans="3:5" ht="13">
      <c r="C364" s="93"/>
      <c r="E364" s="95"/>
    </row>
    <row r="365" spans="3:5" ht="13">
      <c r="C365" s="93"/>
      <c r="E365" s="95"/>
    </row>
    <row r="366" spans="3:5" ht="13">
      <c r="C366" s="93"/>
      <c r="E366" s="95"/>
    </row>
    <row r="367" spans="3:5" ht="13">
      <c r="C367" s="93"/>
      <c r="E367" s="95"/>
    </row>
    <row r="368" spans="3:5" ht="13">
      <c r="C368" s="93"/>
      <c r="E368" s="95"/>
    </row>
    <row r="369" spans="3:5" ht="13">
      <c r="C369" s="93"/>
      <c r="E369" s="95"/>
    </row>
    <row r="370" spans="3:5" ht="13">
      <c r="C370" s="93"/>
      <c r="E370" s="95"/>
    </row>
    <row r="371" spans="3:5" ht="13">
      <c r="C371" s="93"/>
      <c r="E371" s="95"/>
    </row>
    <row r="372" spans="3:5" ht="13">
      <c r="C372" s="93"/>
      <c r="E372" s="95"/>
    </row>
    <row r="373" spans="3:5" ht="13">
      <c r="C373" s="93"/>
      <c r="E373" s="95"/>
    </row>
    <row r="374" spans="3:5" ht="13">
      <c r="C374" s="93"/>
      <c r="E374" s="95"/>
    </row>
    <row r="375" spans="3:5" ht="13">
      <c r="C375" s="93"/>
      <c r="E375" s="95"/>
    </row>
    <row r="376" spans="3:5" ht="13">
      <c r="C376" s="93"/>
      <c r="E376" s="95"/>
    </row>
    <row r="377" spans="3:5" ht="13">
      <c r="C377" s="93"/>
      <c r="E377" s="95"/>
    </row>
    <row r="378" spans="3:5" ht="13">
      <c r="C378" s="93"/>
      <c r="E378" s="95"/>
    </row>
    <row r="379" spans="3:5" ht="13">
      <c r="C379" s="93"/>
      <c r="E379" s="95"/>
    </row>
    <row r="380" spans="3:5" ht="13">
      <c r="C380" s="93"/>
      <c r="E380" s="95"/>
    </row>
    <row r="381" spans="3:5" ht="13">
      <c r="C381" s="93"/>
      <c r="E381" s="95"/>
    </row>
    <row r="382" spans="3:5" ht="13">
      <c r="C382" s="93"/>
      <c r="E382" s="95"/>
    </row>
    <row r="383" spans="3:5" ht="13">
      <c r="C383" s="93"/>
      <c r="E383" s="95"/>
    </row>
    <row r="384" spans="3:5" ht="13">
      <c r="C384" s="93"/>
      <c r="E384" s="95"/>
    </row>
    <row r="385" spans="3:5" ht="13">
      <c r="C385" s="93"/>
      <c r="E385" s="95"/>
    </row>
    <row r="386" spans="3:5" ht="13">
      <c r="C386" s="93"/>
      <c r="E386" s="95"/>
    </row>
    <row r="387" spans="3:5" ht="13">
      <c r="C387" s="93"/>
      <c r="E387" s="95"/>
    </row>
    <row r="388" spans="3:5" ht="13">
      <c r="C388" s="93"/>
      <c r="E388" s="95"/>
    </row>
    <row r="389" spans="3:5" ht="13">
      <c r="C389" s="93"/>
      <c r="E389" s="95"/>
    </row>
    <row r="390" spans="3:5" ht="13">
      <c r="C390" s="93"/>
      <c r="E390" s="95"/>
    </row>
    <row r="391" spans="3:5" ht="13">
      <c r="C391" s="93"/>
      <c r="E391" s="95"/>
    </row>
    <row r="392" spans="3:5" ht="13">
      <c r="C392" s="93"/>
      <c r="E392" s="95"/>
    </row>
    <row r="393" spans="3:5" ht="13">
      <c r="C393" s="93"/>
      <c r="E393" s="95"/>
    </row>
    <row r="394" spans="3:5" ht="13">
      <c r="C394" s="93"/>
      <c r="E394" s="95"/>
    </row>
    <row r="395" spans="3:5" ht="13">
      <c r="C395" s="93"/>
      <c r="E395" s="95"/>
    </row>
    <row r="396" spans="3:5" ht="13">
      <c r="C396" s="93"/>
      <c r="E396" s="95"/>
    </row>
    <row r="397" spans="3:5" ht="13">
      <c r="C397" s="93"/>
      <c r="E397" s="95"/>
    </row>
    <row r="398" spans="3:5" ht="13">
      <c r="C398" s="93"/>
      <c r="E398" s="95"/>
    </row>
    <row r="399" spans="3:5" ht="13">
      <c r="C399" s="93"/>
      <c r="E399" s="95"/>
    </row>
    <row r="400" spans="3:5" ht="13">
      <c r="C400" s="93"/>
      <c r="E400" s="95"/>
    </row>
    <row r="401" spans="3:5" ht="13">
      <c r="C401" s="93"/>
      <c r="E401" s="95"/>
    </row>
    <row r="402" spans="3:5" ht="13">
      <c r="C402" s="93"/>
      <c r="E402" s="95"/>
    </row>
    <row r="403" spans="3:5" ht="13">
      <c r="C403" s="93"/>
      <c r="E403" s="95"/>
    </row>
    <row r="404" spans="3:5" ht="13">
      <c r="C404" s="93"/>
      <c r="E404" s="95"/>
    </row>
    <row r="405" spans="3:5" ht="13">
      <c r="C405" s="93"/>
      <c r="E405" s="95"/>
    </row>
    <row r="406" spans="3:5" ht="13">
      <c r="C406" s="93"/>
      <c r="E406" s="95"/>
    </row>
    <row r="407" spans="3:5" ht="13">
      <c r="C407" s="93"/>
      <c r="E407" s="95"/>
    </row>
    <row r="408" spans="3:5" ht="13">
      <c r="C408" s="93"/>
      <c r="E408" s="95"/>
    </row>
    <row r="409" spans="3:5" ht="13">
      <c r="C409" s="93"/>
      <c r="E409" s="95"/>
    </row>
    <row r="410" spans="3:5" ht="13">
      <c r="C410" s="93"/>
      <c r="E410" s="95"/>
    </row>
    <row r="411" spans="3:5" ht="13">
      <c r="C411" s="93"/>
      <c r="E411" s="95"/>
    </row>
    <row r="412" spans="3:5" ht="13">
      <c r="C412" s="93"/>
      <c r="E412" s="95"/>
    </row>
    <row r="413" spans="3:5" ht="13">
      <c r="C413" s="93"/>
      <c r="E413" s="95"/>
    </row>
    <row r="414" spans="3:5" ht="13">
      <c r="C414" s="93"/>
      <c r="E414" s="95"/>
    </row>
    <row r="415" spans="3:5" ht="13">
      <c r="C415" s="93"/>
      <c r="E415" s="95"/>
    </row>
    <row r="416" spans="3:5" ht="13">
      <c r="C416" s="93"/>
      <c r="E416" s="95"/>
    </row>
    <row r="417" spans="3:5" ht="13">
      <c r="C417" s="93"/>
      <c r="E417" s="95"/>
    </row>
    <row r="418" spans="3:5" ht="13">
      <c r="C418" s="93"/>
      <c r="E418" s="95"/>
    </row>
    <row r="419" spans="3:5" ht="13">
      <c r="C419" s="93"/>
      <c r="E419" s="95"/>
    </row>
    <row r="420" spans="3:5" ht="13">
      <c r="C420" s="93"/>
      <c r="E420" s="95"/>
    </row>
    <row r="421" spans="3:5" ht="13">
      <c r="C421" s="93"/>
      <c r="E421" s="95"/>
    </row>
    <row r="422" spans="3:5" ht="13">
      <c r="C422" s="93"/>
      <c r="E422" s="95"/>
    </row>
    <row r="423" spans="3:5" ht="13">
      <c r="C423" s="93"/>
      <c r="E423" s="95"/>
    </row>
    <row r="424" spans="3:5" ht="13">
      <c r="C424" s="93"/>
      <c r="E424" s="95"/>
    </row>
    <row r="425" spans="3:5" ht="13">
      <c r="C425" s="93"/>
      <c r="E425" s="95"/>
    </row>
    <row r="426" spans="3:5" ht="13">
      <c r="C426" s="93"/>
      <c r="E426" s="95"/>
    </row>
    <row r="427" spans="3:5" ht="13">
      <c r="C427" s="93"/>
      <c r="E427" s="95"/>
    </row>
    <row r="428" spans="3:5" ht="13">
      <c r="C428" s="93"/>
      <c r="E428" s="95"/>
    </row>
    <row r="429" spans="3:5" ht="13">
      <c r="C429" s="93"/>
      <c r="E429" s="95"/>
    </row>
    <row r="430" spans="3:5" ht="13">
      <c r="C430" s="93"/>
      <c r="E430" s="95"/>
    </row>
    <row r="431" spans="3:5" ht="13">
      <c r="C431" s="93"/>
      <c r="E431" s="95"/>
    </row>
    <row r="432" spans="3:5" ht="13">
      <c r="C432" s="93"/>
      <c r="E432" s="95"/>
    </row>
    <row r="433" spans="3:5" ht="13">
      <c r="C433" s="93"/>
      <c r="E433" s="95"/>
    </row>
    <row r="434" spans="3:5" ht="13">
      <c r="C434" s="93"/>
      <c r="E434" s="95"/>
    </row>
    <row r="435" spans="3:5" ht="13">
      <c r="C435" s="93"/>
      <c r="E435" s="95"/>
    </row>
    <row r="436" spans="3:5" ht="13">
      <c r="C436" s="93"/>
      <c r="E436" s="95"/>
    </row>
    <row r="437" spans="3:5" ht="13">
      <c r="C437" s="93"/>
      <c r="E437" s="95"/>
    </row>
    <row r="438" spans="3:5" ht="13">
      <c r="C438" s="93"/>
      <c r="E438" s="95"/>
    </row>
    <row r="439" spans="3:5" ht="13">
      <c r="C439" s="93"/>
      <c r="E439" s="95"/>
    </row>
    <row r="440" spans="3:5" ht="13">
      <c r="C440" s="93"/>
      <c r="E440" s="95"/>
    </row>
    <row r="441" spans="3:5" ht="13">
      <c r="C441" s="93"/>
      <c r="E441" s="95"/>
    </row>
    <row r="442" spans="3:5" ht="13">
      <c r="C442" s="93"/>
      <c r="E442" s="95"/>
    </row>
    <row r="443" spans="3:5" ht="13">
      <c r="C443" s="93"/>
      <c r="E443" s="95"/>
    </row>
    <row r="444" spans="3:5" ht="13">
      <c r="C444" s="93"/>
      <c r="E444" s="95"/>
    </row>
    <row r="445" spans="3:5" ht="13">
      <c r="C445" s="93"/>
      <c r="E445" s="95"/>
    </row>
    <row r="446" spans="3:5" ht="13">
      <c r="C446" s="93"/>
      <c r="E446" s="95"/>
    </row>
    <row r="447" spans="3:5" ht="13">
      <c r="C447" s="93"/>
      <c r="E447" s="95"/>
    </row>
    <row r="448" spans="3:5" ht="13">
      <c r="C448" s="93"/>
      <c r="E448" s="95"/>
    </row>
    <row r="449" spans="3:5" ht="13">
      <c r="C449" s="93"/>
      <c r="E449" s="95"/>
    </row>
    <row r="450" spans="3:5" ht="13">
      <c r="C450" s="93"/>
      <c r="E450" s="95"/>
    </row>
    <row r="451" spans="3:5" ht="13">
      <c r="C451" s="93"/>
      <c r="E451" s="95"/>
    </row>
    <row r="452" spans="3:5" ht="13">
      <c r="C452" s="93"/>
      <c r="E452" s="95"/>
    </row>
    <row r="453" spans="3:5" ht="13">
      <c r="C453" s="93"/>
      <c r="E453" s="95"/>
    </row>
    <row r="454" spans="3:5" ht="13">
      <c r="C454" s="93"/>
      <c r="E454" s="95"/>
    </row>
    <row r="455" spans="3:5" ht="13">
      <c r="C455" s="93"/>
      <c r="E455" s="95"/>
    </row>
    <row r="456" spans="3:5" ht="13">
      <c r="C456" s="93"/>
      <c r="E456" s="95"/>
    </row>
    <row r="457" spans="3:5" ht="13">
      <c r="C457" s="93"/>
      <c r="E457" s="95"/>
    </row>
    <row r="458" spans="3:5" ht="13">
      <c r="C458" s="93"/>
      <c r="E458" s="95"/>
    </row>
    <row r="459" spans="3:5" ht="13">
      <c r="C459" s="93"/>
      <c r="E459" s="95"/>
    </row>
    <row r="460" spans="3:5" ht="13">
      <c r="C460" s="93"/>
      <c r="E460" s="95"/>
    </row>
    <row r="461" spans="3:5" ht="13">
      <c r="C461" s="93"/>
      <c r="E461" s="95"/>
    </row>
    <row r="462" spans="3:5" ht="13">
      <c r="C462" s="93"/>
      <c r="E462" s="95"/>
    </row>
    <row r="463" spans="3:5" ht="13">
      <c r="C463" s="93"/>
      <c r="E463" s="95"/>
    </row>
    <row r="464" spans="3:5" ht="13">
      <c r="C464" s="93"/>
      <c r="E464" s="95"/>
    </row>
    <row r="465" spans="3:5" ht="13">
      <c r="C465" s="93"/>
      <c r="E465" s="95"/>
    </row>
    <row r="466" spans="3:5" ht="13">
      <c r="C466" s="93"/>
      <c r="E466" s="95"/>
    </row>
    <row r="467" spans="3:5" ht="13">
      <c r="C467" s="93"/>
      <c r="E467" s="95"/>
    </row>
    <row r="468" spans="3:5" ht="13">
      <c r="C468" s="93"/>
      <c r="E468" s="95"/>
    </row>
    <row r="469" spans="3:5" ht="13">
      <c r="C469" s="93"/>
      <c r="E469" s="95"/>
    </row>
    <row r="470" spans="3:5" ht="13">
      <c r="C470" s="93"/>
      <c r="E470" s="95"/>
    </row>
    <row r="471" spans="3:5" ht="13">
      <c r="C471" s="93"/>
      <c r="E471" s="95"/>
    </row>
    <row r="472" spans="3:5" ht="13">
      <c r="C472" s="93"/>
      <c r="E472" s="95"/>
    </row>
    <row r="473" spans="3:5" ht="13">
      <c r="C473" s="93"/>
      <c r="E473" s="95"/>
    </row>
    <row r="474" spans="3:5" ht="13">
      <c r="C474" s="93"/>
      <c r="E474" s="95"/>
    </row>
    <row r="475" spans="3:5" ht="13">
      <c r="C475" s="93"/>
      <c r="E475" s="95"/>
    </row>
    <row r="476" spans="3:5" ht="13">
      <c r="C476" s="93"/>
      <c r="E476" s="95"/>
    </row>
    <row r="477" spans="3:5" ht="13">
      <c r="C477" s="93"/>
      <c r="E477" s="95"/>
    </row>
    <row r="478" spans="3:5" ht="13">
      <c r="C478" s="93"/>
      <c r="E478" s="95"/>
    </row>
    <row r="479" spans="3:5" ht="13">
      <c r="C479" s="93"/>
      <c r="E479" s="95"/>
    </row>
    <row r="480" spans="3:5" ht="13">
      <c r="C480" s="93"/>
      <c r="E480" s="95"/>
    </row>
    <row r="481" spans="3:5" ht="13">
      <c r="C481" s="93"/>
      <c r="E481" s="95"/>
    </row>
    <row r="482" spans="3:5" ht="13">
      <c r="C482" s="93"/>
      <c r="E482" s="95"/>
    </row>
    <row r="483" spans="3:5" ht="13">
      <c r="C483" s="93"/>
      <c r="E483" s="95"/>
    </row>
    <row r="484" spans="3:5" ht="13">
      <c r="C484" s="93"/>
      <c r="E484" s="95"/>
    </row>
    <row r="485" spans="3:5" ht="13">
      <c r="C485" s="93"/>
      <c r="E485" s="95"/>
    </row>
    <row r="486" spans="3:5" ht="13">
      <c r="C486" s="93"/>
      <c r="E486" s="95"/>
    </row>
    <row r="487" spans="3:5" ht="13">
      <c r="C487" s="93"/>
      <c r="E487" s="95"/>
    </row>
    <row r="488" spans="3:5" ht="13">
      <c r="C488" s="93"/>
      <c r="E488" s="95"/>
    </row>
    <row r="489" spans="3:5" ht="13">
      <c r="C489" s="93"/>
      <c r="E489" s="95"/>
    </row>
    <row r="490" spans="3:5" ht="13">
      <c r="C490" s="93"/>
      <c r="E490" s="95"/>
    </row>
    <row r="491" spans="3:5" ht="13">
      <c r="C491" s="93"/>
      <c r="E491" s="95"/>
    </row>
    <row r="492" spans="3:5" ht="13">
      <c r="C492" s="93"/>
      <c r="E492" s="95"/>
    </row>
    <row r="493" spans="3:5" ht="13">
      <c r="C493" s="93"/>
      <c r="E493" s="95"/>
    </row>
    <row r="494" spans="3:5" ht="13">
      <c r="C494" s="93"/>
      <c r="E494" s="95"/>
    </row>
    <row r="495" spans="3:5" ht="13">
      <c r="C495" s="93"/>
      <c r="E495" s="95"/>
    </row>
    <row r="496" spans="3:5" ht="13">
      <c r="C496" s="93"/>
      <c r="E496" s="95"/>
    </row>
    <row r="497" spans="3:5" ht="13">
      <c r="C497" s="93"/>
      <c r="E497" s="95"/>
    </row>
    <row r="498" spans="3:5" ht="13">
      <c r="C498" s="93"/>
      <c r="E498" s="95"/>
    </row>
    <row r="499" spans="3:5" ht="13">
      <c r="C499" s="93"/>
      <c r="E499" s="95"/>
    </row>
    <row r="500" spans="3:5" ht="13">
      <c r="C500" s="93"/>
      <c r="E500" s="95"/>
    </row>
    <row r="501" spans="3:5" ht="13">
      <c r="C501" s="93"/>
      <c r="E501" s="95"/>
    </row>
    <row r="502" spans="3:5" ht="13">
      <c r="C502" s="93"/>
      <c r="E502" s="95"/>
    </row>
    <row r="503" spans="3:5" ht="13">
      <c r="C503" s="93"/>
      <c r="E503" s="95"/>
    </row>
    <row r="504" spans="3:5" ht="13">
      <c r="C504" s="93"/>
      <c r="E504" s="95"/>
    </row>
    <row r="505" spans="3:5" ht="13">
      <c r="C505" s="93"/>
      <c r="E505" s="95"/>
    </row>
    <row r="506" spans="3:5" ht="13">
      <c r="C506" s="93"/>
      <c r="E506" s="95"/>
    </row>
    <row r="507" spans="3:5" ht="13">
      <c r="C507" s="93"/>
      <c r="E507" s="95"/>
    </row>
    <row r="508" spans="3:5" ht="13">
      <c r="C508" s="93"/>
      <c r="E508" s="95"/>
    </row>
    <row r="509" spans="3:5" ht="13">
      <c r="C509" s="93"/>
      <c r="E509" s="95"/>
    </row>
    <row r="510" spans="3:5" ht="13">
      <c r="C510" s="93"/>
      <c r="E510" s="95"/>
    </row>
    <row r="511" spans="3:5" ht="13">
      <c r="C511" s="93"/>
      <c r="E511" s="95"/>
    </row>
    <row r="512" spans="3:5" ht="13">
      <c r="C512" s="93"/>
      <c r="E512" s="95"/>
    </row>
    <row r="513" spans="3:5" ht="13">
      <c r="C513" s="93"/>
      <c r="E513" s="95"/>
    </row>
    <row r="514" spans="3:5" ht="13">
      <c r="C514" s="93"/>
      <c r="E514" s="95"/>
    </row>
    <row r="515" spans="3:5" ht="13">
      <c r="C515" s="93"/>
      <c r="E515" s="95"/>
    </row>
    <row r="516" spans="3:5" ht="13">
      <c r="C516" s="93"/>
      <c r="E516" s="95"/>
    </row>
    <row r="517" spans="3:5" ht="13">
      <c r="C517" s="93"/>
      <c r="E517" s="95"/>
    </row>
    <row r="518" spans="3:5" ht="13">
      <c r="C518" s="93"/>
      <c r="E518" s="95"/>
    </row>
    <row r="519" spans="3:5" ht="13">
      <c r="C519" s="93"/>
      <c r="E519" s="95"/>
    </row>
    <row r="520" spans="3:5" ht="13">
      <c r="C520" s="93"/>
      <c r="E520" s="95"/>
    </row>
    <row r="521" spans="3:5" ht="13">
      <c r="C521" s="93"/>
      <c r="E521" s="95"/>
    </row>
    <row r="522" spans="3:5" ht="13">
      <c r="C522" s="93"/>
      <c r="E522" s="95"/>
    </row>
    <row r="523" spans="3:5" ht="13">
      <c r="C523" s="93"/>
      <c r="E523" s="95"/>
    </row>
    <row r="524" spans="3:5" ht="13">
      <c r="C524" s="93"/>
      <c r="E524" s="95"/>
    </row>
    <row r="525" spans="3:5" ht="13">
      <c r="C525" s="93"/>
      <c r="E525" s="95"/>
    </row>
    <row r="526" spans="3:5" ht="13">
      <c r="C526" s="93"/>
      <c r="E526" s="95"/>
    </row>
    <row r="527" spans="3:5" ht="13">
      <c r="C527" s="93"/>
      <c r="E527" s="95"/>
    </row>
    <row r="528" spans="3:5" ht="13">
      <c r="C528" s="93"/>
      <c r="E528" s="95"/>
    </row>
    <row r="529" spans="3:5" ht="13">
      <c r="C529" s="93"/>
      <c r="E529" s="95"/>
    </row>
    <row r="530" spans="3:5" ht="13">
      <c r="C530" s="93"/>
      <c r="E530" s="95"/>
    </row>
    <row r="531" spans="3:5" ht="13">
      <c r="C531" s="93"/>
      <c r="E531" s="95"/>
    </row>
    <row r="532" spans="3:5" ht="13">
      <c r="C532" s="93"/>
      <c r="E532" s="95"/>
    </row>
    <row r="533" spans="3:5" ht="13">
      <c r="C533" s="93"/>
      <c r="E533" s="95"/>
    </row>
    <row r="534" spans="3:5" ht="13">
      <c r="C534" s="93"/>
      <c r="E534" s="95"/>
    </row>
    <row r="535" spans="3:5" ht="13">
      <c r="C535" s="93"/>
      <c r="E535" s="95"/>
    </row>
    <row r="536" spans="3:5" ht="13">
      <c r="C536" s="93"/>
      <c r="E536" s="95"/>
    </row>
    <row r="537" spans="3:5" ht="13">
      <c r="C537" s="93"/>
      <c r="E537" s="95"/>
    </row>
    <row r="538" spans="3:5" ht="13">
      <c r="C538" s="93"/>
      <c r="E538" s="95"/>
    </row>
    <row r="539" spans="3:5" ht="13">
      <c r="C539" s="93"/>
      <c r="E539" s="95"/>
    </row>
    <row r="540" spans="3:5" ht="13">
      <c r="C540" s="93"/>
      <c r="E540" s="95"/>
    </row>
    <row r="541" spans="3:5" ht="13">
      <c r="C541" s="93"/>
      <c r="E541" s="95"/>
    </row>
    <row r="542" spans="3:5" ht="13">
      <c r="C542" s="93"/>
      <c r="E542" s="95"/>
    </row>
    <row r="543" spans="3:5" ht="13">
      <c r="C543" s="93"/>
      <c r="E543" s="95"/>
    </row>
    <row r="544" spans="3:5" ht="13">
      <c r="C544" s="93"/>
      <c r="E544" s="95"/>
    </row>
    <row r="545" spans="3:5" ht="13">
      <c r="C545" s="93"/>
      <c r="E545" s="95"/>
    </row>
    <row r="546" spans="3:5" ht="13">
      <c r="C546" s="93"/>
      <c r="E546" s="95"/>
    </row>
    <row r="547" spans="3:5" ht="13">
      <c r="C547" s="93"/>
      <c r="E547" s="95"/>
    </row>
    <row r="548" spans="3:5" ht="13">
      <c r="C548" s="93"/>
      <c r="E548" s="95"/>
    </row>
    <row r="549" spans="3:5" ht="13">
      <c r="C549" s="93"/>
      <c r="E549" s="95"/>
    </row>
    <row r="550" spans="3:5" ht="13">
      <c r="C550" s="93"/>
      <c r="E550" s="95"/>
    </row>
    <row r="551" spans="3:5" ht="13">
      <c r="C551" s="93"/>
      <c r="E551" s="95"/>
    </row>
    <row r="552" spans="3:5" ht="13">
      <c r="C552" s="93"/>
      <c r="E552" s="95"/>
    </row>
    <row r="553" spans="3:5" ht="13">
      <c r="C553" s="93"/>
      <c r="E553" s="95"/>
    </row>
    <row r="554" spans="3:5" ht="13">
      <c r="C554" s="93"/>
      <c r="E554" s="95"/>
    </row>
    <row r="555" spans="3:5" ht="13">
      <c r="C555" s="93"/>
      <c r="E555" s="95"/>
    </row>
    <row r="556" spans="3:5" ht="13">
      <c r="C556" s="93"/>
      <c r="E556" s="95"/>
    </row>
    <row r="557" spans="3:5" ht="13">
      <c r="C557" s="93"/>
      <c r="E557" s="95"/>
    </row>
    <row r="558" spans="3:5" ht="13">
      <c r="C558" s="93"/>
      <c r="E558" s="95"/>
    </row>
    <row r="559" spans="3:5" ht="13">
      <c r="C559" s="93"/>
      <c r="E559" s="95"/>
    </row>
    <row r="560" spans="3:5" ht="13">
      <c r="C560" s="93"/>
      <c r="E560" s="95"/>
    </row>
    <row r="561" spans="3:5" ht="13">
      <c r="C561" s="93"/>
      <c r="E561" s="95"/>
    </row>
    <row r="562" spans="3:5" ht="13">
      <c r="C562" s="93"/>
      <c r="E562" s="95"/>
    </row>
    <row r="563" spans="3:5" ht="13">
      <c r="C563" s="93"/>
      <c r="E563" s="95"/>
    </row>
    <row r="564" spans="3:5" ht="13">
      <c r="C564" s="93"/>
      <c r="E564" s="95"/>
    </row>
    <row r="565" spans="3:5" ht="13">
      <c r="C565" s="93"/>
      <c r="E565" s="95"/>
    </row>
    <row r="566" spans="3:5" ht="13">
      <c r="C566" s="93"/>
      <c r="E566" s="95"/>
    </row>
    <row r="567" spans="3:5" ht="13">
      <c r="C567" s="93"/>
      <c r="E567" s="95"/>
    </row>
    <row r="568" spans="3:5" ht="13">
      <c r="C568" s="93"/>
      <c r="E568" s="95"/>
    </row>
    <row r="569" spans="3:5" ht="13">
      <c r="C569" s="93"/>
      <c r="E569" s="95"/>
    </row>
    <row r="570" spans="3:5" ht="13">
      <c r="C570" s="93"/>
      <c r="E570" s="95"/>
    </row>
    <row r="571" spans="3:5" ht="13">
      <c r="C571" s="93"/>
      <c r="E571" s="95"/>
    </row>
    <row r="572" spans="3:5" ht="13">
      <c r="C572" s="93"/>
      <c r="E572" s="95"/>
    </row>
    <row r="573" spans="3:5" ht="13">
      <c r="C573" s="93"/>
      <c r="E573" s="95"/>
    </row>
    <row r="574" spans="3:5" ht="13">
      <c r="C574" s="93"/>
      <c r="E574" s="95"/>
    </row>
    <row r="575" spans="3:5" ht="13">
      <c r="C575" s="93"/>
      <c r="E575" s="95"/>
    </row>
    <row r="576" spans="3:5" ht="13">
      <c r="C576" s="93"/>
      <c r="E576" s="95"/>
    </row>
    <row r="577" spans="3:5" ht="13">
      <c r="C577" s="93"/>
      <c r="E577" s="95"/>
    </row>
    <row r="578" spans="3:5" ht="13">
      <c r="C578" s="93"/>
      <c r="E578" s="95"/>
    </row>
    <row r="579" spans="3:5" ht="13">
      <c r="C579" s="93"/>
      <c r="E579" s="95"/>
    </row>
    <row r="580" spans="3:5" ht="13">
      <c r="C580" s="93"/>
      <c r="E580" s="95"/>
    </row>
    <row r="581" spans="3:5" ht="13">
      <c r="C581" s="93"/>
      <c r="E581" s="95"/>
    </row>
    <row r="582" spans="3:5" ht="13">
      <c r="C582" s="93"/>
      <c r="E582" s="95"/>
    </row>
    <row r="583" spans="3:5" ht="13">
      <c r="C583" s="93"/>
      <c r="E583" s="95"/>
    </row>
    <row r="584" spans="3:5" ht="13">
      <c r="C584" s="93"/>
      <c r="E584" s="95"/>
    </row>
    <row r="585" spans="3:5" ht="13">
      <c r="C585" s="93"/>
      <c r="E585" s="95"/>
    </row>
    <row r="586" spans="3:5" ht="13">
      <c r="C586" s="93"/>
      <c r="E586" s="95"/>
    </row>
    <row r="587" spans="3:5" ht="13">
      <c r="C587" s="93"/>
      <c r="E587" s="95"/>
    </row>
    <row r="588" spans="3:5" ht="13">
      <c r="C588" s="93"/>
      <c r="E588" s="95"/>
    </row>
    <row r="589" spans="3:5" ht="13">
      <c r="C589" s="93"/>
      <c r="E589" s="95"/>
    </row>
    <row r="590" spans="3:5" ht="13">
      <c r="C590" s="93"/>
      <c r="E590" s="95"/>
    </row>
    <row r="591" spans="3:5" ht="13">
      <c r="C591" s="93"/>
      <c r="E591" s="95"/>
    </row>
    <row r="592" spans="3:5" ht="13">
      <c r="C592" s="93"/>
      <c r="E592" s="95"/>
    </row>
    <row r="593" spans="3:5" ht="13">
      <c r="C593" s="93"/>
      <c r="E593" s="95"/>
    </row>
    <row r="594" spans="3:5" ht="13">
      <c r="C594" s="93"/>
      <c r="E594" s="95"/>
    </row>
    <row r="595" spans="3:5" ht="13">
      <c r="C595" s="93"/>
      <c r="E595" s="95"/>
    </row>
    <row r="596" spans="3:5" ht="13">
      <c r="C596" s="93"/>
      <c r="E596" s="95"/>
    </row>
    <row r="597" spans="3:5" ht="13">
      <c r="C597" s="93"/>
      <c r="E597" s="95"/>
    </row>
    <row r="598" spans="3:5" ht="13">
      <c r="C598" s="93"/>
      <c r="E598" s="95"/>
    </row>
    <row r="599" spans="3:5" ht="13">
      <c r="C599" s="93"/>
      <c r="E599" s="95"/>
    </row>
    <row r="600" spans="3:5" ht="13">
      <c r="C600" s="93"/>
      <c r="E600" s="95"/>
    </row>
    <row r="601" spans="3:5" ht="13">
      <c r="C601" s="93"/>
      <c r="E601" s="95"/>
    </row>
    <row r="602" spans="3:5" ht="13">
      <c r="C602" s="93"/>
      <c r="E602" s="95"/>
    </row>
    <row r="603" spans="3:5" ht="13">
      <c r="C603" s="93"/>
      <c r="E603" s="95"/>
    </row>
    <row r="604" spans="3:5" ht="13">
      <c r="C604" s="93"/>
      <c r="E604" s="95"/>
    </row>
    <row r="605" spans="3:5" ht="13">
      <c r="C605" s="93"/>
      <c r="E605" s="95"/>
    </row>
    <row r="606" spans="3:5" ht="13">
      <c r="C606" s="93"/>
      <c r="E606" s="95"/>
    </row>
    <row r="607" spans="3:5" ht="13">
      <c r="C607" s="93"/>
      <c r="E607" s="95"/>
    </row>
    <row r="608" spans="3:5" ht="13">
      <c r="C608" s="93"/>
      <c r="E608" s="95"/>
    </row>
    <row r="609" spans="3:5" ht="13">
      <c r="C609" s="93"/>
      <c r="E609" s="95"/>
    </row>
    <row r="610" spans="3:5" ht="13">
      <c r="C610" s="93"/>
      <c r="E610" s="95"/>
    </row>
    <row r="611" spans="3:5" ht="13">
      <c r="C611" s="93"/>
      <c r="E611" s="95"/>
    </row>
    <row r="612" spans="3:5" ht="13">
      <c r="C612" s="93"/>
      <c r="E612" s="95"/>
    </row>
    <row r="613" spans="3:5" ht="13">
      <c r="C613" s="93"/>
      <c r="E613" s="95"/>
    </row>
    <row r="614" spans="3:5" ht="13">
      <c r="C614" s="93"/>
      <c r="E614" s="95"/>
    </row>
    <row r="615" spans="3:5" ht="13">
      <c r="C615" s="93"/>
      <c r="E615" s="95"/>
    </row>
    <row r="616" spans="3:5" ht="13">
      <c r="C616" s="93"/>
      <c r="E616" s="95"/>
    </row>
    <row r="617" spans="3:5" ht="13">
      <c r="C617" s="93"/>
      <c r="E617" s="95"/>
    </row>
    <row r="618" spans="3:5" ht="13">
      <c r="C618" s="93"/>
      <c r="E618" s="95"/>
    </row>
    <row r="619" spans="3:5" ht="13">
      <c r="C619" s="93"/>
      <c r="E619" s="95"/>
    </row>
    <row r="620" spans="3:5" ht="13">
      <c r="C620" s="93"/>
      <c r="E620" s="95"/>
    </row>
    <row r="621" spans="3:5" ht="13">
      <c r="C621" s="93"/>
      <c r="E621" s="95"/>
    </row>
    <row r="622" spans="3:5" ht="13">
      <c r="C622" s="93"/>
      <c r="E622" s="95"/>
    </row>
    <row r="623" spans="3:5" ht="13">
      <c r="C623" s="93"/>
      <c r="E623" s="95"/>
    </row>
    <row r="624" spans="3:5" ht="13">
      <c r="C624" s="93"/>
      <c r="E624" s="95"/>
    </row>
    <row r="625" spans="3:5" ht="13">
      <c r="C625" s="93"/>
      <c r="E625" s="95"/>
    </row>
    <row r="626" spans="3:5" ht="13">
      <c r="C626" s="93"/>
      <c r="E626" s="95"/>
    </row>
    <row r="627" spans="3:5" ht="13">
      <c r="C627" s="93"/>
      <c r="E627" s="95"/>
    </row>
    <row r="628" spans="3:5" ht="13">
      <c r="C628" s="93"/>
      <c r="E628" s="95"/>
    </row>
    <row r="629" spans="3:5" ht="13">
      <c r="C629" s="93"/>
      <c r="E629" s="95"/>
    </row>
    <row r="630" spans="3:5" ht="13">
      <c r="C630" s="93"/>
      <c r="E630" s="95"/>
    </row>
    <row r="631" spans="3:5" ht="13">
      <c r="C631" s="93"/>
      <c r="E631" s="95"/>
    </row>
    <row r="632" spans="3:5" ht="13">
      <c r="C632" s="93"/>
      <c r="E632" s="95"/>
    </row>
    <row r="633" spans="3:5" ht="13">
      <c r="C633" s="93"/>
      <c r="E633" s="95"/>
    </row>
    <row r="634" spans="3:5" ht="13">
      <c r="C634" s="93"/>
      <c r="E634" s="95"/>
    </row>
    <row r="635" spans="3:5" ht="13">
      <c r="C635" s="93"/>
      <c r="E635" s="95"/>
    </row>
    <row r="636" spans="3:5" ht="13">
      <c r="C636" s="93"/>
      <c r="E636" s="95"/>
    </row>
    <row r="637" spans="3:5" ht="13">
      <c r="C637" s="93"/>
      <c r="E637" s="95"/>
    </row>
    <row r="638" spans="3:5" ht="13">
      <c r="C638" s="93"/>
      <c r="E638" s="95"/>
    </row>
    <row r="639" spans="3:5" ht="13">
      <c r="C639" s="93"/>
      <c r="E639" s="95"/>
    </row>
    <row r="640" spans="3:5" ht="13">
      <c r="C640" s="93"/>
      <c r="E640" s="95"/>
    </row>
    <row r="641" spans="3:5" ht="13">
      <c r="C641" s="93"/>
      <c r="E641" s="95"/>
    </row>
    <row r="642" spans="3:5" ht="13">
      <c r="C642" s="93"/>
      <c r="E642" s="95"/>
    </row>
    <row r="643" spans="3:5" ht="13">
      <c r="C643" s="93"/>
      <c r="E643" s="95"/>
    </row>
    <row r="644" spans="3:5" ht="13">
      <c r="C644" s="93"/>
      <c r="E644" s="95"/>
    </row>
    <row r="645" spans="3:5" ht="13">
      <c r="C645" s="93"/>
      <c r="E645" s="95"/>
    </row>
    <row r="646" spans="3:5" ht="13">
      <c r="C646" s="93"/>
      <c r="E646" s="95"/>
    </row>
    <row r="647" spans="3:5" ht="13">
      <c r="C647" s="93"/>
      <c r="E647" s="95"/>
    </row>
    <row r="648" spans="3:5" ht="13">
      <c r="C648" s="93"/>
      <c r="E648" s="95"/>
    </row>
    <row r="649" spans="3:5" ht="13">
      <c r="C649" s="93"/>
      <c r="E649" s="95"/>
    </row>
    <row r="650" spans="3:5" ht="13">
      <c r="C650" s="93"/>
      <c r="E650" s="95"/>
    </row>
    <row r="651" spans="3:5" ht="13">
      <c r="C651" s="93"/>
      <c r="E651" s="95"/>
    </row>
    <row r="652" spans="3:5" ht="13">
      <c r="C652" s="93"/>
      <c r="E652" s="95"/>
    </row>
    <row r="653" spans="3:5" ht="13">
      <c r="C653" s="93"/>
      <c r="E653" s="95"/>
    </row>
    <row r="654" spans="3:5" ht="13">
      <c r="C654" s="93"/>
      <c r="E654" s="95"/>
    </row>
    <row r="655" spans="3:5" ht="13">
      <c r="C655" s="93"/>
      <c r="E655" s="95"/>
    </row>
    <row r="656" spans="3:5" ht="13">
      <c r="C656" s="93"/>
      <c r="E656" s="95"/>
    </row>
    <row r="657" spans="3:5" ht="13">
      <c r="C657" s="93"/>
      <c r="E657" s="95"/>
    </row>
    <row r="658" spans="3:5" ht="13">
      <c r="C658" s="93"/>
      <c r="E658" s="95"/>
    </row>
    <row r="659" spans="3:5" ht="13">
      <c r="C659" s="93"/>
      <c r="E659" s="95"/>
    </row>
    <row r="660" spans="3:5" ht="13">
      <c r="C660" s="93"/>
      <c r="E660" s="95"/>
    </row>
    <row r="661" spans="3:5" ht="13">
      <c r="C661" s="93"/>
      <c r="E661" s="95"/>
    </row>
    <row r="662" spans="3:5" ht="13">
      <c r="C662" s="93"/>
      <c r="E662" s="95"/>
    </row>
    <row r="663" spans="3:5" ht="13">
      <c r="C663" s="93"/>
      <c r="E663" s="95"/>
    </row>
    <row r="664" spans="3:5" ht="13">
      <c r="C664" s="93"/>
      <c r="E664" s="95"/>
    </row>
    <row r="665" spans="3:5" ht="13">
      <c r="C665" s="93"/>
      <c r="E665" s="95"/>
    </row>
    <row r="666" spans="3:5" ht="13">
      <c r="C666" s="93"/>
      <c r="E666" s="95"/>
    </row>
    <row r="667" spans="3:5" ht="13">
      <c r="C667" s="93"/>
      <c r="E667" s="95"/>
    </row>
    <row r="668" spans="3:5" ht="13">
      <c r="C668" s="93"/>
      <c r="E668" s="95"/>
    </row>
    <row r="669" spans="3:5" ht="13">
      <c r="C669" s="93"/>
      <c r="E669" s="95"/>
    </row>
    <row r="670" spans="3:5" ht="13">
      <c r="C670" s="93"/>
      <c r="E670" s="95"/>
    </row>
    <row r="671" spans="3:5" ht="13">
      <c r="C671" s="93"/>
      <c r="E671" s="95"/>
    </row>
    <row r="672" spans="3:5" ht="13">
      <c r="C672" s="93"/>
      <c r="E672" s="95"/>
    </row>
    <row r="673" spans="3:5" ht="13">
      <c r="C673" s="93"/>
      <c r="E673" s="95"/>
    </row>
    <row r="674" spans="3:5" ht="13">
      <c r="C674" s="93"/>
      <c r="E674" s="95"/>
    </row>
    <row r="675" spans="3:5" ht="13">
      <c r="C675" s="93"/>
      <c r="E675" s="95"/>
    </row>
    <row r="676" spans="3:5" ht="13">
      <c r="C676" s="93"/>
      <c r="E676" s="95"/>
    </row>
    <row r="677" spans="3:5" ht="13">
      <c r="C677" s="93"/>
      <c r="E677" s="95"/>
    </row>
    <row r="678" spans="3:5" ht="13">
      <c r="C678" s="93"/>
      <c r="E678" s="95"/>
    </row>
    <row r="679" spans="3:5" ht="13">
      <c r="C679" s="93"/>
      <c r="E679" s="95"/>
    </row>
    <row r="680" spans="3:5" ht="13">
      <c r="C680" s="93"/>
      <c r="E680" s="95"/>
    </row>
    <row r="681" spans="3:5" ht="13">
      <c r="C681" s="93"/>
      <c r="E681" s="95"/>
    </row>
    <row r="682" spans="3:5" ht="13">
      <c r="C682" s="93"/>
      <c r="E682" s="95"/>
    </row>
    <row r="683" spans="3:5" ht="13">
      <c r="C683" s="93"/>
      <c r="E683" s="95"/>
    </row>
    <row r="684" spans="3:5" ht="13">
      <c r="C684" s="93"/>
      <c r="E684" s="95"/>
    </row>
    <row r="685" spans="3:5" ht="13">
      <c r="C685" s="93"/>
      <c r="E685" s="95"/>
    </row>
    <row r="686" spans="3:5" ht="13">
      <c r="C686" s="93"/>
      <c r="E686" s="95"/>
    </row>
    <row r="687" spans="3:5" ht="13">
      <c r="C687" s="93"/>
      <c r="E687" s="95"/>
    </row>
    <row r="688" spans="3:5" ht="13">
      <c r="C688" s="93"/>
      <c r="E688" s="95"/>
    </row>
    <row r="689" spans="3:5" ht="13">
      <c r="C689" s="93"/>
      <c r="E689" s="95"/>
    </row>
    <row r="690" spans="3:5" ht="13">
      <c r="C690" s="93"/>
      <c r="E690" s="95"/>
    </row>
    <row r="691" spans="3:5" ht="13">
      <c r="C691" s="93"/>
      <c r="E691" s="95"/>
    </row>
    <row r="692" spans="3:5" ht="13">
      <c r="C692" s="93"/>
      <c r="E692" s="95"/>
    </row>
    <row r="693" spans="3:5" ht="13">
      <c r="C693" s="93"/>
      <c r="E693" s="95"/>
    </row>
    <row r="694" spans="3:5" ht="13">
      <c r="C694" s="93"/>
      <c r="E694" s="95"/>
    </row>
    <row r="695" spans="3:5" ht="13">
      <c r="C695" s="93"/>
      <c r="E695" s="95"/>
    </row>
    <row r="696" spans="3:5" ht="13">
      <c r="C696" s="93"/>
      <c r="E696" s="95"/>
    </row>
    <row r="697" spans="3:5" ht="13">
      <c r="C697" s="93"/>
      <c r="E697" s="95"/>
    </row>
    <row r="698" spans="3:5" ht="13">
      <c r="C698" s="93"/>
      <c r="E698" s="95"/>
    </row>
    <row r="699" spans="3:5" ht="13">
      <c r="C699" s="93"/>
      <c r="E699" s="95"/>
    </row>
    <row r="700" spans="3:5" ht="13">
      <c r="C700" s="93"/>
      <c r="E700" s="95"/>
    </row>
    <row r="701" spans="3:5" ht="13">
      <c r="C701" s="93"/>
      <c r="E701" s="95"/>
    </row>
    <row r="702" spans="3:5" ht="13">
      <c r="C702" s="93"/>
      <c r="E702" s="95"/>
    </row>
    <row r="703" spans="3:5" ht="13">
      <c r="C703" s="93"/>
      <c r="E703" s="95"/>
    </row>
    <row r="704" spans="3:5" ht="13">
      <c r="C704" s="93"/>
      <c r="E704" s="95"/>
    </row>
    <row r="705" spans="3:5" ht="13">
      <c r="C705" s="93"/>
      <c r="E705" s="95"/>
    </row>
    <row r="706" spans="3:5" ht="13">
      <c r="C706" s="93"/>
      <c r="E706" s="95"/>
    </row>
    <row r="707" spans="3:5" ht="13">
      <c r="C707" s="93"/>
      <c r="E707" s="95"/>
    </row>
    <row r="708" spans="3:5" ht="13">
      <c r="C708" s="93"/>
      <c r="E708" s="95"/>
    </row>
    <row r="709" spans="3:5" ht="13">
      <c r="C709" s="93"/>
      <c r="E709" s="95"/>
    </row>
    <row r="710" spans="3:5" ht="13">
      <c r="C710" s="93"/>
      <c r="E710" s="95"/>
    </row>
    <row r="711" spans="3:5" ht="13">
      <c r="C711" s="93"/>
      <c r="E711" s="95"/>
    </row>
    <row r="712" spans="3:5" ht="13">
      <c r="C712" s="93"/>
      <c r="E712" s="95"/>
    </row>
    <row r="713" spans="3:5" ht="13">
      <c r="C713" s="93"/>
      <c r="E713" s="95"/>
    </row>
    <row r="714" spans="3:5" ht="13">
      <c r="C714" s="93"/>
      <c r="E714" s="95"/>
    </row>
    <row r="715" spans="3:5" ht="13">
      <c r="C715" s="93"/>
      <c r="E715" s="95"/>
    </row>
    <row r="716" spans="3:5" ht="13">
      <c r="C716" s="93"/>
      <c r="E716" s="95"/>
    </row>
    <row r="717" spans="3:5" ht="13">
      <c r="C717" s="93"/>
      <c r="E717" s="95"/>
    </row>
    <row r="718" spans="3:5" ht="13">
      <c r="C718" s="93"/>
      <c r="E718" s="95"/>
    </row>
    <row r="719" spans="3:5" ht="13">
      <c r="C719" s="93"/>
      <c r="E719" s="95"/>
    </row>
    <row r="720" spans="3:5" ht="13">
      <c r="C720" s="93"/>
      <c r="E720" s="95"/>
    </row>
    <row r="721" spans="3:5" ht="13">
      <c r="C721" s="93"/>
      <c r="E721" s="95"/>
    </row>
    <row r="722" spans="3:5" ht="13">
      <c r="C722" s="93"/>
      <c r="E722" s="95"/>
    </row>
    <row r="723" spans="3:5" ht="13">
      <c r="C723" s="93"/>
      <c r="E723" s="95"/>
    </row>
    <row r="724" spans="3:5" ht="13">
      <c r="C724" s="93"/>
      <c r="E724" s="95"/>
    </row>
    <row r="725" spans="3:5" ht="13">
      <c r="C725" s="93"/>
      <c r="E725" s="95"/>
    </row>
    <row r="726" spans="3:5" ht="13">
      <c r="C726" s="93"/>
      <c r="E726" s="95"/>
    </row>
    <row r="727" spans="3:5" ht="13">
      <c r="C727" s="93"/>
      <c r="E727" s="95"/>
    </row>
    <row r="728" spans="3:5" ht="13">
      <c r="C728" s="93"/>
      <c r="E728" s="95"/>
    </row>
    <row r="729" spans="3:5" ht="13">
      <c r="C729" s="93"/>
      <c r="E729" s="95"/>
    </row>
    <row r="730" spans="3:5" ht="13">
      <c r="C730" s="93"/>
      <c r="E730" s="95"/>
    </row>
    <row r="731" spans="3:5" ht="13">
      <c r="C731" s="93"/>
      <c r="E731" s="95"/>
    </row>
    <row r="732" spans="3:5" ht="13">
      <c r="C732" s="93"/>
      <c r="E732" s="95"/>
    </row>
    <row r="733" spans="3:5" ht="13">
      <c r="C733" s="93"/>
      <c r="E733" s="95"/>
    </row>
    <row r="734" spans="3:5" ht="13">
      <c r="C734" s="93"/>
      <c r="E734" s="95"/>
    </row>
    <row r="735" spans="3:5" ht="13">
      <c r="C735" s="93"/>
      <c r="E735" s="95"/>
    </row>
    <row r="736" spans="3:5" ht="13">
      <c r="C736" s="93"/>
      <c r="E736" s="95"/>
    </row>
    <row r="737" spans="3:5" ht="13">
      <c r="C737" s="93"/>
      <c r="E737" s="95"/>
    </row>
    <row r="738" spans="3:5" ht="13">
      <c r="C738" s="93"/>
      <c r="E738" s="95"/>
    </row>
    <row r="739" spans="3:5" ht="13">
      <c r="C739" s="93"/>
      <c r="E739" s="95"/>
    </row>
    <row r="740" spans="3:5" ht="13">
      <c r="C740" s="93"/>
      <c r="E740" s="95"/>
    </row>
    <row r="741" spans="3:5" ht="13">
      <c r="C741" s="93"/>
      <c r="E741" s="95"/>
    </row>
    <row r="742" spans="3:5" ht="13">
      <c r="C742" s="93"/>
      <c r="E742" s="95"/>
    </row>
    <row r="743" spans="3:5" ht="13">
      <c r="C743" s="93"/>
      <c r="E743" s="95"/>
    </row>
    <row r="744" spans="3:5" ht="13">
      <c r="C744" s="93"/>
      <c r="E744" s="95"/>
    </row>
    <row r="745" spans="3:5" ht="13">
      <c r="C745" s="93"/>
      <c r="E745" s="95"/>
    </row>
    <row r="746" spans="3:5" ht="13">
      <c r="C746" s="93"/>
      <c r="E746" s="95"/>
    </row>
    <row r="747" spans="3:5" ht="13">
      <c r="C747" s="93"/>
      <c r="E747" s="95"/>
    </row>
    <row r="748" spans="3:5" ht="13">
      <c r="C748" s="93"/>
      <c r="E748" s="95"/>
    </row>
    <row r="749" spans="3:5" ht="13">
      <c r="C749" s="93"/>
      <c r="E749" s="95"/>
    </row>
    <row r="750" spans="3:5" ht="13">
      <c r="C750" s="93"/>
      <c r="E750" s="95"/>
    </row>
    <row r="751" spans="3:5" ht="13">
      <c r="C751" s="93"/>
      <c r="E751" s="95"/>
    </row>
    <row r="752" spans="3:5" ht="13">
      <c r="C752" s="93"/>
      <c r="E752" s="95"/>
    </row>
    <row r="753" spans="3:5" ht="13">
      <c r="C753" s="93"/>
      <c r="E753" s="95"/>
    </row>
    <row r="754" spans="3:5" ht="13">
      <c r="C754" s="93"/>
      <c r="E754" s="95"/>
    </row>
    <row r="755" spans="3:5" ht="13">
      <c r="C755" s="93"/>
      <c r="E755" s="95"/>
    </row>
    <row r="756" spans="3:5" ht="13">
      <c r="C756" s="93"/>
      <c r="E756" s="95"/>
    </row>
    <row r="757" spans="3:5" ht="13">
      <c r="C757" s="93"/>
      <c r="E757" s="95"/>
    </row>
    <row r="758" spans="3:5" ht="13">
      <c r="C758" s="93"/>
      <c r="E758" s="95"/>
    </row>
    <row r="759" spans="3:5" ht="13">
      <c r="C759" s="93"/>
      <c r="E759" s="95"/>
    </row>
    <row r="760" spans="3:5" ht="13">
      <c r="C760" s="93"/>
      <c r="E760" s="95"/>
    </row>
    <row r="761" spans="3:5" ht="13">
      <c r="C761" s="93"/>
      <c r="E761" s="95"/>
    </row>
    <row r="762" spans="3:5" ht="13">
      <c r="C762" s="93"/>
      <c r="E762" s="95"/>
    </row>
    <row r="763" spans="3:5" ht="13">
      <c r="C763" s="93"/>
      <c r="E763" s="95"/>
    </row>
    <row r="764" spans="3:5" ht="13">
      <c r="C764" s="93"/>
      <c r="E764" s="95"/>
    </row>
    <row r="765" spans="3:5" ht="13">
      <c r="C765" s="93"/>
      <c r="E765" s="95"/>
    </row>
    <row r="766" spans="3:5" ht="13">
      <c r="C766" s="93"/>
      <c r="E766" s="95"/>
    </row>
    <row r="767" spans="3:5" ht="13">
      <c r="C767" s="93"/>
      <c r="E767" s="95"/>
    </row>
    <row r="768" spans="3:5" ht="13">
      <c r="C768" s="93"/>
      <c r="E768" s="95"/>
    </row>
    <row r="769" spans="3:5" ht="13">
      <c r="C769" s="93"/>
      <c r="E769" s="95"/>
    </row>
    <row r="770" spans="3:5" ht="13">
      <c r="C770" s="93"/>
      <c r="E770" s="95"/>
    </row>
    <row r="771" spans="3:5" ht="13">
      <c r="C771" s="93"/>
      <c r="E771" s="95"/>
    </row>
    <row r="772" spans="3:5" ht="13">
      <c r="C772" s="93"/>
      <c r="E772" s="95"/>
    </row>
    <row r="773" spans="3:5" ht="13">
      <c r="C773" s="93"/>
      <c r="E773" s="95"/>
    </row>
    <row r="774" spans="3:5" ht="13">
      <c r="C774" s="93"/>
      <c r="E774" s="95"/>
    </row>
    <row r="775" spans="3:5" ht="13">
      <c r="C775" s="93"/>
      <c r="E775" s="95"/>
    </row>
    <row r="776" spans="3:5" ht="13">
      <c r="C776" s="93"/>
      <c r="E776" s="95"/>
    </row>
    <row r="777" spans="3:5" ht="13">
      <c r="C777" s="93"/>
      <c r="E777" s="95"/>
    </row>
    <row r="778" spans="3:5" ht="13">
      <c r="C778" s="93"/>
      <c r="E778" s="95"/>
    </row>
    <row r="779" spans="3:5" ht="13">
      <c r="C779" s="93"/>
      <c r="E779" s="95"/>
    </row>
    <row r="780" spans="3:5" ht="13">
      <c r="C780" s="93"/>
      <c r="E780" s="95"/>
    </row>
    <row r="781" spans="3:5" ht="13">
      <c r="C781" s="93"/>
      <c r="E781" s="95"/>
    </row>
    <row r="782" spans="3:5" ht="13">
      <c r="C782" s="93"/>
      <c r="E782" s="95"/>
    </row>
    <row r="783" spans="3:5" ht="13">
      <c r="C783" s="93"/>
      <c r="E783" s="95"/>
    </row>
    <row r="784" spans="3:5" ht="13">
      <c r="C784" s="93"/>
      <c r="E784" s="95"/>
    </row>
    <row r="785" spans="3:5" ht="13">
      <c r="C785" s="93"/>
      <c r="E785" s="95"/>
    </row>
    <row r="786" spans="3:5" ht="13">
      <c r="C786" s="93"/>
      <c r="E786" s="95"/>
    </row>
    <row r="787" spans="3:5" ht="13">
      <c r="C787" s="93"/>
      <c r="E787" s="95"/>
    </row>
    <row r="788" spans="3:5" ht="13">
      <c r="C788" s="93"/>
      <c r="E788" s="95"/>
    </row>
    <row r="789" spans="3:5" ht="13">
      <c r="C789" s="93"/>
      <c r="E789" s="95"/>
    </row>
    <row r="790" spans="3:5" ht="13">
      <c r="C790" s="93"/>
      <c r="E790" s="95"/>
    </row>
    <row r="791" spans="3:5" ht="13">
      <c r="C791" s="93"/>
      <c r="E791" s="95"/>
    </row>
    <row r="792" spans="3:5" ht="13">
      <c r="C792" s="93"/>
      <c r="E792" s="95"/>
    </row>
    <row r="793" spans="3:5" ht="13">
      <c r="C793" s="93"/>
      <c r="E793" s="95"/>
    </row>
    <row r="794" spans="3:5" ht="13">
      <c r="C794" s="93"/>
      <c r="E794" s="95"/>
    </row>
    <row r="795" spans="3:5" ht="13">
      <c r="C795" s="93"/>
      <c r="E795" s="95"/>
    </row>
    <row r="796" spans="3:5" ht="13">
      <c r="C796" s="93"/>
      <c r="E796" s="95"/>
    </row>
    <row r="797" spans="3:5" ht="13">
      <c r="C797" s="93"/>
      <c r="E797" s="95"/>
    </row>
    <row r="798" spans="3:5" ht="13">
      <c r="C798" s="93"/>
      <c r="E798" s="95"/>
    </row>
    <row r="799" spans="3:5" ht="13">
      <c r="C799" s="93"/>
      <c r="E799" s="95"/>
    </row>
    <row r="800" spans="3:5" ht="13">
      <c r="C800" s="93"/>
      <c r="E800" s="95"/>
    </row>
    <row r="801" spans="3:5" ht="13">
      <c r="C801" s="93"/>
      <c r="E801" s="95"/>
    </row>
    <row r="802" spans="3:5" ht="13">
      <c r="C802" s="93"/>
      <c r="E802" s="95"/>
    </row>
    <row r="803" spans="3:5" ht="13">
      <c r="C803" s="93"/>
      <c r="E803" s="95"/>
    </row>
    <row r="804" spans="3:5" ht="13">
      <c r="C804" s="93"/>
      <c r="E804" s="95"/>
    </row>
    <row r="805" spans="3:5" ht="13">
      <c r="C805" s="93"/>
      <c r="E805" s="95"/>
    </row>
    <row r="806" spans="3:5" ht="13">
      <c r="C806" s="93"/>
      <c r="E806" s="95"/>
    </row>
    <row r="807" spans="3:5" ht="13">
      <c r="C807" s="93"/>
      <c r="E807" s="95"/>
    </row>
    <row r="808" spans="3:5" ht="13">
      <c r="C808" s="93"/>
      <c r="E808" s="95"/>
    </row>
    <row r="809" spans="3:5" ht="13">
      <c r="C809" s="93"/>
      <c r="E809" s="95"/>
    </row>
    <row r="810" spans="3:5" ht="13">
      <c r="C810" s="93"/>
      <c r="E810" s="95"/>
    </row>
    <row r="811" spans="3:5" ht="13">
      <c r="C811" s="93"/>
      <c r="E811" s="95"/>
    </row>
    <row r="812" spans="3:5" ht="13">
      <c r="C812" s="93"/>
      <c r="E812" s="95"/>
    </row>
    <row r="813" spans="3:5" ht="13">
      <c r="C813" s="93"/>
      <c r="E813" s="95"/>
    </row>
    <row r="814" spans="3:5" ht="13">
      <c r="C814" s="93"/>
      <c r="E814" s="95"/>
    </row>
    <row r="815" spans="3:5" ht="13">
      <c r="C815" s="93"/>
      <c r="E815" s="95"/>
    </row>
    <row r="816" spans="3:5" ht="13">
      <c r="C816" s="93"/>
      <c r="E816" s="95"/>
    </row>
    <row r="817" spans="3:5" ht="13">
      <c r="C817" s="93"/>
      <c r="E817" s="95"/>
    </row>
    <row r="818" spans="3:5" ht="13">
      <c r="C818" s="93"/>
      <c r="E818" s="95"/>
    </row>
    <row r="819" spans="3:5" ht="13">
      <c r="C819" s="93"/>
      <c r="E819" s="95"/>
    </row>
    <row r="820" spans="3:5" ht="13">
      <c r="C820" s="93"/>
      <c r="E820" s="95"/>
    </row>
    <row r="821" spans="3:5" ht="13">
      <c r="C821" s="93"/>
      <c r="E821" s="95"/>
    </row>
    <row r="822" spans="3:5" ht="13">
      <c r="C822" s="93"/>
      <c r="E822" s="95"/>
    </row>
    <row r="823" spans="3:5" ht="13">
      <c r="C823" s="93"/>
      <c r="E823" s="95"/>
    </row>
    <row r="824" spans="3:5" ht="13">
      <c r="C824" s="93"/>
      <c r="E824" s="95"/>
    </row>
    <row r="825" spans="3:5" ht="13">
      <c r="C825" s="93"/>
      <c r="E825" s="95"/>
    </row>
    <row r="826" spans="3:5" ht="13">
      <c r="C826" s="93"/>
      <c r="E826" s="95"/>
    </row>
    <row r="827" spans="3:5" ht="13">
      <c r="C827" s="93"/>
      <c r="E827" s="95"/>
    </row>
    <row r="828" spans="3:5" ht="13">
      <c r="C828" s="93"/>
      <c r="E828" s="95"/>
    </row>
    <row r="829" spans="3:5" ht="13">
      <c r="C829" s="93"/>
      <c r="E829" s="95"/>
    </row>
    <row r="830" spans="3:5" ht="13">
      <c r="C830" s="93"/>
      <c r="E830" s="95"/>
    </row>
    <row r="831" spans="3:5" ht="13">
      <c r="C831" s="93"/>
      <c r="E831" s="95"/>
    </row>
    <row r="832" spans="3:5" ht="13">
      <c r="C832" s="93"/>
      <c r="E832" s="95"/>
    </row>
    <row r="833" spans="3:5" ht="13">
      <c r="C833" s="93"/>
      <c r="E833" s="95"/>
    </row>
    <row r="834" spans="3:5" ht="13">
      <c r="C834" s="93"/>
      <c r="E834" s="95"/>
    </row>
    <row r="835" spans="3:5" ht="13">
      <c r="C835" s="93"/>
      <c r="E835" s="95"/>
    </row>
    <row r="836" spans="3:5" ht="13">
      <c r="C836" s="93"/>
      <c r="E836" s="95"/>
    </row>
    <row r="837" spans="3:5" ht="13">
      <c r="C837" s="93"/>
      <c r="E837" s="95"/>
    </row>
    <row r="838" spans="3:5" ht="13">
      <c r="C838" s="93"/>
      <c r="E838" s="95"/>
    </row>
    <row r="839" spans="3:5" ht="13">
      <c r="C839" s="93"/>
      <c r="E839" s="95"/>
    </row>
    <row r="840" spans="3:5" ht="13">
      <c r="C840" s="93"/>
      <c r="E840" s="95"/>
    </row>
    <row r="841" spans="3:5" ht="13">
      <c r="C841" s="93"/>
      <c r="E841" s="95"/>
    </row>
    <row r="842" spans="3:5" ht="13">
      <c r="C842" s="93"/>
      <c r="E842" s="95"/>
    </row>
    <row r="843" spans="3:5" ht="13">
      <c r="C843" s="93"/>
      <c r="E843" s="95"/>
    </row>
    <row r="844" spans="3:5" ht="13">
      <c r="C844" s="93"/>
      <c r="E844" s="95"/>
    </row>
    <row r="845" spans="3:5" ht="13">
      <c r="C845" s="93"/>
      <c r="E845" s="95"/>
    </row>
    <row r="846" spans="3:5" ht="13">
      <c r="C846" s="93"/>
      <c r="E846" s="95"/>
    </row>
    <row r="847" spans="3:5" ht="13">
      <c r="C847" s="93"/>
      <c r="E847" s="95"/>
    </row>
    <row r="848" spans="3:5" ht="13">
      <c r="C848" s="93"/>
      <c r="E848" s="95"/>
    </row>
    <row r="849" spans="3:5" ht="13">
      <c r="C849" s="93"/>
      <c r="E849" s="95"/>
    </row>
    <row r="850" spans="3:5" ht="13">
      <c r="C850" s="93"/>
      <c r="E850" s="95"/>
    </row>
    <row r="851" spans="3:5" ht="13">
      <c r="C851" s="93"/>
      <c r="E851" s="95"/>
    </row>
    <row r="852" spans="3:5" ht="13">
      <c r="C852" s="93"/>
      <c r="E852" s="95"/>
    </row>
    <row r="853" spans="3:5" ht="13">
      <c r="C853" s="93"/>
      <c r="E853" s="95"/>
    </row>
    <row r="854" spans="3:5" ht="13">
      <c r="C854" s="93"/>
      <c r="E854" s="95"/>
    </row>
    <row r="855" spans="3:5" ht="13">
      <c r="C855" s="93"/>
      <c r="E855" s="95"/>
    </row>
    <row r="856" spans="3:5" ht="13">
      <c r="C856" s="93"/>
      <c r="E856" s="95"/>
    </row>
    <row r="857" spans="3:5" ht="13">
      <c r="C857" s="93"/>
      <c r="E857" s="95"/>
    </row>
    <row r="858" spans="3:5" ht="13">
      <c r="C858" s="93"/>
      <c r="E858" s="95"/>
    </row>
    <row r="859" spans="3:5" ht="13">
      <c r="C859" s="93"/>
      <c r="E859" s="95"/>
    </row>
    <row r="860" spans="3:5" ht="13">
      <c r="C860" s="93"/>
      <c r="E860" s="95"/>
    </row>
    <row r="861" spans="3:5" ht="13">
      <c r="C861" s="93"/>
      <c r="E861" s="95"/>
    </row>
    <row r="862" spans="3:5" ht="13">
      <c r="C862" s="93"/>
      <c r="E862" s="95"/>
    </row>
    <row r="863" spans="3:5" ht="13">
      <c r="C863" s="93"/>
      <c r="E863" s="95"/>
    </row>
    <row r="864" spans="3:5" ht="13">
      <c r="C864" s="93"/>
      <c r="E864" s="95"/>
    </row>
    <row r="865" spans="3:5" ht="13">
      <c r="C865" s="93"/>
      <c r="E865" s="95"/>
    </row>
    <row r="866" spans="3:5" ht="13">
      <c r="C866" s="93"/>
      <c r="E866" s="95"/>
    </row>
    <row r="867" spans="3:5" ht="13">
      <c r="C867" s="93"/>
      <c r="E867" s="95"/>
    </row>
    <row r="868" spans="3:5" ht="13">
      <c r="C868" s="93"/>
      <c r="E868" s="95"/>
    </row>
    <row r="869" spans="3:5" ht="13">
      <c r="C869" s="93"/>
      <c r="E869" s="95"/>
    </row>
    <row r="870" spans="3:5" ht="13">
      <c r="C870" s="93"/>
      <c r="E870" s="95"/>
    </row>
    <row r="871" spans="3:5" ht="13">
      <c r="C871" s="93"/>
      <c r="E871" s="95"/>
    </row>
    <row r="872" spans="3:5" ht="13">
      <c r="C872" s="93"/>
      <c r="E872" s="95"/>
    </row>
    <row r="873" spans="3:5" ht="13">
      <c r="C873" s="93"/>
      <c r="E873" s="95"/>
    </row>
    <row r="874" spans="3:5" ht="13">
      <c r="C874" s="93"/>
      <c r="E874" s="95"/>
    </row>
    <row r="875" spans="3:5" ht="13">
      <c r="C875" s="93"/>
      <c r="E875" s="95"/>
    </row>
    <row r="876" spans="3:5" ht="13">
      <c r="C876" s="93"/>
      <c r="E876" s="95"/>
    </row>
    <row r="877" spans="3:5" ht="13">
      <c r="C877" s="93"/>
      <c r="E877" s="95"/>
    </row>
    <row r="878" spans="3:5" ht="13">
      <c r="C878" s="93"/>
      <c r="E878" s="95"/>
    </row>
    <row r="879" spans="3:5" ht="13">
      <c r="C879" s="93"/>
      <c r="E879" s="95"/>
    </row>
    <row r="880" spans="3:5" ht="13">
      <c r="C880" s="93"/>
      <c r="E880" s="95"/>
    </row>
    <row r="881" spans="3:5" ht="13">
      <c r="C881" s="93"/>
      <c r="E881" s="95"/>
    </row>
    <row r="882" spans="3:5" ht="13">
      <c r="C882" s="93"/>
      <c r="E882" s="95"/>
    </row>
    <row r="883" spans="3:5" ht="13">
      <c r="C883" s="93"/>
      <c r="E883" s="95"/>
    </row>
    <row r="884" spans="3:5" ht="13">
      <c r="C884" s="93"/>
      <c r="E884" s="95"/>
    </row>
    <row r="885" spans="3:5" ht="13">
      <c r="C885" s="93"/>
      <c r="E885" s="95"/>
    </row>
    <row r="886" spans="3:5" ht="13">
      <c r="C886" s="93"/>
      <c r="E886" s="95"/>
    </row>
    <row r="887" spans="3:5" ht="13">
      <c r="C887" s="93"/>
      <c r="E887" s="95"/>
    </row>
    <row r="888" spans="3:5" ht="13">
      <c r="C888" s="93"/>
      <c r="E888" s="95"/>
    </row>
    <row r="889" spans="3:5" ht="13">
      <c r="C889" s="93"/>
      <c r="E889" s="95"/>
    </row>
    <row r="890" spans="3:5" ht="13">
      <c r="C890" s="93"/>
      <c r="E890" s="95"/>
    </row>
    <row r="891" spans="3:5" ht="13">
      <c r="C891" s="93"/>
      <c r="E891" s="95"/>
    </row>
    <row r="892" spans="3:5" ht="13">
      <c r="C892" s="93"/>
      <c r="E892" s="95"/>
    </row>
    <row r="893" spans="3:5" ht="13">
      <c r="C893" s="93"/>
      <c r="E893" s="95"/>
    </row>
    <row r="894" spans="3:5" ht="13">
      <c r="C894" s="93"/>
      <c r="E894" s="95"/>
    </row>
    <row r="895" spans="3:5" ht="13">
      <c r="C895" s="93"/>
      <c r="E895" s="95"/>
    </row>
    <row r="896" spans="3:5" ht="13">
      <c r="C896" s="93"/>
      <c r="E896" s="95"/>
    </row>
    <row r="897" spans="3:5" ht="13">
      <c r="C897" s="93"/>
      <c r="E897" s="95"/>
    </row>
    <row r="898" spans="3:5" ht="13">
      <c r="C898" s="93"/>
      <c r="E898" s="95"/>
    </row>
    <row r="899" spans="3:5" ht="13">
      <c r="C899" s="93"/>
      <c r="E899" s="95"/>
    </row>
    <row r="900" spans="3:5" ht="13">
      <c r="C900" s="93"/>
      <c r="E900" s="95"/>
    </row>
    <row r="901" spans="3:5" ht="13">
      <c r="C901" s="93"/>
      <c r="E901" s="95"/>
    </row>
    <row r="902" spans="3:5" ht="13">
      <c r="C902" s="93"/>
      <c r="E902" s="95"/>
    </row>
    <row r="903" spans="3:5" ht="13">
      <c r="C903" s="93"/>
      <c r="E903" s="95"/>
    </row>
    <row r="904" spans="3:5" ht="13">
      <c r="C904" s="93"/>
      <c r="E904" s="95"/>
    </row>
    <row r="905" spans="3:5" ht="13">
      <c r="C905" s="93"/>
      <c r="E905" s="95"/>
    </row>
    <row r="906" spans="3:5" ht="13">
      <c r="C906" s="93"/>
      <c r="E906" s="95"/>
    </row>
    <row r="907" spans="3:5" ht="13">
      <c r="C907" s="93"/>
      <c r="E907" s="95"/>
    </row>
    <row r="908" spans="3:5" ht="13">
      <c r="C908" s="93"/>
      <c r="E908" s="95"/>
    </row>
    <row r="909" spans="3:5" ht="13">
      <c r="C909" s="93"/>
      <c r="E909" s="95"/>
    </row>
    <row r="910" spans="3:5" ht="13">
      <c r="C910" s="93"/>
      <c r="E910" s="95"/>
    </row>
    <row r="911" spans="3:5" ht="13">
      <c r="C911" s="93"/>
      <c r="E911" s="95"/>
    </row>
    <row r="912" spans="3:5" ht="13">
      <c r="C912" s="93"/>
      <c r="E912" s="95"/>
    </row>
    <row r="913" spans="3:5" ht="13">
      <c r="C913" s="93"/>
      <c r="E913" s="95"/>
    </row>
    <row r="914" spans="3:5" ht="13">
      <c r="C914" s="93"/>
      <c r="E914" s="95"/>
    </row>
    <row r="915" spans="3:5" ht="13">
      <c r="C915" s="93"/>
      <c r="E915" s="95"/>
    </row>
    <row r="916" spans="3:5" ht="13">
      <c r="C916" s="93"/>
      <c r="E916" s="95"/>
    </row>
    <row r="917" spans="3:5" ht="13">
      <c r="C917" s="93"/>
      <c r="E917" s="95"/>
    </row>
    <row r="918" spans="3:5" ht="13">
      <c r="C918" s="93"/>
      <c r="E918" s="95"/>
    </row>
    <row r="919" spans="3:5" ht="13">
      <c r="C919" s="93"/>
      <c r="E919" s="95"/>
    </row>
    <row r="920" spans="3:5" ht="13">
      <c r="C920" s="93"/>
      <c r="E920" s="95"/>
    </row>
    <row r="921" spans="3:5" ht="13">
      <c r="C921" s="93"/>
      <c r="E921" s="95"/>
    </row>
    <row r="922" spans="3:5" ht="13">
      <c r="C922" s="93"/>
      <c r="E922" s="95"/>
    </row>
    <row r="923" spans="3:5" ht="13">
      <c r="C923" s="93"/>
      <c r="E923" s="95"/>
    </row>
    <row r="924" spans="3:5" ht="13">
      <c r="C924" s="93"/>
      <c r="E924" s="95"/>
    </row>
    <row r="925" spans="3:5" ht="13">
      <c r="C925" s="93"/>
      <c r="E925" s="95"/>
    </row>
    <row r="926" spans="3:5" ht="13">
      <c r="C926" s="93"/>
      <c r="E926" s="95"/>
    </row>
    <row r="927" spans="3:5" ht="13">
      <c r="C927" s="93"/>
      <c r="E927" s="95"/>
    </row>
    <row r="928" spans="3:5" ht="13">
      <c r="C928" s="93"/>
      <c r="E928" s="95"/>
    </row>
    <row r="929" spans="3:5" ht="13">
      <c r="C929" s="93"/>
      <c r="E929" s="95"/>
    </row>
    <row r="930" spans="3:5" ht="13">
      <c r="C930" s="93"/>
      <c r="E930" s="95"/>
    </row>
    <row r="931" spans="3:5" ht="13">
      <c r="C931" s="93"/>
      <c r="E931" s="95"/>
    </row>
    <row r="932" spans="3:5" ht="13">
      <c r="C932" s="93"/>
      <c r="E932" s="95"/>
    </row>
    <row r="933" spans="3:5" ht="13">
      <c r="C933" s="93"/>
      <c r="E933" s="95"/>
    </row>
    <row r="934" spans="3:5" ht="13">
      <c r="C934" s="93"/>
      <c r="E934" s="95"/>
    </row>
    <row r="935" spans="3:5" ht="13">
      <c r="C935" s="93"/>
      <c r="E935" s="95"/>
    </row>
    <row r="936" spans="3:5" ht="13">
      <c r="C936" s="93"/>
      <c r="E936" s="95"/>
    </row>
    <row r="937" spans="3:5" ht="13">
      <c r="C937" s="93"/>
      <c r="E937" s="95"/>
    </row>
    <row r="938" spans="3:5" ht="13">
      <c r="C938" s="93"/>
      <c r="E938" s="95"/>
    </row>
    <row r="939" spans="3:5" ht="13">
      <c r="C939" s="93"/>
      <c r="E939" s="95"/>
    </row>
    <row r="940" spans="3:5" ht="13">
      <c r="C940" s="93"/>
      <c r="E940" s="95"/>
    </row>
    <row r="941" spans="3:5" ht="13">
      <c r="C941" s="93"/>
      <c r="E941" s="95"/>
    </row>
    <row r="942" spans="3:5" ht="13">
      <c r="C942" s="93"/>
      <c r="E942" s="95"/>
    </row>
    <row r="943" spans="3:5" ht="13">
      <c r="C943" s="93"/>
      <c r="E943" s="95"/>
    </row>
    <row r="944" spans="3:5" ht="13">
      <c r="C944" s="93"/>
      <c r="E944" s="95"/>
    </row>
    <row r="945" spans="3:5" ht="13">
      <c r="C945" s="93"/>
      <c r="E945" s="95"/>
    </row>
    <row r="946" spans="3:5" ht="13">
      <c r="C946" s="93"/>
      <c r="E946" s="95"/>
    </row>
    <row r="947" spans="3:5" ht="13">
      <c r="C947" s="93"/>
      <c r="E947" s="95"/>
    </row>
    <row r="948" spans="3:5" ht="13">
      <c r="C948" s="93"/>
      <c r="E948" s="95"/>
    </row>
    <row r="949" spans="3:5" ht="13">
      <c r="C949" s="93"/>
      <c r="E949" s="95"/>
    </row>
    <row r="950" spans="3:5" ht="13">
      <c r="C950" s="93"/>
      <c r="E950" s="95"/>
    </row>
    <row r="951" spans="3:5" ht="13">
      <c r="C951" s="93"/>
      <c r="E951" s="95"/>
    </row>
    <row r="952" spans="3:5" ht="13">
      <c r="C952" s="93"/>
      <c r="E952" s="95"/>
    </row>
    <row r="953" spans="3:5" ht="13">
      <c r="C953" s="93"/>
      <c r="E953" s="95"/>
    </row>
    <row r="954" spans="3:5" ht="13">
      <c r="C954" s="93"/>
      <c r="E954" s="95"/>
    </row>
    <row r="955" spans="3:5" ht="13">
      <c r="C955" s="93"/>
      <c r="E955" s="95"/>
    </row>
    <row r="956" spans="3:5" ht="13">
      <c r="C956" s="93"/>
      <c r="E956" s="95"/>
    </row>
    <row r="957" spans="3:5" ht="13">
      <c r="C957" s="93"/>
      <c r="E957" s="95"/>
    </row>
    <row r="958" spans="3:5" ht="13">
      <c r="C958" s="93"/>
      <c r="E958" s="95"/>
    </row>
    <row r="959" spans="3:5" ht="13">
      <c r="C959" s="93"/>
      <c r="E959" s="95"/>
    </row>
    <row r="960" spans="3:5" ht="13">
      <c r="C960" s="93"/>
      <c r="E960" s="95"/>
    </row>
    <row r="961" spans="3:5" ht="13">
      <c r="C961" s="93"/>
      <c r="E961" s="95"/>
    </row>
    <row r="962" spans="3:5" ht="13">
      <c r="C962" s="93"/>
      <c r="E962" s="95"/>
    </row>
    <row r="963" spans="3:5" ht="13">
      <c r="C963" s="93"/>
      <c r="E963" s="95"/>
    </row>
    <row r="964" spans="3:5" ht="13">
      <c r="C964" s="93"/>
      <c r="E964" s="95"/>
    </row>
    <row r="965" spans="3:5" ht="13">
      <c r="C965" s="93"/>
      <c r="E965" s="95"/>
    </row>
    <row r="966" spans="3:5" ht="13">
      <c r="C966" s="93"/>
      <c r="E966" s="95"/>
    </row>
    <row r="967" spans="3:5" ht="13">
      <c r="C967" s="93"/>
      <c r="E967" s="95"/>
    </row>
    <row r="968" spans="3:5" ht="13">
      <c r="C968" s="93"/>
      <c r="E968" s="95"/>
    </row>
    <row r="969" spans="3:5" ht="13">
      <c r="C969" s="93"/>
      <c r="E969" s="95"/>
    </row>
    <row r="970" spans="3:5" ht="13">
      <c r="C970" s="93"/>
      <c r="E970" s="95"/>
    </row>
    <row r="971" spans="3:5" ht="13">
      <c r="C971" s="93"/>
      <c r="E971" s="95"/>
    </row>
    <row r="972" spans="3:5" ht="13">
      <c r="C972" s="93"/>
      <c r="E972" s="95"/>
    </row>
    <row r="973" spans="3:5" ht="13">
      <c r="C973" s="93"/>
      <c r="E973" s="95"/>
    </row>
    <row r="974" spans="3:5" ht="13">
      <c r="C974" s="93"/>
      <c r="E974" s="95"/>
    </row>
    <row r="975" spans="3:5" ht="13">
      <c r="C975" s="93"/>
      <c r="E975" s="95"/>
    </row>
    <row r="976" spans="3:5" ht="13">
      <c r="C976" s="93"/>
      <c r="E976" s="95"/>
    </row>
    <row r="977" spans="3:5" ht="13">
      <c r="C977" s="93"/>
      <c r="E977" s="95"/>
    </row>
    <row r="978" spans="3:5" ht="13">
      <c r="C978" s="93"/>
      <c r="E978" s="95"/>
    </row>
    <row r="979" spans="3:5" ht="13">
      <c r="C979" s="93"/>
      <c r="E979" s="95"/>
    </row>
    <row r="980" spans="3:5" ht="13">
      <c r="C980" s="93"/>
      <c r="E980" s="95"/>
    </row>
    <row r="981" spans="3:5" ht="13">
      <c r="C981" s="93"/>
      <c r="E981" s="95"/>
    </row>
    <row r="982" spans="3:5" ht="13">
      <c r="C982" s="93"/>
      <c r="E982" s="95"/>
    </row>
    <row r="983" spans="3:5" ht="13">
      <c r="C983" s="93"/>
      <c r="E983" s="95"/>
    </row>
    <row r="984" spans="3:5" ht="13">
      <c r="C984" s="93"/>
      <c r="E984" s="95"/>
    </row>
    <row r="985" spans="3:5" ht="13">
      <c r="C985" s="93"/>
      <c r="E985" s="95"/>
    </row>
    <row r="986" spans="3:5" ht="13">
      <c r="C986" s="93"/>
      <c r="E986" s="95"/>
    </row>
    <row r="987" spans="3:5" ht="13">
      <c r="C987" s="93"/>
      <c r="E987" s="95"/>
    </row>
    <row r="988" spans="3:5" ht="13">
      <c r="C988" s="93"/>
      <c r="E988" s="95"/>
    </row>
    <row r="989" spans="3:5" ht="13">
      <c r="C989" s="93"/>
      <c r="E989" s="95"/>
    </row>
    <row r="990" spans="3:5" ht="13">
      <c r="C990" s="93"/>
      <c r="E990" s="95"/>
    </row>
    <row r="991" spans="3:5" ht="13">
      <c r="C991" s="93"/>
      <c r="E991" s="95"/>
    </row>
    <row r="992" spans="3:5" ht="13">
      <c r="C992" s="93"/>
      <c r="E992" s="95"/>
    </row>
    <row r="993" spans="3:5" ht="13">
      <c r="C993" s="93"/>
      <c r="E993" s="95"/>
    </row>
    <row r="994" spans="3:5" ht="13">
      <c r="C994" s="93"/>
      <c r="E994" s="95"/>
    </row>
    <row r="995" spans="3:5" ht="13">
      <c r="C995" s="93"/>
      <c r="E995" s="95"/>
    </row>
    <row r="996" spans="3:5" ht="13">
      <c r="C996" s="93"/>
      <c r="E996" s="95"/>
    </row>
    <row r="997" spans="3:5" ht="13">
      <c r="C997" s="93"/>
      <c r="E997" s="9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40"/>
  <sheetViews>
    <sheetView workbookViewId="0">
      <pane ySplit="1" topLeftCell="A2" activePane="bottomLeft" state="frozen"/>
      <selection pane="bottomLeft" activeCell="B3" sqref="B3"/>
    </sheetView>
  </sheetViews>
  <sheetFormatPr baseColWidth="10" defaultColWidth="12.6640625" defaultRowHeight="15.75" customHeight="1"/>
  <cols>
    <col min="3" max="3" width="36.33203125" customWidth="1"/>
    <col min="4" max="4" width="27" customWidth="1"/>
  </cols>
  <sheetData>
    <row r="1" spans="1:5" ht="15.75" customHeight="1">
      <c r="A1" s="39" t="s">
        <v>1213</v>
      </c>
      <c r="B1" s="2" t="s">
        <v>1421</v>
      </c>
      <c r="C1" s="2" t="s">
        <v>1419</v>
      </c>
      <c r="D1" s="2" t="s">
        <v>1481</v>
      </c>
      <c r="E1" s="2" t="s">
        <v>1482</v>
      </c>
    </row>
    <row r="2" spans="1:5">
      <c r="A2" s="89" t="s">
        <v>1420</v>
      </c>
      <c r="B2" s="2" t="s">
        <v>1421</v>
      </c>
      <c r="C2" s="2" t="s">
        <v>675</v>
      </c>
      <c r="D2" s="18" t="s">
        <v>417</v>
      </c>
    </row>
    <row r="3" spans="1:5">
      <c r="A3" s="2" t="s">
        <v>1449</v>
      </c>
      <c r="B3" s="2" t="s">
        <v>1421</v>
      </c>
      <c r="C3" s="2" t="s">
        <v>675</v>
      </c>
      <c r="D3" s="18" t="s">
        <v>417</v>
      </c>
    </row>
    <row r="4" spans="1:5">
      <c r="A4" s="2" t="s">
        <v>1461</v>
      </c>
      <c r="B4" s="2" t="s">
        <v>1421</v>
      </c>
      <c r="C4" s="2" t="s">
        <v>675</v>
      </c>
      <c r="D4" s="18" t="s">
        <v>417</v>
      </c>
    </row>
    <row r="5" spans="1:5">
      <c r="A5" s="2" t="s">
        <v>1462</v>
      </c>
      <c r="B5" s="2" t="s">
        <v>1421</v>
      </c>
      <c r="C5" s="2" t="s">
        <v>675</v>
      </c>
      <c r="D5" s="18" t="s">
        <v>417</v>
      </c>
    </row>
    <row r="6" spans="1:5">
      <c r="A6" s="2" t="s">
        <v>1422</v>
      </c>
      <c r="B6" s="2" t="s">
        <v>1421</v>
      </c>
      <c r="C6" s="2" t="s">
        <v>647</v>
      </c>
      <c r="D6" s="18" t="s">
        <v>802</v>
      </c>
    </row>
    <row r="7" spans="1:5">
      <c r="A7" s="2" t="s">
        <v>1433</v>
      </c>
      <c r="B7" s="2" t="s">
        <v>1421</v>
      </c>
      <c r="C7" s="2" t="s">
        <v>647</v>
      </c>
      <c r="D7" s="18" t="s">
        <v>802</v>
      </c>
    </row>
    <row r="8" spans="1:5">
      <c r="A8" s="39" t="s">
        <v>1438</v>
      </c>
      <c r="B8" s="2" t="s">
        <v>1421</v>
      </c>
      <c r="C8" s="2" t="s">
        <v>1439</v>
      </c>
      <c r="D8" s="18" t="s">
        <v>802</v>
      </c>
      <c r="E8" s="112" t="s">
        <v>1483</v>
      </c>
    </row>
    <row r="9" spans="1:5">
      <c r="A9" s="2" t="s">
        <v>1445</v>
      </c>
      <c r="B9" s="2" t="s">
        <v>1421</v>
      </c>
      <c r="C9" s="2" t="s">
        <v>647</v>
      </c>
      <c r="D9" s="18" t="s">
        <v>802</v>
      </c>
    </row>
    <row r="10" spans="1:5">
      <c r="A10" s="39" t="s">
        <v>1447</v>
      </c>
      <c r="B10" s="2" t="s">
        <v>1421</v>
      </c>
      <c r="C10" s="2" t="s">
        <v>647</v>
      </c>
      <c r="D10" s="18" t="s">
        <v>802</v>
      </c>
    </row>
    <row r="11" spans="1:5">
      <c r="A11" s="2" t="s">
        <v>1454</v>
      </c>
      <c r="B11" s="2" t="s">
        <v>1421</v>
      </c>
      <c r="C11" s="2" t="s">
        <v>647</v>
      </c>
      <c r="D11" s="18" t="s">
        <v>802</v>
      </c>
    </row>
    <row r="12" spans="1:5">
      <c r="A12" s="2" t="s">
        <v>1469</v>
      </c>
      <c r="B12" s="2" t="s">
        <v>1421</v>
      </c>
      <c r="C12" s="2" t="s">
        <v>647</v>
      </c>
      <c r="D12" s="18" t="s">
        <v>802</v>
      </c>
    </row>
    <row r="13" spans="1:5" ht="15.75" customHeight="1">
      <c r="A13" s="89" t="s">
        <v>1429</v>
      </c>
      <c r="B13" s="2" t="s">
        <v>1421</v>
      </c>
      <c r="C13" s="39" t="s">
        <v>114</v>
      </c>
      <c r="D13" s="2" t="s">
        <v>672</v>
      </c>
      <c r="E13" s="112" t="s">
        <v>1484</v>
      </c>
    </row>
    <row r="14" spans="1:5" ht="15.75" customHeight="1">
      <c r="A14" s="2" t="s">
        <v>1448</v>
      </c>
      <c r="B14" s="2" t="s">
        <v>1421</v>
      </c>
      <c r="C14" s="2" t="s">
        <v>285</v>
      </c>
      <c r="D14" s="2" t="s">
        <v>672</v>
      </c>
      <c r="E14" s="112" t="s">
        <v>1484</v>
      </c>
    </row>
    <row r="15" spans="1:5" ht="15.75" customHeight="1">
      <c r="A15" s="2" t="s">
        <v>1450</v>
      </c>
      <c r="B15" s="2" t="s">
        <v>1421</v>
      </c>
      <c r="C15" s="2" t="s">
        <v>1439</v>
      </c>
      <c r="D15" s="2" t="s">
        <v>672</v>
      </c>
      <c r="E15" s="112" t="s">
        <v>1484</v>
      </c>
    </row>
    <row r="16" spans="1:5" ht="15.75" customHeight="1">
      <c r="A16" s="2" t="s">
        <v>1451</v>
      </c>
      <c r="B16" s="2" t="s">
        <v>1421</v>
      </c>
      <c r="C16" s="2" t="s">
        <v>1452</v>
      </c>
      <c r="D16" s="2" t="s">
        <v>672</v>
      </c>
      <c r="E16" s="112" t="s">
        <v>1484</v>
      </c>
    </row>
    <row r="17" spans="1:5" ht="15.75" customHeight="1">
      <c r="A17" s="2" t="s">
        <v>1463</v>
      </c>
      <c r="B17" s="2" t="s">
        <v>1421</v>
      </c>
      <c r="C17" s="2" t="s">
        <v>1464</v>
      </c>
      <c r="D17" s="2" t="s">
        <v>672</v>
      </c>
      <c r="E17" s="112" t="s">
        <v>1484</v>
      </c>
    </row>
    <row r="18" spans="1:5">
      <c r="A18" s="39" t="s">
        <v>1446</v>
      </c>
      <c r="B18" s="2" t="s">
        <v>1421</v>
      </c>
      <c r="C18" s="2" t="s">
        <v>658</v>
      </c>
      <c r="D18" s="18" t="s">
        <v>1172</v>
      </c>
    </row>
    <row r="19" spans="1:5">
      <c r="A19" s="2" t="s">
        <v>1455</v>
      </c>
      <c r="B19" s="2" t="s">
        <v>1421</v>
      </c>
      <c r="C19" s="2" t="s">
        <v>658</v>
      </c>
      <c r="D19" s="18" t="s">
        <v>1172</v>
      </c>
    </row>
    <row r="20" spans="1:5">
      <c r="A20" s="2" t="s">
        <v>1457</v>
      </c>
      <c r="B20" s="2" t="s">
        <v>1421</v>
      </c>
      <c r="C20" s="2" t="s">
        <v>658</v>
      </c>
      <c r="D20" s="18" t="s">
        <v>1172</v>
      </c>
    </row>
    <row r="21" spans="1:5">
      <c r="A21" s="2" t="s">
        <v>1470</v>
      </c>
      <c r="B21" s="2" t="s">
        <v>1421</v>
      </c>
      <c r="C21" s="2" t="s">
        <v>658</v>
      </c>
      <c r="D21" s="18" t="s">
        <v>1172</v>
      </c>
    </row>
    <row r="22" spans="1:5" ht="15.75" customHeight="1">
      <c r="A22" s="2" t="s">
        <v>1423</v>
      </c>
      <c r="B22" s="2" t="s">
        <v>1421</v>
      </c>
      <c r="C22" s="39" t="s">
        <v>1424</v>
      </c>
    </row>
    <row r="23" spans="1:5" ht="15.75" customHeight="1">
      <c r="A23" s="2" t="s">
        <v>1423</v>
      </c>
      <c r="B23" s="2" t="s">
        <v>1421</v>
      </c>
      <c r="C23" s="39" t="s">
        <v>1428</v>
      </c>
    </row>
    <row r="24" spans="1:5">
      <c r="A24" s="2" t="s">
        <v>1431</v>
      </c>
      <c r="B24" s="2" t="s">
        <v>1421</v>
      </c>
      <c r="C24" s="2" t="s">
        <v>114</v>
      </c>
      <c r="D24" s="18"/>
    </row>
    <row r="25" spans="1:5">
      <c r="A25" s="39" t="s">
        <v>1401</v>
      </c>
      <c r="B25" s="2" t="s">
        <v>1421</v>
      </c>
      <c r="C25" s="2" t="s">
        <v>114</v>
      </c>
      <c r="D25" s="18"/>
    </row>
    <row r="26" spans="1:5">
      <c r="A26" s="39" t="s">
        <v>1435</v>
      </c>
      <c r="B26" s="2" t="s">
        <v>1421</v>
      </c>
      <c r="C26" s="2" t="s">
        <v>114</v>
      </c>
      <c r="D26" s="18"/>
    </row>
    <row r="27" spans="1:5">
      <c r="A27" s="2" t="s">
        <v>1437</v>
      </c>
      <c r="B27" s="2" t="s">
        <v>1421</v>
      </c>
      <c r="C27" s="2" t="s">
        <v>285</v>
      </c>
      <c r="D27" s="18"/>
    </row>
    <row r="28" spans="1:5" ht="15.75" customHeight="1">
      <c r="A28" s="2" t="s">
        <v>1473</v>
      </c>
      <c r="B28" s="2" t="s">
        <v>1421</v>
      </c>
      <c r="C28" s="2" t="s">
        <v>420</v>
      </c>
    </row>
    <row r="29" spans="1:5">
      <c r="A29" s="39" t="s">
        <v>1441</v>
      </c>
      <c r="B29" s="2" t="s">
        <v>1421</v>
      </c>
      <c r="C29" s="2" t="s">
        <v>114</v>
      </c>
      <c r="D29" s="18"/>
    </row>
    <row r="30" spans="1:5">
      <c r="A30" s="2" t="s">
        <v>1456</v>
      </c>
      <c r="B30" s="2" t="s">
        <v>1421</v>
      </c>
      <c r="C30" s="2" t="s">
        <v>114</v>
      </c>
      <c r="D30" s="18"/>
    </row>
    <row r="31" spans="1:5" ht="15.75" customHeight="1">
      <c r="A31" s="2" t="s">
        <v>1458</v>
      </c>
      <c r="B31" s="2" t="s">
        <v>1421</v>
      </c>
      <c r="C31" s="2" t="s">
        <v>1459</v>
      </c>
    </row>
    <row r="32" spans="1:5">
      <c r="A32" s="2" t="s">
        <v>1460</v>
      </c>
      <c r="B32" s="2" t="s">
        <v>1421</v>
      </c>
      <c r="C32" s="2" t="s">
        <v>114</v>
      </c>
      <c r="D32" s="18"/>
    </row>
    <row r="33" spans="1:4" ht="15.75" customHeight="1">
      <c r="A33" s="2" t="s">
        <v>1475</v>
      </c>
      <c r="B33" s="2" t="s">
        <v>1421</v>
      </c>
      <c r="C33" s="2" t="s">
        <v>1439</v>
      </c>
    </row>
    <row r="34" spans="1:4">
      <c r="A34" s="2" t="s">
        <v>1478</v>
      </c>
      <c r="B34" s="2" t="s">
        <v>1421</v>
      </c>
      <c r="C34" s="2" t="s">
        <v>114</v>
      </c>
      <c r="D34" s="18"/>
    </row>
    <row r="35" spans="1:4">
      <c r="A35" s="2" t="s">
        <v>1465</v>
      </c>
      <c r="B35" s="2" t="s">
        <v>1421</v>
      </c>
      <c r="C35" s="2" t="s">
        <v>114</v>
      </c>
      <c r="D35" s="18"/>
    </row>
    <row r="36" spans="1:4">
      <c r="A36" s="2" t="s">
        <v>1466</v>
      </c>
      <c r="B36" s="2" t="s">
        <v>1421</v>
      </c>
      <c r="C36" s="2" t="s">
        <v>114</v>
      </c>
      <c r="D36" s="18"/>
    </row>
    <row r="37" spans="1:4" ht="15.75" customHeight="1">
      <c r="A37" s="2" t="s">
        <v>1467</v>
      </c>
      <c r="B37" s="2" t="s">
        <v>1421</v>
      </c>
      <c r="C37" s="2" t="s">
        <v>1459</v>
      </c>
    </row>
    <row r="38" spans="1:4">
      <c r="A38" s="2" t="s">
        <v>1307</v>
      </c>
      <c r="B38" s="2" t="s">
        <v>1421</v>
      </c>
      <c r="C38" s="2" t="s">
        <v>114</v>
      </c>
      <c r="D38" s="18"/>
    </row>
    <row r="39" spans="1:4" ht="15.75" customHeight="1">
      <c r="A39" s="2" t="s">
        <v>1479</v>
      </c>
      <c r="B39" s="2" t="s">
        <v>1421</v>
      </c>
      <c r="C39" s="2" t="s">
        <v>1453</v>
      </c>
    </row>
    <row r="40" spans="1:4" ht="15.75" customHeight="1">
      <c r="A40" s="2" t="s">
        <v>1480</v>
      </c>
      <c r="B40" s="2" t="s">
        <v>1421</v>
      </c>
      <c r="C40" s="2" t="s">
        <v>1174</v>
      </c>
    </row>
  </sheetData>
  <autoFilter ref="A1:E40" xr:uid="{00000000-0009-0000-0000-000008000000}"/>
  <hyperlinks>
    <hyperlink ref="E8" r:id="rId1" xr:uid="{00000000-0004-0000-0800-000000000000}"/>
    <hyperlink ref="E13" r:id="rId2" xr:uid="{00000000-0004-0000-0800-000001000000}"/>
    <hyperlink ref="E14" r:id="rId3" xr:uid="{00000000-0004-0000-0800-000002000000}"/>
    <hyperlink ref="E15" r:id="rId4" xr:uid="{00000000-0004-0000-0800-000003000000}"/>
    <hyperlink ref="E16" r:id="rId5" xr:uid="{00000000-0004-0000-0800-000004000000}"/>
    <hyperlink ref="E17" r:id="rId6" xr:uid="{00000000-0004-0000-08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86"/>
  <sheetViews>
    <sheetView workbookViewId="0">
      <pane ySplit="1" topLeftCell="A2" activePane="bottomLeft" state="frozen"/>
      <selection pane="bottomLeft" activeCell="B3" sqref="B3"/>
    </sheetView>
  </sheetViews>
  <sheetFormatPr baseColWidth="10" defaultColWidth="12.6640625" defaultRowHeight="15.75" customHeight="1"/>
  <cols>
    <col min="1" max="1" width="27.83203125" customWidth="1"/>
    <col min="2" max="2" width="35.33203125" customWidth="1"/>
    <col min="3" max="4" width="7.6640625" customWidth="1"/>
    <col min="5" max="5" width="35.33203125" customWidth="1"/>
  </cols>
  <sheetData>
    <row r="1" spans="1:5" ht="15.75" customHeight="1">
      <c r="A1" s="42" t="s">
        <v>1485</v>
      </c>
      <c r="B1" s="55" t="s">
        <v>1486</v>
      </c>
      <c r="C1" s="55"/>
      <c r="D1" s="55"/>
      <c r="E1" s="55"/>
    </row>
    <row r="2" spans="1:5" ht="15.75" customHeight="1">
      <c r="A2" s="1" t="s">
        <v>50</v>
      </c>
      <c r="B2" s="113" t="s">
        <v>1371</v>
      </c>
      <c r="C2" s="113"/>
      <c r="D2" s="113"/>
      <c r="E2" s="113"/>
    </row>
    <row r="3" spans="1:5">
      <c r="A3" s="1" t="s">
        <v>542</v>
      </c>
      <c r="B3" s="78" t="s">
        <v>1361</v>
      </c>
      <c r="C3" s="78"/>
      <c r="D3" s="113"/>
      <c r="E3" s="113"/>
    </row>
    <row r="4" spans="1:5">
      <c r="A4" s="1" t="s">
        <v>65</v>
      </c>
      <c r="B4" s="113" t="s">
        <v>1293</v>
      </c>
      <c r="C4" s="113"/>
      <c r="D4" s="78"/>
      <c r="E4" s="113"/>
    </row>
    <row r="5" spans="1:5">
      <c r="A5" s="1" t="s">
        <v>75</v>
      </c>
      <c r="B5" s="113" t="s">
        <v>1298</v>
      </c>
      <c r="C5" s="78"/>
      <c r="D5" s="113"/>
      <c r="E5" s="113"/>
    </row>
    <row r="6" spans="1:5">
      <c r="A6" s="1" t="s">
        <v>78</v>
      </c>
      <c r="B6" s="78" t="s">
        <v>1351</v>
      </c>
      <c r="C6" s="113"/>
      <c r="D6" s="113"/>
      <c r="E6" s="78"/>
    </row>
    <row r="7" spans="1:5">
      <c r="A7" s="1" t="s">
        <v>88</v>
      </c>
      <c r="B7" s="78" t="s">
        <v>1297</v>
      </c>
      <c r="C7" s="113"/>
      <c r="D7" s="78"/>
      <c r="E7" s="78"/>
    </row>
    <row r="8" spans="1:5">
      <c r="A8" s="1" t="s">
        <v>100</v>
      </c>
      <c r="B8" s="78" t="s">
        <v>1396</v>
      </c>
      <c r="C8" s="78"/>
      <c r="D8" s="78"/>
      <c r="E8" s="78"/>
    </row>
    <row r="9" spans="1:5">
      <c r="A9" s="1" t="s">
        <v>612</v>
      </c>
      <c r="B9" s="78" t="s">
        <v>1403</v>
      </c>
      <c r="C9" s="113"/>
      <c r="D9" s="78"/>
    </row>
    <row r="10" spans="1:5">
      <c r="A10" s="8" t="s">
        <v>112</v>
      </c>
      <c r="B10" s="113" t="s">
        <v>112</v>
      </c>
      <c r="C10" s="78"/>
      <c r="D10" s="78"/>
      <c r="E10" s="78"/>
    </row>
    <row r="11" spans="1:5">
      <c r="A11" s="1" t="s">
        <v>126</v>
      </c>
      <c r="B11" s="113" t="s">
        <v>126</v>
      </c>
      <c r="C11" s="78"/>
      <c r="D11" s="78"/>
      <c r="E11" s="78"/>
    </row>
    <row r="12" spans="1:5">
      <c r="A12" s="1" t="s">
        <v>129</v>
      </c>
      <c r="B12" s="78" t="s">
        <v>1397</v>
      </c>
      <c r="C12" s="78"/>
      <c r="D12" s="78"/>
      <c r="E12" s="78"/>
    </row>
    <row r="13" spans="1:5">
      <c r="A13" s="1" t="s">
        <v>142</v>
      </c>
      <c r="B13" s="78" t="s">
        <v>1398</v>
      </c>
      <c r="C13" s="78"/>
      <c r="D13" s="78"/>
      <c r="E13" s="78"/>
    </row>
    <row r="14" spans="1:5">
      <c r="A14" s="1" t="s">
        <v>145</v>
      </c>
      <c r="B14" s="78" t="s">
        <v>1402</v>
      </c>
      <c r="C14" s="78"/>
      <c r="D14" s="78"/>
      <c r="E14" s="78"/>
    </row>
    <row r="15" spans="1:5">
      <c r="A15" s="1" t="s">
        <v>153</v>
      </c>
      <c r="B15" s="78" t="s">
        <v>1384</v>
      </c>
      <c r="C15" s="78"/>
      <c r="D15" s="78"/>
      <c r="E15" s="78"/>
    </row>
    <row r="16" spans="1:5">
      <c r="A16" s="1" t="s">
        <v>621</v>
      </c>
      <c r="B16" s="78" t="s">
        <v>1311</v>
      </c>
      <c r="C16" s="113"/>
      <c r="D16" s="78"/>
      <c r="E16" s="78"/>
    </row>
    <row r="17" spans="1:5">
      <c r="A17" s="1" t="s">
        <v>177</v>
      </c>
      <c r="B17" s="113" t="s">
        <v>177</v>
      </c>
      <c r="C17" s="78"/>
      <c r="D17" s="78"/>
      <c r="E17" s="78"/>
    </row>
    <row r="18" spans="1:5">
      <c r="A18" s="1" t="s">
        <v>189</v>
      </c>
      <c r="B18" s="78" t="s">
        <v>1386</v>
      </c>
      <c r="C18" s="78"/>
      <c r="D18" s="78"/>
      <c r="E18" s="78"/>
    </row>
    <row r="19" spans="1:5">
      <c r="A19" s="1" t="s">
        <v>202</v>
      </c>
      <c r="B19" s="113" t="s">
        <v>202</v>
      </c>
      <c r="C19" s="78"/>
      <c r="D19" s="78"/>
      <c r="E19" s="78"/>
    </row>
    <row r="20" spans="1:5">
      <c r="A20" s="1" t="s">
        <v>209</v>
      </c>
      <c r="B20" s="78" t="s">
        <v>217</v>
      </c>
      <c r="C20" s="78"/>
      <c r="D20" s="78"/>
      <c r="E20" s="78"/>
    </row>
    <row r="21" spans="1:5">
      <c r="A21" s="1" t="s">
        <v>222</v>
      </c>
      <c r="B21" s="78" t="s">
        <v>1382</v>
      </c>
      <c r="C21" s="78"/>
      <c r="D21" s="78"/>
    </row>
    <row r="22" spans="1:5">
      <c r="A22" s="1" t="s">
        <v>228</v>
      </c>
      <c r="B22" s="78" t="s">
        <v>1299</v>
      </c>
      <c r="C22" s="78"/>
      <c r="D22" s="78"/>
      <c r="E22" s="78"/>
    </row>
    <row r="23" spans="1:5">
      <c r="A23" s="1" t="s">
        <v>247</v>
      </c>
      <c r="B23" s="113" t="s">
        <v>247</v>
      </c>
      <c r="C23" s="78"/>
      <c r="D23" s="78"/>
      <c r="E23" s="78"/>
    </row>
    <row r="24" spans="1:5">
      <c r="A24" s="1" t="s">
        <v>263</v>
      </c>
      <c r="B24" s="113" t="s">
        <v>263</v>
      </c>
      <c r="C24" s="78"/>
      <c r="D24" s="78"/>
      <c r="E24" s="78"/>
    </row>
    <row r="25" spans="1:5">
      <c r="A25" s="1" t="s">
        <v>274</v>
      </c>
      <c r="B25" s="78" t="s">
        <v>1401</v>
      </c>
      <c r="C25" s="78"/>
      <c r="D25" s="78"/>
      <c r="E25" s="78"/>
    </row>
    <row r="26" spans="1:5">
      <c r="A26" s="1" t="s">
        <v>308</v>
      </c>
      <c r="B26" s="78" t="s">
        <v>1360</v>
      </c>
      <c r="C26" s="78"/>
      <c r="D26" s="78"/>
      <c r="E26" s="78"/>
    </row>
    <row r="27" spans="1:5">
      <c r="A27" s="1" t="s">
        <v>316</v>
      </c>
      <c r="B27" s="78" t="s">
        <v>1367</v>
      </c>
      <c r="C27" s="78"/>
      <c r="D27" s="78"/>
      <c r="E27" s="78"/>
    </row>
    <row r="28" spans="1:5">
      <c r="A28" s="1" t="s">
        <v>323</v>
      </c>
      <c r="B28" s="113" t="s">
        <v>323</v>
      </c>
      <c r="C28" s="78"/>
      <c r="D28" s="78"/>
      <c r="E28" s="78"/>
    </row>
    <row r="29" spans="1:5">
      <c r="A29" s="1" t="s">
        <v>327</v>
      </c>
      <c r="B29" s="113" t="s">
        <v>327</v>
      </c>
      <c r="C29" s="78"/>
      <c r="D29" s="78"/>
      <c r="E29" s="78"/>
    </row>
    <row r="30" spans="1:5">
      <c r="A30" s="1" t="s">
        <v>632</v>
      </c>
      <c r="B30" s="78" t="s">
        <v>1427</v>
      </c>
      <c r="C30" s="113"/>
      <c r="D30" s="78"/>
      <c r="E30" s="113"/>
    </row>
    <row r="31" spans="1:5">
      <c r="A31" s="1" t="s">
        <v>336</v>
      </c>
      <c r="B31" s="113" t="s">
        <v>336</v>
      </c>
      <c r="C31" s="78"/>
      <c r="D31" s="78"/>
      <c r="E31" s="113"/>
    </row>
    <row r="32" spans="1:5">
      <c r="A32" s="1" t="s">
        <v>342</v>
      </c>
      <c r="B32" s="78" t="s">
        <v>1368</v>
      </c>
      <c r="C32" s="78"/>
      <c r="D32" s="78"/>
      <c r="E32" s="78"/>
    </row>
    <row r="33" spans="1:5">
      <c r="A33" s="1" t="s">
        <v>350</v>
      </c>
      <c r="B33" s="113" t="s">
        <v>350</v>
      </c>
      <c r="C33" s="78"/>
      <c r="D33" s="78"/>
      <c r="E33" s="78"/>
    </row>
    <row r="34" spans="1:5">
      <c r="A34" s="1" t="s">
        <v>354</v>
      </c>
      <c r="B34" s="113" t="s">
        <v>354</v>
      </c>
      <c r="C34" s="78"/>
      <c r="D34" s="113"/>
      <c r="E34" s="78"/>
    </row>
    <row r="35" spans="1:5">
      <c r="A35" s="1" t="s">
        <v>359</v>
      </c>
      <c r="B35" s="113" t="s">
        <v>359</v>
      </c>
      <c r="C35" s="113"/>
      <c r="D35" s="78"/>
    </row>
    <row r="36" spans="1:5">
      <c r="A36" s="1" t="s">
        <v>373</v>
      </c>
      <c r="B36" s="78" t="s">
        <v>1315</v>
      </c>
      <c r="C36" s="78"/>
      <c r="D36" s="113"/>
      <c r="E36" s="78"/>
    </row>
    <row r="37" spans="1:5">
      <c r="A37" s="1" t="s">
        <v>378</v>
      </c>
      <c r="B37" s="113" t="s">
        <v>378</v>
      </c>
      <c r="C37" s="113"/>
      <c r="D37" s="78"/>
      <c r="E37" s="78"/>
    </row>
    <row r="38" spans="1:5">
      <c r="A38" s="1" t="s">
        <v>383</v>
      </c>
      <c r="B38" s="78" t="s">
        <v>1405</v>
      </c>
      <c r="C38" s="78"/>
      <c r="D38" s="78"/>
      <c r="E38" s="78"/>
    </row>
    <row r="39" spans="1:5">
      <c r="A39" s="1" t="s">
        <v>392</v>
      </c>
      <c r="B39" s="113" t="s">
        <v>1316</v>
      </c>
      <c r="C39" s="78"/>
      <c r="D39" s="78"/>
      <c r="E39" s="78"/>
    </row>
    <row r="40" spans="1:5">
      <c r="A40" s="1" t="s">
        <v>400</v>
      </c>
      <c r="B40" s="113" t="s">
        <v>1303</v>
      </c>
      <c r="C40" s="78"/>
      <c r="D40" s="78"/>
      <c r="E40" s="78"/>
    </row>
    <row r="41" spans="1:5">
      <c r="A41" s="1" t="s">
        <v>406</v>
      </c>
      <c r="B41" s="113" t="s">
        <v>1487</v>
      </c>
      <c r="C41" s="78"/>
      <c r="D41" s="78"/>
      <c r="E41" s="78"/>
    </row>
    <row r="42" spans="1:5">
      <c r="A42" s="1" t="s">
        <v>417</v>
      </c>
      <c r="B42" s="113" t="s">
        <v>417</v>
      </c>
      <c r="C42" s="78"/>
      <c r="D42" s="78"/>
      <c r="E42" s="78"/>
    </row>
    <row r="43" spans="1:5">
      <c r="A43" s="1" t="s">
        <v>432</v>
      </c>
      <c r="B43" s="113" t="s">
        <v>1488</v>
      </c>
      <c r="C43" s="78"/>
      <c r="D43" s="78"/>
      <c r="E43" s="113"/>
    </row>
    <row r="44" spans="1:5">
      <c r="A44" s="1" t="s">
        <v>437</v>
      </c>
      <c r="B44" s="113" t="s">
        <v>437</v>
      </c>
      <c r="C44" s="78"/>
      <c r="D44" s="78"/>
      <c r="E44" s="78"/>
    </row>
    <row r="45" spans="1:5">
      <c r="A45" s="1" t="s">
        <v>442</v>
      </c>
      <c r="B45" s="113" t="s">
        <v>442</v>
      </c>
      <c r="C45" s="78"/>
      <c r="D45" s="78"/>
      <c r="E45" s="113"/>
    </row>
    <row r="46" spans="1:5">
      <c r="A46" s="1" t="s">
        <v>447</v>
      </c>
      <c r="B46" s="113" t="s">
        <v>447</v>
      </c>
      <c r="C46" s="78"/>
      <c r="D46" s="78"/>
      <c r="E46" s="78"/>
    </row>
    <row r="47" spans="1:5">
      <c r="A47" s="1" t="s">
        <v>452</v>
      </c>
      <c r="B47" s="113" t="s">
        <v>1387</v>
      </c>
      <c r="C47" s="78"/>
      <c r="D47" s="78"/>
      <c r="E47" s="78"/>
    </row>
    <row r="48" spans="1:5">
      <c r="A48" s="1" t="s">
        <v>458</v>
      </c>
      <c r="B48" s="113" t="s">
        <v>1317</v>
      </c>
      <c r="C48" s="78"/>
      <c r="D48" s="78"/>
      <c r="E48" s="78"/>
    </row>
    <row r="49" spans="1:5">
      <c r="A49" s="1" t="s">
        <v>461</v>
      </c>
      <c r="B49" s="78" t="s">
        <v>1362</v>
      </c>
      <c r="C49" s="78"/>
      <c r="D49" s="78"/>
      <c r="E49" s="78"/>
    </row>
    <row r="50" spans="1:5">
      <c r="A50" s="1" t="s">
        <v>468</v>
      </c>
      <c r="B50" s="78" t="s">
        <v>1489</v>
      </c>
      <c r="C50" s="78"/>
      <c r="D50" s="78"/>
      <c r="E50" s="78"/>
    </row>
    <row r="51" spans="1:5">
      <c r="A51" s="1" t="s">
        <v>267</v>
      </c>
      <c r="B51" s="113" t="s">
        <v>1304</v>
      </c>
      <c r="C51" s="78"/>
      <c r="D51" s="78"/>
      <c r="E51" s="78"/>
    </row>
    <row r="52" spans="1:5">
      <c r="A52" s="1" t="s">
        <v>476</v>
      </c>
      <c r="B52" s="113" t="s">
        <v>476</v>
      </c>
      <c r="C52" s="78"/>
      <c r="D52" s="78"/>
      <c r="E52" s="78"/>
    </row>
    <row r="53" spans="1:5">
      <c r="A53" s="1" t="s">
        <v>487</v>
      </c>
      <c r="B53" s="78" t="s">
        <v>1349</v>
      </c>
      <c r="C53" s="78"/>
      <c r="D53" s="113"/>
      <c r="E53" s="78"/>
    </row>
    <row r="54" spans="1:5">
      <c r="A54" s="1" t="s">
        <v>495</v>
      </c>
      <c r="B54" s="78" t="s">
        <v>1412</v>
      </c>
      <c r="C54" s="78"/>
      <c r="D54" s="113"/>
      <c r="E54" s="78"/>
    </row>
    <row r="55" spans="1:5">
      <c r="A55" s="1" t="s">
        <v>503</v>
      </c>
      <c r="B55" s="113" t="s">
        <v>503</v>
      </c>
      <c r="C55" s="113"/>
      <c r="D55" s="113"/>
      <c r="E55" s="78"/>
    </row>
    <row r="56" spans="1:5">
      <c r="A56" s="1" t="s">
        <v>513</v>
      </c>
      <c r="B56" s="113" t="s">
        <v>513</v>
      </c>
      <c r="C56" s="113"/>
      <c r="D56" s="113"/>
      <c r="E56" s="78"/>
    </row>
    <row r="57" spans="1:5">
      <c r="A57" s="1" t="s">
        <v>1365</v>
      </c>
      <c r="B57" s="78" t="s">
        <v>513</v>
      </c>
      <c r="C57" s="113"/>
      <c r="D57" s="78"/>
      <c r="E57" s="78"/>
    </row>
    <row r="58" spans="1:5">
      <c r="A58" s="1" t="s">
        <v>518</v>
      </c>
      <c r="B58" s="113" t="s">
        <v>518</v>
      </c>
      <c r="C58" s="113"/>
      <c r="D58" s="113"/>
      <c r="E58" s="78"/>
    </row>
    <row r="59" spans="1:5">
      <c r="A59" s="1" t="s">
        <v>524</v>
      </c>
      <c r="B59" s="113" t="s">
        <v>1407</v>
      </c>
      <c r="C59" s="78"/>
      <c r="D59" s="113"/>
      <c r="E59" s="78"/>
    </row>
    <row r="60" spans="1:5" ht="15">
      <c r="A60" s="1" t="s">
        <v>531</v>
      </c>
      <c r="B60" s="113" t="s">
        <v>1393</v>
      </c>
      <c r="C60" s="113"/>
      <c r="D60" s="78"/>
    </row>
    <row r="61" spans="1:5" ht="15">
      <c r="A61" s="1" t="s">
        <v>553</v>
      </c>
      <c r="B61" s="113" t="s">
        <v>553</v>
      </c>
      <c r="C61" s="78"/>
      <c r="D61" s="78"/>
      <c r="E61" s="78"/>
    </row>
    <row r="62" spans="1:5" ht="15">
      <c r="A62" s="1" t="s">
        <v>561</v>
      </c>
      <c r="B62" s="78" t="s">
        <v>553</v>
      </c>
      <c r="C62" s="78"/>
      <c r="D62" s="78"/>
      <c r="E62" s="78"/>
    </row>
    <row r="63" spans="1:5" ht="15">
      <c r="A63" s="1" t="s">
        <v>527</v>
      </c>
      <c r="B63" s="78" t="s">
        <v>1318</v>
      </c>
      <c r="C63" s="113"/>
      <c r="D63" s="113"/>
      <c r="E63" s="78"/>
    </row>
    <row r="64" spans="1:5" ht="15">
      <c r="A64" s="1" t="s">
        <v>570</v>
      </c>
      <c r="B64" s="113" t="s">
        <v>570</v>
      </c>
      <c r="C64" s="113"/>
      <c r="D64" s="113"/>
      <c r="E64" s="78"/>
    </row>
    <row r="65" spans="1:5" ht="15">
      <c r="A65" s="1" t="s">
        <v>573</v>
      </c>
      <c r="B65" s="78" t="s">
        <v>1364</v>
      </c>
      <c r="C65" s="113"/>
      <c r="D65" s="78"/>
    </row>
    <row r="66" spans="1:5" ht="15">
      <c r="A66" s="1" t="s">
        <v>582</v>
      </c>
      <c r="B66" s="113" t="s">
        <v>582</v>
      </c>
      <c r="C66" s="78"/>
      <c r="D66" s="78"/>
      <c r="E66" s="78"/>
    </row>
    <row r="67" spans="1:5" ht="15">
      <c r="A67" s="1" t="s">
        <v>586</v>
      </c>
      <c r="B67" s="113" t="s">
        <v>586</v>
      </c>
      <c r="C67" s="78"/>
      <c r="D67" s="113"/>
      <c r="E67" s="78"/>
    </row>
    <row r="68" spans="1:5" ht="15">
      <c r="A68" s="1" t="s">
        <v>684</v>
      </c>
      <c r="B68" s="78" t="s">
        <v>1409</v>
      </c>
      <c r="C68" s="113"/>
      <c r="D68" s="78"/>
      <c r="E68" s="113"/>
    </row>
    <row r="69" spans="1:5" ht="15">
      <c r="A69" s="1" t="s">
        <v>732</v>
      </c>
      <c r="B69" s="78" t="s">
        <v>1377</v>
      </c>
      <c r="C69" s="78"/>
      <c r="D69" s="78"/>
      <c r="E69" s="78"/>
    </row>
    <row r="70" spans="1:5" ht="15">
      <c r="A70" s="1" t="s">
        <v>690</v>
      </c>
      <c r="B70" s="78" t="s">
        <v>1434</v>
      </c>
      <c r="C70" s="113"/>
      <c r="D70" s="78"/>
      <c r="E70" s="78"/>
    </row>
    <row r="71" spans="1:5" ht="15">
      <c r="A71" s="1" t="s">
        <v>741</v>
      </c>
      <c r="B71" s="113" t="s">
        <v>741</v>
      </c>
      <c r="C71" s="78"/>
      <c r="D71" s="78"/>
      <c r="E71" s="113"/>
    </row>
    <row r="72" spans="1:5" ht="15">
      <c r="A72" s="1" t="s">
        <v>749</v>
      </c>
      <c r="B72" s="113" t="s">
        <v>1320</v>
      </c>
      <c r="C72" s="113"/>
      <c r="D72" s="78"/>
      <c r="E72" s="78"/>
    </row>
    <row r="73" spans="1:5" ht="15">
      <c r="A73" s="1" t="s">
        <v>752</v>
      </c>
      <c r="B73" s="113" t="s">
        <v>752</v>
      </c>
      <c r="C73" s="113"/>
      <c r="D73" s="78"/>
      <c r="E73" s="78"/>
    </row>
    <row r="74" spans="1:5" ht="15">
      <c r="A74" s="1" t="s">
        <v>759</v>
      </c>
      <c r="B74" s="78" t="s">
        <v>1379</v>
      </c>
      <c r="C74" s="78"/>
      <c r="D74" s="78"/>
      <c r="E74" s="78"/>
    </row>
    <row r="75" spans="1:5" ht="15">
      <c r="A75" s="1" t="s">
        <v>761</v>
      </c>
      <c r="B75" s="113" t="s">
        <v>1372</v>
      </c>
      <c r="C75" s="78"/>
      <c r="D75" s="78"/>
      <c r="E75" s="78"/>
    </row>
    <row r="76" spans="1:5" ht="15">
      <c r="A76" s="1" t="s">
        <v>769</v>
      </c>
      <c r="B76" s="78" t="s">
        <v>1321</v>
      </c>
      <c r="C76" s="78"/>
      <c r="D76" s="78"/>
      <c r="E76" s="78"/>
    </row>
    <row r="77" spans="1:5" ht="15">
      <c r="A77" s="1" t="s">
        <v>773</v>
      </c>
      <c r="B77" s="78" t="s">
        <v>1390</v>
      </c>
      <c r="C77" s="78"/>
      <c r="D77" s="113"/>
      <c r="E77" s="78"/>
    </row>
    <row r="78" spans="1:5" ht="15">
      <c r="A78" s="1" t="s">
        <v>776</v>
      </c>
      <c r="B78" s="113" t="s">
        <v>776</v>
      </c>
      <c r="C78" s="78"/>
      <c r="D78" s="113"/>
      <c r="E78" s="78"/>
    </row>
    <row r="79" spans="1:5" ht="15">
      <c r="A79" s="1" t="s">
        <v>788</v>
      </c>
      <c r="B79" s="113" t="s">
        <v>788</v>
      </c>
      <c r="C79" s="78"/>
      <c r="D79" s="78"/>
      <c r="E79" s="78"/>
    </row>
    <row r="80" spans="1:5" ht="15">
      <c r="A80" s="1" t="s">
        <v>793</v>
      </c>
      <c r="B80" s="113" t="s">
        <v>1490</v>
      </c>
      <c r="C80" s="78"/>
      <c r="D80" s="78"/>
      <c r="E80" s="78"/>
    </row>
    <row r="81" spans="1:5" ht="15">
      <c r="A81" s="1" t="s">
        <v>798</v>
      </c>
      <c r="B81" s="113" t="s">
        <v>798</v>
      </c>
      <c r="C81" s="78"/>
      <c r="D81" s="78"/>
      <c r="E81" s="78"/>
    </row>
    <row r="82" spans="1:5" ht="15">
      <c r="A82" s="1" t="s">
        <v>802</v>
      </c>
      <c r="B82" s="113" t="s">
        <v>802</v>
      </c>
      <c r="C82" s="78"/>
      <c r="D82" s="78"/>
      <c r="E82" s="78"/>
    </row>
    <row r="83" spans="1:5" ht="15">
      <c r="A83" s="1" t="s">
        <v>815</v>
      </c>
      <c r="B83" s="113" t="s">
        <v>815</v>
      </c>
      <c r="C83" s="78"/>
      <c r="D83" s="78"/>
      <c r="E83" s="78"/>
    </row>
    <row r="84" spans="1:5" ht="15">
      <c r="A84" s="1" t="s">
        <v>824</v>
      </c>
      <c r="B84" s="113" t="s">
        <v>824</v>
      </c>
      <c r="C84" s="78"/>
      <c r="D84" s="78"/>
      <c r="E84" s="78"/>
    </row>
    <row r="85" spans="1:5" ht="15">
      <c r="A85" s="1" t="s">
        <v>833</v>
      </c>
      <c r="B85" s="78" t="s">
        <v>1358</v>
      </c>
      <c r="C85" s="78"/>
      <c r="D85" s="78"/>
      <c r="E85" s="78"/>
    </row>
    <row r="86" spans="1:5" ht="15">
      <c r="A86" s="1" t="s">
        <v>840</v>
      </c>
      <c r="B86" s="113" t="s">
        <v>840</v>
      </c>
      <c r="C86" s="78"/>
      <c r="D86" s="78"/>
      <c r="E86" s="78"/>
    </row>
    <row r="87" spans="1:5" ht="15">
      <c r="A87" s="1" t="s">
        <v>847</v>
      </c>
      <c r="B87" s="113" t="s">
        <v>847</v>
      </c>
      <c r="C87" s="78"/>
      <c r="D87" s="78"/>
      <c r="E87" s="78"/>
    </row>
    <row r="88" spans="1:5" ht="15">
      <c r="A88" s="1" t="s">
        <v>860</v>
      </c>
      <c r="B88" s="113" t="s">
        <v>1328</v>
      </c>
      <c r="C88" s="78"/>
      <c r="D88" s="78"/>
      <c r="E88" s="78"/>
    </row>
    <row r="89" spans="1:5" ht="15">
      <c r="A89" s="1" t="s">
        <v>864</v>
      </c>
      <c r="B89" s="113" t="s">
        <v>864</v>
      </c>
      <c r="C89" s="78"/>
      <c r="D89" s="78"/>
      <c r="E89" s="78"/>
    </row>
    <row r="90" spans="1:5" ht="15">
      <c r="A90" s="1" t="s">
        <v>871</v>
      </c>
      <c r="B90" s="78" t="s">
        <v>1329</v>
      </c>
      <c r="C90" s="113"/>
      <c r="D90" s="78"/>
      <c r="E90" s="78"/>
    </row>
    <row r="91" spans="1:5" ht="15">
      <c r="A91" s="1" t="s">
        <v>882</v>
      </c>
      <c r="B91" s="113" t="s">
        <v>1389</v>
      </c>
      <c r="C91" s="78"/>
      <c r="D91" s="78"/>
      <c r="E91" s="78"/>
    </row>
    <row r="92" spans="1:5" ht="15">
      <c r="A92" s="1" t="s">
        <v>887</v>
      </c>
      <c r="B92" s="113" t="s">
        <v>887</v>
      </c>
      <c r="C92" s="78"/>
      <c r="D92" s="78"/>
      <c r="E92" s="78"/>
    </row>
    <row r="93" spans="1:5" ht="15">
      <c r="A93" s="1" t="s">
        <v>901</v>
      </c>
      <c r="B93" s="113" t="s">
        <v>901</v>
      </c>
      <c r="C93" s="113"/>
      <c r="D93" s="78"/>
      <c r="E93" s="113"/>
    </row>
    <row r="94" spans="1:5" ht="15">
      <c r="A94" s="1" t="s">
        <v>911</v>
      </c>
      <c r="B94" s="78" t="s">
        <v>1406</v>
      </c>
      <c r="C94" s="113"/>
      <c r="D94" s="78"/>
      <c r="E94" s="78"/>
    </row>
    <row r="95" spans="1:5" ht="15">
      <c r="A95" s="1" t="s">
        <v>916</v>
      </c>
      <c r="B95" s="113" t="s">
        <v>916</v>
      </c>
      <c r="C95" s="78"/>
      <c r="D95" s="113"/>
      <c r="E95" s="78"/>
    </row>
    <row r="96" spans="1:5" ht="15">
      <c r="A96" s="1" t="s">
        <v>931</v>
      </c>
      <c r="B96" s="113" t="s">
        <v>1491</v>
      </c>
      <c r="C96" s="78"/>
      <c r="D96" s="78"/>
      <c r="E96" s="78"/>
    </row>
    <row r="97" spans="1:5" ht="15">
      <c r="A97" s="1" t="s">
        <v>943</v>
      </c>
      <c r="B97" s="78" t="s">
        <v>1354</v>
      </c>
      <c r="C97" s="78"/>
      <c r="D97" s="78"/>
      <c r="E97" s="78"/>
    </row>
    <row r="98" spans="1:5" ht="15">
      <c r="A98" s="1" t="s">
        <v>959</v>
      </c>
      <c r="B98" s="113" t="s">
        <v>959</v>
      </c>
      <c r="C98" s="78"/>
      <c r="D98" s="113"/>
      <c r="E98" s="113"/>
    </row>
    <row r="99" spans="1:5" ht="15">
      <c r="A99" s="1" t="s">
        <v>979</v>
      </c>
      <c r="B99" s="113" t="s">
        <v>1395</v>
      </c>
      <c r="C99" s="113"/>
      <c r="D99" s="113"/>
      <c r="E99" s="78"/>
    </row>
    <row r="100" spans="1:5" ht="15">
      <c r="A100" s="1" t="s">
        <v>987</v>
      </c>
      <c r="B100" s="113" t="s">
        <v>987</v>
      </c>
      <c r="C100" s="78"/>
      <c r="D100" s="78"/>
      <c r="E100" s="78"/>
    </row>
    <row r="101" spans="1:5" ht="15">
      <c r="A101" s="1" t="s">
        <v>992</v>
      </c>
      <c r="B101" s="113" t="s">
        <v>1334</v>
      </c>
      <c r="C101" s="113"/>
      <c r="D101" s="78"/>
    </row>
    <row r="102" spans="1:5" ht="15">
      <c r="A102" s="1" t="s">
        <v>994</v>
      </c>
      <c r="B102" s="78" t="s">
        <v>1346</v>
      </c>
      <c r="C102" s="78"/>
      <c r="D102" s="78"/>
      <c r="E102" s="78"/>
    </row>
    <row r="103" spans="1:5" ht="15">
      <c r="A103" s="1" t="s">
        <v>1000</v>
      </c>
      <c r="B103" s="113" t="s">
        <v>1000</v>
      </c>
      <c r="C103" s="78"/>
      <c r="D103" s="78"/>
      <c r="E103" s="78"/>
    </row>
    <row r="104" spans="1:5" ht="15">
      <c r="A104" s="1" t="s">
        <v>1008</v>
      </c>
      <c r="B104" s="78" t="s">
        <v>1370</v>
      </c>
      <c r="C104" s="78"/>
      <c r="D104" s="113"/>
      <c r="E104" s="78"/>
    </row>
    <row r="105" spans="1:5" ht="15">
      <c r="A105" s="1" t="s">
        <v>1017</v>
      </c>
      <c r="B105" s="113" t="s">
        <v>1017</v>
      </c>
      <c r="C105" s="78"/>
      <c r="D105" s="78"/>
      <c r="E105" s="78"/>
    </row>
    <row r="106" spans="1:5" ht="15">
      <c r="A106" s="1" t="s">
        <v>1025</v>
      </c>
      <c r="B106" s="113" t="s">
        <v>1381</v>
      </c>
      <c r="C106" s="78"/>
      <c r="D106" s="113"/>
      <c r="E106" s="78"/>
    </row>
    <row r="107" spans="1:5" ht="15">
      <c r="A107" s="1" t="s">
        <v>1252</v>
      </c>
      <c r="B107" s="113" t="s">
        <v>1357</v>
      </c>
      <c r="C107" s="78"/>
      <c r="D107" s="78"/>
      <c r="E107" s="78"/>
    </row>
    <row r="108" spans="1:5" ht="15">
      <c r="A108" s="1" t="s">
        <v>1035</v>
      </c>
      <c r="B108" s="78" t="s">
        <v>1413</v>
      </c>
      <c r="C108" s="78"/>
      <c r="D108" s="78"/>
    </row>
    <row r="109" spans="1:5" ht="15">
      <c r="A109" s="1" t="s">
        <v>706</v>
      </c>
      <c r="B109" s="78" t="s">
        <v>1312</v>
      </c>
      <c r="C109" s="113"/>
      <c r="D109" s="78"/>
      <c r="E109" s="78"/>
    </row>
    <row r="110" spans="1:5" ht="15">
      <c r="A110" s="1" t="s">
        <v>1047</v>
      </c>
      <c r="B110" s="113" t="s">
        <v>1411</v>
      </c>
      <c r="C110" s="78"/>
      <c r="D110" s="78"/>
      <c r="E110" s="78"/>
    </row>
    <row r="111" spans="1:5" ht="15">
      <c r="A111" s="1" t="s">
        <v>1055</v>
      </c>
      <c r="B111" s="113" t="s">
        <v>1055</v>
      </c>
      <c r="C111" s="78"/>
      <c r="D111" s="78"/>
      <c r="E111" s="78"/>
    </row>
    <row r="112" spans="1:5" ht="15">
      <c r="A112" s="1" t="s">
        <v>1065</v>
      </c>
      <c r="B112" s="113" t="s">
        <v>1065</v>
      </c>
      <c r="C112" s="113"/>
      <c r="D112" s="78"/>
      <c r="E112" s="78"/>
    </row>
    <row r="113" spans="1:5" ht="15">
      <c r="A113" s="1" t="s">
        <v>1068</v>
      </c>
      <c r="B113" s="113" t="s">
        <v>1068</v>
      </c>
      <c r="C113" s="78"/>
      <c r="D113" s="78"/>
    </row>
    <row r="114" spans="1:5" ht="15">
      <c r="A114" s="1" t="s">
        <v>709</v>
      </c>
      <c r="B114" s="78" t="s">
        <v>1314</v>
      </c>
      <c r="C114" s="113"/>
      <c r="D114" s="78"/>
      <c r="E114" s="78"/>
    </row>
    <row r="115" spans="1:5" ht="15">
      <c r="A115" s="1" t="s">
        <v>258</v>
      </c>
      <c r="B115" s="78" t="s">
        <v>1342</v>
      </c>
      <c r="C115" s="78"/>
      <c r="D115" s="78"/>
      <c r="E115" s="78"/>
    </row>
    <row r="116" spans="1:5" ht="15">
      <c r="A116" s="1" t="s">
        <v>1074</v>
      </c>
      <c r="B116" s="113" t="s">
        <v>1074</v>
      </c>
      <c r="C116" s="78"/>
      <c r="D116" s="78"/>
      <c r="E116" s="78"/>
    </row>
    <row r="117" spans="1:5" ht="15">
      <c r="A117" s="1" t="s">
        <v>1083</v>
      </c>
      <c r="B117" s="78" t="s">
        <v>1374</v>
      </c>
      <c r="C117" s="113"/>
      <c r="D117" s="113"/>
      <c r="E117" s="113"/>
    </row>
    <row r="118" spans="1:5" ht="15">
      <c r="A118" s="1" t="s">
        <v>1090</v>
      </c>
      <c r="B118" s="113" t="s">
        <v>1090</v>
      </c>
      <c r="C118" s="78"/>
      <c r="D118" s="78"/>
      <c r="E118" s="78"/>
    </row>
    <row r="119" spans="1:5" ht="15">
      <c r="A119" s="1" t="s">
        <v>1094</v>
      </c>
      <c r="B119" s="113" t="s">
        <v>1094</v>
      </c>
      <c r="C119" s="78"/>
      <c r="D119" s="78"/>
      <c r="E119" s="113"/>
    </row>
    <row r="120" spans="1:5" ht="15">
      <c r="A120" s="1" t="s">
        <v>1102</v>
      </c>
      <c r="B120" s="78" t="s">
        <v>1335</v>
      </c>
      <c r="C120" s="78"/>
      <c r="D120" s="113"/>
      <c r="E120" s="78"/>
    </row>
    <row r="121" spans="1:5" ht="15">
      <c r="A121" s="1" t="s">
        <v>718</v>
      </c>
      <c r="B121" s="78" t="s">
        <v>1340</v>
      </c>
      <c r="C121" s="113"/>
      <c r="D121" s="78"/>
      <c r="E121" s="78"/>
    </row>
    <row r="122" spans="1:5" ht="15">
      <c r="A122" s="1" t="s">
        <v>1116</v>
      </c>
      <c r="B122" s="113" t="s">
        <v>1116</v>
      </c>
      <c r="C122" s="78"/>
      <c r="D122" s="78"/>
      <c r="E122" s="78"/>
    </row>
    <row r="123" spans="1:5" ht="15">
      <c r="A123" s="1" t="s">
        <v>1117</v>
      </c>
      <c r="B123" s="78" t="s">
        <v>1336</v>
      </c>
      <c r="C123" s="78"/>
      <c r="D123" s="78"/>
      <c r="E123" s="78"/>
    </row>
    <row r="124" spans="1:5" ht="15">
      <c r="A124" s="1" t="s">
        <v>1132</v>
      </c>
      <c r="B124" s="78" t="s">
        <v>1399</v>
      </c>
      <c r="C124" s="78"/>
      <c r="D124" s="78"/>
      <c r="E124" s="78"/>
    </row>
    <row r="125" spans="1:5" ht="15">
      <c r="A125" s="1" t="s">
        <v>1141</v>
      </c>
      <c r="B125" s="113" t="s">
        <v>1141</v>
      </c>
      <c r="C125" s="78"/>
      <c r="D125" s="78"/>
      <c r="E125" s="78"/>
    </row>
    <row r="126" spans="1:5" ht="15">
      <c r="A126" s="1" t="s">
        <v>1148</v>
      </c>
      <c r="B126" s="78" t="s">
        <v>1337</v>
      </c>
      <c r="C126" s="113"/>
      <c r="D126" s="78"/>
    </row>
    <row r="127" spans="1:5" ht="15">
      <c r="A127" s="1" t="s">
        <v>1153</v>
      </c>
      <c r="B127" s="113" t="s">
        <v>1153</v>
      </c>
      <c r="C127" s="78"/>
      <c r="D127" s="78"/>
    </row>
    <row r="128" spans="1:5" ht="15">
      <c r="A128" s="1" t="s">
        <v>672</v>
      </c>
      <c r="B128" s="113" t="s">
        <v>672</v>
      </c>
      <c r="C128" s="78"/>
      <c r="D128" s="113"/>
    </row>
    <row r="129" spans="1:4" ht="15">
      <c r="A129" s="1" t="s">
        <v>1159</v>
      </c>
      <c r="B129" s="78" t="s">
        <v>1290</v>
      </c>
      <c r="C129" s="78"/>
      <c r="D129" s="78"/>
    </row>
    <row r="130" spans="1:4" ht="15">
      <c r="A130" s="1" t="s">
        <v>1165</v>
      </c>
      <c r="B130" s="113" t="s">
        <v>1165</v>
      </c>
      <c r="C130" s="78"/>
      <c r="D130" s="78"/>
    </row>
    <row r="131" spans="1:4" ht="15">
      <c r="A131" s="1" t="s">
        <v>1172</v>
      </c>
      <c r="B131" s="113" t="s">
        <v>1172</v>
      </c>
      <c r="C131" s="78"/>
      <c r="D131" s="78"/>
    </row>
    <row r="132" spans="1:4" ht="15">
      <c r="A132" s="1" t="s">
        <v>290</v>
      </c>
      <c r="B132" s="78" t="s">
        <v>1307</v>
      </c>
      <c r="C132" s="78"/>
      <c r="D132" s="78"/>
    </row>
    <row r="133" spans="1:4" ht="15">
      <c r="A133" s="1" t="s">
        <v>1177</v>
      </c>
      <c r="B133" s="78" t="s">
        <v>1375</v>
      </c>
      <c r="C133" s="113"/>
      <c r="D133" s="78"/>
    </row>
    <row r="134" spans="1:4" ht="15">
      <c r="A134" s="1" t="s">
        <v>1183</v>
      </c>
      <c r="B134" s="78" t="s">
        <v>1376</v>
      </c>
      <c r="C134" s="113"/>
      <c r="D134" s="113"/>
    </row>
    <row r="135" spans="1:4" ht="15">
      <c r="A135" s="1" t="s">
        <v>1193</v>
      </c>
      <c r="B135" s="113" t="s">
        <v>1193</v>
      </c>
      <c r="C135" s="78"/>
      <c r="D135" s="113"/>
    </row>
    <row r="136" spans="1:4" ht="15">
      <c r="A136" s="1" t="s">
        <v>1196</v>
      </c>
      <c r="B136" s="78" t="s">
        <v>1400</v>
      </c>
      <c r="C136" s="113"/>
      <c r="D136" s="78"/>
    </row>
    <row r="137" spans="1:4" ht="15">
      <c r="A137" s="1" t="s">
        <v>1203</v>
      </c>
      <c r="B137" s="113" t="s">
        <v>1203</v>
      </c>
      <c r="C137" s="78"/>
      <c r="D137" s="113"/>
    </row>
    <row r="138" spans="1:4" ht="15">
      <c r="A138" s="1" t="s">
        <v>1208</v>
      </c>
      <c r="B138" s="78" t="s">
        <v>1339</v>
      </c>
      <c r="C138" s="78"/>
      <c r="D138" s="78"/>
    </row>
    <row r="139" spans="1:4" ht="15">
      <c r="A139" s="1" t="s">
        <v>1028</v>
      </c>
      <c r="B139" s="78"/>
      <c r="C139" s="78"/>
      <c r="D139" s="78"/>
    </row>
    <row r="140" spans="1:4" ht="15">
      <c r="B140" s="78"/>
      <c r="C140" s="78"/>
      <c r="D140" s="78"/>
    </row>
    <row r="141" spans="1:4" ht="15">
      <c r="B141" s="78"/>
      <c r="C141" s="78"/>
      <c r="D141" s="78"/>
    </row>
    <row r="142" spans="1:4" ht="15">
      <c r="B142" s="78"/>
      <c r="C142" s="78"/>
      <c r="D142" s="78"/>
    </row>
    <row r="143" spans="1:4" ht="13">
      <c r="B143" s="113"/>
      <c r="C143" s="113"/>
      <c r="D143" s="113"/>
    </row>
    <row r="144" spans="1:4" ht="15">
      <c r="B144" s="78"/>
      <c r="C144" s="78"/>
      <c r="D144" s="78"/>
    </row>
    <row r="145" spans="2:4" ht="13">
      <c r="B145" s="113"/>
      <c r="C145" s="113"/>
      <c r="D145" s="113"/>
    </row>
    <row r="146" spans="2:4" ht="15">
      <c r="B146" s="78"/>
      <c r="C146" s="78"/>
      <c r="D146" s="78"/>
    </row>
    <row r="147" spans="2:4" ht="15">
      <c r="B147" s="78"/>
      <c r="C147" s="78"/>
      <c r="D147" s="78"/>
    </row>
    <row r="148" spans="2:4" ht="15">
      <c r="B148" s="78"/>
      <c r="C148" s="78"/>
      <c r="D148" s="78"/>
    </row>
    <row r="149" spans="2:4" ht="15">
      <c r="B149" s="78"/>
      <c r="C149" s="78"/>
      <c r="D149" s="78"/>
    </row>
    <row r="150" spans="2:4" ht="15">
      <c r="B150" s="78"/>
      <c r="C150" s="78"/>
      <c r="D150" s="78"/>
    </row>
    <row r="151" spans="2:4" ht="13">
      <c r="B151" s="113"/>
      <c r="C151" s="113"/>
      <c r="D151" s="113"/>
    </row>
    <row r="152" spans="2:4" ht="15">
      <c r="B152" s="78"/>
      <c r="C152" s="78"/>
      <c r="D152" s="78"/>
    </row>
    <row r="153" spans="2:4" ht="15">
      <c r="B153" s="78"/>
      <c r="C153" s="78"/>
      <c r="D153" s="78"/>
    </row>
    <row r="154" spans="2:4" ht="15">
      <c r="B154" s="78"/>
      <c r="C154" s="78"/>
      <c r="D154" s="78"/>
    </row>
    <row r="155" spans="2:4" ht="15">
      <c r="B155" s="78"/>
      <c r="C155" s="78"/>
      <c r="D155" s="78"/>
    </row>
    <row r="156" spans="2:4" ht="15">
      <c r="B156" s="78"/>
      <c r="C156" s="78"/>
      <c r="D156" s="78"/>
    </row>
    <row r="157" spans="2:4" ht="15">
      <c r="B157" s="78"/>
      <c r="C157" s="78"/>
      <c r="D157" s="78"/>
    </row>
    <row r="158" spans="2:4" ht="15">
      <c r="B158" s="78"/>
      <c r="C158" s="78"/>
      <c r="D158" s="78"/>
    </row>
    <row r="159" spans="2:4" ht="15">
      <c r="B159" s="78"/>
      <c r="C159" s="78"/>
      <c r="D159" s="78"/>
    </row>
    <row r="160" spans="2:4" ht="15">
      <c r="B160" s="78"/>
      <c r="C160" s="78"/>
      <c r="D160" s="78"/>
    </row>
    <row r="161" spans="2:4" ht="15">
      <c r="B161" s="78"/>
      <c r="C161" s="78"/>
      <c r="D161" s="78"/>
    </row>
    <row r="162" spans="2:4" ht="15">
      <c r="B162" s="78"/>
      <c r="C162" s="78"/>
      <c r="D162" s="78"/>
    </row>
    <row r="163" spans="2:4" ht="15">
      <c r="B163" s="78"/>
      <c r="C163" s="78"/>
      <c r="D163" s="78"/>
    </row>
    <row r="164" spans="2:4" ht="15">
      <c r="B164" s="78"/>
      <c r="C164" s="78"/>
      <c r="D164" s="78"/>
    </row>
    <row r="165" spans="2:4" ht="15">
      <c r="B165" s="78"/>
      <c r="C165" s="78"/>
      <c r="D165" s="78"/>
    </row>
    <row r="166" spans="2:4" ht="15">
      <c r="B166" s="78"/>
      <c r="C166" s="78"/>
      <c r="D166" s="78"/>
    </row>
    <row r="167" spans="2:4" ht="15">
      <c r="B167" s="78"/>
      <c r="C167" s="78"/>
      <c r="D167" s="78"/>
    </row>
    <row r="168" spans="2:4" ht="15">
      <c r="B168" s="78"/>
      <c r="C168" s="78"/>
      <c r="D168" s="78"/>
    </row>
    <row r="169" spans="2:4" ht="15">
      <c r="B169" s="78"/>
      <c r="C169" s="78"/>
      <c r="D169" s="78"/>
    </row>
    <row r="170" spans="2:4" ht="15">
      <c r="B170" s="78"/>
      <c r="C170" s="78"/>
      <c r="D170" s="78"/>
    </row>
    <row r="171" spans="2:4" ht="15">
      <c r="B171" s="78"/>
      <c r="C171" s="78"/>
      <c r="D171" s="78"/>
    </row>
    <row r="172" spans="2:4" ht="13">
      <c r="B172" s="113"/>
      <c r="C172" s="113"/>
      <c r="D172" s="113"/>
    </row>
    <row r="173" spans="2:4" ht="15">
      <c r="B173" s="78"/>
      <c r="C173" s="78"/>
      <c r="D173" s="78"/>
    </row>
    <row r="174" spans="2:4" ht="13">
      <c r="B174" s="113"/>
      <c r="C174" s="113"/>
      <c r="D174" s="113"/>
    </row>
    <row r="175" spans="2:4" ht="15">
      <c r="B175" s="78"/>
      <c r="C175" s="78"/>
      <c r="D175" s="78"/>
    </row>
    <row r="176" spans="2:4" ht="15">
      <c r="B176" s="78"/>
      <c r="C176" s="78"/>
      <c r="D176" s="78"/>
    </row>
    <row r="177" spans="2:4" ht="15">
      <c r="B177" s="78"/>
      <c r="C177" s="78"/>
      <c r="D177" s="78"/>
    </row>
    <row r="178" spans="2:4" ht="15">
      <c r="B178" s="78"/>
      <c r="C178" s="78"/>
      <c r="D178" s="78"/>
    </row>
    <row r="179" spans="2:4" ht="15">
      <c r="B179" s="78"/>
      <c r="C179" s="78"/>
      <c r="D179" s="78"/>
    </row>
    <row r="180" spans="2:4" ht="15">
      <c r="B180" s="78"/>
      <c r="C180" s="78"/>
      <c r="D180" s="78"/>
    </row>
    <row r="181" spans="2:4" ht="15">
      <c r="B181" s="78"/>
      <c r="C181" s="78"/>
      <c r="D181" s="78"/>
    </row>
    <row r="182" spans="2:4" ht="15">
      <c r="B182" s="78"/>
      <c r="C182" s="78"/>
      <c r="D182" s="78"/>
    </row>
    <row r="183" spans="2:4" ht="15">
      <c r="B183" s="78"/>
      <c r="C183" s="78"/>
      <c r="D183" s="78"/>
    </row>
    <row r="184" spans="2:4" ht="15">
      <c r="B184" s="78"/>
      <c r="C184" s="78"/>
      <c r="D184" s="78"/>
    </row>
    <row r="185" spans="2:4" ht="15">
      <c r="B185" s="78"/>
      <c r="C185" s="78"/>
      <c r="D185" s="78"/>
    </row>
    <row r="186" spans="2:4" ht="15">
      <c r="B186" s="78"/>
      <c r="C186" s="78"/>
      <c r="D186" s="78"/>
    </row>
  </sheetData>
  <autoFilter ref="A1:C139" xr:uid="{00000000-0009-0000-0000-000009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M45"/>
  <sheetViews>
    <sheetView workbookViewId="0">
      <selection sqref="A1:A3"/>
    </sheetView>
  </sheetViews>
  <sheetFormatPr baseColWidth="10" defaultColWidth="12.6640625" defaultRowHeight="15.75" customHeight="1"/>
  <sheetData>
    <row r="1" spans="1:13" ht="15.75" customHeight="1">
      <c r="A1" s="157" t="s">
        <v>276</v>
      </c>
      <c r="B1" s="147" t="s">
        <v>1492</v>
      </c>
      <c r="C1" s="148"/>
      <c r="D1" s="148"/>
      <c r="E1" s="148"/>
      <c r="F1" s="148"/>
      <c r="G1" s="148"/>
      <c r="H1" s="148"/>
      <c r="I1" s="148"/>
      <c r="J1" s="148"/>
      <c r="K1" s="148"/>
      <c r="L1" s="148"/>
      <c r="M1" s="149"/>
    </row>
    <row r="2" spans="1:13">
      <c r="A2" s="158"/>
      <c r="B2" s="150" t="s">
        <v>1493</v>
      </c>
      <c r="C2" s="151"/>
      <c r="D2" s="152" t="s">
        <v>1494</v>
      </c>
      <c r="E2" s="149"/>
      <c r="F2" s="152" t="s">
        <v>1495</v>
      </c>
      <c r="G2" s="149"/>
      <c r="H2" s="153" t="s">
        <v>1496</v>
      </c>
      <c r="I2" s="154"/>
      <c r="J2" s="153" t="s">
        <v>1497</v>
      </c>
      <c r="K2" s="154"/>
      <c r="L2" s="153" t="s">
        <v>1498</v>
      </c>
      <c r="M2" s="154"/>
    </row>
    <row r="3" spans="1:13">
      <c r="A3" s="144"/>
      <c r="B3" s="114" t="s">
        <v>1499</v>
      </c>
      <c r="C3" s="114" t="s">
        <v>1500</v>
      </c>
      <c r="D3" s="114" t="s">
        <v>1499</v>
      </c>
      <c r="E3" s="114" t="s">
        <v>1500</v>
      </c>
      <c r="F3" s="114" t="s">
        <v>1499</v>
      </c>
      <c r="G3" s="114" t="s">
        <v>1500</v>
      </c>
      <c r="H3" s="115" t="s">
        <v>1499</v>
      </c>
      <c r="I3" s="115" t="s">
        <v>1500</v>
      </c>
      <c r="J3" s="115" t="s">
        <v>1499</v>
      </c>
      <c r="K3" s="115" t="s">
        <v>1500</v>
      </c>
      <c r="L3" s="115" t="s">
        <v>1499</v>
      </c>
      <c r="M3" s="115" t="s">
        <v>1501</v>
      </c>
    </row>
    <row r="4" spans="1:13">
      <c r="A4" s="116" t="s">
        <v>1420</v>
      </c>
      <c r="B4" s="117" t="s">
        <v>675</v>
      </c>
      <c r="C4" s="117" t="s">
        <v>675</v>
      </c>
      <c r="D4" s="117" t="s">
        <v>675</v>
      </c>
      <c r="E4" s="117" t="s">
        <v>675</v>
      </c>
      <c r="F4" s="117" t="s">
        <v>1453</v>
      </c>
      <c r="G4" s="117" t="s">
        <v>1453</v>
      </c>
      <c r="H4" s="117" t="s">
        <v>675</v>
      </c>
      <c r="I4" s="117" t="s">
        <v>675</v>
      </c>
      <c r="J4" s="117" t="s">
        <v>675</v>
      </c>
      <c r="K4" s="117" t="s">
        <v>675</v>
      </c>
      <c r="L4" s="117" t="s">
        <v>675</v>
      </c>
      <c r="M4" s="117" t="s">
        <v>675</v>
      </c>
    </row>
    <row r="5" spans="1:13">
      <c r="A5" s="118" t="s">
        <v>1422</v>
      </c>
      <c r="B5" s="119" t="s">
        <v>647</v>
      </c>
      <c r="C5" s="119" t="s">
        <v>647</v>
      </c>
      <c r="D5" s="119" t="s">
        <v>647</v>
      </c>
      <c r="E5" s="119" t="s">
        <v>647</v>
      </c>
      <c r="F5" s="119" t="s">
        <v>1453</v>
      </c>
      <c r="G5" s="119" t="s">
        <v>1453</v>
      </c>
      <c r="H5" s="119" t="s">
        <v>647</v>
      </c>
      <c r="I5" s="119" t="s">
        <v>647</v>
      </c>
      <c r="J5" s="119" t="s">
        <v>647</v>
      </c>
      <c r="K5" s="119" t="s">
        <v>647</v>
      </c>
      <c r="L5" s="119" t="s">
        <v>647</v>
      </c>
      <c r="M5" s="119" t="s">
        <v>647</v>
      </c>
    </row>
    <row r="6" spans="1:13">
      <c r="A6" s="155" t="s">
        <v>1423</v>
      </c>
      <c r="B6" s="117" t="s">
        <v>1424</v>
      </c>
      <c r="C6" s="117" t="s">
        <v>1425</v>
      </c>
      <c r="D6" s="155" t="s">
        <v>1426</v>
      </c>
      <c r="E6" s="156">
        <v>53752</v>
      </c>
      <c r="F6" s="155" t="s">
        <v>1502</v>
      </c>
      <c r="G6" s="155" t="s">
        <v>1425</v>
      </c>
      <c r="H6" s="155" t="s">
        <v>1502</v>
      </c>
      <c r="I6" s="155" t="s">
        <v>1425</v>
      </c>
      <c r="J6" s="155" t="s">
        <v>1426</v>
      </c>
      <c r="K6" s="156">
        <v>53752</v>
      </c>
      <c r="L6" s="155" t="s">
        <v>1426</v>
      </c>
      <c r="M6" s="156">
        <v>53752</v>
      </c>
    </row>
    <row r="7" spans="1:13">
      <c r="A7" s="144"/>
      <c r="B7" s="117" t="s">
        <v>1428</v>
      </c>
      <c r="C7" s="117" t="s">
        <v>1425</v>
      </c>
      <c r="D7" s="144"/>
      <c r="E7" s="144"/>
      <c r="F7" s="144"/>
      <c r="G7" s="144"/>
      <c r="H7" s="144"/>
      <c r="I7" s="144"/>
      <c r="J7" s="144"/>
      <c r="K7" s="144"/>
      <c r="L7" s="144"/>
      <c r="M7" s="144"/>
    </row>
    <row r="8" spans="1:13">
      <c r="A8" s="118" t="s">
        <v>1429</v>
      </c>
      <c r="B8" s="119" t="s">
        <v>114</v>
      </c>
      <c r="C8" s="118" t="s">
        <v>1430</v>
      </c>
      <c r="D8" s="118" t="s">
        <v>620</v>
      </c>
      <c r="E8" s="119" t="s">
        <v>620</v>
      </c>
      <c r="F8" s="119" t="s">
        <v>620</v>
      </c>
      <c r="G8" s="119" t="s">
        <v>620</v>
      </c>
      <c r="H8" s="119" t="s">
        <v>620</v>
      </c>
      <c r="I8" s="119" t="s">
        <v>620</v>
      </c>
      <c r="J8" s="119" t="s">
        <v>620</v>
      </c>
      <c r="K8" s="119" t="s">
        <v>620</v>
      </c>
      <c r="L8" s="119" t="s">
        <v>620</v>
      </c>
      <c r="M8" s="119" t="s">
        <v>620</v>
      </c>
    </row>
    <row r="9" spans="1:13">
      <c r="A9" s="116" t="s">
        <v>1431</v>
      </c>
      <c r="B9" s="117" t="s">
        <v>114</v>
      </c>
      <c r="C9" s="117" t="s">
        <v>1432</v>
      </c>
      <c r="D9" s="117" t="s">
        <v>114</v>
      </c>
      <c r="E9" s="117" t="s">
        <v>1432</v>
      </c>
      <c r="F9" s="117" t="s">
        <v>114</v>
      </c>
      <c r="G9" s="117" t="s">
        <v>1432</v>
      </c>
      <c r="H9" s="117" t="s">
        <v>114</v>
      </c>
      <c r="I9" s="117" t="s">
        <v>1432</v>
      </c>
      <c r="J9" s="117" t="s">
        <v>114</v>
      </c>
      <c r="K9" s="117" t="s">
        <v>1432</v>
      </c>
      <c r="L9" s="117" t="s">
        <v>114</v>
      </c>
      <c r="M9" s="117" t="s">
        <v>1432</v>
      </c>
    </row>
    <row r="10" spans="1:13">
      <c r="A10" s="118" t="s">
        <v>1433</v>
      </c>
      <c r="B10" s="119" t="s">
        <v>647</v>
      </c>
      <c r="C10" s="119" t="s">
        <v>647</v>
      </c>
      <c r="D10" s="119" t="s">
        <v>647</v>
      </c>
      <c r="E10" s="119" t="s">
        <v>647</v>
      </c>
      <c r="F10" s="119" t="s">
        <v>647</v>
      </c>
      <c r="G10" s="119" t="s">
        <v>647</v>
      </c>
      <c r="H10" s="119" t="s">
        <v>647</v>
      </c>
      <c r="I10" s="119" t="s">
        <v>647</v>
      </c>
      <c r="J10" s="119" t="s">
        <v>647</v>
      </c>
      <c r="K10" s="119" t="s">
        <v>647</v>
      </c>
      <c r="L10" s="119" t="s">
        <v>647</v>
      </c>
      <c r="M10" s="119" t="s">
        <v>647</v>
      </c>
    </row>
    <row r="11" spans="1:13">
      <c r="A11" s="116" t="s">
        <v>1401</v>
      </c>
      <c r="B11" s="117" t="s">
        <v>114</v>
      </c>
      <c r="C11" s="120">
        <v>46447</v>
      </c>
      <c r="D11" s="117" t="s">
        <v>1174</v>
      </c>
      <c r="E11" s="117">
        <v>2027</v>
      </c>
      <c r="F11" s="117" t="s">
        <v>114</v>
      </c>
      <c r="G11" s="117" t="s">
        <v>1503</v>
      </c>
      <c r="H11" s="117" t="s">
        <v>1453</v>
      </c>
      <c r="I11" s="117" t="s">
        <v>1453</v>
      </c>
      <c r="J11" s="117" t="s">
        <v>1174</v>
      </c>
      <c r="K11" s="117">
        <v>2027</v>
      </c>
      <c r="L11" s="117" t="s">
        <v>1453</v>
      </c>
      <c r="M11" s="117" t="s">
        <v>1453</v>
      </c>
    </row>
    <row r="12" spans="1:13">
      <c r="A12" s="118" t="s">
        <v>1435</v>
      </c>
      <c r="B12" s="119" t="s">
        <v>114</v>
      </c>
      <c r="C12" s="119" t="s">
        <v>1436</v>
      </c>
      <c r="D12" s="119" t="s">
        <v>285</v>
      </c>
      <c r="E12" s="119">
        <v>2043</v>
      </c>
      <c r="F12" s="121" t="s">
        <v>285</v>
      </c>
      <c r="G12" s="122" t="s">
        <v>1504</v>
      </c>
      <c r="H12" s="119" t="s">
        <v>285</v>
      </c>
      <c r="I12" s="123" t="s">
        <v>1504</v>
      </c>
      <c r="J12" s="119" t="s">
        <v>285</v>
      </c>
      <c r="K12" s="123" t="s">
        <v>1504</v>
      </c>
      <c r="L12" s="119" t="s">
        <v>114</v>
      </c>
      <c r="M12" s="118" t="s">
        <v>1505</v>
      </c>
    </row>
    <row r="13" spans="1:13">
      <c r="A13" s="116" t="s">
        <v>1437</v>
      </c>
      <c r="B13" s="117" t="s">
        <v>285</v>
      </c>
      <c r="C13" s="120">
        <v>45809</v>
      </c>
      <c r="D13" s="117" t="s">
        <v>620</v>
      </c>
      <c r="E13" s="117" t="s">
        <v>620</v>
      </c>
      <c r="F13" s="117" t="s">
        <v>620</v>
      </c>
      <c r="G13" s="117" t="s">
        <v>620</v>
      </c>
      <c r="H13" s="117" t="s">
        <v>620</v>
      </c>
      <c r="I13" s="117" t="s">
        <v>620</v>
      </c>
      <c r="J13" s="117" t="s">
        <v>620</v>
      </c>
      <c r="K13" s="117" t="s">
        <v>620</v>
      </c>
      <c r="L13" s="117" t="s">
        <v>620</v>
      </c>
      <c r="M13" s="117" t="s">
        <v>620</v>
      </c>
    </row>
    <row r="14" spans="1:13">
      <c r="A14" s="118" t="s">
        <v>1438</v>
      </c>
      <c r="B14" s="119" t="s">
        <v>1439</v>
      </c>
      <c r="C14" s="119" t="s">
        <v>1440</v>
      </c>
      <c r="D14" s="119" t="s">
        <v>647</v>
      </c>
      <c r="E14" s="119" t="s">
        <v>647</v>
      </c>
      <c r="F14" s="119" t="s">
        <v>1453</v>
      </c>
      <c r="G14" s="119" t="s">
        <v>1453</v>
      </c>
      <c r="H14" s="119" t="s">
        <v>1439</v>
      </c>
      <c r="I14" s="119" t="s">
        <v>1440</v>
      </c>
      <c r="J14" s="119" t="s">
        <v>647</v>
      </c>
      <c r="K14" s="119" t="s">
        <v>647</v>
      </c>
      <c r="L14" s="119" t="s">
        <v>647</v>
      </c>
      <c r="M14" s="119" t="s">
        <v>647</v>
      </c>
    </row>
    <row r="15" spans="1:13">
      <c r="A15" s="116" t="s">
        <v>1441</v>
      </c>
      <c r="B15" s="117" t="s">
        <v>114</v>
      </c>
      <c r="C15" s="117" t="s">
        <v>1442</v>
      </c>
      <c r="D15" s="117" t="s">
        <v>1443</v>
      </c>
      <c r="E15" s="117" t="s">
        <v>1444</v>
      </c>
      <c r="F15" s="117" t="s">
        <v>1453</v>
      </c>
      <c r="G15" s="117" t="s">
        <v>1453</v>
      </c>
      <c r="H15" s="117" t="s">
        <v>114</v>
      </c>
      <c r="I15" s="117" t="s">
        <v>1442</v>
      </c>
      <c r="J15" s="117" t="s">
        <v>114</v>
      </c>
      <c r="K15" s="117" t="s">
        <v>1442</v>
      </c>
      <c r="L15" s="117" t="s">
        <v>114</v>
      </c>
      <c r="M15" s="117" t="s">
        <v>1442</v>
      </c>
    </row>
    <row r="16" spans="1:13">
      <c r="A16" s="118" t="s">
        <v>1445</v>
      </c>
      <c r="B16" s="119" t="s">
        <v>647</v>
      </c>
      <c r="C16" s="119" t="s">
        <v>647</v>
      </c>
      <c r="D16" s="119" t="s">
        <v>647</v>
      </c>
      <c r="E16" s="119" t="s">
        <v>647</v>
      </c>
      <c r="F16" s="119" t="s">
        <v>647</v>
      </c>
      <c r="G16" s="119" t="s">
        <v>647</v>
      </c>
      <c r="H16" s="119" t="s">
        <v>647</v>
      </c>
      <c r="I16" s="119" t="s">
        <v>647</v>
      </c>
      <c r="J16" s="119" t="s">
        <v>647</v>
      </c>
      <c r="K16" s="119" t="s">
        <v>647</v>
      </c>
      <c r="L16" s="119" t="s">
        <v>647</v>
      </c>
      <c r="M16" s="119" t="s">
        <v>647</v>
      </c>
    </row>
    <row r="17" spans="1:13">
      <c r="A17" s="116" t="s">
        <v>1446</v>
      </c>
      <c r="B17" s="117" t="s">
        <v>658</v>
      </c>
      <c r="C17" s="117" t="s">
        <v>658</v>
      </c>
      <c r="D17" s="117" t="s">
        <v>658</v>
      </c>
      <c r="E17" s="117" t="s">
        <v>658</v>
      </c>
      <c r="F17" s="117" t="s">
        <v>1453</v>
      </c>
      <c r="G17" s="117" t="s">
        <v>1453</v>
      </c>
      <c r="H17" s="117" t="s">
        <v>1453</v>
      </c>
      <c r="I17" s="117" t="s">
        <v>1453</v>
      </c>
      <c r="J17" s="117" t="s">
        <v>658</v>
      </c>
      <c r="K17" s="117" t="s">
        <v>658</v>
      </c>
      <c r="L17" s="117" t="s">
        <v>1453</v>
      </c>
      <c r="M17" s="117" t="s">
        <v>1453</v>
      </c>
    </row>
    <row r="18" spans="1:13">
      <c r="A18" s="118" t="s">
        <v>1447</v>
      </c>
      <c r="B18" s="119" t="s">
        <v>647</v>
      </c>
      <c r="C18" s="119" t="s">
        <v>647</v>
      </c>
      <c r="D18" s="119" t="s">
        <v>647</v>
      </c>
      <c r="E18" s="119" t="s">
        <v>647</v>
      </c>
      <c r="F18" s="119" t="s">
        <v>647</v>
      </c>
      <c r="G18" s="119" t="s">
        <v>647</v>
      </c>
      <c r="H18" s="119" t="s">
        <v>647</v>
      </c>
      <c r="I18" s="119" t="s">
        <v>647</v>
      </c>
      <c r="J18" s="119" t="s">
        <v>647</v>
      </c>
      <c r="K18" s="119" t="s">
        <v>647</v>
      </c>
      <c r="L18" s="119" t="s">
        <v>647</v>
      </c>
      <c r="M18" s="119" t="s">
        <v>647</v>
      </c>
    </row>
    <row r="19" spans="1:13">
      <c r="A19" s="116" t="s">
        <v>1448</v>
      </c>
      <c r="B19" s="117" t="s">
        <v>285</v>
      </c>
      <c r="C19" s="117">
        <v>2031</v>
      </c>
      <c r="D19" s="117" t="s">
        <v>620</v>
      </c>
      <c r="E19" s="117" t="s">
        <v>620</v>
      </c>
      <c r="F19" s="117" t="s">
        <v>620</v>
      </c>
      <c r="G19" s="117" t="s">
        <v>620</v>
      </c>
      <c r="H19" s="117" t="s">
        <v>620</v>
      </c>
      <c r="I19" s="117" t="s">
        <v>620</v>
      </c>
      <c r="J19" s="117" t="s">
        <v>620</v>
      </c>
      <c r="K19" s="117" t="s">
        <v>620</v>
      </c>
      <c r="L19" s="117" t="s">
        <v>620</v>
      </c>
      <c r="M19" s="117" t="s">
        <v>620</v>
      </c>
    </row>
    <row r="20" spans="1:13">
      <c r="A20" s="118" t="s">
        <v>1449</v>
      </c>
      <c r="B20" s="119" t="s">
        <v>675</v>
      </c>
      <c r="C20" s="119" t="s">
        <v>675</v>
      </c>
      <c r="D20" s="119" t="s">
        <v>675</v>
      </c>
      <c r="E20" s="119" t="s">
        <v>675</v>
      </c>
      <c r="F20" s="119" t="s">
        <v>1453</v>
      </c>
      <c r="G20" s="119" t="s">
        <v>1453</v>
      </c>
      <c r="H20" s="119" t="s">
        <v>675</v>
      </c>
      <c r="I20" s="119" t="s">
        <v>675</v>
      </c>
      <c r="J20" s="119" t="s">
        <v>675</v>
      </c>
      <c r="K20" s="119" t="s">
        <v>675</v>
      </c>
      <c r="L20" s="119" t="s">
        <v>675</v>
      </c>
      <c r="M20" s="119" t="s">
        <v>675</v>
      </c>
    </row>
    <row r="21" spans="1:13">
      <c r="A21" s="116" t="s">
        <v>1450</v>
      </c>
      <c r="B21" s="117" t="s">
        <v>1439</v>
      </c>
      <c r="C21" s="117">
        <v>2024</v>
      </c>
      <c r="D21" s="117" t="s">
        <v>620</v>
      </c>
      <c r="E21" s="117" t="s">
        <v>620</v>
      </c>
      <c r="F21" s="117" t="s">
        <v>620</v>
      </c>
      <c r="G21" s="117" t="s">
        <v>620</v>
      </c>
      <c r="H21" s="117" t="s">
        <v>620</v>
      </c>
      <c r="I21" s="117" t="s">
        <v>620</v>
      </c>
      <c r="J21" s="117" t="s">
        <v>620</v>
      </c>
      <c r="K21" s="117" t="s">
        <v>620</v>
      </c>
      <c r="L21" s="117" t="s">
        <v>620</v>
      </c>
      <c r="M21" s="117" t="s">
        <v>620</v>
      </c>
    </row>
    <row r="22" spans="1:13">
      <c r="A22" s="118" t="s">
        <v>1451</v>
      </c>
      <c r="B22" s="119" t="s">
        <v>1452</v>
      </c>
      <c r="C22" s="118" t="s">
        <v>1453</v>
      </c>
      <c r="D22" s="118" t="s">
        <v>620</v>
      </c>
      <c r="E22" s="119" t="s">
        <v>620</v>
      </c>
      <c r="F22" s="119" t="s">
        <v>620</v>
      </c>
      <c r="G22" s="119" t="s">
        <v>620</v>
      </c>
      <c r="H22" s="119" t="s">
        <v>1453</v>
      </c>
      <c r="I22" s="119" t="s">
        <v>1453</v>
      </c>
      <c r="J22" s="119" t="s">
        <v>620</v>
      </c>
      <c r="K22" s="119" t="s">
        <v>620</v>
      </c>
      <c r="L22" s="119" t="s">
        <v>620</v>
      </c>
      <c r="M22" s="119" t="s">
        <v>620</v>
      </c>
    </row>
    <row r="23" spans="1:13">
      <c r="A23" s="116" t="s">
        <v>1454</v>
      </c>
      <c r="B23" s="117" t="s">
        <v>647</v>
      </c>
      <c r="C23" s="117" t="s">
        <v>647</v>
      </c>
      <c r="D23" s="117" t="s">
        <v>647</v>
      </c>
      <c r="E23" s="117" t="s">
        <v>647</v>
      </c>
      <c r="F23" s="117" t="s">
        <v>647</v>
      </c>
      <c r="G23" s="117" t="s">
        <v>647</v>
      </c>
      <c r="H23" s="117" t="s">
        <v>647</v>
      </c>
      <c r="I23" s="117" t="s">
        <v>647</v>
      </c>
      <c r="J23" s="117" t="s">
        <v>647</v>
      </c>
      <c r="K23" s="117" t="s">
        <v>647</v>
      </c>
      <c r="L23" s="117" t="s">
        <v>647</v>
      </c>
      <c r="M23" s="117" t="s">
        <v>647</v>
      </c>
    </row>
    <row r="24" spans="1:13">
      <c r="A24" s="118" t="s">
        <v>1455</v>
      </c>
      <c r="B24" s="119" t="s">
        <v>658</v>
      </c>
      <c r="C24" s="119" t="s">
        <v>658</v>
      </c>
      <c r="D24" s="119" t="s">
        <v>658</v>
      </c>
      <c r="E24" s="119" t="s">
        <v>658</v>
      </c>
      <c r="F24" s="119" t="s">
        <v>658</v>
      </c>
      <c r="G24" s="119" t="s">
        <v>658</v>
      </c>
      <c r="H24" s="119" t="s">
        <v>658</v>
      </c>
      <c r="I24" s="119" t="s">
        <v>658</v>
      </c>
      <c r="J24" s="119" t="s">
        <v>658</v>
      </c>
      <c r="K24" s="119" t="s">
        <v>658</v>
      </c>
      <c r="L24" s="119" t="s">
        <v>658</v>
      </c>
      <c r="M24" s="119" t="s">
        <v>658</v>
      </c>
    </row>
    <row r="25" spans="1:13">
      <c r="A25" s="116" t="s">
        <v>1456</v>
      </c>
      <c r="B25" s="117" t="s">
        <v>114</v>
      </c>
      <c r="C25" s="117" t="s">
        <v>1436</v>
      </c>
      <c r="D25" s="117" t="s">
        <v>285</v>
      </c>
      <c r="E25" s="117">
        <v>2043</v>
      </c>
      <c r="F25" s="117" t="s">
        <v>285</v>
      </c>
      <c r="G25" s="124" t="s">
        <v>1504</v>
      </c>
      <c r="H25" s="117" t="s">
        <v>285</v>
      </c>
      <c r="I25" s="124" t="s">
        <v>1504</v>
      </c>
      <c r="J25" s="117" t="s">
        <v>285</v>
      </c>
      <c r="K25" s="124" t="s">
        <v>1504</v>
      </c>
      <c r="L25" s="117" t="s">
        <v>114</v>
      </c>
      <c r="M25" s="124" t="s">
        <v>1504</v>
      </c>
    </row>
    <row r="26" spans="1:13">
      <c r="A26" s="118" t="s">
        <v>1457</v>
      </c>
      <c r="B26" s="119" t="s">
        <v>658</v>
      </c>
      <c r="C26" s="119" t="s">
        <v>658</v>
      </c>
      <c r="D26" s="119" t="s">
        <v>658</v>
      </c>
      <c r="E26" s="119" t="s">
        <v>658</v>
      </c>
      <c r="F26" s="121" t="s">
        <v>114</v>
      </c>
      <c r="G26" s="125">
        <v>45474</v>
      </c>
      <c r="H26" s="119" t="s">
        <v>114</v>
      </c>
      <c r="I26" s="125">
        <v>45474</v>
      </c>
      <c r="J26" s="118" t="s">
        <v>658</v>
      </c>
      <c r="K26" s="119" t="s">
        <v>658</v>
      </c>
      <c r="L26" s="119" t="s">
        <v>658</v>
      </c>
      <c r="M26" s="119" t="s">
        <v>658</v>
      </c>
    </row>
    <row r="27" spans="1:13">
      <c r="A27" s="116" t="s">
        <v>1458</v>
      </c>
      <c r="B27" s="117" t="s">
        <v>1459</v>
      </c>
      <c r="C27" s="117">
        <v>2025</v>
      </c>
      <c r="D27" s="117" t="s">
        <v>285</v>
      </c>
      <c r="E27" s="117">
        <v>2027</v>
      </c>
      <c r="F27" s="117" t="s">
        <v>1506</v>
      </c>
      <c r="G27" s="120">
        <v>45717</v>
      </c>
      <c r="H27" s="117" t="s">
        <v>1506</v>
      </c>
      <c r="I27" s="120">
        <v>45717</v>
      </c>
      <c r="J27" s="117" t="s">
        <v>1507</v>
      </c>
      <c r="K27" s="117">
        <v>2027</v>
      </c>
      <c r="L27" s="117" t="s">
        <v>1508</v>
      </c>
      <c r="M27" s="117" t="s">
        <v>1453</v>
      </c>
    </row>
    <row r="28" spans="1:13">
      <c r="A28" s="118" t="s">
        <v>1460</v>
      </c>
      <c r="B28" s="119" t="s">
        <v>114</v>
      </c>
      <c r="C28" s="119" t="s">
        <v>1436</v>
      </c>
      <c r="D28" s="119" t="s">
        <v>285</v>
      </c>
      <c r="E28" s="119">
        <v>2043</v>
      </c>
      <c r="F28" s="119" t="s">
        <v>285</v>
      </c>
      <c r="G28" s="119" t="s">
        <v>1505</v>
      </c>
      <c r="H28" s="119" t="s">
        <v>285</v>
      </c>
      <c r="I28" s="119" t="s">
        <v>1504</v>
      </c>
      <c r="J28" s="119" t="s">
        <v>285</v>
      </c>
      <c r="K28" s="119" t="s">
        <v>1504</v>
      </c>
      <c r="L28" s="119" t="s">
        <v>114</v>
      </c>
      <c r="M28" s="119" t="s">
        <v>1504</v>
      </c>
    </row>
    <row r="29" spans="1:13">
      <c r="A29" s="116" t="s">
        <v>1461</v>
      </c>
      <c r="B29" s="117" t="s">
        <v>675</v>
      </c>
      <c r="C29" s="117" t="s">
        <v>675</v>
      </c>
      <c r="D29" s="117" t="s">
        <v>675</v>
      </c>
      <c r="E29" s="117" t="s">
        <v>675</v>
      </c>
      <c r="F29" s="117" t="s">
        <v>1453</v>
      </c>
      <c r="G29" s="117" t="s">
        <v>1453</v>
      </c>
      <c r="H29" s="117" t="s">
        <v>675</v>
      </c>
      <c r="I29" s="117" t="s">
        <v>675</v>
      </c>
      <c r="J29" s="117" t="s">
        <v>675</v>
      </c>
      <c r="K29" s="117" t="s">
        <v>675</v>
      </c>
      <c r="L29" s="117" t="s">
        <v>675</v>
      </c>
      <c r="M29" s="117" t="s">
        <v>675</v>
      </c>
    </row>
    <row r="30" spans="1:13">
      <c r="A30" s="118" t="s">
        <v>1462</v>
      </c>
      <c r="B30" s="119" t="s">
        <v>675</v>
      </c>
      <c r="C30" s="119" t="s">
        <v>675</v>
      </c>
      <c r="D30" s="119" t="s">
        <v>675</v>
      </c>
      <c r="E30" s="119" t="s">
        <v>675</v>
      </c>
      <c r="F30" s="119" t="s">
        <v>1453</v>
      </c>
      <c r="G30" s="119" t="s">
        <v>1453</v>
      </c>
      <c r="H30" s="119" t="s">
        <v>675</v>
      </c>
      <c r="I30" s="119" t="s">
        <v>675</v>
      </c>
      <c r="J30" s="119" t="s">
        <v>675</v>
      </c>
      <c r="K30" s="119" t="s">
        <v>675</v>
      </c>
      <c r="L30" s="119" t="s">
        <v>675</v>
      </c>
      <c r="M30" s="119" t="s">
        <v>675</v>
      </c>
    </row>
    <row r="31" spans="1:13" ht="15.75" customHeight="1">
      <c r="A31" s="155" t="s">
        <v>1463</v>
      </c>
      <c r="B31" s="155" t="s">
        <v>1464</v>
      </c>
      <c r="C31" s="156">
        <v>46082</v>
      </c>
      <c r="D31" s="155" t="s">
        <v>620</v>
      </c>
      <c r="E31" s="155" t="s">
        <v>620</v>
      </c>
      <c r="F31" s="155" t="s">
        <v>620</v>
      </c>
      <c r="G31" s="155" t="s">
        <v>620</v>
      </c>
      <c r="H31" s="155" t="s">
        <v>620</v>
      </c>
      <c r="I31" s="155" t="s">
        <v>620</v>
      </c>
      <c r="J31" s="155" t="s">
        <v>620</v>
      </c>
      <c r="K31" s="155" t="s">
        <v>620</v>
      </c>
      <c r="L31" s="155" t="s">
        <v>620</v>
      </c>
      <c r="M31" s="155" t="s">
        <v>620</v>
      </c>
    </row>
    <row r="32" spans="1:13" ht="15.75" customHeight="1">
      <c r="A32" s="144"/>
      <c r="B32" s="144"/>
      <c r="C32" s="144"/>
      <c r="D32" s="144"/>
      <c r="E32" s="144"/>
      <c r="F32" s="144"/>
      <c r="G32" s="144"/>
      <c r="H32" s="144"/>
      <c r="I32" s="144"/>
      <c r="J32" s="144"/>
      <c r="K32" s="144"/>
      <c r="L32" s="144"/>
      <c r="M32" s="144"/>
    </row>
    <row r="33" spans="1:13">
      <c r="A33" s="118" t="s">
        <v>1465</v>
      </c>
      <c r="B33" s="119" t="s">
        <v>114</v>
      </c>
      <c r="C33" s="126">
        <v>48611</v>
      </c>
      <c r="D33" s="119" t="s">
        <v>114</v>
      </c>
      <c r="E33" s="126">
        <v>48611</v>
      </c>
      <c r="F33" s="119" t="s">
        <v>1453</v>
      </c>
      <c r="G33" s="119" t="s">
        <v>1453</v>
      </c>
      <c r="H33" s="119" t="s">
        <v>114</v>
      </c>
      <c r="I33" s="126">
        <v>48611</v>
      </c>
      <c r="J33" s="119" t="s">
        <v>114</v>
      </c>
      <c r="K33" s="126">
        <v>48611</v>
      </c>
      <c r="L33" s="119" t="s">
        <v>114</v>
      </c>
      <c r="M33" s="126">
        <v>48611</v>
      </c>
    </row>
    <row r="34" spans="1:13">
      <c r="A34" s="127" t="s">
        <v>1466</v>
      </c>
      <c r="B34" s="124" t="s">
        <v>114</v>
      </c>
      <c r="C34" s="124" t="s">
        <v>1436</v>
      </c>
      <c r="D34" s="124" t="s">
        <v>285</v>
      </c>
      <c r="E34" s="124">
        <v>2043</v>
      </c>
      <c r="F34" s="124" t="s">
        <v>285</v>
      </c>
      <c r="G34" s="124" t="s">
        <v>1504</v>
      </c>
      <c r="H34" s="124" t="s">
        <v>285</v>
      </c>
      <c r="I34" s="124" t="s">
        <v>1504</v>
      </c>
      <c r="J34" s="124" t="s">
        <v>285</v>
      </c>
      <c r="K34" s="124" t="s">
        <v>1504</v>
      </c>
      <c r="L34" s="124" t="s">
        <v>114</v>
      </c>
      <c r="M34" s="124" t="s">
        <v>1504</v>
      </c>
    </row>
    <row r="35" spans="1:13">
      <c r="A35" s="118" t="s">
        <v>1467</v>
      </c>
      <c r="B35" s="121" t="s">
        <v>1459</v>
      </c>
      <c r="C35" s="128">
        <v>45375</v>
      </c>
      <c r="D35" s="119" t="s">
        <v>243</v>
      </c>
      <c r="E35" s="119" t="s">
        <v>1468</v>
      </c>
      <c r="F35" s="119" t="s">
        <v>243</v>
      </c>
      <c r="G35" s="119" t="s">
        <v>1468</v>
      </c>
      <c r="H35" s="119" t="s">
        <v>243</v>
      </c>
      <c r="I35" s="119" t="s">
        <v>1468</v>
      </c>
      <c r="J35" s="119" t="s">
        <v>243</v>
      </c>
      <c r="K35" s="119" t="s">
        <v>1468</v>
      </c>
      <c r="L35" s="119" t="s">
        <v>243</v>
      </c>
      <c r="M35" s="119" t="s">
        <v>1468</v>
      </c>
    </row>
    <row r="36" spans="1:13">
      <c r="A36" s="116" t="s">
        <v>1469</v>
      </c>
      <c r="B36" s="117" t="s">
        <v>647</v>
      </c>
      <c r="C36" s="117" t="s">
        <v>647</v>
      </c>
      <c r="D36" s="117" t="s">
        <v>647</v>
      </c>
      <c r="E36" s="117" t="s">
        <v>647</v>
      </c>
      <c r="F36" s="117" t="s">
        <v>1453</v>
      </c>
      <c r="G36" s="117" t="s">
        <v>1453</v>
      </c>
      <c r="H36" s="117" t="s">
        <v>647</v>
      </c>
      <c r="I36" s="117" t="s">
        <v>647</v>
      </c>
      <c r="J36" s="117" t="s">
        <v>647</v>
      </c>
      <c r="K36" s="117" t="s">
        <v>647</v>
      </c>
      <c r="L36" s="117" t="s">
        <v>647</v>
      </c>
      <c r="M36" s="117" t="s">
        <v>647</v>
      </c>
    </row>
    <row r="37" spans="1:13">
      <c r="A37" s="118" t="s">
        <v>1470</v>
      </c>
      <c r="B37" s="119" t="s">
        <v>658</v>
      </c>
      <c r="C37" s="119" t="s">
        <v>658</v>
      </c>
      <c r="D37" s="119" t="s">
        <v>658</v>
      </c>
      <c r="E37" s="119" t="s">
        <v>658</v>
      </c>
      <c r="F37" s="119" t="s">
        <v>1453</v>
      </c>
      <c r="G37" s="119" t="s">
        <v>1453</v>
      </c>
      <c r="H37" s="119" t="s">
        <v>1453</v>
      </c>
      <c r="I37" s="119" t="s">
        <v>1453</v>
      </c>
      <c r="J37" s="119" t="s">
        <v>658</v>
      </c>
      <c r="K37" s="119" t="s">
        <v>658</v>
      </c>
      <c r="L37" s="119" t="s">
        <v>1453</v>
      </c>
      <c r="M37" s="119" t="s">
        <v>1453</v>
      </c>
    </row>
    <row r="38" spans="1:13" ht="15.75" customHeight="1">
      <c r="A38" s="146" t="s">
        <v>1307</v>
      </c>
      <c r="B38" s="146" t="s">
        <v>114</v>
      </c>
      <c r="C38" s="159">
        <v>45559</v>
      </c>
      <c r="D38" s="146" t="s">
        <v>1471</v>
      </c>
      <c r="E38" s="146" t="s">
        <v>1472</v>
      </c>
      <c r="F38" s="146" t="s">
        <v>114</v>
      </c>
      <c r="G38" s="159">
        <v>45559</v>
      </c>
      <c r="H38" s="146" t="s">
        <v>1453</v>
      </c>
      <c r="I38" s="146" t="s">
        <v>1453</v>
      </c>
      <c r="J38" s="146" t="s">
        <v>114</v>
      </c>
      <c r="K38" s="159">
        <v>45559</v>
      </c>
      <c r="L38" s="146" t="s">
        <v>1480</v>
      </c>
      <c r="M38" s="146" t="s">
        <v>1509</v>
      </c>
    </row>
    <row r="39" spans="1:13" ht="15.75" customHeight="1">
      <c r="A39" s="144"/>
      <c r="B39" s="144"/>
      <c r="C39" s="144"/>
      <c r="D39" s="144"/>
      <c r="E39" s="144"/>
      <c r="F39" s="144"/>
      <c r="G39" s="144"/>
      <c r="H39" s="144"/>
      <c r="I39" s="144"/>
      <c r="J39" s="144"/>
      <c r="K39" s="144"/>
      <c r="L39" s="144"/>
      <c r="M39" s="144"/>
    </row>
    <row r="40" spans="1:13">
      <c r="A40" s="118" t="s">
        <v>1473</v>
      </c>
      <c r="B40" s="119" t="s">
        <v>420</v>
      </c>
      <c r="C40" s="119" t="s">
        <v>1474</v>
      </c>
      <c r="D40" s="119" t="s">
        <v>420</v>
      </c>
      <c r="E40" s="119" t="s">
        <v>1474</v>
      </c>
      <c r="F40" s="119" t="s">
        <v>1453</v>
      </c>
      <c r="G40" s="119" t="s">
        <v>1453</v>
      </c>
      <c r="H40" s="119" t="s">
        <v>420</v>
      </c>
      <c r="I40" s="119" t="s">
        <v>1474</v>
      </c>
      <c r="J40" s="119" t="s">
        <v>420</v>
      </c>
      <c r="K40" s="119" t="s">
        <v>1474</v>
      </c>
      <c r="L40" s="119" t="s">
        <v>420</v>
      </c>
      <c r="M40" s="119" t="s">
        <v>1474</v>
      </c>
    </row>
    <row r="41" spans="1:13">
      <c r="A41" s="116" t="s">
        <v>1475</v>
      </c>
      <c r="B41" s="117" t="s">
        <v>1439</v>
      </c>
      <c r="C41" s="117" t="s">
        <v>1476</v>
      </c>
      <c r="D41" s="117" t="s">
        <v>1477</v>
      </c>
      <c r="E41" s="120">
        <v>45992</v>
      </c>
      <c r="F41" s="117" t="s">
        <v>1477</v>
      </c>
      <c r="G41" s="120">
        <v>45992</v>
      </c>
      <c r="H41" s="117" t="s">
        <v>1477</v>
      </c>
      <c r="I41" s="120">
        <v>45992</v>
      </c>
      <c r="J41" s="117" t="s">
        <v>1477</v>
      </c>
      <c r="K41" s="120">
        <v>45992</v>
      </c>
      <c r="L41" s="117" t="s">
        <v>1477</v>
      </c>
      <c r="M41" s="120">
        <v>45992</v>
      </c>
    </row>
    <row r="42" spans="1:13">
      <c r="A42" s="118" t="s">
        <v>1478</v>
      </c>
      <c r="B42" s="129" t="s">
        <v>114</v>
      </c>
      <c r="C42" s="130">
        <v>45376</v>
      </c>
      <c r="D42" s="119" t="s">
        <v>285</v>
      </c>
      <c r="E42" s="119">
        <v>2037</v>
      </c>
      <c r="F42" s="129" t="s">
        <v>114</v>
      </c>
      <c r="G42" s="130">
        <v>45376</v>
      </c>
      <c r="H42" s="129" t="s">
        <v>114</v>
      </c>
      <c r="I42" s="130">
        <v>45376</v>
      </c>
      <c r="J42" s="129" t="s">
        <v>114</v>
      </c>
      <c r="K42" s="130">
        <v>45376</v>
      </c>
      <c r="L42" s="129" t="s">
        <v>114</v>
      </c>
      <c r="M42" s="130">
        <v>45376</v>
      </c>
    </row>
    <row r="43" spans="1:13">
      <c r="A43" s="146" t="s">
        <v>1479</v>
      </c>
      <c r="B43" s="143" t="s">
        <v>1453</v>
      </c>
      <c r="C43" s="143" t="s">
        <v>1453</v>
      </c>
      <c r="D43" s="124" t="s">
        <v>128</v>
      </c>
      <c r="E43" s="132">
        <v>51714</v>
      </c>
      <c r="F43" s="143" t="s">
        <v>1510</v>
      </c>
      <c r="G43" s="143">
        <v>2028</v>
      </c>
      <c r="H43" s="133" t="s">
        <v>1511</v>
      </c>
      <c r="I43" s="131" t="s">
        <v>1512</v>
      </c>
      <c r="J43" s="143" t="s">
        <v>128</v>
      </c>
      <c r="K43" s="145">
        <v>51714</v>
      </c>
      <c r="L43" s="143" t="s">
        <v>128</v>
      </c>
      <c r="M43" s="145">
        <v>51714</v>
      </c>
    </row>
    <row r="44" spans="1:13">
      <c r="A44" s="144"/>
      <c r="B44" s="144"/>
      <c r="C44" s="144"/>
      <c r="D44" s="134" t="s">
        <v>285</v>
      </c>
      <c r="E44" s="134">
        <v>2034</v>
      </c>
      <c r="F44" s="144"/>
      <c r="G44" s="144"/>
      <c r="H44" s="134" t="s">
        <v>1513</v>
      </c>
      <c r="I44" s="131" t="s">
        <v>1512</v>
      </c>
      <c r="J44" s="144"/>
      <c r="K44" s="144"/>
      <c r="L44" s="144"/>
      <c r="M44" s="144"/>
    </row>
    <row r="45" spans="1:13">
      <c r="A45" s="118" t="s">
        <v>1480</v>
      </c>
      <c r="B45" s="119" t="s">
        <v>1174</v>
      </c>
      <c r="C45" s="119">
        <v>2032</v>
      </c>
      <c r="D45" s="135" t="s">
        <v>1174</v>
      </c>
      <c r="E45" s="135">
        <v>2032</v>
      </c>
      <c r="F45" s="119" t="s">
        <v>1453</v>
      </c>
      <c r="G45" s="118" t="s">
        <v>1453</v>
      </c>
      <c r="H45" s="136" t="s">
        <v>1453</v>
      </c>
      <c r="I45" s="135" t="s">
        <v>1453</v>
      </c>
      <c r="J45" s="119" t="s">
        <v>1174</v>
      </c>
      <c r="K45" s="119">
        <v>2032</v>
      </c>
      <c r="L45" s="119" t="s">
        <v>1174</v>
      </c>
      <c r="M45" s="119">
        <v>2032</v>
      </c>
    </row>
  </sheetData>
  <mergeCells count="54">
    <mergeCell ref="M38:M39"/>
    <mergeCell ref="A38:A39"/>
    <mergeCell ref="B38:B39"/>
    <mergeCell ref="C38:C39"/>
    <mergeCell ref="D38:D39"/>
    <mergeCell ref="E38:E39"/>
    <mergeCell ref="F38:F39"/>
    <mergeCell ref="G38:G39"/>
    <mergeCell ref="H38:H39"/>
    <mergeCell ref="I38:I39"/>
    <mergeCell ref="J38:J39"/>
    <mergeCell ref="K38:K39"/>
    <mergeCell ref="L38:L39"/>
    <mergeCell ref="K31:K32"/>
    <mergeCell ref="L31:L32"/>
    <mergeCell ref="M31:M32"/>
    <mergeCell ref="A31:A32"/>
    <mergeCell ref="B31:B32"/>
    <mergeCell ref="C31:C32"/>
    <mergeCell ref="D31:D32"/>
    <mergeCell ref="E31:E32"/>
    <mergeCell ref="F31:F32"/>
    <mergeCell ref="G31:G32"/>
    <mergeCell ref="G6:G7"/>
    <mergeCell ref="H6:H7"/>
    <mergeCell ref="H31:H32"/>
    <mergeCell ref="I31:I32"/>
    <mergeCell ref="J31:J32"/>
    <mergeCell ref="A1:A3"/>
    <mergeCell ref="A6:A7"/>
    <mergeCell ref="D6:D7"/>
    <mergeCell ref="E6:E7"/>
    <mergeCell ref="F6:F7"/>
    <mergeCell ref="I6:I7"/>
    <mergeCell ref="J6:J7"/>
    <mergeCell ref="K6:K7"/>
    <mergeCell ref="L6:L7"/>
    <mergeCell ref="M6:M7"/>
    <mergeCell ref="B1:M1"/>
    <mergeCell ref="B2:C2"/>
    <mergeCell ref="D2:E2"/>
    <mergeCell ref="F2:G2"/>
    <mergeCell ref="H2:I2"/>
    <mergeCell ref="J2:K2"/>
    <mergeCell ref="L2:M2"/>
    <mergeCell ref="L43:L44"/>
    <mergeCell ref="M43:M44"/>
    <mergeCell ref="A43:A44"/>
    <mergeCell ref="B43:B44"/>
    <mergeCell ref="C43:C44"/>
    <mergeCell ref="F43:F44"/>
    <mergeCell ref="G43:G44"/>
    <mergeCell ref="J43:J44"/>
    <mergeCell ref="K43:K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8"/>
  <sheetViews>
    <sheetView workbookViewId="0"/>
  </sheetViews>
  <sheetFormatPr baseColWidth="10" defaultColWidth="12.6640625" defaultRowHeight="15.75" customHeight="1"/>
  <cols>
    <col min="1" max="1" width="32.33203125" customWidth="1"/>
    <col min="2" max="2" width="113" customWidth="1"/>
    <col min="3" max="3" width="15.6640625" customWidth="1"/>
  </cols>
  <sheetData>
    <row r="1" spans="1:3">
      <c r="A1" s="137" t="s">
        <v>1514</v>
      </c>
      <c r="B1" s="137" t="s">
        <v>1515</v>
      </c>
      <c r="C1" s="137" t="s">
        <v>1516</v>
      </c>
    </row>
    <row r="2" spans="1:3">
      <c r="A2" s="138" t="s">
        <v>1517</v>
      </c>
      <c r="B2" s="138" t="s">
        <v>1518</v>
      </c>
      <c r="C2" s="138">
        <v>436114.01</v>
      </c>
    </row>
    <row r="3" spans="1:3">
      <c r="A3" s="138" t="s">
        <v>809</v>
      </c>
      <c r="B3" s="138" t="s">
        <v>810</v>
      </c>
      <c r="C3" s="139">
        <v>27302.959999999999</v>
      </c>
    </row>
    <row r="4" spans="1:3">
      <c r="A4" s="138" t="s">
        <v>811</v>
      </c>
      <c r="B4" s="138" t="s">
        <v>812</v>
      </c>
      <c r="C4" s="138">
        <v>20234.900000000001</v>
      </c>
    </row>
    <row r="5" spans="1:3">
      <c r="A5" s="138" t="s">
        <v>891</v>
      </c>
      <c r="B5" s="138" t="s">
        <v>892</v>
      </c>
      <c r="C5" s="138">
        <v>4066.78</v>
      </c>
    </row>
    <row r="6" spans="1:3">
      <c r="A6" s="138" t="s">
        <v>893</v>
      </c>
      <c r="B6" s="138" t="s">
        <v>894</v>
      </c>
      <c r="C6" s="138">
        <v>68958</v>
      </c>
    </row>
    <row r="7" spans="1:3">
      <c r="A7" s="138" t="s">
        <v>895</v>
      </c>
      <c r="B7" s="138" t="s">
        <v>896</v>
      </c>
      <c r="C7" s="138">
        <v>4448.3999999999996</v>
      </c>
    </row>
    <row r="8" spans="1:3">
      <c r="A8" s="138"/>
      <c r="B8" s="138" t="s">
        <v>1519</v>
      </c>
      <c r="C8" s="138">
        <v>561125.05000000005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24"/>
  <sheetViews>
    <sheetView workbookViewId="0">
      <selection activeCell="A12" sqref="A12:A27"/>
    </sheetView>
  </sheetViews>
  <sheetFormatPr baseColWidth="10" defaultColWidth="12.6640625" defaultRowHeight="15.75" customHeight="1"/>
  <sheetData>
    <row r="1" spans="1:1" ht="15.75" customHeight="1">
      <c r="A1" s="2" t="s">
        <v>49</v>
      </c>
    </row>
    <row r="3" spans="1:1" ht="15.75" customHeight="1">
      <c r="A3" s="2" t="s">
        <v>1520</v>
      </c>
    </row>
    <row r="5" spans="1:1" ht="15.75" customHeight="1">
      <c r="A5" s="2" t="s">
        <v>1521</v>
      </c>
    </row>
    <row r="7" spans="1:1" ht="15.75" customHeight="1">
      <c r="A7" s="2" t="s">
        <v>1522</v>
      </c>
    </row>
    <row r="13" spans="1:1" ht="15.75" customHeight="1">
      <c r="A13" s="2"/>
    </row>
    <row r="14" spans="1:1" ht="15.75" customHeight="1">
      <c r="A14" s="2"/>
    </row>
    <row r="15" spans="1:1" ht="15.75" customHeight="1">
      <c r="A15" s="2"/>
    </row>
    <row r="16" spans="1:1" ht="15.75" customHeight="1">
      <c r="A16" s="2"/>
    </row>
    <row r="17" spans="1:1" ht="15.75" customHeight="1">
      <c r="A17" s="2"/>
    </row>
    <row r="18" spans="1:1" ht="15.75" customHeight="1">
      <c r="A18" s="2"/>
    </row>
    <row r="19" spans="1:1" ht="15.75" customHeight="1">
      <c r="A19" s="2"/>
    </row>
    <row r="20" spans="1:1" ht="15.75" customHeight="1">
      <c r="A20" s="2"/>
    </row>
    <row r="21" spans="1:1" ht="15.75" customHeight="1">
      <c r="A21" s="2"/>
    </row>
    <row r="22" spans="1:1" ht="15.75" customHeight="1">
      <c r="A22" s="2"/>
    </row>
    <row r="24" spans="1:1" ht="15.75" customHeight="1">
      <c r="A2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26"/>
  <sheetViews>
    <sheetView workbookViewId="0"/>
  </sheetViews>
  <sheetFormatPr baseColWidth="10" defaultColWidth="12.6640625" defaultRowHeight="15.75" customHeight="1"/>
  <sheetData>
    <row r="1" spans="1:1" ht="29.25" customHeight="1"/>
    <row r="3" spans="1:1" ht="14">
      <c r="A3" s="140"/>
    </row>
    <row r="4" spans="1:1" ht="14">
      <c r="A4" s="140"/>
    </row>
    <row r="5" spans="1:1" ht="14">
      <c r="A5" s="140"/>
    </row>
    <row r="6" spans="1:1" ht="14">
      <c r="A6" s="140"/>
    </row>
    <row r="7" spans="1:1" ht="14">
      <c r="A7" s="140" t="s">
        <v>1523</v>
      </c>
    </row>
    <row r="8" spans="1:1" ht="14">
      <c r="A8" s="140"/>
    </row>
    <row r="9" spans="1:1" ht="14">
      <c r="A9" s="141" t="s">
        <v>1524</v>
      </c>
    </row>
    <row r="10" spans="1:1" ht="14">
      <c r="A10" s="141"/>
    </row>
    <row r="11" spans="1:1" ht="14">
      <c r="A11" s="141" t="s">
        <v>1525</v>
      </c>
    </row>
    <row r="12" spans="1:1" ht="14">
      <c r="A12" s="141"/>
    </row>
    <row r="13" spans="1:1" ht="14">
      <c r="A13" s="141" t="s">
        <v>1526</v>
      </c>
    </row>
    <row r="14" spans="1:1" ht="14">
      <c r="A14" s="141"/>
    </row>
    <row r="15" spans="1:1" ht="14">
      <c r="A15" s="140" t="s">
        <v>1527</v>
      </c>
    </row>
    <row r="16" spans="1:1" ht="14">
      <c r="A16" s="140"/>
    </row>
    <row r="17" spans="1:1" ht="14">
      <c r="A17" s="141" t="s">
        <v>1528</v>
      </c>
    </row>
    <row r="18" spans="1:1" ht="14">
      <c r="A18" s="141" t="s">
        <v>1529</v>
      </c>
    </row>
    <row r="19" spans="1:1" ht="14">
      <c r="A19" s="140"/>
    </row>
    <row r="20" spans="1:1" ht="14">
      <c r="A20" s="140" t="s">
        <v>1530</v>
      </c>
    </row>
    <row r="21" spans="1:1" ht="14">
      <c r="A21" s="142" t="s">
        <v>1531</v>
      </c>
    </row>
    <row r="22" spans="1:1" ht="14">
      <c r="A22" s="142"/>
    </row>
    <row r="23" spans="1:1" ht="14">
      <c r="A23" s="142" t="s">
        <v>1532</v>
      </c>
    </row>
    <row r="24" spans="1:1" ht="14">
      <c r="A24" s="142"/>
    </row>
    <row r="25" spans="1:1" ht="14">
      <c r="A25" s="142"/>
    </row>
    <row r="26" spans="1:1" ht="14">
      <c r="A26" s="142" t="s">
        <v>1533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main sheet</vt:lpstr>
      <vt:lpstr>ANALYSIS SHEET</vt:lpstr>
      <vt:lpstr>De-duped sheet</vt:lpstr>
      <vt:lpstr>Market share</vt:lpstr>
      <vt:lpstr>wasteAuthoritiesLookup</vt:lpstr>
      <vt:lpstr>OTHERDATAlookup</vt:lpstr>
      <vt:lpstr>London contract expiries - all </vt:lpstr>
      <vt:lpstr>NLWA</vt:lpstr>
      <vt:lpstr>NOTES</vt:lpstr>
      <vt:lpstr>FOIquestions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Bradshaw</cp:lastModifiedBy>
  <dcterms:modified xsi:type="dcterms:W3CDTF">2024-10-16T13:38:35Z</dcterms:modified>
</cp:coreProperties>
</file>